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ee191bcf7480867/Documentos/Github/estatais-estados-master/estatais-estados-master/v2022/dados/dados-originais/"/>
    </mc:Choice>
  </mc:AlternateContent>
  <xr:revisionPtr revIDLastSave="0" documentId="8_{D06C6E4C-1201-4B63-A419-FBD08C131A3C}" xr6:coauthVersionLast="47" xr6:coauthVersionMax="47" xr10:uidLastSave="{00000000-0000-0000-0000-000000000000}"/>
  <bookViews>
    <workbookView xWindow="28680" yWindow="-120" windowWidth="29040" windowHeight="15720" firstSheet="2" activeTab="2" xr2:uid="{00000000-000D-0000-FFFF-FFFF00000000}"/>
  </bookViews>
  <sheets>
    <sheet name="Todos" sheetId="27" r:id="rId1"/>
    <sheet name="Saneamento" sheetId="28" r:id="rId2"/>
    <sheet name="Análise - Saneamento" sheetId="37" r:id="rId3"/>
    <sheet name="Energia" sheetId="29" r:id="rId4"/>
    <sheet name="Análise - Energia" sheetId="38" r:id="rId5"/>
    <sheet name="Transporte" sheetId="30" r:id="rId6"/>
    <sheet name="Analise - Transporte" sheetId="33" r:id="rId7"/>
    <sheet name="pesquisa_assistencia_tecnica" sheetId="40" r:id="rId8"/>
    <sheet name="analise_pesquisa_assistencia_te" sheetId="41" r:id="rId9"/>
  </sheets>
  <definedNames>
    <definedName name="_xlnm._FilterDatabase" localSheetId="3" hidden="1">Energia!$D$1:$W$21</definedName>
    <definedName name="_xlnm._FilterDatabase" localSheetId="7" hidden="1">pesquisa_assistencia_tecnica!$A$1:$W$284</definedName>
    <definedName name="_xlnm._FilterDatabase" localSheetId="1" hidden="1">Saneamento!$C$1:$W$32</definedName>
    <definedName name="_xlnm._FilterDatabase" localSheetId="0" hidden="1">Todos!$A$1:$O$304</definedName>
    <definedName name="_xlnm._FilterDatabase" localSheetId="5" hidden="1">Transporte!$A$1:$W$25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30" l="1"/>
  <c r="D3" i="33" s="1"/>
  <c r="L3" i="30"/>
  <c r="E3" i="33" s="1"/>
  <c r="M3" i="30"/>
  <c r="N3" i="30"/>
  <c r="O3" i="30"/>
  <c r="P3" i="30"/>
  <c r="Q3" i="30"/>
  <c r="J3" i="33" s="1"/>
  <c r="D10" i="33" s="1"/>
  <c r="R3" i="30"/>
  <c r="K3" i="33" s="1"/>
  <c r="S3" i="30"/>
  <c r="L3" i="33" s="1"/>
  <c r="E9" i="33" s="1"/>
  <c r="T3" i="30"/>
  <c r="M3" i="33" s="1"/>
  <c r="E10" i="33" s="1"/>
  <c r="U3" i="30"/>
  <c r="V3" i="30"/>
  <c r="W3" i="30"/>
  <c r="P3" i="33" s="1"/>
  <c r="F10" i="33" s="1"/>
  <c r="J3" i="30"/>
  <c r="C3" i="33" s="1"/>
  <c r="I3" i="30"/>
  <c r="B3" i="33" s="1"/>
  <c r="H3" i="30"/>
  <c r="A3" i="33" s="1"/>
  <c r="C12" i="38"/>
  <c r="D12" i="38"/>
  <c r="B12" i="38"/>
  <c r="B3" i="38"/>
  <c r="B10" i="38" s="1"/>
  <c r="C3" i="38"/>
  <c r="D3" i="38"/>
  <c r="E3" i="38"/>
  <c r="F3" i="38"/>
  <c r="G3" i="38"/>
  <c r="H3" i="38"/>
  <c r="I3" i="38"/>
  <c r="J3" i="38"/>
  <c r="K3" i="38"/>
  <c r="L3" i="38"/>
  <c r="E10" i="38" s="1"/>
  <c r="M3" i="38"/>
  <c r="N3" i="38"/>
  <c r="O3" i="38"/>
  <c r="F10" i="38" s="1"/>
  <c r="P3" i="38"/>
  <c r="A3" i="38"/>
  <c r="B9" i="38" s="1"/>
  <c r="C12" i="37"/>
  <c r="D12" i="37"/>
  <c r="E12" i="37"/>
  <c r="F12" i="37"/>
  <c r="B12" i="37"/>
  <c r="B11" i="37"/>
  <c r="F3" i="37"/>
  <c r="G3" i="37"/>
  <c r="H3" i="37"/>
  <c r="D9" i="37" s="1"/>
  <c r="I3" i="37"/>
  <c r="J3" i="37"/>
  <c r="K3" i="37"/>
  <c r="L3" i="37"/>
  <c r="M3" i="37"/>
  <c r="N3" i="37"/>
  <c r="F9" i="37" s="1"/>
  <c r="O3" i="37"/>
  <c r="F10" i="37" s="1"/>
  <c r="P3" i="37"/>
  <c r="F11" i="37" s="1"/>
  <c r="E3" i="37"/>
  <c r="B3" i="37"/>
  <c r="B10" i="37" s="1"/>
  <c r="C3" i="37"/>
  <c r="D3" i="37"/>
  <c r="A3" i="37"/>
  <c r="B9" i="37" s="1"/>
  <c r="H3" i="28"/>
  <c r="K3" i="41"/>
  <c r="E9" i="41" s="1"/>
  <c r="E12" i="41" s="1"/>
  <c r="N3" i="41"/>
  <c r="I3" i="40"/>
  <c r="B3" i="41" s="1"/>
  <c r="B10" i="41" s="1"/>
  <c r="J3" i="40"/>
  <c r="C3" i="41" s="1"/>
  <c r="B11" i="41" s="1"/>
  <c r="K3" i="40"/>
  <c r="D3" i="41" s="1"/>
  <c r="C9" i="41" s="1"/>
  <c r="L3" i="40"/>
  <c r="E3" i="41" s="1"/>
  <c r="C10" i="41" s="1"/>
  <c r="M3" i="40"/>
  <c r="F3" i="41" s="1"/>
  <c r="C11" i="41" s="1"/>
  <c r="N3" i="40"/>
  <c r="G3" i="41" s="1"/>
  <c r="O3" i="40"/>
  <c r="H3" i="41" s="1"/>
  <c r="D9" i="41" s="1"/>
  <c r="P3" i="40"/>
  <c r="I3" i="41" s="1"/>
  <c r="D10" i="41" s="1"/>
  <c r="Q3" i="40"/>
  <c r="J3" i="41" s="1"/>
  <c r="D11" i="41" s="1"/>
  <c r="R3" i="40"/>
  <c r="S3" i="40"/>
  <c r="L3" i="41" s="1"/>
  <c r="E10" i="41" s="1"/>
  <c r="T3" i="40"/>
  <c r="M3" i="41" s="1"/>
  <c r="E11" i="41" s="1"/>
  <c r="U3" i="40"/>
  <c r="V3" i="40"/>
  <c r="O3" i="41" s="1"/>
  <c r="F10" i="41" s="1"/>
  <c r="W3" i="40"/>
  <c r="P3" i="41" s="1"/>
  <c r="F11" i="41" s="1"/>
  <c r="H3" i="40"/>
  <c r="A3" i="41" s="1"/>
  <c r="B9" i="41" s="1"/>
  <c r="L3" i="28"/>
  <c r="F9" i="41"/>
  <c r="F8" i="41"/>
  <c r="E8" i="41"/>
  <c r="D8" i="41"/>
  <c r="C8" i="41"/>
  <c r="B8" i="41"/>
  <c r="B8" i="38"/>
  <c r="F11" i="38"/>
  <c r="E11" i="38"/>
  <c r="D11" i="38"/>
  <c r="C11" i="38"/>
  <c r="B11" i="38"/>
  <c r="D10" i="38"/>
  <c r="C10" i="38"/>
  <c r="F9" i="38"/>
  <c r="E9" i="38"/>
  <c r="D9" i="38"/>
  <c r="C9" i="38"/>
  <c r="F8" i="38"/>
  <c r="E8" i="38"/>
  <c r="D8" i="38"/>
  <c r="C8" i="38"/>
  <c r="I3" i="29"/>
  <c r="J3" i="29"/>
  <c r="K3" i="29"/>
  <c r="L3" i="29"/>
  <c r="M3" i="29"/>
  <c r="N3" i="29"/>
  <c r="O3" i="29"/>
  <c r="P3" i="29"/>
  <c r="Q3" i="29"/>
  <c r="R3" i="29"/>
  <c r="S3" i="29"/>
  <c r="T3" i="29"/>
  <c r="U3" i="29"/>
  <c r="V3" i="29"/>
  <c r="W3" i="29"/>
  <c r="H3" i="29"/>
  <c r="D10" i="37"/>
  <c r="E11" i="37"/>
  <c r="D11" i="37"/>
  <c r="C11" i="37"/>
  <c r="E10" i="37"/>
  <c r="C10" i="37"/>
  <c r="E9" i="37"/>
  <c r="C9" i="37"/>
  <c r="F8" i="37"/>
  <c r="E8" i="37"/>
  <c r="D8" i="37"/>
  <c r="C8" i="37"/>
  <c r="B8" i="37"/>
  <c r="I3" i="28"/>
  <c r="J3" i="28"/>
  <c r="K3" i="28"/>
  <c r="M3" i="28"/>
  <c r="N3" i="28"/>
  <c r="O3" i="28"/>
  <c r="P3" i="28"/>
  <c r="Q3" i="28"/>
  <c r="R3" i="28"/>
  <c r="S3" i="28"/>
  <c r="T3" i="28"/>
  <c r="U3" i="28"/>
  <c r="V3" i="28"/>
  <c r="W3" i="28"/>
  <c r="F8" i="33"/>
  <c r="E8" i="33"/>
  <c r="D8" i="33"/>
  <c r="C8" i="33"/>
  <c r="B8" i="33"/>
  <c r="F3" i="33"/>
  <c r="G3" i="33"/>
  <c r="H3" i="33"/>
  <c r="I3" i="33"/>
  <c r="D9" i="33" s="1"/>
  <c r="N3" i="33"/>
  <c r="O3" i="33"/>
  <c r="F9" i="33" s="1"/>
  <c r="O304" i="27"/>
  <c r="N304" i="27"/>
  <c r="K304" i="27"/>
  <c r="J304" i="27"/>
  <c r="C299" i="27"/>
  <c r="C301" i="27"/>
  <c r="C298" i="27"/>
  <c r="C290" i="27"/>
  <c r="C294" i="27"/>
  <c r="C293" i="27"/>
  <c r="C292" i="27"/>
  <c r="C289" i="27"/>
  <c r="C288" i="27"/>
  <c r="C286" i="27"/>
  <c r="C285" i="27"/>
  <c r="C249" i="27"/>
  <c r="C247" i="27"/>
  <c r="C232" i="27"/>
  <c r="C228" i="27"/>
  <c r="C266" i="27"/>
  <c r="B12" i="41" l="1"/>
  <c r="D12" i="41"/>
  <c r="C12" i="41"/>
  <c r="E11" i="33"/>
  <c r="C9" i="33"/>
  <c r="C10" i="33"/>
  <c r="D11" i="33"/>
  <c r="F11" i="33"/>
  <c r="K305" i="27"/>
  <c r="O305" i="27"/>
  <c r="C268" i="27"/>
  <c r="C271" i="27"/>
  <c r="C265" i="27"/>
  <c r="C264" i="27"/>
  <c r="C262" i="27"/>
  <c r="C260" i="27"/>
  <c r="C256" i="27"/>
  <c r="C254" i="27"/>
  <c r="C253" i="27"/>
  <c r="C252" i="27"/>
  <c r="B10" i="33" l="1"/>
  <c r="C11" i="33"/>
  <c r="B9" i="33"/>
  <c r="B11" i="33" l="1"/>
</calcChain>
</file>

<file path=xl/sharedStrings.xml><?xml version="1.0" encoding="utf-8"?>
<sst xmlns="http://schemas.openxmlformats.org/spreadsheetml/2006/main" count="2577" uniqueCount="752">
  <si>
    <t>ATIVA</t>
  </si>
  <si>
    <t>OUTROS</t>
  </si>
  <si>
    <t>NÃO DEPENDENTE</t>
  </si>
  <si>
    <t>DESENVOLVIMENTO REGIONAL</t>
  </si>
  <si>
    <t>DEPENDENTE</t>
  </si>
  <si>
    <t>EM LIQUIDAÇÃO</t>
  </si>
  <si>
    <t>FINANCEIRO</t>
  </si>
  <si>
    <t>ABASTECIMENTO DE ALIMENTOS E OUTROS INSUMOS</t>
  </si>
  <si>
    <t>SANEAMENTO</t>
  </si>
  <si>
    <t>HABITAÇÃO E URBANIZAÇÃO</t>
  </si>
  <si>
    <t>INFORMÁTICA E TECNOLOGIA DA INFORMAÇÃO</t>
  </si>
  <si>
    <t>GESTÃO DE ATIVOS</t>
  </si>
  <si>
    <t>COMUNICAÇÃO</t>
  </si>
  <si>
    <t>GÁS E DERIVADOS</t>
  </si>
  <si>
    <t>SAÚDE</t>
  </si>
  <si>
    <t>TURISMO</t>
  </si>
  <si>
    <t>ENERGIA</t>
  </si>
  <si>
    <t>MINERAÇÃO</t>
  </si>
  <si>
    <t>TRANSPORTE</t>
  </si>
  <si>
    <t>PESQUISA E ASSISTÊNCIA TÉCNICA AGROPECUÁRIA</t>
  </si>
  <si>
    <t>PORTOS E HIDROVIAS</t>
  </si>
  <si>
    <t>UF</t>
  </si>
  <si>
    <t>AC</t>
  </si>
  <si>
    <t>AL</t>
  </si>
  <si>
    <t>AM</t>
  </si>
  <si>
    <t>BA</t>
  </si>
  <si>
    <t>CE</t>
  </si>
  <si>
    <t>DF</t>
  </si>
  <si>
    <t>ES</t>
  </si>
  <si>
    <t>GO</t>
  </si>
  <si>
    <t>MA</t>
  </si>
  <si>
    <t>MS</t>
  </si>
  <si>
    <t>MG</t>
  </si>
  <si>
    <t>PA</t>
  </si>
  <si>
    <t>PR</t>
  </si>
  <si>
    <t>PB</t>
  </si>
  <si>
    <t>PE</t>
  </si>
  <si>
    <t>PI</t>
  </si>
  <si>
    <t>RN</t>
  </si>
  <si>
    <t>RS</t>
  </si>
  <si>
    <t>RJ</t>
  </si>
  <si>
    <t>RO</t>
  </si>
  <si>
    <t>RR</t>
  </si>
  <si>
    <t>SC</t>
  </si>
  <si>
    <t>SP</t>
  </si>
  <si>
    <t>TO</t>
  </si>
  <si>
    <t>SE</t>
  </si>
  <si>
    <t>Situação</t>
  </si>
  <si>
    <t>Setor</t>
  </si>
  <si>
    <t>Dependência</t>
  </si>
  <si>
    <t>Investimento (por competência)</t>
  </si>
  <si>
    <t>Lucro / Prejuízo Líquido do Exercício</t>
  </si>
  <si>
    <t>Patrimônio Líquido</t>
  </si>
  <si>
    <t>Estatal</t>
  </si>
  <si>
    <t>Sigla</t>
  </si>
  <si>
    <t>ANAC</t>
  </si>
  <si>
    <t>Sergipe Gás SA</t>
  </si>
  <si>
    <t>Companhia Estadual de Habitação e Obras Públicas</t>
  </si>
  <si>
    <t>Companhia de Desenvolvimento Economico de Sergipe</t>
  </si>
  <si>
    <t>Companhia de Desenvolvimento de Recursos Hídricos e Irrigação de Sergipe</t>
  </si>
  <si>
    <t>Companhia de Saneamento de Sergipe</t>
  </si>
  <si>
    <t>Empresa de Desenvolvimento Sustentavel do Estado de Sergipe</t>
  </si>
  <si>
    <t>Banco do Estado de Sergipe SA</t>
  </si>
  <si>
    <t>Empresa Sergipana de Turismo SA</t>
  </si>
  <si>
    <t>Empresa Sergipana de Tecnologia da Informação</t>
  </si>
  <si>
    <t>Empresa de Desenvolvimento Agropecuário de Sergipe</t>
  </si>
  <si>
    <t>Servicos Graficos de Sergipe</t>
  </si>
  <si>
    <t>Companhia Administradora da Zona de Processamento de Exportação de Sergipe</t>
  </si>
  <si>
    <t>CERB</t>
  </si>
  <si>
    <t>CBPM</t>
  </si>
  <si>
    <t>BIOTIC</t>
  </si>
  <si>
    <t>PROFLORA</t>
  </si>
  <si>
    <t>PBTUR</t>
  </si>
  <si>
    <t>SAPIENS</t>
  </si>
  <si>
    <t>INVESC</t>
  </si>
  <si>
    <t>MT</t>
  </si>
  <si>
    <t>CAERD</t>
  </si>
  <si>
    <t>COSANPA</t>
  </si>
  <si>
    <t>CETURB</t>
  </si>
  <si>
    <t>BAHIA PESCA</t>
  </si>
  <si>
    <t>PRODAM</t>
  </si>
  <si>
    <t>ALAGOAS ATIVOS</t>
  </si>
  <si>
    <t>CIGÁS</t>
  </si>
  <si>
    <t>BAHIAINVESTE</t>
  </si>
  <si>
    <t>CEASA</t>
  </si>
  <si>
    <t>BRB DTVM</t>
  </si>
  <si>
    <t>BANDES</t>
  </si>
  <si>
    <t>BANESTES</t>
  </si>
  <si>
    <t>COHAB</t>
  </si>
  <si>
    <t>CESAN</t>
  </si>
  <si>
    <t>ES GÁS</t>
  </si>
  <si>
    <t>CELG G T</t>
  </si>
  <si>
    <t>LOTESUL</t>
  </si>
  <si>
    <t>MS GÁS</t>
  </si>
  <si>
    <t>FOMENTO PARANÁ</t>
  </si>
  <si>
    <t>FERROESTE</t>
  </si>
  <si>
    <t>PBGÁS</t>
  </si>
  <si>
    <t>CAGEPA</t>
  </si>
  <si>
    <t>CODATA</t>
  </si>
  <si>
    <t>EMPAER-PB</t>
  </si>
  <si>
    <t>EPC</t>
  </si>
  <si>
    <t>EMATER-PB</t>
  </si>
  <si>
    <t>EPC PB</t>
  </si>
  <si>
    <t>EMPASA</t>
  </si>
  <si>
    <t>CINEP</t>
  </si>
  <si>
    <t>CDRM</t>
  </si>
  <si>
    <t>LIFESA</t>
  </si>
  <si>
    <t>CEHAP</t>
  </si>
  <si>
    <t>BANPARÁ</t>
  </si>
  <si>
    <t>CAZBAR</t>
  </si>
  <si>
    <t>CODEC</t>
  </si>
  <si>
    <t>CEASA PA</t>
  </si>
  <si>
    <t>COHAB PA</t>
  </si>
  <si>
    <t>CPH</t>
  </si>
  <si>
    <t>EMATER-PA</t>
  </si>
  <si>
    <t>GÁS DO PARÁ</t>
  </si>
  <si>
    <t>PRODEPA</t>
  </si>
  <si>
    <t>PORTO DO RECIFE</t>
  </si>
  <si>
    <t>AGESPISA</t>
  </si>
  <si>
    <t>CMTP-PI</t>
  </si>
  <si>
    <t>EMGERPI</t>
  </si>
  <si>
    <t>ZPE PARNAÍBA</t>
  </si>
  <si>
    <t>CAERN</t>
  </si>
  <si>
    <t>AGN</t>
  </si>
  <si>
    <t>POTIGÁS</t>
  </si>
  <si>
    <t>CEASA RN</t>
  </si>
  <si>
    <t>EMPROTUR</t>
  </si>
  <si>
    <t>DESENVOLVE RR</t>
  </si>
  <si>
    <t>RÁDIO RORAIMA</t>
  </si>
  <si>
    <t>SIDASC</t>
  </si>
  <si>
    <t>EPAGRI</t>
  </si>
  <si>
    <t>SANTUR</t>
  </si>
  <si>
    <t>BESCOR</t>
  </si>
  <si>
    <t>CELESC</t>
  </si>
  <si>
    <t>HIDROCALDAS</t>
  </si>
  <si>
    <t>BRDE</t>
  </si>
  <si>
    <t>SERGAS</t>
  </si>
  <si>
    <t>SEHOP</t>
  </si>
  <si>
    <t>CODISE</t>
  </si>
  <si>
    <t>COHIDRO</t>
  </si>
  <si>
    <t>DESO</t>
  </si>
  <si>
    <t>EMDAGRO</t>
  </si>
  <si>
    <t>PRONESE</t>
  </si>
  <si>
    <t>BANESE</t>
  </si>
  <si>
    <t>EMSETUR</t>
  </si>
  <si>
    <t>EMGETIS</t>
  </si>
  <si>
    <t>SEGRASE</t>
  </si>
  <si>
    <t>ZPE-SERGIPE</t>
  </si>
  <si>
    <t>CTC-RJ</t>
  </si>
  <si>
    <t>DOCAS-PB</t>
  </si>
  <si>
    <t>AMAZONASTUR</t>
  </si>
  <si>
    <t>COSAM</t>
  </si>
  <si>
    <t>BAHIAGÁS</t>
  </si>
  <si>
    <t>DESENBAHIA</t>
  </si>
  <si>
    <t>AGETO</t>
  </si>
  <si>
    <t>FOMENTO TO</t>
  </si>
  <si>
    <t>CDSS</t>
  </si>
  <si>
    <t>SOPH</t>
  </si>
  <si>
    <t>RONDONPOUP</t>
  </si>
  <si>
    <t>CEPRORD</t>
  </si>
  <si>
    <t>BERON</t>
  </si>
  <si>
    <t>CDHUR</t>
  </si>
  <si>
    <t>CEHAB - RJ</t>
  </si>
  <si>
    <t>CASERJ</t>
  </si>
  <si>
    <t>CODIN</t>
  </si>
  <si>
    <t>CEDAE</t>
  </si>
  <si>
    <t>IOERJ</t>
  </si>
  <si>
    <t>RIOTRILHOS</t>
  </si>
  <si>
    <t>TURISRIO</t>
  </si>
  <si>
    <t>CEASA-RJ</t>
  </si>
  <si>
    <t>EMOP-RJ</t>
  </si>
  <si>
    <t>PESAGRO/RJ</t>
  </si>
  <si>
    <t>CFSEC</t>
  </si>
  <si>
    <t>VITAL BRAZIL</t>
  </si>
  <si>
    <t>CEEE-PAR</t>
  </si>
  <si>
    <t>AGERIO</t>
  </si>
  <si>
    <t>BADESUL</t>
  </si>
  <si>
    <t>BD-RIO</t>
  </si>
  <si>
    <t>CELF</t>
  </si>
  <si>
    <t>FLUMITRENS</t>
  </si>
  <si>
    <t>EMATER - GO</t>
  </si>
  <si>
    <t>CEB LAJEADO</t>
  </si>
  <si>
    <t>CEB PARTICIPAÇÕES</t>
  </si>
  <si>
    <t>CEB GERAÇÃO</t>
  </si>
  <si>
    <t>CEB ILUMINAÇÃO</t>
  </si>
  <si>
    <t>DF GESTÃO DE ATIVOS</t>
  </si>
  <si>
    <t>BRB SERVIÇOS</t>
  </si>
  <si>
    <t>BRB SEGUROS</t>
  </si>
  <si>
    <t>BRB INVESTIMENTOS</t>
  </si>
  <si>
    <t>INSTITUTO BRB</t>
  </si>
  <si>
    <t>CARTÃO BRB</t>
  </si>
  <si>
    <t>TERRACAP</t>
  </si>
  <si>
    <t>PBTUR HOTÉIS</t>
  </si>
  <si>
    <t>COSESP</t>
  </si>
  <si>
    <t>AZPE/AC</t>
  </si>
  <si>
    <t>BANACRE</t>
  </si>
  <si>
    <t>CAGEACRE</t>
  </si>
  <si>
    <t>CILA</t>
  </si>
  <si>
    <t>CODISACRE</t>
  </si>
  <si>
    <t>COLONACRE</t>
  </si>
  <si>
    <t>SANACRE</t>
  </si>
  <si>
    <t>COHAB/ACRE</t>
  </si>
  <si>
    <t>CDSA</t>
  </si>
  <si>
    <t>ACREDATA</t>
  </si>
  <si>
    <t>EMATER</t>
  </si>
  <si>
    <t>DESENVOLVE</t>
  </si>
  <si>
    <t>CARHP</t>
  </si>
  <si>
    <t>CEPAL</t>
  </si>
  <si>
    <t>ALGÁS</t>
  </si>
  <si>
    <t>PRODUBAN</t>
  </si>
  <si>
    <t>LIFAL</t>
  </si>
  <si>
    <t>SERVEAL</t>
  </si>
  <si>
    <t>CASAL</t>
  </si>
  <si>
    <t>AFEAM</t>
  </si>
  <si>
    <t>CIAMA</t>
  </si>
  <si>
    <t>CADA</t>
  </si>
  <si>
    <t>ADS</t>
  </si>
  <si>
    <t>CONDER</t>
  </si>
  <si>
    <t>EMBASA</t>
  </si>
  <si>
    <t>CAR</t>
  </si>
  <si>
    <t>CTB</t>
  </si>
  <si>
    <t>EGBA</t>
  </si>
  <si>
    <t>PRODEB</t>
  </si>
  <si>
    <t>URBIS</t>
  </si>
  <si>
    <t>ETICE</t>
  </si>
  <si>
    <t>COGERH</t>
  </si>
  <si>
    <t>CEGÁS</t>
  </si>
  <si>
    <t>CIPP S/A</t>
  </si>
  <si>
    <t>METROFOR</t>
  </si>
  <si>
    <t>EMATERCE</t>
  </si>
  <si>
    <t>CAGECE</t>
  </si>
  <si>
    <t>ADECE</t>
  </si>
  <si>
    <t>CEARAPAR</t>
  </si>
  <si>
    <t>BRB</t>
  </si>
  <si>
    <t>CODEPLAN</t>
  </si>
  <si>
    <t>CAESB</t>
  </si>
  <si>
    <t>CEB</t>
  </si>
  <si>
    <t>CEBGAS</t>
  </si>
  <si>
    <t>CODHAB</t>
  </si>
  <si>
    <t>METRÔ</t>
  </si>
  <si>
    <t>NOVACAP</t>
  </si>
  <si>
    <t>SAB</t>
  </si>
  <si>
    <t>TCB</t>
  </si>
  <si>
    <t>GOIASGÁS</t>
  </si>
  <si>
    <t>AGEHAB</t>
  </si>
  <si>
    <t>CELGPAR</t>
  </si>
  <si>
    <t>IQUEGO</t>
  </si>
  <si>
    <t>GOIASFOMENTO</t>
  </si>
  <si>
    <t>CAIXEGO</t>
  </si>
  <si>
    <t>GOIAS TELECOM</t>
  </si>
  <si>
    <t>METROBUS</t>
  </si>
  <si>
    <t>CEASA/GO</t>
  </si>
  <si>
    <t>CASEGO</t>
  </si>
  <si>
    <t>CODEGO</t>
  </si>
  <si>
    <t>PRODAGO</t>
  </si>
  <si>
    <t>METAGO</t>
  </si>
  <si>
    <t>SANEAGO</t>
  </si>
  <si>
    <t>GOIASPARCERIAS</t>
  </si>
  <si>
    <t>MAPA</t>
  </si>
  <si>
    <t>EMAP</t>
  </si>
  <si>
    <t>CAEMA</t>
  </si>
  <si>
    <t>GASMAR</t>
  </si>
  <si>
    <t>EMSERH</t>
  </si>
  <si>
    <t>MT GÁS</t>
  </si>
  <si>
    <t>CEASA MT</t>
  </si>
  <si>
    <t>DESENVOLVE - MT</t>
  </si>
  <si>
    <t>EMPAER MT</t>
  </si>
  <si>
    <t>METAMAT</t>
  </si>
  <si>
    <t>MT PAR</t>
  </si>
  <si>
    <t>MTI</t>
  </si>
  <si>
    <t>SANEMAT</t>
  </si>
  <si>
    <t>AGROSUL</t>
  </si>
  <si>
    <t>MS MINERAL</t>
  </si>
  <si>
    <t>SANESUL</t>
  </si>
  <si>
    <t>CEASA/MS</t>
  </si>
  <si>
    <t>BDMG</t>
  </si>
  <si>
    <t>CEMIG (*)</t>
  </si>
  <si>
    <t>CEMIG D</t>
  </si>
  <si>
    <t>CEMIG GT</t>
  </si>
  <si>
    <t>GASMIG</t>
  </si>
  <si>
    <t>CODEMGE</t>
  </si>
  <si>
    <t>CODEMIG</t>
  </si>
  <si>
    <t>COHAB MINAS</t>
  </si>
  <si>
    <t>COPANOR</t>
  </si>
  <si>
    <t>COPASA MG</t>
  </si>
  <si>
    <t>EMATER-MG</t>
  </si>
  <si>
    <t>EMC</t>
  </si>
  <si>
    <t>EPAMIG</t>
  </si>
  <si>
    <t>MGI</t>
  </si>
  <si>
    <t>MGS</t>
  </si>
  <si>
    <t>METROMINAS</t>
  </si>
  <si>
    <t>PRODEMGE</t>
  </si>
  <si>
    <t>TECPAR</t>
  </si>
  <si>
    <t>SANEPAR</t>
  </si>
  <si>
    <t>COPEL</t>
  </si>
  <si>
    <t>COHAPAR</t>
  </si>
  <si>
    <t>CELEPAR</t>
  </si>
  <si>
    <t>APPA</t>
  </si>
  <si>
    <t>ADEPE</t>
  </si>
  <si>
    <t>AGE</t>
  </si>
  <si>
    <t>CEHAB</t>
  </si>
  <si>
    <t>CEPE</t>
  </si>
  <si>
    <t>COMPESA</t>
  </si>
  <si>
    <t>COPERGÁS</t>
  </si>
  <si>
    <t>CTM</t>
  </si>
  <si>
    <t>EMPETUR</t>
  </si>
  <si>
    <t>EPTI</t>
  </si>
  <si>
    <t>IPA</t>
  </si>
  <si>
    <t>LAFEPE</t>
  </si>
  <si>
    <t>PERPART</t>
  </si>
  <si>
    <t>SUAPE</t>
  </si>
  <si>
    <t>PIAUÍ FOMENTO</t>
  </si>
  <si>
    <t>PORTO-PI</t>
  </si>
  <si>
    <t>GASPISA</t>
  </si>
  <si>
    <t>EMPARN</t>
  </si>
  <si>
    <t>EMGERN</t>
  </si>
  <si>
    <t>DATANORTE</t>
  </si>
  <si>
    <t>PROCERGS</t>
  </si>
  <si>
    <t>CADIP</t>
  </si>
  <si>
    <t>CRM</t>
  </si>
  <si>
    <t>CORSAN</t>
  </si>
  <si>
    <t>CEEE-G</t>
  </si>
  <si>
    <t>BANRISUL</t>
  </si>
  <si>
    <t>SULGÁS</t>
  </si>
  <si>
    <t>EGR</t>
  </si>
  <si>
    <t>CESA</t>
  </si>
  <si>
    <t>EMATER-RIO</t>
  </si>
  <si>
    <t>DIVERJ</t>
  </si>
  <si>
    <t xml:space="preserve">Agencia de Negócios do Estado do Acre </t>
  </si>
  <si>
    <t>Administradora da Zona de Processamento de Exportação do Acre - AZPE/AC</t>
  </si>
  <si>
    <t>Banco do Estado do Acre - BANACRE</t>
  </si>
  <si>
    <t>Companhia de Armazéns e Entrepostos do Acre - CAGEACRE</t>
  </si>
  <si>
    <t>Companhia Industrial de Laticínios do Acre - CILA</t>
  </si>
  <si>
    <t>Companhia de Desenvolvimento Industrial do Acre - CODISACRE</t>
  </si>
  <si>
    <t>Companhia de Colonização do Acre - COLONACRE</t>
  </si>
  <si>
    <t>Companhia de Saneamento do Acre - SANACRE</t>
  </si>
  <si>
    <t>Companhia de Habitação do Acre - COHAB/ACRE</t>
  </si>
  <si>
    <t>Companhia Agência de Desenvolvimento e Serviços Ambientais do Estado do Acre - CDSA</t>
  </si>
  <si>
    <t>Empresa de Processamento de Dados do Acre S/A - ACREDATA</t>
  </si>
  <si>
    <t>Empresa de Assistência Técnica e Extensão Rural do Acre - EMATER</t>
  </si>
  <si>
    <t>AGÊNCIAS DE FOMENTO DE ALAGOAS - DESENVOLVE</t>
  </si>
  <si>
    <t>ALAGOAS ATIVOS S/A</t>
  </si>
  <si>
    <t>COMPANHIA ALAGOANA DE RECURSOS HUMANOS E PATRIMONIAIS - CARHP</t>
  </si>
  <si>
    <t>COMPANHIA DE EDIÇÃO IMPRESSÃO E PUBLICAÇÃO DE ALAGOAS - CEPAL</t>
  </si>
  <si>
    <t>GÁS DE ALAGOAS S/A - ALGÁS</t>
  </si>
  <si>
    <t>BANCO DO ESTADO DE ALAGOAS S/A - PRODUBAN</t>
  </si>
  <si>
    <t>LABORATORIO INDUSTRIAL FARMACEUTICO DE ALAGOAS S/A - LIFAL</t>
  </si>
  <si>
    <t>SERVIÇO DE ENGENHARIA DE ALAGOAS S.A - SERVEAL</t>
  </si>
  <si>
    <t>COMPANHIA DE SANEAMENTO DE ALAGOAS - CASAL</t>
  </si>
  <si>
    <t>Empresa Estadual de Turismo - Amazonastur</t>
  </si>
  <si>
    <t>Agência de Fomento do Estado do Amazonas S.A. - AFEAM</t>
  </si>
  <si>
    <t>Companhia de Desenvolvimento do Estado do Amazonas - CIAMA</t>
  </si>
  <si>
    <t>Companhia Amazonense de Desenvolvimento e Mobilização de Ativos - CADA</t>
  </si>
  <si>
    <t>Companhia de Gás do Amazonas</t>
  </si>
  <si>
    <t>PRODAM Processamento de Dados Amazonas S.A.</t>
  </si>
  <si>
    <t>Companhia de Saneamento do Amazonas - Cosama</t>
  </si>
  <si>
    <t>Agência de Desenvolvimento Sustentável do Amazonas - ADS</t>
  </si>
  <si>
    <t>Companhia de Gás da Bahia - Bahiagás</t>
  </si>
  <si>
    <t>BAHIAINVESTE - EMPRESA BAIANA DE ATIVOS S.A.</t>
  </si>
  <si>
    <t>BAHIA PESCA S/A</t>
  </si>
  <si>
    <t>Companhia Baiana de Pesquisa Mineral</t>
  </si>
  <si>
    <t>COMPANHIA DE ENGENHARIA HIDRICA E DE SANEAMENTO DA BAHIA CERB</t>
  </si>
  <si>
    <t>COMPANHIA DE DESENVOLVIMENTO URBANO DO ESTADO DA BAHIA - CONDER</t>
  </si>
  <si>
    <t>EMPRESA BAIANA DE AGUAS E SANEAMENTO DA BAHIA - EMBASA</t>
  </si>
  <si>
    <t>Desenbahia - Agência de Fomento do Estado da Bahia S/A</t>
  </si>
  <si>
    <t>COMPANHIA DE DESENVOLVIMENTO E AÇÃO REGIONAL - CAR</t>
  </si>
  <si>
    <t>COMPANHIA DE TRANSPORTE DO ESTADO DA BAHIA - CTB</t>
  </si>
  <si>
    <t>Empresa Gráfica da Bahia - EGBA</t>
  </si>
  <si>
    <t>COMPANHIA DE PROCESSAMENTO DE DADOS DO ESTADO DA BAHIA - PRODEB</t>
  </si>
  <si>
    <t>Habitação e Urbanização da Bahia S/A - URBIS</t>
  </si>
  <si>
    <t>Empresa de Tecnologia da Informação do Ceará - ETICE</t>
  </si>
  <si>
    <t>Companhia de Gestão dos Recursos Hídricos - COGERH</t>
  </si>
  <si>
    <t>Companhia de Gás do Ceará - CEGÁS</t>
  </si>
  <si>
    <t>Companhia de Desenvolvimento do Complexo Industrial e Portuário do Pecém - CIPP S/A</t>
  </si>
  <si>
    <t>Companhia Cearense de Transportes Metropolitanos - METROFOR</t>
  </si>
  <si>
    <t>Empresa de Assistência Técnica e Extensão Rural do Ceará - EMATERCE</t>
  </si>
  <si>
    <t>Companhia de Água e Esgoto do Ceará - CAGECE</t>
  </si>
  <si>
    <t>Centrais de Abastecimento do Ceará S/A - CEASA</t>
  </si>
  <si>
    <t>Agência de Desenvilvimento do Estado do Ceará S/A - ADECE</t>
  </si>
  <si>
    <t>Companhia de Habitação do Ceará - COHAB</t>
  </si>
  <si>
    <t>Companhia de Participação de Ativos do Ceará - CEARAPAR</t>
  </si>
  <si>
    <t>Banco Regional de Brasília - BRB</t>
  </si>
  <si>
    <t>Cartão BRB</t>
  </si>
  <si>
    <t>Instituto BRB de Desenvolvimento Humano e Responsabilidade Socioambiental</t>
  </si>
  <si>
    <t>BRB Administradora e Corretora de Seguros</t>
  </si>
  <si>
    <t>BRB Crédito. Financiamento e Investimento</t>
  </si>
  <si>
    <t>BRB DTVM - Distribuidora de Títulos e Valores Mobiliários</t>
  </si>
  <si>
    <t>BRB Serviços</t>
  </si>
  <si>
    <t>Centrais de Abastecimento do Distrito Federal - CEASA</t>
  </si>
  <si>
    <t>Companhia de Planejamento do Distrito Federal - CODEPLAN</t>
  </si>
  <si>
    <t>Companhia de Saneamento Ambiental do Distrito Federal - CAESB</t>
  </si>
  <si>
    <t>Companhia Energética de Brasília - CEB</t>
  </si>
  <si>
    <t>Companhia Brasiliense de Gás - CEBGAS</t>
  </si>
  <si>
    <t>CEB Geração</t>
  </si>
  <si>
    <t>CEB Iluminação Pública e Serviços</t>
  </si>
  <si>
    <t>CEB Lajeado</t>
  </si>
  <si>
    <t>CEB Participações</t>
  </si>
  <si>
    <t>Companhia de Desenvolvimento Habitacional do Distrito Federal - CODHAB</t>
  </si>
  <si>
    <t>DF Gestão de Ativos</t>
  </si>
  <si>
    <t>Empresa de Assistência Técnica e Extensão Rural do Distrito Federal - EMATER</t>
  </si>
  <si>
    <t>Companhia do Metropolitano do Distrito Federal - METRÔ</t>
  </si>
  <si>
    <t>Companhia Urbanizadora da Nova Capital do Brasil - NOVACAP</t>
  </si>
  <si>
    <t>Sociedade de Abastecimento de Brasília - SAB</t>
  </si>
  <si>
    <t>Sociedade de Transportes Coletivos de Brasília - TCB</t>
  </si>
  <si>
    <t>Companhia Imobiliária de Brasília - Terracap</t>
  </si>
  <si>
    <t>CEASA- Centrais de Abastecimento do Espírito Santo S/A</t>
  </si>
  <si>
    <t>COHAB- Companhia de Habitação e Urbanização do Estado do Espírito Santo- em liquidação</t>
  </si>
  <si>
    <t>Banestes- Banco do Estado do Espírito Santo</t>
  </si>
  <si>
    <t>BANDES Banco de Desenvolvimento do Espírito Santo</t>
  </si>
  <si>
    <t>Cesan - Companhia Espirito Santense de Saneamento</t>
  </si>
  <si>
    <t>Ceturb - Companhia Estadual de Transportes Coletivos de Passageiros do Espirito Santo</t>
  </si>
  <si>
    <t>ES GÁS - Companhia de Gás do Espirito Santo</t>
  </si>
  <si>
    <t>Agência Goiana de Gás Canalizado S/A - GOIASGÁS</t>
  </si>
  <si>
    <t>Agência Goiana de Habitação S/A - AGEHAB</t>
  </si>
  <si>
    <t>CELG Geração e Transmissão S/A - CELG G T (Torna-se subsidiária da CELGPAR)</t>
  </si>
  <si>
    <t>Companhia Celg de Participações - CELGPAR</t>
  </si>
  <si>
    <t>Indústria Química do Estado de Goiás - IQUEGO</t>
  </si>
  <si>
    <t>Agência de Fomento de Goiás S/A - GOIASFOMENTO</t>
  </si>
  <si>
    <t>Caixa Econômica do Estado de Goiás - CAIXEGO</t>
  </si>
  <si>
    <t>Goiás Telecomunicções S/A - GOIAS TELECOM</t>
  </si>
  <si>
    <t>Metrobus Transporte Coletivo S/A - METROBUS</t>
  </si>
  <si>
    <t>Centrais de Abastecimento de Goiás S/A - CEASA/GO</t>
  </si>
  <si>
    <t>Companhia de Armazéns e Silos do Estado de Goiás S/A - CASEGO</t>
  </si>
  <si>
    <t>Companhia de Desenvolvimento Econômico de Goiás - CODEGO</t>
  </si>
  <si>
    <t>Empresa de Assistência Técnica, Extenção Rural e Pesquisa Agropecuária do Estado de Goiás - EMATER (Baixada em 16/11/2021)</t>
  </si>
  <si>
    <t>Empresa Estadual de Processamento de Dados de Goiás - PRODAGO</t>
  </si>
  <si>
    <t>Metais de Goiás S/A - METAGO</t>
  </si>
  <si>
    <t>Saneamento de Goiás S/A - SANEAGO</t>
  </si>
  <si>
    <t>Companhia de Investimento e Parcerias do Estado de Goiás - GOIASPARCERIAS</t>
  </si>
  <si>
    <t>Maranhão Parcerias (MAPA)</t>
  </si>
  <si>
    <t>Empresa Maranhense de Administração Portuária (EMAP)</t>
  </si>
  <si>
    <t>Companhia de Saneamento Ambiental do Maranhão (CAEMA)</t>
  </si>
  <si>
    <t>Companhia Maranhense de Gás (GASMAR)</t>
  </si>
  <si>
    <t>Empresa Maranhense de Serviços Hospitalares (EMSERH)</t>
  </si>
  <si>
    <t>COMPANHIA MATOGROSSENSE DE GÁS - MT GÁS</t>
  </si>
  <si>
    <t>CENTRAL DE ABASTECIMENTO DO ESTADO DE MATO GROSSO - CEASA MT</t>
  </si>
  <si>
    <t>AGÊNCIA DE FOMENTO DO ESTADO DE MATO GROSSO S A - DESENVOLVE - MT</t>
  </si>
  <si>
    <t>EMPRESA MATOGROSSENSE DE PESQUISA. ASSISTÊNCIA E EXTENSÃO RURAL - EMPAER MT</t>
  </si>
  <si>
    <t>MT PARTICIPAÇÕES E PROJETOS S/A - MT PAR</t>
  </si>
  <si>
    <t>EMPRESA MATO-GROSSENSE DE TECNOLOGIA DA INFORMAÇÃO - MTI</t>
  </si>
  <si>
    <t>COMPANHIA DE SANEAMENTO DO ESTADO DE MATO GROSSO - SANEMAT</t>
  </si>
  <si>
    <t>EMPRESA DE SERVIÇOS AGROPECUÁRIOS DE MS - AGROSUL</t>
  </si>
  <si>
    <t>EMPRESA DE GESTÃO DE RECURSOS MINERAIS - MS MINERAL</t>
  </si>
  <si>
    <t>EMPRESA DE SANEAMENTO DE MATO GROSSO DO SUL S.A - SANESUL</t>
  </si>
  <si>
    <t>CENTRAIS DE ABASTECIMENTO DE MATO GROSSO DO SUL S/A - CEASA/MS</t>
  </si>
  <si>
    <t>LOTESUL - LOTERIAL ESTADUAL DE MS</t>
  </si>
  <si>
    <t>COMPANHIA DE GAS DO ESTADO DE MATO GROSSO DO SUL</t>
  </si>
  <si>
    <t>BANCO DE DESENVOLVIMENTO DE MINAS GERAIS S.A. - BDMG</t>
  </si>
  <si>
    <t>COMPANHIA ENERGÉTICA DE MINAS GERAIS - CEMIG (*)</t>
  </si>
  <si>
    <t>CEMIG DISTRIBUIÇÃO S.A. - CEMIG D</t>
  </si>
  <si>
    <t>CEMIG GERAÇÃO E TRANSMISSÃO S.A. - CEMIG GT</t>
  </si>
  <si>
    <t>COMPANHIA DE GÁS DE MINAS GERAIS - GASMIG</t>
  </si>
  <si>
    <t>COMPANHIA DE DESENVOLVIMENTO DE MINAS GERAIS - CODEMGE</t>
  </si>
  <si>
    <t>COMPANHIA DE DESENVOLVIMENTO ECONÔMICO DE MINAS GERAIS - CODEMIG</t>
  </si>
  <si>
    <t>COMPANHIA DE HABITAÇÃO DO ESTADO DE MINAS GERAIS - COHAB MINAS</t>
  </si>
  <si>
    <t>COPASA SERVIÇOS DE SANEAMENTO INTEGRADO DO NORTE E NORDESTE DE MINAS GERAIS S/A - COPANOR</t>
  </si>
  <si>
    <t>COMPANHIA DE SANEAMENTO DE MINAS GERAIS - COPASA MG</t>
  </si>
  <si>
    <t>EMPRESA DE ASSISTÊNCIA TÉCNICA E EXTENSAO RURAL DO ESTADO DE MINAS GERAIS - EMATER-MG</t>
  </si>
  <si>
    <t>EMPRESA MINEIRA DE COMUNICAÇÃO LTDA - EMC</t>
  </si>
  <si>
    <t>EMPRESA DE PESQUISA AGROPECUÁRIA DE MINAS GERAIS - EPAMIG</t>
  </si>
  <si>
    <t>MINAS GERAIS PARTICIPAÇÕES S.A. - MGI</t>
  </si>
  <si>
    <t>MINAS GERAIS ADMINISTRAÇÃO E SERVIÇOS S.A. - MGS</t>
  </si>
  <si>
    <t>TREM METROPOLITANO DE BELO HORIZONTE S.A - METROMINAS</t>
  </si>
  <si>
    <t>COMPANHIA DE TECNOLOGIA DA INFORMAÇÃO DO ESTADO DE MINAS GERAIS - PRODEMGE</t>
  </si>
  <si>
    <t>Instituto de Tecnologia do Paraná - TECPAR</t>
  </si>
  <si>
    <t>Companhia de Saneamento do Estado do Paraná - SANEPAR</t>
  </si>
  <si>
    <t>Agência de Fomento do Paraná S/A</t>
  </si>
  <si>
    <t>Estrada de Ferro Paraná Oeste S/A</t>
  </si>
  <si>
    <t>Companhia Paranaense de Energia - COPEL</t>
  </si>
  <si>
    <t>Companhia de Habitação do Paraná - COHAPAR</t>
  </si>
  <si>
    <t>Companhia de Tecnologia da INformação e Comunicação do Paraná - CELEPAR</t>
  </si>
  <si>
    <t>Centrais de Abastecimento do Paraná S/A - CEASA</t>
  </si>
  <si>
    <t>Administração dos Portos de Paranaguá e Antonina - APPA</t>
  </si>
  <si>
    <t>Companhia Paraibana de Gás</t>
  </si>
  <si>
    <t>Companhia de Água e Esgotos da Paraíba</t>
  </si>
  <si>
    <t>Companhia de Processamento de Dados da Paraíba</t>
  </si>
  <si>
    <t>Empresa Estadual de Pesquisa Agropecuária</t>
  </si>
  <si>
    <t>Empresa de Assistência Técnica e Extensão Rural da Paraíba</t>
  </si>
  <si>
    <t>Empresa Paraibana de Comunicação</t>
  </si>
  <si>
    <t>Empresa Paraibana de Turismo S/A</t>
  </si>
  <si>
    <t>PBTUR Hotéis S/A</t>
  </si>
  <si>
    <t>Empresa Paraibana de Abastecimento e Serviços Agrícolas</t>
  </si>
  <si>
    <t>Empresa Paraibana de Pesquisa. Extensão Rural e Regularização Fundiária</t>
  </si>
  <si>
    <t>Companhia Docas da Paraíba</t>
  </si>
  <si>
    <t>Companhia de Desenvolvimento da Paraíba</t>
  </si>
  <si>
    <t>Companhia de Desenvolvimento de Recursos Minerais da Paraíba</t>
  </si>
  <si>
    <t>Laboratório Industrial Farmacêutico do Estado da Paraíba S/A</t>
  </si>
  <si>
    <t>Companhia Estadual de Habitação Popular</t>
  </si>
  <si>
    <t>BANCO DO ESTADO DO PARÁ</t>
  </si>
  <si>
    <t>COMP. ADM. DA ZONA DE PROCESSAMNETO DE EXP. DE BARCARENA</t>
  </si>
  <si>
    <t>COMP. DE DESENVOLVIMENTO ECONÔMICO DO PARÁ</t>
  </si>
  <si>
    <t>COMPANHIA DE SANEAMENTO DO PARÁ</t>
  </si>
  <si>
    <t>CENTRAIS DE ABASTECIMENTO DO PARÁ S.A</t>
  </si>
  <si>
    <t>COMPANHIA DE HABITAÇÃO DO ESTADO DO PARÁ</t>
  </si>
  <si>
    <t>COMPANHIA DE PORTOS E HIDROVIAS DO ESTADO DO PARÁ</t>
  </si>
  <si>
    <t>EMPRESA DE ASSISTÊNCIA TÉCNICA E EXTENSÃO RURAL</t>
  </si>
  <si>
    <t>COMPANHIA DE GÁS DO PARÁ</t>
  </si>
  <si>
    <t>EMPRESA DE PROCESSAMNETO DE DADOS</t>
  </si>
  <si>
    <t>AGENCIA DE DESENVOLVIMENTO ECONÔMICO DE PERNAMBUCO S/A - ADEPE</t>
  </si>
  <si>
    <t>AGENCIA DE FOMENTO DO ESTADO DE PERNAMBUCO S.A. - AGE</t>
  </si>
  <si>
    <t>COMPANHIA ESTADUAL DE HABITAÇÃO E OBRAS - CEHAB</t>
  </si>
  <si>
    <t>COMPANHIA EDITORA DE PERNAMBUCO - CEPE</t>
  </si>
  <si>
    <t>COMPANHIA PERNAMBUCANA DE SANEAMENTO - COMPESA</t>
  </si>
  <si>
    <t>COMPANHIA PERNAMBUCANA DE GÁS - COPERGÁS</t>
  </si>
  <si>
    <t>CONSORCIO DE TRANSPORTES DA REGIAO METROPOLITANA DO RECIFE - CTM</t>
  </si>
  <si>
    <t>EMPRESA DE TURISMO DE PERNAMBUCO GOVERNADOR EDUARDO CAMPOS - EMPETUR</t>
  </si>
  <si>
    <t>EMPRESA PERNAMBUCO DE COMUNICAÇÃO S/A - EPC</t>
  </si>
  <si>
    <t>EMPRESA PERNAMBUCANA DE TRANSPORTE COLETIVO INTERMUNICIPAL - EPTI</t>
  </si>
  <si>
    <t>INSTITUTO AGRONÔMICO DE PERNAMBUCO - IPA</t>
  </si>
  <si>
    <t>LABORATÓRIO FARMACÊUTICO DO ESTADO DE PE GOV. MIGUEL ARRAES S/A - LAFEPE</t>
  </si>
  <si>
    <t>PERNAMBUCO PARTICIPAÇÕES E INVESTIMENTOS S.A. - PERPART</t>
  </si>
  <si>
    <t>PORTO DO RECIFE S/A</t>
  </si>
  <si>
    <t>SUAPE - COMPLEXO INDUSTRIAL PORTUARIO GOVERNADOR ERALDO GUEIROS</t>
  </si>
  <si>
    <t>Agência de Fomento e Desenvolvimento do Estado do Piauí S.A - PIAUÍ FOMENTO</t>
  </si>
  <si>
    <t>ÁGUAS E ESGOTOS DO PIAUÍ SA</t>
  </si>
  <si>
    <t>COMPANHIA DE TERMINAIS ALFANDEGADOS DO PIAUI - PORTO-PI</t>
  </si>
  <si>
    <t>COMPANHIA METROPOLITANA DE TRANSPORTE PÚBLICO</t>
  </si>
  <si>
    <t>EMPRESA DE GESTÃO DE RECURSOS DO ESTADO DO PIAUÍ S/A.</t>
  </si>
  <si>
    <t>COMPANHIA ADMINISTRADORA DA ZONA DE PROCESSAMENTO DE EXPORTAÇÃO DE PARNAÍBA-PI S/A</t>
  </si>
  <si>
    <t>COMPANHIA DE GÁS DO PIAUI - GASPISA</t>
  </si>
  <si>
    <t>COMPANHIA DE AGUAS E ESGOTOS DO RIO GRANDE DO NORTE</t>
  </si>
  <si>
    <t>CEHAB - COMPANHIA ESTADUAL DE HABITACAO E DESENVOLVIMENTO URBANO</t>
  </si>
  <si>
    <t>AGENCIA DE FOMENTO DO RIO GRANDE DO NORTE S/A</t>
  </si>
  <si>
    <t>COMPANHIA POTIGUAR DE GÁS</t>
  </si>
  <si>
    <t>Centrais de Abastecimento do Rio Grande do Norte S/A</t>
  </si>
  <si>
    <t>EMPRESA DE PESQUISA AGROPECUÁRIA DO RN - EMPARN</t>
  </si>
  <si>
    <t>Empresa Gestora de Ativos - EMGERN</t>
  </si>
  <si>
    <t>COMPANHIA DE PROCESSAMENTO DE DADOS DO RN - DATANORTE</t>
  </si>
  <si>
    <t>EMPRESA POTIGUAR DE PROMOÇÃO TURÍSTICA S.A.</t>
  </si>
  <si>
    <t>Companhia de Processamento de Dados do Estado do RS - PROCERGS</t>
  </si>
  <si>
    <t>Caixa de Administração da Dívida Pública Estadual - CADIP</t>
  </si>
  <si>
    <t>Companhia Riograndense de Mineração - CRM</t>
  </si>
  <si>
    <t>Companhia Riograndense de Saneamento - CORSAN</t>
  </si>
  <si>
    <t>Companhia Estadual de Geração de Energia Elétrica - CEEE-G</t>
  </si>
  <si>
    <t>Banco do Estado do Rio Grande do Sul - BANRISUL</t>
  </si>
  <si>
    <t>BADESUL Desenvolvimento S.A. - Agência de Fomento/RS</t>
  </si>
  <si>
    <t>Companhia de Gás do Estado RGS - SULGÁS</t>
  </si>
  <si>
    <t>Centrais de Abastecimento do Rio Grande do Sul - CEASA</t>
  </si>
  <si>
    <t>Empresa Gaúcha de Rodovias - EGR</t>
  </si>
  <si>
    <t>Companhia Estadual de Silos e Armazéns - CESA</t>
  </si>
  <si>
    <t>Companhia Estadual de Energia Elétrica Participações - CEEE-Par</t>
  </si>
  <si>
    <t>AGÊNCIA DE FOMENTO DO ESTADO DO RJ AS</t>
  </si>
  <si>
    <t>Empresa de Assistência Técnica e Extensão Rural do Etado do Rio de Janeiro - EMATER-RIO</t>
  </si>
  <si>
    <t>BANCO DE DESENVOLVIMENTO DO ESTADO DO RJ S/A EM LIQUIDAÇÃO</t>
  </si>
  <si>
    <t>CENTRAIS ELETRICAS FLUMINENSES S.A. CELF - EM LIQUIDAÇÃO ORDINÁRIA</t>
  </si>
  <si>
    <t>DISTRIBUIDORA DE TITULOS E VALORES MOBILIARIOS DO EST. DO RJ S.A - EM LIQUIDAÇÃO ORDINÁRIA</t>
  </si>
  <si>
    <t>COMPANHIA FLUMINENSE DE TRENS URBANOS - FLUMITRENS E/L</t>
  </si>
  <si>
    <t>COMPANHIA DO METROPOLITANO DO RIO DE JANEIRO - METRÔ E/L</t>
  </si>
  <si>
    <t>INSTITUTO VITAL BRAZIL S/A</t>
  </si>
  <si>
    <t>COMPANHIA FLUMINENSE DE SECURITIZAÇÃO S.A.- EM LIQUIDAÇÃO ORDINÁRIA</t>
  </si>
  <si>
    <t>Empresa de Pesquisa Agropecuária do Estado do Rio de Janeiro - Pesagro/RJ</t>
  </si>
  <si>
    <t>Companhia Estadual de Engenharia de Transportes e Logística - CENTRAL-RJ</t>
  </si>
  <si>
    <t>COMPANHIA ESTADUAL DE HABITAÇÃO DO RIO DE JANEIRO</t>
  </si>
  <si>
    <t>COMPANHIA ESTADUAL DE ÁGUAS E ESGOTOS DO RIO DE JANEIRO</t>
  </si>
  <si>
    <t>IMPRENSA OFICIAL DO ESTADO DO RIO DE JANEIRO</t>
  </si>
  <si>
    <t>COMPANHIA DE TRANSPORTES SOBRE TRILHOS RJ</t>
  </si>
  <si>
    <t>Companhia de Turismo do Estado do Rio de Janeiro - TurisRio</t>
  </si>
  <si>
    <t>Empresa de Obras Públicas do Estado do Rio de Janeiro</t>
  </si>
  <si>
    <t>COMPANHIA DE TRANSPORTES COLETIVOS DO ESTADO DO RIO DE JANEIRO - CTC-RJ</t>
  </si>
  <si>
    <t>BANCO DO ESTADO DE RONDONIA S/A</t>
  </si>
  <si>
    <t>COMPANHIA DE DESENVOLVIMENTO URBANO E RURAL DE RONDONIA</t>
  </si>
  <si>
    <t>COMPANHIA DE PROCESSAMENTO DE DADOS DO ESTADO DE RONDONIA</t>
  </si>
  <si>
    <t>RONDONIA CREDITO IMOBILIARIO SA</t>
  </si>
  <si>
    <t>COMPANHIA DE MINERAÇÃO DE RONDÔNIA - CMR</t>
  </si>
  <si>
    <t>SOCIEDADE DE PORTOS E HIDROVIAS DO ESTADO DE RONDONIA</t>
  </si>
  <si>
    <t>COMPANHIA RONDONIENSE DE GÁS - RONGÁS</t>
  </si>
  <si>
    <t>COMPANHIA DE ÁGUA E ESGOTO DE RONDÔNIA</t>
  </si>
  <si>
    <t>AGENCIA DE FOMENTO DO ESTADO DE RORAIMA S/A</t>
  </si>
  <si>
    <t>COMPANHIA DE ÁGUAS E ESGOTOS DE RORAIMA - CAER</t>
  </si>
  <si>
    <t>COMPANHIA ENERGÉTICA DE RORAIMA - CERR</t>
  </si>
  <si>
    <t>COMPANHIA DE DESENVOLVIMENTO DE RORAIMA - CODESAIMA</t>
  </si>
  <si>
    <t>COMPANHIA DE HABITAÇÃO DO ESTADO DE SANTA CATARINA - COHAB/SC</t>
  </si>
  <si>
    <t>Companhia Integrada de Desenvolvimento Agrícola de Santa Catarina</t>
  </si>
  <si>
    <t>EMPRESA DE PESQUISA AGROPECUÁRIA E EXTENSÃO RURAL DE SANTA CATARINA</t>
  </si>
  <si>
    <t>SANTA CATARINA TURISMO S/A</t>
  </si>
  <si>
    <t>AGÊNCIA DE FOMENTO DO ESTADO DE SANTA CATARINA S.A. - BADESC</t>
  </si>
  <si>
    <t>BESCOR BESC CORRETORA DE SEGUORS E ADMINISTRADORA DE BENS</t>
  </si>
  <si>
    <t>Centrais de Abastecimento de Santa Catarina - CEASA</t>
  </si>
  <si>
    <t>Centrais Elétricas de Santa Catarina S. A.</t>
  </si>
  <si>
    <t>CENTRO DE INFORMATICA E AUTOMAÇÃO DO ESTADO DE SC S/A - CIASC</t>
  </si>
  <si>
    <t>Companhia Catarinense de Águas e Saneamento - CASAN</t>
  </si>
  <si>
    <t>Companhia de Distritos Industriais de Santa Catarina (Codisc)</t>
  </si>
  <si>
    <t>COMPANHIA HIDROMINERAL CALDAS DA IMPERATRIZ</t>
  </si>
  <si>
    <t>Administradora da Zona de Processamento de Exportação S/A - IAZPE</t>
  </si>
  <si>
    <t>Santa Catarina Participação e Investimentos S/A</t>
  </si>
  <si>
    <t>SAPIENS PARQUE SA</t>
  </si>
  <si>
    <t>SC PARTICIPACOES E PARCERIAS S.A. - SCPAR</t>
  </si>
  <si>
    <t>BANCO REGIONAL DE DESENVOLVIMENTO DO EXTREMO SUL</t>
  </si>
  <si>
    <t>COMPANHIA AMBIENTAL DO ESTADO DE SÃO PAULO - CETESB</t>
  </si>
  <si>
    <t>COMPANHIA DE DESENVOLVIMENTO HABITACIONAL E URBANO DO ESTADO DE SÃO PAULO - CDHU</t>
  </si>
  <si>
    <t>COMPANHIA DE SEGUROS DO ESTADO DE SÃO PAULO - COSESP - Em Liquidação</t>
  </si>
  <si>
    <t>COMPANHIA PAULISTA DE PARCERIAS - CPP</t>
  </si>
  <si>
    <t>COMPANHIA PAULISTA DE SECURITIZAÇÃO - CPSEC</t>
  </si>
  <si>
    <t>COMPANHIA PAULISTA DE TRENS METROPOLITANOS - CPTM</t>
  </si>
  <si>
    <t>COMPANHIA DOCAS DE SÃO SEBASTIÃO</t>
  </si>
  <si>
    <t>COMPANHIA DO METROPOLITANO DE SAO PAULO - METRO</t>
  </si>
  <si>
    <t>COMPANHIA DE PROCESSAMENTO DE DADOS DO ESTADO DE SÃO PAULO - PRODESP</t>
  </si>
  <si>
    <t>COMPANHIA DE SANEAMENTO BÁSICO DO ESTADO DE SÃO PAULO - SABESP</t>
  </si>
  <si>
    <t>DERSA - DESENVOLVIMENTO RODOVIÁRIO S/A "EM LIQUIDAÇÃO"</t>
  </si>
  <si>
    <t>DESENVOLVE SP - AGÊNCIA DE FOMENTO DO ESTADO DE SÃO PAULO S.A.</t>
  </si>
  <si>
    <t>EMAE - EMPRESA METROPOLITANA DE ÁGUAS E ENERGIA S.A</t>
  </si>
  <si>
    <t>EMPRESA METROPOLITANA DE TRANSPORTES URBANOS DE SÃO PAULO S/A - EMTU/SP</t>
  </si>
  <si>
    <t>INSTITUTO DE PESQUISAS TECNOLÓGICAS DO ESTADO DE SÃO PAULO S/A - IPT</t>
  </si>
  <si>
    <t>AGÊNCIA DE FOMENTO DO ESTADO DO TOCANTINS S/A</t>
  </si>
  <si>
    <t>COMPANHIA IMOBILIÁRIA DE PARTICIPAÇÕES. INVESTIMENTOS E PARCERIAS DO ESTADO DO TOCANTINS - TOCANTINS PARCERIAS</t>
  </si>
  <si>
    <t>COMPANHIA DE MINERAÇÃO DO TOCANTINS</t>
  </si>
  <si>
    <t>Companhia de Armazéns e Silos do Estado do Rio de Janeiro</t>
  </si>
  <si>
    <t>Companhia de Desenvolvimento Industrial do Estado do Rio de Janeiro</t>
  </si>
  <si>
    <t>Parque Tecnológico de Brasília - BIOTIC</t>
  </si>
  <si>
    <t>Florestamento e Reflorestamento - PROFLORA</t>
  </si>
  <si>
    <t>COMPANHIA MATOGROSSENSE DE MINERAÇÃO - METAMAT</t>
  </si>
  <si>
    <t>AP</t>
  </si>
  <si>
    <t>Companhia de Gás do Amapá - GASAP</t>
  </si>
  <si>
    <t>Companhia de Eletricidade do Amapá - CEA</t>
  </si>
  <si>
    <t>Agência de Fomento do Amapá - AFAP</t>
  </si>
  <si>
    <t>Companhia de Água e Esgoto do Amapá - CAESA</t>
  </si>
  <si>
    <t>GASAP</t>
  </si>
  <si>
    <t>CEA</t>
  </si>
  <si>
    <t>AFAP</t>
  </si>
  <si>
    <t>CAESA</t>
  </si>
  <si>
    <t>DERSA</t>
  </si>
  <si>
    <t>DESENVOLVE SP</t>
  </si>
  <si>
    <t>EMAE</t>
  </si>
  <si>
    <t>CAER</t>
  </si>
  <si>
    <t>CASAN</t>
  </si>
  <si>
    <t>SABESP</t>
  </si>
  <si>
    <t>Subvenções - 2020</t>
  </si>
  <si>
    <t xml:space="preserve"> Subvenções - 2021</t>
  </si>
  <si>
    <t>Passivos - 2020</t>
  </si>
  <si>
    <t>Passivos - 2021</t>
  </si>
  <si>
    <t>Reforço de Capital - 2020</t>
  </si>
  <si>
    <t>Reforço de Capital - 2021</t>
  </si>
  <si>
    <t>CERR</t>
  </si>
  <si>
    <t>METRÔ E/L</t>
  </si>
  <si>
    <t>CENTRAL-RJ</t>
  </si>
  <si>
    <t>CPTM</t>
  </si>
  <si>
    <t>METRO</t>
  </si>
  <si>
    <t>EMTU/SP</t>
  </si>
  <si>
    <t>Investimento (2021)</t>
  </si>
  <si>
    <t>Lucro / Prejuízo Líquido (2021)</t>
  </si>
  <si>
    <t>Investimento (2020)</t>
  </si>
  <si>
    <t>Investimento (2019)</t>
  </si>
  <si>
    <t>Lucro / Prejuízo Líquido (2020)</t>
  </si>
  <si>
    <t>Lucro / Prejuízo Líquido (2019)</t>
  </si>
  <si>
    <t>Subvenções - 2019</t>
  </si>
  <si>
    <t>Passivos - 2019</t>
  </si>
  <si>
    <t>Reforço de Capital - 2019</t>
  </si>
  <si>
    <t>Patrimônio Líquido (2021)</t>
  </si>
  <si>
    <t>CNPJ</t>
  </si>
  <si>
    <t>04.003.232/0001-54</t>
  </si>
  <si>
    <t>12.294.708/0001-81</t>
  </si>
  <si>
    <t>04.406.195/0001-25</t>
  </si>
  <si>
    <t>05.976.311/0001-04</t>
  </si>
  <si>
    <t>13.529.136/0001-35</t>
  </si>
  <si>
    <t>13.504.675/0001-10</t>
  </si>
  <si>
    <t>74.075.938/0001-07</t>
  </si>
  <si>
    <t>07.040.108/0001-57</t>
  </si>
  <si>
    <t>00.082.024/0001-37</t>
  </si>
  <si>
    <t>28.151.363/0001-47</t>
  </si>
  <si>
    <t>01.616.929/0001-02</t>
  </si>
  <si>
    <t>06.274.757/0001-50</t>
  </si>
  <si>
    <t>03.470.358/0001-76</t>
  </si>
  <si>
    <t>03.982.931/0001-20</t>
  </si>
  <si>
    <t>09.104.426/0001-60</t>
  </si>
  <si>
    <t>17.281.106/0001-03</t>
  </si>
  <si>
    <t>76.484.013/0001-45</t>
  </si>
  <si>
    <t>09.123.654/0001-87</t>
  </si>
  <si>
    <t>04.945.341/0001-90</t>
  </si>
  <si>
    <t>09.769.035/0001-64</t>
  </si>
  <si>
    <t>06.845.747/0001-27</t>
  </si>
  <si>
    <t>08.334.385/0001-35</t>
  </si>
  <si>
    <t>92.802.784/0001-90</t>
  </si>
  <si>
    <t>33.352.394/0001-04</t>
  </si>
  <si>
    <t>05.914.254/0001-39</t>
  </si>
  <si>
    <t>05.939.467/0001-15</t>
  </si>
  <si>
    <t>82.508.433/0001-17</t>
  </si>
  <si>
    <t>13.018.171/0001-90</t>
  </si>
  <si>
    <t>43.776.517/0001-80</t>
  </si>
  <si>
    <t>05.965.546/0001-09</t>
  </si>
  <si>
    <t>00.070.698/0001-11</t>
  </si>
  <si>
    <t>04.232.314/0001-70</t>
  </si>
  <si>
    <t>39.683.726/0001-01</t>
  </si>
  <si>
    <t>03.677.638/0001-50</t>
  </si>
  <si>
    <t>03.682.014/0001-20</t>
  </si>
  <si>
    <t>07.779.299/0001-73</t>
  </si>
  <si>
    <t>08.560.444/0001-93</t>
  </si>
  <si>
    <t>17.155.730/0001-64</t>
  </si>
  <si>
    <t>06.981.180/0001-16</t>
  </si>
  <si>
    <t>06.981.176/0001-58</t>
  </si>
  <si>
    <t>76.483.817/0001-20</t>
  </si>
  <si>
    <t>39.881.421/0001-04</t>
  </si>
  <si>
    <t>08.420.472/0001-05</t>
  </si>
  <si>
    <t>30.066.658/0001-67</t>
  </si>
  <si>
    <t>05.938.444/0001-96</t>
  </si>
  <si>
    <t>83.878.892/0001-55</t>
  </si>
  <si>
    <t>02.302.101/0001-42</t>
  </si>
  <si>
    <t>03.231.999/0001-78</t>
  </si>
  <si>
    <t>02.003.575/0001-93</t>
  </si>
  <si>
    <t>38.070.074/0001-77</t>
  </si>
  <si>
    <t>00.037.127/0001-85</t>
  </si>
  <si>
    <t>28.503.894/0001-51</t>
  </si>
  <si>
    <t>02.392.459/0001-03</t>
  </si>
  <si>
    <t>03.919.139/0001-21</t>
  </si>
  <si>
    <t>80.544.042/0001-22</t>
  </si>
  <si>
    <t>10.309.806/0001-10</t>
  </si>
  <si>
    <t>13.526.225/0001-28</t>
  </si>
  <si>
    <t>34.972.075/0001-56</t>
  </si>
  <si>
    <t>16.987.837/0001-06</t>
  </si>
  <si>
    <t>00.389.526/0001-05</t>
  </si>
  <si>
    <t>33.890.294/0001-23</t>
  </si>
  <si>
    <t>04.585.463/0001-13</t>
  </si>
  <si>
    <t>04.611.818/0001-00</t>
  </si>
  <si>
    <t>33.009.663/0001-26</t>
  </si>
  <si>
    <t>71.832.679/0001-23</t>
  </si>
  <si>
    <t>62.070.362/0001-06</t>
  </si>
  <si>
    <t>62.464.904/0001-25</t>
  </si>
  <si>
    <t>58.518.069/0001-91</t>
  </si>
  <si>
    <t xml:space="preserve">Investimento </t>
  </si>
  <si>
    <t>Lucro / Prejuízo Líquido</t>
  </si>
  <si>
    <t xml:space="preserve">Patrimônio Líquido </t>
  </si>
  <si>
    <t xml:space="preserve">Subvenções </t>
  </si>
  <si>
    <t xml:space="preserve">Passivos </t>
  </si>
  <si>
    <t xml:space="preserve">Reforço de Capital </t>
  </si>
  <si>
    <t>Ano</t>
  </si>
  <si>
    <t>Total (1.000.000,00)</t>
  </si>
  <si>
    <t>04.044.244/0001-27</t>
  </si>
  <si>
    <t>05.371.711/0001-96</t>
  </si>
  <si>
    <t>00.509.612/0001-04</t>
  </si>
  <si>
    <t>02.208.155/0001-43</t>
  </si>
  <si>
    <t>36.886.778/0001-97</t>
  </si>
  <si>
    <t>03.979.598/0001-09</t>
  </si>
  <si>
    <t>19.198.118/0001-02</t>
  </si>
  <si>
    <t>17.138.140/0001-23</t>
  </si>
  <si>
    <t>09.295.684/0001-70</t>
  </si>
  <si>
    <t>08.973.752/0001-40</t>
  </si>
  <si>
    <t>33.820.785/0001-06</t>
  </si>
  <si>
    <t>05.402.797/0001-77</t>
  </si>
  <si>
    <t>10.912.293/0001-37</t>
  </si>
  <si>
    <t>08.510.158/0001-13</t>
  </si>
  <si>
    <t>29.223.492/0001-66</t>
  </si>
  <si>
    <t>42.516.773/0001-75</t>
  </si>
  <si>
    <t>83.807.586/0001-28</t>
  </si>
  <si>
    <t>83.052.191/0001-62</t>
  </si>
  <si>
    <t>13.108.295/0001-66</t>
  </si>
  <si>
    <t>média</t>
  </si>
  <si>
    <t>criada em 2020</t>
  </si>
  <si>
    <t>EMEPA</t>
  </si>
  <si>
    <t>Companhia de Desenvolvimento Rodoviário e Terminais do Estado do Rio de Janeiro</t>
  </si>
  <si>
    <t>CODERTE</t>
  </si>
  <si>
    <t>42.467.191/0001-46</t>
  </si>
  <si>
    <t>Transportes</t>
  </si>
  <si>
    <t>CEMIG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</si>
</sst>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&quot;R$&quot;\ * #,##0_-;\-&quot;R$&quot;\ * #,##0_-;_-&quot;R$&quot;\ * &quot;-&quot;??_-;_-@_-"/>
    <numFmt numFmtId="165" formatCode="_-&quot;R$&quot;* #,##0.00_-;\-&quot;R$&quot;* #,##0.00_-;_-&quot;R$&quot;* &quot;-&quot;??_-;_-@_-"/>
  </numFmts>
  <fonts count="9" x14ac:knownFonts="1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3">
    <xf numFmtId="0" fontId="0" fillId="0" borderId="0" applyNumberFormat="0" applyFill="0" applyBorder="0" applyAlignment="0" applyProtection="0"/>
    <xf numFmtId="44" fontId="6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6" fillId="0" borderId="0"/>
    <xf numFmtId="0" fontId="3" fillId="0" borderId="0"/>
    <xf numFmtId="43" fontId="3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44">
    <xf numFmtId="0" fontId="0" fillId="0" borderId="0" xfId="0"/>
    <xf numFmtId="0" fontId="6" fillId="0" borderId="0" xfId="0" applyFont="1" applyFill="1" applyBorder="1" applyAlignment="1" applyProtection="1"/>
    <xf numFmtId="0" fontId="5" fillId="0" borderId="1" xfId="0" applyFont="1" applyBorder="1" applyAlignment="1">
      <alignment horizontal="center" vertical="top"/>
    </xf>
    <xf numFmtId="0" fontId="6" fillId="0" borderId="0" xfId="0" applyFont="1"/>
    <xf numFmtId="0" fontId="5" fillId="0" borderId="0" xfId="0" applyFont="1" applyBorder="1" applyAlignment="1">
      <alignment horizontal="center" vertical="top"/>
    </xf>
    <xf numFmtId="43" fontId="5" fillId="0" borderId="1" xfId="2" applyFont="1" applyBorder="1" applyAlignment="1">
      <alignment horizontal="center" vertical="top" wrapText="1"/>
    </xf>
    <xf numFmtId="0" fontId="6" fillId="0" borderId="0" xfId="0" applyFont="1" applyFill="1"/>
    <xf numFmtId="43" fontId="6" fillId="0" borderId="0" xfId="2" applyFont="1"/>
    <xf numFmtId="44" fontId="6" fillId="0" borderId="0" xfId="1" applyFont="1"/>
    <xf numFmtId="44" fontId="0" fillId="0" borderId="0" xfId="1" applyFont="1"/>
    <xf numFmtId="164" fontId="0" fillId="0" borderId="0" xfId="1" applyNumberFormat="1" applyFont="1"/>
    <xf numFmtId="43" fontId="0" fillId="0" borderId="0" xfId="2" applyFont="1"/>
    <xf numFmtId="44" fontId="6" fillId="2" borderId="0" xfId="1" applyFont="1" applyFill="1"/>
    <xf numFmtId="0" fontId="5" fillId="0" borderId="1" xfId="0" applyFont="1" applyFill="1" applyBorder="1" applyAlignment="1">
      <alignment horizontal="center" vertical="top"/>
    </xf>
    <xf numFmtId="0" fontId="0" fillId="0" borderId="0" xfId="0" applyFill="1"/>
    <xf numFmtId="0" fontId="8" fillId="0" borderId="1" xfId="0" applyFont="1" applyBorder="1" applyAlignment="1">
      <alignment horizontal="center" vertical="top"/>
    </xf>
    <xf numFmtId="43" fontId="8" fillId="0" borderId="1" xfId="2" applyFont="1" applyBorder="1" applyAlignment="1">
      <alignment horizontal="center" vertical="top" wrapText="1"/>
    </xf>
    <xf numFmtId="44" fontId="0" fillId="2" borderId="0" xfId="1" applyFont="1" applyFill="1"/>
    <xf numFmtId="44" fontId="0" fillId="0" borderId="0" xfId="0" applyNumberFormat="1"/>
    <xf numFmtId="0" fontId="0" fillId="3" borderId="0" xfId="0" applyFill="1"/>
    <xf numFmtId="0" fontId="6" fillId="3" borderId="0" xfId="0" applyFont="1" applyFill="1"/>
    <xf numFmtId="44" fontId="0" fillId="4" borderId="0" xfId="1" applyFont="1" applyFill="1"/>
    <xf numFmtId="1" fontId="6" fillId="0" borderId="0" xfId="0" applyNumberFormat="1" applyFont="1"/>
    <xf numFmtId="1" fontId="8" fillId="5" borderId="1" xfId="0" applyNumberFormat="1" applyFont="1" applyFill="1" applyBorder="1" applyAlignment="1">
      <alignment horizontal="center" vertical="top"/>
    </xf>
    <xf numFmtId="1" fontId="8" fillId="5" borderId="0" xfId="0" applyNumberFormat="1" applyFont="1" applyFill="1" applyBorder="1" applyAlignment="1">
      <alignment horizontal="center" vertical="top"/>
    </xf>
    <xf numFmtId="1" fontId="8" fillId="5" borderId="0" xfId="2" applyNumberFormat="1" applyFont="1" applyFill="1" applyBorder="1" applyAlignment="1">
      <alignment horizontal="center" vertical="top" wrapText="1"/>
    </xf>
    <xf numFmtId="44" fontId="8" fillId="5" borderId="0" xfId="1" applyFont="1" applyFill="1" applyBorder="1" applyAlignment="1">
      <alignment horizontal="center" vertical="top" wrapText="1"/>
    </xf>
    <xf numFmtId="43" fontId="0" fillId="0" borderId="0" xfId="0" applyNumberFormat="1"/>
    <xf numFmtId="44" fontId="6" fillId="0" borderId="0" xfId="0" applyNumberFormat="1" applyFont="1"/>
    <xf numFmtId="0" fontId="8" fillId="3" borderId="1" xfId="0" applyFont="1" applyFill="1" applyBorder="1" applyAlignment="1">
      <alignment horizontal="center" vertical="top"/>
    </xf>
    <xf numFmtId="0" fontId="8" fillId="0" borderId="0" xfId="0" applyFont="1" applyBorder="1" applyAlignment="1">
      <alignment horizontal="center" vertical="top"/>
    </xf>
    <xf numFmtId="0" fontId="0" fillId="0" borderId="1" xfId="0" applyBorder="1"/>
    <xf numFmtId="0" fontId="8" fillId="0" borderId="1" xfId="0" applyFont="1" applyBorder="1" applyAlignment="1">
      <alignment horizontal="center" vertical="center"/>
    </xf>
    <xf numFmtId="43" fontId="8" fillId="0" borderId="1" xfId="2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8" fillId="0" borderId="0" xfId="0" applyFont="1" applyFill="1" applyBorder="1" applyAlignment="1">
      <alignment horizontal="center" vertical="top"/>
    </xf>
    <xf numFmtId="0" fontId="8" fillId="0" borderId="1" xfId="0" applyFont="1" applyFill="1" applyBorder="1" applyAlignment="1">
      <alignment horizontal="center" vertical="top"/>
    </xf>
    <xf numFmtId="0" fontId="5" fillId="0" borderId="0" xfId="0" applyFont="1" applyAlignment="1">
      <alignment horizontal="right"/>
    </xf>
    <xf numFmtId="44" fontId="5" fillId="0" borderId="0" xfId="0" applyNumberFormat="1" applyFont="1"/>
    <xf numFmtId="44" fontId="0" fillId="3" borderId="0" xfId="1" applyFont="1" applyFill="1"/>
    <xf numFmtId="0" fontId="5" fillId="3" borderId="0" xfId="0" applyFont="1" applyFill="1"/>
    <xf numFmtId="44" fontId="0" fillId="0" borderId="0" xfId="1" applyFont="1" applyFill="1"/>
    <xf numFmtId="0" fontId="5" fillId="0" borderId="0" xfId="0" applyFont="1" applyFill="1"/>
    <xf numFmtId="4" fontId="2" fillId="0" borderId="0" xfId="8" applyNumberFormat="1"/>
  </cellXfs>
  <cellStyles count="13">
    <cellStyle name="Moeda" xfId="1" builtinId="4"/>
    <cellStyle name="Moeda 2" xfId="12" xr:uid="{8883A00A-D870-4DD5-A4FE-4410F04E802A}"/>
    <cellStyle name="Normal" xfId="0" builtinId="0"/>
    <cellStyle name="Normal 2" xfId="5" xr:uid="{8275B1AC-0111-4EED-A127-12A94A50B2C5}"/>
    <cellStyle name="Normal 3" xfId="3" xr:uid="{2FED4A53-D942-4F0E-BCD5-E36CCE9A9D57}"/>
    <cellStyle name="Normal 4" xfId="6" xr:uid="{9FF0B743-1E7B-4B17-B0C8-F057380DFBED}"/>
    <cellStyle name="Normal 5" xfId="8" xr:uid="{0BB2D935-1BB5-40FC-808F-106B421B3579}"/>
    <cellStyle name="Normal 6" xfId="10" xr:uid="{2DD48BA2-7474-4FC6-9CCB-A43E20D5AB52}"/>
    <cellStyle name="Vírgula" xfId="2" builtinId="3"/>
    <cellStyle name="Vírgula 2" xfId="4" xr:uid="{B7D276D7-808B-4B7A-8208-381177D5B0C2}"/>
    <cellStyle name="Vírgula 3" xfId="7" xr:uid="{D358E8C4-C441-492C-B349-A5F9797F834A}"/>
    <cellStyle name="Vírgula 4" xfId="9" xr:uid="{51BA98B3-BA59-41DD-A241-47C90904D449}"/>
    <cellStyle name="Vírgula 5" xfId="11" xr:uid="{AE7EB960-1374-4497-81A6-086497EE4CDC}"/>
  </cellStyles>
  <dxfs count="142"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1E3538D0-7422-44A2-99FD-57634FD7DFFA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Setor Saneamento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'Análise - Saneamento'!$A$9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'Análise - Saneamento'!$B$8:$F$8</c15:sqref>
                  </c15:fullRef>
                </c:ext>
              </c:extLst>
              <c:f>('Análise - Saneamento'!$B$8:$D$8,'Análise - Saneamento'!$F$8)</c:f>
              <c:strCache>
                <c:ptCount val="4"/>
                <c:pt idx="0">
                  <c:v> Investimento  </c:v>
                </c:pt>
                <c:pt idx="1">
                  <c:v> Lucro / Prejuízo Líquido </c:v>
                </c:pt>
                <c:pt idx="2">
                  <c:v> Subvenções  </c:v>
                </c:pt>
                <c:pt idx="3">
                  <c:v> Reforço de Capital  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'Análise - Saneamento'!$B$9:$F$9</c15:sqref>
                  </c15:fullRef>
                </c:ext>
              </c:extLst>
              <c:f>('Análise - Saneamento'!$B$9:$D$9,'Análise - Saneamento'!$F$9)</c:f>
              <c:numCache>
                <c:formatCode>_("R$"* #,##0.00_);_("R$"* \(#,##0.00\);_("R$"* "-"??_);_(@_)</c:formatCode>
                <c:ptCount val="4"/>
                <c:pt idx="0">
                  <c:v>5116.3157431099989</c:v>
                </c:pt>
                <c:pt idx="1">
                  <c:v>4079.4416099500004</c:v>
                </c:pt>
                <c:pt idx="2">
                  <c:v>185.90129825</c:v>
                </c:pt>
                <c:pt idx="3">
                  <c:v>1127.9459418800002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F4-4AD6-B2D0-577B87AD9E24}"/>
            </c:ext>
          </c:extLst>
        </c:ser>
        <c:ser>
          <c:idx val="1"/>
          <c:order val="1"/>
          <c:tx>
            <c:strRef>
              <c:f>'Análise - Saneamento'!$A$10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'Análise - Saneamento'!$B$8:$F$8</c15:sqref>
                  </c15:fullRef>
                </c:ext>
              </c:extLst>
              <c:f>('Análise - Saneamento'!$B$8:$D$8,'Análise - Saneamento'!$F$8)</c:f>
              <c:strCache>
                <c:ptCount val="4"/>
                <c:pt idx="0">
                  <c:v> Investimento  </c:v>
                </c:pt>
                <c:pt idx="1">
                  <c:v> Lucro / Prejuízo Líquido </c:v>
                </c:pt>
                <c:pt idx="2">
                  <c:v> Subvenções  </c:v>
                </c:pt>
                <c:pt idx="3">
                  <c:v> Reforço de Capital  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'Análise - Saneamento'!$B$10:$F$10</c15:sqref>
                  </c15:fullRef>
                </c:ext>
              </c:extLst>
              <c:f>('Análise - Saneamento'!$B$10:$D$10,'Análise - Saneamento'!$F$10)</c:f>
              <c:numCache>
                <c:formatCode>_("R$"* #,##0.00_);_("R$"* \(#,##0.00\);_("R$"* "-"??_);_(@_)</c:formatCode>
                <c:ptCount val="4"/>
                <c:pt idx="0">
                  <c:v>8909.6743320699989</c:v>
                </c:pt>
                <c:pt idx="1">
                  <c:v>5428.4192812299998</c:v>
                </c:pt>
                <c:pt idx="2">
                  <c:v>158.26978738</c:v>
                </c:pt>
                <c:pt idx="3">
                  <c:v>1045.0917715399999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F4-4AD6-B2D0-577B87AD9E24}"/>
            </c:ext>
          </c:extLst>
        </c:ser>
        <c:ser>
          <c:idx val="2"/>
          <c:order val="2"/>
          <c:tx>
            <c:strRef>
              <c:f>'Análise - Saneamento'!$A$11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'Análise - Saneamento'!$B$8:$F$8</c15:sqref>
                  </c15:fullRef>
                </c:ext>
              </c:extLst>
              <c:f>('Análise - Saneamento'!$B$8:$D$8,'Análise - Saneamento'!$F$8)</c:f>
              <c:strCache>
                <c:ptCount val="4"/>
                <c:pt idx="0">
                  <c:v> Investimento  </c:v>
                </c:pt>
                <c:pt idx="1">
                  <c:v> Lucro / Prejuízo Líquido </c:v>
                </c:pt>
                <c:pt idx="2">
                  <c:v> Subvenções  </c:v>
                </c:pt>
                <c:pt idx="3">
                  <c:v> Reforço de Capital  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'Análise - Saneamento'!$B$11:$F$11</c15:sqref>
                  </c15:fullRef>
                </c:ext>
              </c:extLst>
              <c:f>('Análise - Saneamento'!$B$11:$D$11,'Análise - Saneamento'!$F$11)</c:f>
              <c:numCache>
                <c:formatCode>_("R$"* #,##0.00_);_("R$"* \(#,##0.00\);_("R$"* "-"??_);_(@_)</c:formatCode>
                <c:ptCount val="4"/>
                <c:pt idx="0">
                  <c:v>11069.359807169998</c:v>
                </c:pt>
                <c:pt idx="1">
                  <c:v>5797.6099724100004</c:v>
                </c:pt>
                <c:pt idx="2">
                  <c:v>255.28881654</c:v>
                </c:pt>
                <c:pt idx="3">
                  <c:v>1117.4700037199998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F4-4AD6-B2D0-577B87AD9E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5682224"/>
        <c:axId val="335684304"/>
      </c:barChart>
      <c:catAx>
        <c:axId val="33568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35684304"/>
        <c:crosses val="autoZero"/>
        <c:auto val="1"/>
        <c:lblAlgn val="ctr"/>
        <c:lblOffset val="100"/>
        <c:noMultiLvlLbl val="0"/>
      </c:catAx>
      <c:valAx>
        <c:axId val="33568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3568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'Análise - Energia'!$A$9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'Análise - Energia'!$B$8:$F$8</c15:sqref>
                  </c15:fullRef>
                </c:ext>
              </c:extLst>
              <c:f>'Análise - Energia'!$B$8:$D$8</c:f>
              <c:strCache>
                <c:ptCount val="3"/>
                <c:pt idx="0">
                  <c:v> Investimento  </c:v>
                </c:pt>
                <c:pt idx="1">
                  <c:v> Lucro / Prejuízo Líquido </c:v>
                </c:pt>
                <c:pt idx="2">
                  <c:v> Subvenções  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'Análise - Energia'!$B$9:$F$9</c15:sqref>
                  </c15:fullRef>
                </c:ext>
              </c:extLst>
              <c:f>'Análise - Energia'!$B$9:$D$9</c:f>
              <c:numCache>
                <c:formatCode>_("R$"* #,##0.00_);_("R$"* \(#,##0.00\);_("R$"* "-"??_);_(@_)</c:formatCode>
                <c:ptCount val="3"/>
                <c:pt idx="0">
                  <c:v>14421.380010870002</c:v>
                </c:pt>
                <c:pt idx="1">
                  <c:v>5109.19896634</c:v>
                </c:pt>
                <c:pt idx="2">
                  <c:v>31.860362070000001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4D-4CCA-9EAC-BA8979F6CE9E}"/>
            </c:ext>
          </c:extLst>
        </c:ser>
        <c:ser>
          <c:idx val="1"/>
          <c:order val="1"/>
          <c:tx>
            <c:strRef>
              <c:f>'Análise - Energia'!$A$10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'Análise - Energia'!$B$8:$F$8</c15:sqref>
                  </c15:fullRef>
                </c:ext>
              </c:extLst>
              <c:f>'Análise - Energia'!$B$8:$D$8</c:f>
              <c:strCache>
                <c:ptCount val="3"/>
                <c:pt idx="0">
                  <c:v> Investimento  </c:v>
                </c:pt>
                <c:pt idx="1">
                  <c:v> Lucro / Prejuízo Líquido </c:v>
                </c:pt>
                <c:pt idx="2">
                  <c:v> Subvenções  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'Análise - Energia'!$B$10:$F$10</c15:sqref>
                  </c15:fullRef>
                </c:ext>
              </c:extLst>
              <c:f>'Análise - Energia'!$B$10:$D$10</c:f>
              <c:numCache>
                <c:formatCode>_("R$"* #,##0.00_);_("R$"* \(#,##0.00\);_("R$"* "-"??_);_(@_)</c:formatCode>
                <c:ptCount val="3"/>
                <c:pt idx="0">
                  <c:v>4566.5461127999988</c:v>
                </c:pt>
                <c:pt idx="1">
                  <c:v>9609.9599354700003</c:v>
                </c:pt>
                <c:pt idx="2">
                  <c:v>31.08471596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4D-4CCA-9EAC-BA8979F6CE9E}"/>
            </c:ext>
          </c:extLst>
        </c:ser>
        <c:ser>
          <c:idx val="2"/>
          <c:order val="2"/>
          <c:tx>
            <c:strRef>
              <c:f>'Análise - Energia'!$A$11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'Análise - Energia'!$B$8:$F$8</c15:sqref>
                  </c15:fullRef>
                </c:ext>
              </c:extLst>
              <c:f>'Análise - Energia'!$B$8:$D$8</c:f>
              <c:strCache>
                <c:ptCount val="3"/>
                <c:pt idx="0">
                  <c:v> Investimento  </c:v>
                </c:pt>
                <c:pt idx="1">
                  <c:v> Lucro / Prejuízo Líquido </c:v>
                </c:pt>
                <c:pt idx="2">
                  <c:v> Subvenções  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'Análise - Energia'!$B$11:$F$11</c15:sqref>
                  </c15:fullRef>
                </c:ext>
              </c:extLst>
              <c:f>'Análise - Energia'!$B$11:$D$11</c:f>
              <c:numCache>
                <c:formatCode>_("R$"* #,##0.00_);_("R$"* \(#,##0.00\);_("R$"* "-"??_);_(@_)</c:formatCode>
                <c:ptCount val="3"/>
                <c:pt idx="0">
                  <c:v>9589.0375034599983</c:v>
                </c:pt>
                <c:pt idx="1">
                  <c:v>14004.20785689</c:v>
                </c:pt>
                <c:pt idx="2">
                  <c:v>22.59988809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64D-4CCA-9EAC-BA8979F6CE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9005392"/>
        <c:axId val="1169005808"/>
      </c:barChart>
      <c:catAx>
        <c:axId val="116900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69005808"/>
        <c:crosses val="autoZero"/>
        <c:auto val="1"/>
        <c:lblAlgn val="ctr"/>
        <c:lblOffset val="100"/>
        <c:noMultiLvlLbl val="0"/>
      </c:catAx>
      <c:valAx>
        <c:axId val="116900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6900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Estatais - Setor Transporte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'Analise - Transporte'!$A$9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'Analise - Transporte'!$B$8:$F$8</c:f>
              <c:strCache>
                <c:ptCount val="5"/>
                <c:pt idx="0">
                  <c:v> Investimento  </c:v>
                </c:pt>
                <c:pt idx="1">
                  <c:v> Lucro / Prejuízo Líquido </c:v>
                </c:pt>
                <c:pt idx="2">
                  <c:v> Subvenções  </c:v>
                </c:pt>
                <c:pt idx="3">
                  <c:v> Passivos  </c:v>
                </c:pt>
                <c:pt idx="4">
                  <c:v> Reforço de Capital  </c:v>
                </c:pt>
              </c:strCache>
            </c:strRef>
          </c:cat>
          <c:val>
            <c:numRef>
              <c:f>'Analise - Transporte'!$B$9:$F$9</c:f>
              <c:numCache>
                <c:formatCode>_("R$"* #,##0.00_);_("R$"* \(#,##0.00\);_("R$"* "-"??_);_(@_)</c:formatCode>
                <c:ptCount val="5"/>
                <c:pt idx="0">
                  <c:v>2487.8584933900001</c:v>
                </c:pt>
                <c:pt idx="1">
                  <c:v>-10042.366018939998</c:v>
                </c:pt>
                <c:pt idx="2">
                  <c:v>1559.28170037</c:v>
                </c:pt>
                <c:pt idx="3">
                  <c:v>1821.2455808599998</c:v>
                </c:pt>
                <c:pt idx="4">
                  <c:v>2517.8268063400001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D3-4ACB-9876-2AE370ECF078}"/>
            </c:ext>
          </c:extLst>
        </c:ser>
        <c:ser>
          <c:idx val="2"/>
          <c:order val="2"/>
          <c:tx>
            <c:strRef>
              <c:f>'Analise - Transporte'!$A$10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'Analise - Transporte'!$B$8:$F$8</c:f>
              <c:strCache>
                <c:ptCount val="5"/>
                <c:pt idx="0">
                  <c:v> Investimento  </c:v>
                </c:pt>
                <c:pt idx="1">
                  <c:v> Lucro / Prejuízo Líquido </c:v>
                </c:pt>
                <c:pt idx="2">
                  <c:v> Subvenções  </c:v>
                </c:pt>
                <c:pt idx="3">
                  <c:v> Passivos  </c:v>
                </c:pt>
                <c:pt idx="4">
                  <c:v> Reforço de Capital  </c:v>
                </c:pt>
              </c:strCache>
            </c:strRef>
          </c:cat>
          <c:val>
            <c:numRef>
              <c:f>'Analise - Transporte'!$B$10:$F$10</c:f>
              <c:numCache>
                <c:formatCode>_("R$"* #,##0.00_);_("R$"* \(#,##0.00\);_("R$"* "-"??_);_(@_)</c:formatCode>
                <c:ptCount val="5"/>
                <c:pt idx="0">
                  <c:v>2005.4724532499999</c:v>
                </c:pt>
                <c:pt idx="1">
                  <c:v>-7506.0258983400008</c:v>
                </c:pt>
                <c:pt idx="2">
                  <c:v>2856.7479742300002</c:v>
                </c:pt>
                <c:pt idx="3">
                  <c:v>1907.99224656</c:v>
                </c:pt>
                <c:pt idx="4">
                  <c:v>2444.0051194899997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9D3-4ACB-9876-2AE370ECF0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5682640"/>
        <c:axId val="33568347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'Analise - Transporte'!#REF!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'Analise - Transporte'!$B$8:$F$8</c15:sqref>
                        </c15:formulaRef>
                      </c:ext>
                    </c:extLst>
                    <c:strCache>
                      <c:ptCount val="5"/>
                      <c:pt idx="0">
                        <c:v> Investimento  </c:v>
                      </c:pt>
                      <c:pt idx="1">
                        <c:v> Lucro / Prejuízo Líquido </c:v>
                      </c:pt>
                      <c:pt idx="2">
                        <c:v> Subvenções  </c:v>
                      </c:pt>
                      <c:pt idx="3">
                        <c:v> Passivos  </c:v>
                      </c:pt>
                      <c:pt idx="4">
                        <c:v> Reforço de Capital  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'Analise - Transporte'!#REF!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C9D3-4ACB-9876-2AE370ECF078}"/>
                  </c:ext>
                </c:extLst>
              </c15:ser>
            </c15:filteredBarSeries>
          </c:ext>
        </c:extLst>
      </c:barChart>
      <c:catAx>
        <c:axId val="335682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35683472"/>
        <c:crosses val="autoZero"/>
        <c:auto val="1"/>
        <c:lblAlgn val="ctr"/>
        <c:lblOffset val="100"/>
        <c:noMultiLvlLbl val="0"/>
      </c:catAx>
      <c:valAx>
        <c:axId val="33568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3568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Pesquisa</a:t>
            </a:r>
            <a:r>
              <a:rPr lang="en-US" baseline="0"/>
              <a:t> e Assistência Técnica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analise_pesquisa_assistencia_te!$A$9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analise_pesquisa_assistencia_te!$B$8:$E$8</c:f>
              <c:strCache>
                <c:ptCount val="4"/>
                <c:pt idx="0">
                  <c:v> Investimento  </c:v>
                </c:pt>
                <c:pt idx="1">
                  <c:v> Lucro / Prejuízo Líquido </c:v>
                </c:pt>
                <c:pt idx="2">
                  <c:v> Subvenções  </c:v>
                </c:pt>
                <c:pt idx="3">
                  <c:v> Passivos  </c:v>
                </c:pt>
              </c:strCache>
            </c:strRef>
          </c:cat>
          <c:val>
            <c:numRef>
              <c:f>analise_pesquisa_assistencia_te!$B$9:$E$9</c:f>
              <c:numCache>
                <c:formatCode>_("R$"* #,##0.00_);_("R$"* \(#,##0.00\);_("R$"* "-"??_);_(@_)</c:formatCode>
                <c:ptCount val="4"/>
                <c:pt idx="0">
                  <c:v>37.913088180000003</c:v>
                </c:pt>
                <c:pt idx="1">
                  <c:v>-74.104789600000004</c:v>
                </c:pt>
                <c:pt idx="2">
                  <c:v>1002.1207714800001</c:v>
                </c:pt>
                <c:pt idx="3">
                  <c:v>217.88950369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A8-44BC-BE8D-260FA5FB0291}"/>
            </c:ext>
          </c:extLst>
        </c:ser>
        <c:ser>
          <c:idx val="1"/>
          <c:order val="1"/>
          <c:tx>
            <c:strRef>
              <c:f>analise_pesquisa_assistencia_te!$A$10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analise_pesquisa_assistencia_te!$B$8:$E$8</c:f>
              <c:strCache>
                <c:ptCount val="4"/>
                <c:pt idx="0">
                  <c:v> Investimento  </c:v>
                </c:pt>
                <c:pt idx="1">
                  <c:v> Lucro / Prejuízo Líquido </c:v>
                </c:pt>
                <c:pt idx="2">
                  <c:v> Subvenções  </c:v>
                </c:pt>
                <c:pt idx="3">
                  <c:v> Passivos  </c:v>
                </c:pt>
              </c:strCache>
            </c:strRef>
          </c:cat>
          <c:val>
            <c:numRef>
              <c:f>analise_pesquisa_assistencia_te!$B$10:$E$10</c:f>
              <c:numCache>
                <c:formatCode>_("R$"* #,##0.00_);_("R$"* \(#,##0.00\);_("R$"* "-"??_);_(@_)</c:formatCode>
                <c:ptCount val="4"/>
                <c:pt idx="0">
                  <c:v>20.586255190000006</c:v>
                </c:pt>
                <c:pt idx="1">
                  <c:v>-107.71968108</c:v>
                </c:pt>
                <c:pt idx="2">
                  <c:v>1798.5010999799997</c:v>
                </c:pt>
                <c:pt idx="3">
                  <c:v>300.97238009999995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A8-44BC-BE8D-260FA5FB0291}"/>
            </c:ext>
          </c:extLst>
        </c:ser>
        <c:ser>
          <c:idx val="2"/>
          <c:order val="2"/>
          <c:tx>
            <c:strRef>
              <c:f>analise_pesquisa_assistencia_te!$A$11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analise_pesquisa_assistencia_te!$B$8:$E$8</c:f>
              <c:strCache>
                <c:ptCount val="4"/>
                <c:pt idx="0">
                  <c:v> Investimento  </c:v>
                </c:pt>
                <c:pt idx="1">
                  <c:v> Lucro / Prejuízo Líquido </c:v>
                </c:pt>
                <c:pt idx="2">
                  <c:v> Subvenções  </c:v>
                </c:pt>
                <c:pt idx="3">
                  <c:v> Passivos  </c:v>
                </c:pt>
              </c:strCache>
            </c:strRef>
          </c:cat>
          <c:val>
            <c:numRef>
              <c:f>analise_pesquisa_assistencia_te!$B$11:$E$11</c:f>
              <c:numCache>
                <c:formatCode>_("R$"* #,##0.00_);_("R$"* \(#,##0.00\);_("R$"* "-"??_);_(@_)</c:formatCode>
                <c:ptCount val="4"/>
                <c:pt idx="0">
                  <c:v>32.88911031</c:v>
                </c:pt>
                <c:pt idx="1">
                  <c:v>-119.11211163999998</c:v>
                </c:pt>
                <c:pt idx="2">
                  <c:v>1784.5812412299999</c:v>
                </c:pt>
                <c:pt idx="3">
                  <c:v>313.95421798000001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CA8-44BC-BE8D-260FA5FB02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38743919"/>
        <c:axId val="1738722287"/>
      </c:barChart>
      <c:catAx>
        <c:axId val="1738743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38722287"/>
        <c:crosses val="autoZero"/>
        <c:auto val="1"/>
        <c:lblAlgn val="ctr"/>
        <c:lblOffset val="100"/>
        <c:noMultiLvlLbl val="0"/>
      </c:catAx>
      <c:valAx>
        <c:axId val="1738722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38743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1198562</xdr:colOff>
      <xdr:row>13</xdr:row>
      <xdr:rowOff>125412</xdr:rowOff>
    </xdr:from>
    <xdr:to>
      <xdr:col>5</xdr:col>
      <xdr:colOff>331787</xdr:colOff>
      <xdr:row>30</xdr:row>
      <xdr:rowOff>109537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FED5BE1-1D0C-15B5-3DD7-F71F96CBD1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344487</xdr:colOff>
      <xdr:row>15</xdr:row>
      <xdr:rowOff>1587</xdr:rowOff>
    </xdr:from>
    <xdr:to>
      <xdr:col>8</xdr:col>
      <xdr:colOff>382587</xdr:colOff>
      <xdr:row>31</xdr:row>
      <xdr:rowOff>141287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975F2EC-8224-28F3-CBD4-9D2359C39E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609600</xdr:colOff>
      <xdr:row>12</xdr:row>
      <xdr:rowOff>93662</xdr:rowOff>
    </xdr:from>
    <xdr:to>
      <xdr:col>6</xdr:col>
      <xdr:colOff>336550</xdr:colOff>
      <xdr:row>29</xdr:row>
      <xdr:rowOff>90487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307FDF8-CC26-10AF-292B-49F783CB84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244475</xdr:colOff>
      <xdr:row>14</xdr:row>
      <xdr:rowOff>63500</xdr:rowOff>
    </xdr:from>
    <xdr:to>
      <xdr:col>7</xdr:col>
      <xdr:colOff>187325</xdr:colOff>
      <xdr:row>31</xdr:row>
      <xdr:rowOff>111125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F362B52-CF06-A6F4-0C71-C40FA12BE7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0A692E-38C1-4077-BDDD-5BDF4C5431AA}">
  <dimension ref="A1:O306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E12" sqref="E12"/>
    </sheetView>
  </sheetViews>
  <sheetFormatPr defaultColWidth="9.140625" defaultRowHeight="12.75" x14ac:dyDescent="0.2"/>
  <cols>
    <col min="1" max="1" width="9.140625" style="3"/>
    <col min="2" max="2" width="54.85546875" style="3" customWidth="1"/>
    <col min="3" max="3" width="23" style="6" customWidth="1"/>
    <col min="4" max="4" width="8.5703125" style="3" customWidth="1"/>
    <col min="5" max="5" width="13.85546875" style="3" customWidth="1"/>
    <col min="6" max="6" width="17.5703125" style="3" customWidth="1"/>
    <col min="7" max="7" width="22.140625" style="7" bestFit="1" customWidth="1"/>
    <col min="8" max="8" width="20.5703125" style="7" bestFit="1" customWidth="1"/>
    <col min="9" max="9" width="22" style="7" customWidth="1"/>
    <col min="10" max="10" width="20.42578125" style="7" customWidth="1"/>
    <col min="11" max="15" width="19.5703125" style="7" bestFit="1" customWidth="1"/>
    <col min="16" max="16384" width="9.140625" style="3"/>
  </cols>
  <sheetData>
    <row r="1" spans="1:15" ht="25.5" x14ac:dyDescent="0.2">
      <c r="A1" s="2" t="s">
        <v>21</v>
      </c>
      <c r="B1" s="2" t="s">
        <v>53</v>
      </c>
      <c r="C1" s="13" t="s">
        <v>54</v>
      </c>
      <c r="D1" s="2" t="s">
        <v>47</v>
      </c>
      <c r="E1" s="2" t="s">
        <v>48</v>
      </c>
      <c r="F1" s="2" t="s">
        <v>49</v>
      </c>
      <c r="G1" s="5" t="s">
        <v>50</v>
      </c>
      <c r="H1" s="5" t="s">
        <v>51</v>
      </c>
      <c r="I1" s="5" t="s">
        <v>52</v>
      </c>
      <c r="J1" s="5" t="s">
        <v>626</v>
      </c>
      <c r="K1" s="5" t="s">
        <v>627</v>
      </c>
      <c r="L1" s="5" t="s">
        <v>628</v>
      </c>
      <c r="M1" s="5" t="s">
        <v>629</v>
      </c>
      <c r="N1" s="5" t="s">
        <v>630</v>
      </c>
      <c r="O1" s="5" t="s">
        <v>631</v>
      </c>
    </row>
    <row r="2" spans="1:15" x14ac:dyDescent="0.2">
      <c r="A2" s="2" t="s">
        <v>22</v>
      </c>
      <c r="B2" s="3" t="s">
        <v>328</v>
      </c>
      <c r="C2" s="6" t="s">
        <v>55</v>
      </c>
      <c r="D2" s="3" t="s">
        <v>0</v>
      </c>
      <c r="E2" s="3" t="s">
        <v>1</v>
      </c>
      <c r="F2" s="3" t="s">
        <v>4</v>
      </c>
      <c r="G2" s="7">
        <v>0</v>
      </c>
      <c r="H2" s="8">
        <v>-24479884.960000001</v>
      </c>
      <c r="I2" s="8">
        <v>48353354.32</v>
      </c>
      <c r="J2" s="8">
        <v>0</v>
      </c>
      <c r="K2" s="8">
        <v>0</v>
      </c>
      <c r="L2" s="8">
        <v>0</v>
      </c>
      <c r="M2" s="8">
        <v>0</v>
      </c>
      <c r="N2" s="8">
        <v>1767218.57</v>
      </c>
      <c r="O2" s="8">
        <v>2247519.62</v>
      </c>
    </row>
    <row r="3" spans="1:15" x14ac:dyDescent="0.2">
      <c r="A3" s="2" t="s">
        <v>22</v>
      </c>
      <c r="B3" s="3" t="s">
        <v>329</v>
      </c>
      <c r="C3" s="1" t="s">
        <v>194</v>
      </c>
      <c r="D3" s="3" t="s">
        <v>0</v>
      </c>
      <c r="E3" s="3" t="s">
        <v>3</v>
      </c>
      <c r="F3" s="3" t="s">
        <v>4</v>
      </c>
      <c r="G3" s="8">
        <v>0</v>
      </c>
      <c r="H3" s="8">
        <v>-55746.01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</row>
    <row r="4" spans="1:15" x14ac:dyDescent="0.2">
      <c r="A4" s="2" t="s">
        <v>22</v>
      </c>
      <c r="B4" s="3" t="s">
        <v>330</v>
      </c>
      <c r="C4" s="1" t="s">
        <v>195</v>
      </c>
      <c r="D4" s="3" t="s">
        <v>5</v>
      </c>
      <c r="E4" s="3" t="s">
        <v>6</v>
      </c>
      <c r="F4" s="3" t="s">
        <v>4</v>
      </c>
      <c r="G4" s="8">
        <v>0</v>
      </c>
      <c r="H4" s="8">
        <v>-942857.86</v>
      </c>
      <c r="I4" s="8">
        <v>-191752566.47</v>
      </c>
      <c r="J4" s="8">
        <v>1525569</v>
      </c>
      <c r="K4" s="8">
        <v>1600685.13</v>
      </c>
      <c r="L4" s="8">
        <v>0</v>
      </c>
      <c r="M4" s="8">
        <v>0</v>
      </c>
      <c r="N4" s="8">
        <v>0</v>
      </c>
      <c r="O4" s="8">
        <v>0</v>
      </c>
    </row>
    <row r="5" spans="1:15" x14ac:dyDescent="0.2">
      <c r="A5" s="2" t="s">
        <v>22</v>
      </c>
      <c r="B5" s="3" t="s">
        <v>331</v>
      </c>
      <c r="C5" s="1" t="s">
        <v>196</v>
      </c>
      <c r="D5" s="3" t="s">
        <v>0</v>
      </c>
      <c r="E5" s="3" t="s">
        <v>7</v>
      </c>
      <c r="F5" s="3" t="s">
        <v>4</v>
      </c>
      <c r="G5" s="8">
        <v>133788.20000000001</v>
      </c>
      <c r="H5" s="8">
        <v>682466.81</v>
      </c>
      <c r="I5" s="8">
        <v>8192906.1399999997</v>
      </c>
      <c r="J5" s="8">
        <v>9575806.8300000001</v>
      </c>
      <c r="K5" s="8">
        <v>9082999.2400000002</v>
      </c>
      <c r="L5" s="8">
        <v>335082.78999999998</v>
      </c>
      <c r="M5" s="8">
        <v>494565.79</v>
      </c>
      <c r="N5" s="8">
        <v>27000</v>
      </c>
      <c r="O5" s="8">
        <v>27000</v>
      </c>
    </row>
    <row r="6" spans="1:15" x14ac:dyDescent="0.2">
      <c r="A6" s="2" t="s">
        <v>22</v>
      </c>
      <c r="B6" s="3" t="s">
        <v>332</v>
      </c>
      <c r="C6" s="1" t="s">
        <v>197</v>
      </c>
      <c r="D6" s="3" t="s">
        <v>0</v>
      </c>
      <c r="E6" s="3" t="s">
        <v>7</v>
      </c>
      <c r="F6" s="3" t="s">
        <v>4</v>
      </c>
      <c r="G6" s="8">
        <v>0</v>
      </c>
      <c r="H6" s="8">
        <v>12022303.16</v>
      </c>
      <c r="I6" s="8">
        <v>-64543713.299999997</v>
      </c>
      <c r="J6" s="8">
        <v>1593809.51</v>
      </c>
      <c r="K6" s="8">
        <v>1935664.94</v>
      </c>
      <c r="L6" s="8">
        <v>2179903.34</v>
      </c>
      <c r="M6" s="8">
        <v>2213596.14</v>
      </c>
      <c r="N6" s="8">
        <v>0</v>
      </c>
      <c r="O6" s="8">
        <v>0</v>
      </c>
    </row>
    <row r="7" spans="1:15" x14ac:dyDescent="0.2">
      <c r="A7" s="2" t="s">
        <v>22</v>
      </c>
      <c r="B7" s="3" t="s">
        <v>333</v>
      </c>
      <c r="C7" s="1" t="s">
        <v>198</v>
      </c>
      <c r="D7" s="3" t="s">
        <v>0</v>
      </c>
      <c r="E7" s="3" t="s">
        <v>3</v>
      </c>
      <c r="F7" s="3" t="s">
        <v>4</v>
      </c>
      <c r="G7" s="8">
        <v>0</v>
      </c>
      <c r="H7" s="8">
        <v>696130.92</v>
      </c>
      <c r="I7" s="8">
        <v>-7255905.6100000003</v>
      </c>
      <c r="J7" s="8">
        <v>3662859.62</v>
      </c>
      <c r="K7" s="8">
        <v>3692043.52</v>
      </c>
      <c r="L7" s="8">
        <v>1585092</v>
      </c>
      <c r="M7" s="8">
        <v>1585092</v>
      </c>
      <c r="N7" s="8">
        <v>0</v>
      </c>
      <c r="O7" s="8">
        <v>0</v>
      </c>
    </row>
    <row r="8" spans="1:15" x14ac:dyDescent="0.2">
      <c r="A8" s="2" t="s">
        <v>22</v>
      </c>
      <c r="B8" s="3" t="s">
        <v>334</v>
      </c>
      <c r="C8" s="1" t="s">
        <v>199</v>
      </c>
      <c r="D8" s="3" t="s">
        <v>5</v>
      </c>
      <c r="E8" s="3" t="s">
        <v>1</v>
      </c>
      <c r="F8" s="3" t="s">
        <v>4</v>
      </c>
      <c r="G8" s="8">
        <v>0</v>
      </c>
      <c r="H8" s="8">
        <v>-178986.58</v>
      </c>
      <c r="I8" s="8">
        <v>-5856447.4800000004</v>
      </c>
      <c r="J8" s="8">
        <v>789372.18</v>
      </c>
      <c r="K8" s="8">
        <v>876623.5</v>
      </c>
      <c r="L8" s="8">
        <v>114059</v>
      </c>
      <c r="M8" s="8">
        <v>121404.22</v>
      </c>
      <c r="N8" s="8">
        <v>0</v>
      </c>
      <c r="O8" s="8">
        <v>0</v>
      </c>
    </row>
    <row r="9" spans="1:15" x14ac:dyDescent="0.2">
      <c r="A9" s="2" t="s">
        <v>22</v>
      </c>
      <c r="B9" s="3" t="s">
        <v>335</v>
      </c>
      <c r="C9" s="1" t="s">
        <v>200</v>
      </c>
      <c r="D9" s="3" t="s">
        <v>0</v>
      </c>
      <c r="E9" s="3" t="s">
        <v>8</v>
      </c>
      <c r="F9" s="3" t="s">
        <v>4</v>
      </c>
      <c r="G9" s="8">
        <v>0</v>
      </c>
      <c r="H9" s="8">
        <v>-18949354.32</v>
      </c>
      <c r="I9" s="8">
        <v>-18949354.32</v>
      </c>
      <c r="J9" s="8">
        <v>10278585.48</v>
      </c>
      <c r="K9" s="8">
        <v>10140978.060000001</v>
      </c>
      <c r="L9" s="8">
        <v>2938368.74</v>
      </c>
      <c r="M9" s="8">
        <v>2938368.74</v>
      </c>
      <c r="N9" s="8">
        <v>0</v>
      </c>
      <c r="O9" s="8">
        <v>0</v>
      </c>
    </row>
    <row r="10" spans="1:15" x14ac:dyDescent="0.2">
      <c r="A10" s="2" t="s">
        <v>22</v>
      </c>
      <c r="B10" s="3" t="s">
        <v>336</v>
      </c>
      <c r="C10" s="1" t="s">
        <v>201</v>
      </c>
      <c r="D10" s="3" t="s">
        <v>0</v>
      </c>
      <c r="E10" s="3" t="s">
        <v>9</v>
      </c>
      <c r="F10" s="3" t="s">
        <v>4</v>
      </c>
      <c r="G10" s="8">
        <v>0</v>
      </c>
      <c r="H10" s="8">
        <v>3953141.14</v>
      </c>
      <c r="I10" s="8">
        <v>79307669.340000004</v>
      </c>
      <c r="J10" s="8">
        <v>14847812.460000001</v>
      </c>
      <c r="K10" s="8">
        <v>8878252.8200000003</v>
      </c>
      <c r="L10" s="8">
        <v>24179614.370000001</v>
      </c>
      <c r="M10" s="8">
        <v>20409750.100000001</v>
      </c>
      <c r="N10" s="8">
        <v>0</v>
      </c>
      <c r="O10" s="8">
        <v>0</v>
      </c>
    </row>
    <row r="11" spans="1:15" x14ac:dyDescent="0.2">
      <c r="A11" s="2" t="s">
        <v>22</v>
      </c>
      <c r="B11" s="3" t="s">
        <v>337</v>
      </c>
      <c r="C11" s="1" t="s">
        <v>202</v>
      </c>
      <c r="D11" s="3" t="s">
        <v>0</v>
      </c>
      <c r="E11" s="3" t="s">
        <v>3</v>
      </c>
      <c r="F11" s="3" t="s">
        <v>4</v>
      </c>
      <c r="G11" s="8">
        <v>49200</v>
      </c>
      <c r="H11" s="8">
        <v>43135.32</v>
      </c>
      <c r="I11" s="8">
        <v>103135.32</v>
      </c>
      <c r="J11" s="8">
        <v>13000.02</v>
      </c>
      <c r="K11" s="8">
        <v>1569900.68</v>
      </c>
      <c r="L11" s="8">
        <v>13000.02</v>
      </c>
      <c r="M11" s="8">
        <v>1557908.34</v>
      </c>
      <c r="N11" s="8">
        <v>0</v>
      </c>
      <c r="O11" s="8">
        <v>0</v>
      </c>
    </row>
    <row r="12" spans="1:15" x14ac:dyDescent="0.2">
      <c r="A12" s="2" t="s">
        <v>22</v>
      </c>
      <c r="B12" s="3" t="s">
        <v>338</v>
      </c>
      <c r="C12" s="1" t="s">
        <v>203</v>
      </c>
      <c r="D12" s="3" t="s">
        <v>0</v>
      </c>
      <c r="E12" s="3" t="s">
        <v>10</v>
      </c>
      <c r="F12" s="3" t="s">
        <v>4</v>
      </c>
      <c r="G12" s="8">
        <v>0</v>
      </c>
      <c r="H12" s="8">
        <v>-7781835.0999999996</v>
      </c>
      <c r="I12" s="8">
        <v>-73130330.5</v>
      </c>
      <c r="J12" s="8">
        <v>8719160.1699999999</v>
      </c>
      <c r="K12" s="8">
        <v>9085516.4299999997</v>
      </c>
      <c r="L12" s="8">
        <v>1343316.36</v>
      </c>
      <c r="M12" s="8">
        <v>1343316.36</v>
      </c>
      <c r="N12" s="8">
        <v>0</v>
      </c>
      <c r="O12" s="8">
        <v>0</v>
      </c>
    </row>
    <row r="13" spans="1:15" x14ac:dyDescent="0.2">
      <c r="A13" s="2" t="s">
        <v>22</v>
      </c>
      <c r="B13" s="3" t="s">
        <v>339</v>
      </c>
      <c r="C13" s="1" t="s">
        <v>204</v>
      </c>
      <c r="D13" s="3" t="s">
        <v>0</v>
      </c>
      <c r="E13" s="3" t="s">
        <v>19</v>
      </c>
      <c r="F13" s="3" t="s">
        <v>4</v>
      </c>
      <c r="G13" s="8">
        <v>518700</v>
      </c>
      <c r="H13" s="8">
        <v>651732.77</v>
      </c>
      <c r="I13" s="8">
        <v>-2982970.12</v>
      </c>
      <c r="J13" s="8">
        <v>18524821.75</v>
      </c>
      <c r="K13" s="8">
        <v>19730427.579999998</v>
      </c>
      <c r="L13" s="8">
        <v>2290713.73</v>
      </c>
      <c r="M13" s="8">
        <v>2321004.9700000002</v>
      </c>
      <c r="N13" s="8">
        <v>0</v>
      </c>
      <c r="O13" s="8">
        <v>0</v>
      </c>
    </row>
    <row r="14" spans="1:15" x14ac:dyDescent="0.2">
      <c r="A14" s="2" t="s">
        <v>23</v>
      </c>
      <c r="B14" s="3" t="s">
        <v>340</v>
      </c>
      <c r="C14" s="1" t="s">
        <v>205</v>
      </c>
      <c r="D14" s="3" t="s">
        <v>0</v>
      </c>
      <c r="E14" s="3" t="s">
        <v>6</v>
      </c>
      <c r="F14" s="3" t="s">
        <v>4</v>
      </c>
      <c r="G14" s="8">
        <v>0</v>
      </c>
      <c r="H14" s="8">
        <v>-3512967.82</v>
      </c>
      <c r="I14" s="8">
        <v>63735991.920000002</v>
      </c>
      <c r="J14" s="8">
        <v>955686.12</v>
      </c>
      <c r="K14" s="8">
        <v>1017518.88</v>
      </c>
      <c r="L14" s="8">
        <v>0</v>
      </c>
      <c r="M14" s="8">
        <v>0</v>
      </c>
      <c r="N14" s="8">
        <v>0</v>
      </c>
      <c r="O14" s="8">
        <v>0</v>
      </c>
    </row>
    <row r="15" spans="1:15" x14ac:dyDescent="0.2">
      <c r="A15" s="2" t="s">
        <v>23</v>
      </c>
      <c r="B15" s="3" t="s">
        <v>341</v>
      </c>
      <c r="C15" s="6" t="s">
        <v>81</v>
      </c>
      <c r="D15" s="3" t="s">
        <v>0</v>
      </c>
      <c r="E15" s="3" t="s">
        <v>11</v>
      </c>
      <c r="F15" s="3" t="s">
        <v>2</v>
      </c>
      <c r="G15" s="8">
        <v>0</v>
      </c>
      <c r="H15" s="8">
        <v>-11105313.640000001</v>
      </c>
      <c r="I15" s="8">
        <v>10000000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</row>
    <row r="16" spans="1:15" x14ac:dyDescent="0.2">
      <c r="A16" s="2" t="s">
        <v>23</v>
      </c>
      <c r="B16" s="3" t="s">
        <v>342</v>
      </c>
      <c r="C16" s="1" t="s">
        <v>206</v>
      </c>
      <c r="D16" s="3" t="s">
        <v>5</v>
      </c>
      <c r="E16" s="3" t="s">
        <v>9</v>
      </c>
      <c r="F16" s="3" t="s">
        <v>4</v>
      </c>
      <c r="G16" s="8">
        <v>0</v>
      </c>
      <c r="H16" s="8">
        <v>-42707.56</v>
      </c>
      <c r="I16" s="8">
        <v>10693072.99</v>
      </c>
      <c r="J16" s="8">
        <v>0</v>
      </c>
      <c r="K16" s="8">
        <v>0</v>
      </c>
      <c r="L16" s="8">
        <v>116070921.69</v>
      </c>
      <c r="M16" s="8">
        <v>116450345.20999999</v>
      </c>
      <c r="N16" s="8">
        <v>0</v>
      </c>
      <c r="O16" s="8">
        <v>0</v>
      </c>
    </row>
    <row r="17" spans="1:15" x14ac:dyDescent="0.2">
      <c r="A17" s="2" t="s">
        <v>23</v>
      </c>
      <c r="B17" s="3" t="s">
        <v>343</v>
      </c>
      <c r="C17" s="1" t="s">
        <v>207</v>
      </c>
      <c r="D17" s="3" t="s">
        <v>0</v>
      </c>
      <c r="E17" s="3" t="s">
        <v>12</v>
      </c>
      <c r="F17" s="3" t="s">
        <v>2</v>
      </c>
      <c r="G17" s="8">
        <v>503345</v>
      </c>
      <c r="H17" s="8">
        <v>140824.26999999999</v>
      </c>
      <c r="I17" s="8">
        <v>5750767.54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</row>
    <row r="18" spans="1:15" x14ac:dyDescent="0.2">
      <c r="A18" s="2" t="s">
        <v>23</v>
      </c>
      <c r="B18" s="3" t="s">
        <v>344</v>
      </c>
      <c r="C18" s="1" t="s">
        <v>208</v>
      </c>
      <c r="D18" s="3" t="s">
        <v>0</v>
      </c>
      <c r="E18" s="3" t="s">
        <v>13</v>
      </c>
      <c r="F18" s="3" t="s">
        <v>2</v>
      </c>
      <c r="G18" s="8">
        <v>11601179.289999999</v>
      </c>
      <c r="H18" s="8">
        <v>29327009.27</v>
      </c>
      <c r="I18" s="8">
        <v>102929597.09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8">
        <v>0</v>
      </c>
    </row>
    <row r="19" spans="1:15" x14ac:dyDescent="0.2">
      <c r="A19" s="2" t="s">
        <v>23</v>
      </c>
      <c r="B19" s="3" t="s">
        <v>345</v>
      </c>
      <c r="C19" s="1" t="s">
        <v>209</v>
      </c>
      <c r="D19" s="3" t="s">
        <v>5</v>
      </c>
      <c r="E19" s="3" t="s">
        <v>6</v>
      </c>
      <c r="F19" s="3" t="s">
        <v>2</v>
      </c>
      <c r="G19" s="8">
        <v>0</v>
      </c>
      <c r="H19" s="8">
        <v>-4953680.7300000004</v>
      </c>
      <c r="I19" s="8">
        <v>147487208.47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</row>
    <row r="20" spans="1:15" x14ac:dyDescent="0.2">
      <c r="A20" s="2" t="s">
        <v>23</v>
      </c>
      <c r="B20" s="3" t="s">
        <v>346</v>
      </c>
      <c r="C20" s="1" t="s">
        <v>210</v>
      </c>
      <c r="D20" s="3" t="s">
        <v>5</v>
      </c>
      <c r="E20" s="3" t="s">
        <v>14</v>
      </c>
      <c r="F20" s="3" t="s">
        <v>4</v>
      </c>
      <c r="G20" s="8">
        <v>0</v>
      </c>
      <c r="H20" s="8">
        <v>-355535.8</v>
      </c>
      <c r="I20" s="8">
        <v>-86577.26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</row>
    <row r="21" spans="1:15" x14ac:dyDescent="0.2">
      <c r="A21" s="2" t="s">
        <v>23</v>
      </c>
      <c r="B21" s="3" t="s">
        <v>347</v>
      </c>
      <c r="C21" s="1" t="s">
        <v>211</v>
      </c>
      <c r="D21" s="3" t="s">
        <v>5</v>
      </c>
      <c r="E21" s="3" t="s">
        <v>1</v>
      </c>
      <c r="F21" s="3" t="s">
        <v>4</v>
      </c>
      <c r="G21" s="8">
        <v>0</v>
      </c>
      <c r="H21" s="8">
        <v>-164663.09</v>
      </c>
      <c r="I21" s="8">
        <v>-1880524.58</v>
      </c>
      <c r="J21" s="8">
        <v>0</v>
      </c>
      <c r="K21" s="8">
        <v>0</v>
      </c>
      <c r="L21" s="8">
        <v>3894675.28</v>
      </c>
      <c r="M21" s="8">
        <v>4001427.56</v>
      </c>
      <c r="N21" s="8">
        <v>0</v>
      </c>
      <c r="O21" s="8">
        <v>0</v>
      </c>
    </row>
    <row r="22" spans="1:15" x14ac:dyDescent="0.2">
      <c r="A22" s="2" t="s">
        <v>23</v>
      </c>
      <c r="B22" s="3" t="s">
        <v>348</v>
      </c>
      <c r="C22" s="1" t="s">
        <v>212</v>
      </c>
      <c r="D22" s="3" t="s">
        <v>0</v>
      </c>
      <c r="E22" s="3" t="s">
        <v>8</v>
      </c>
      <c r="F22" s="3" t="s">
        <v>2</v>
      </c>
      <c r="G22" s="8">
        <v>17139560.530000001</v>
      </c>
      <c r="H22" s="8">
        <v>23436497.550000001</v>
      </c>
      <c r="I22" s="8">
        <v>-185467774.59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</row>
    <row r="23" spans="1:15" x14ac:dyDescent="0.2">
      <c r="A23" s="2" t="s">
        <v>24</v>
      </c>
      <c r="B23" s="3" t="s">
        <v>349</v>
      </c>
      <c r="C23" s="1" t="s">
        <v>150</v>
      </c>
      <c r="D23" s="3" t="s">
        <v>0</v>
      </c>
      <c r="E23" s="3" t="s">
        <v>15</v>
      </c>
      <c r="F23" s="3" t="s">
        <v>4</v>
      </c>
      <c r="G23" s="8">
        <v>1640134.85</v>
      </c>
      <c r="H23" s="8">
        <v>40503.879999999997</v>
      </c>
      <c r="I23" s="8">
        <v>5768040.2400000002</v>
      </c>
      <c r="J23" s="8">
        <v>19016777.170000002</v>
      </c>
      <c r="K23" s="8">
        <v>22614181.260000002</v>
      </c>
      <c r="L23" s="8">
        <v>0</v>
      </c>
      <c r="M23" s="8">
        <v>0</v>
      </c>
      <c r="N23" s="8">
        <v>0</v>
      </c>
      <c r="O23" s="8">
        <v>0</v>
      </c>
    </row>
    <row r="24" spans="1:15" x14ac:dyDescent="0.2">
      <c r="A24" s="2" t="s">
        <v>24</v>
      </c>
      <c r="B24" s="3" t="s">
        <v>350</v>
      </c>
      <c r="C24" s="1" t="s">
        <v>213</v>
      </c>
      <c r="D24" s="3" t="s">
        <v>0</v>
      </c>
      <c r="E24" s="3" t="s">
        <v>6</v>
      </c>
      <c r="F24" s="3" t="s">
        <v>2</v>
      </c>
      <c r="G24" s="8">
        <v>184600836.77000001</v>
      </c>
      <c r="H24" s="8">
        <v>1171046.8999999999</v>
      </c>
      <c r="I24" s="8">
        <v>101721550.8</v>
      </c>
      <c r="J24" s="8">
        <v>0</v>
      </c>
      <c r="K24" s="8">
        <v>0</v>
      </c>
      <c r="L24" s="8">
        <v>0</v>
      </c>
      <c r="M24" s="8">
        <v>0</v>
      </c>
      <c r="N24" s="8">
        <v>0</v>
      </c>
      <c r="O24" s="8">
        <v>0</v>
      </c>
    </row>
    <row r="25" spans="1:15" x14ac:dyDescent="0.2">
      <c r="A25" s="2" t="s">
        <v>24</v>
      </c>
      <c r="B25" s="3" t="s">
        <v>351</v>
      </c>
      <c r="C25" s="1" t="s">
        <v>214</v>
      </c>
      <c r="D25" s="3" t="s">
        <v>0</v>
      </c>
      <c r="E25" s="3" t="s">
        <v>3</v>
      </c>
      <c r="F25" s="3" t="s">
        <v>2</v>
      </c>
      <c r="G25" s="8">
        <v>1138586.3400000001</v>
      </c>
      <c r="H25" s="8">
        <v>-1568510.74</v>
      </c>
      <c r="I25" s="8">
        <v>58115826.340000004</v>
      </c>
      <c r="J25" s="8">
        <v>23505109.969999999</v>
      </c>
      <c r="K25" s="8">
        <v>25032735.460000001</v>
      </c>
      <c r="L25" s="8">
        <v>0</v>
      </c>
      <c r="M25" s="8">
        <v>0</v>
      </c>
      <c r="N25" s="8">
        <v>1370000</v>
      </c>
      <c r="O25" s="8">
        <v>1000000</v>
      </c>
    </row>
    <row r="26" spans="1:15" x14ac:dyDescent="0.2">
      <c r="A26" s="2" t="s">
        <v>24</v>
      </c>
      <c r="B26" s="3" t="s">
        <v>352</v>
      </c>
      <c r="C26" s="1" t="s">
        <v>215</v>
      </c>
      <c r="D26" s="3" t="s">
        <v>0</v>
      </c>
      <c r="E26" s="3" t="s">
        <v>11</v>
      </c>
      <c r="F26" s="3" t="s">
        <v>2</v>
      </c>
      <c r="G26" s="8">
        <v>105860.65</v>
      </c>
      <c r="H26" s="8">
        <v>-4107506.08</v>
      </c>
      <c r="I26" s="8">
        <v>392493.92</v>
      </c>
      <c r="J26" s="8">
        <v>0</v>
      </c>
      <c r="K26" s="8">
        <v>0</v>
      </c>
      <c r="L26" s="8">
        <v>0</v>
      </c>
      <c r="M26" s="8">
        <v>0</v>
      </c>
      <c r="N26" s="8">
        <v>0</v>
      </c>
      <c r="O26" s="8">
        <v>0</v>
      </c>
    </row>
    <row r="27" spans="1:15" x14ac:dyDescent="0.2">
      <c r="A27" s="2" t="s">
        <v>24</v>
      </c>
      <c r="B27" s="3" t="s">
        <v>353</v>
      </c>
      <c r="C27" s="1" t="s">
        <v>82</v>
      </c>
      <c r="D27" s="3" t="s">
        <v>0</v>
      </c>
      <c r="E27" s="3" t="s">
        <v>13</v>
      </c>
      <c r="F27" s="3" t="s">
        <v>2</v>
      </c>
      <c r="G27" s="8">
        <v>30381439.809999999</v>
      </c>
      <c r="H27" s="8">
        <v>118768534.81999999</v>
      </c>
      <c r="I27" s="8">
        <v>268422291.31</v>
      </c>
      <c r="J27" s="8">
        <v>0</v>
      </c>
      <c r="K27" s="8">
        <v>0</v>
      </c>
      <c r="L27" s="8">
        <v>0</v>
      </c>
      <c r="M27" s="8">
        <v>0</v>
      </c>
      <c r="N27" s="8">
        <v>0</v>
      </c>
      <c r="O27" s="8">
        <v>0</v>
      </c>
    </row>
    <row r="28" spans="1:15" x14ac:dyDescent="0.2">
      <c r="A28" s="2" t="s">
        <v>24</v>
      </c>
      <c r="B28" s="3" t="s">
        <v>354</v>
      </c>
      <c r="C28" s="1" t="s">
        <v>80</v>
      </c>
      <c r="D28" s="3" t="s">
        <v>0</v>
      </c>
      <c r="E28" s="3" t="s">
        <v>10</v>
      </c>
      <c r="F28" s="3" t="s">
        <v>2</v>
      </c>
      <c r="G28" s="8">
        <v>344352.31</v>
      </c>
      <c r="H28" s="8">
        <v>7851221</v>
      </c>
      <c r="I28" s="8">
        <v>46801859</v>
      </c>
      <c r="J28" s="8">
        <v>0</v>
      </c>
      <c r="K28" s="8">
        <v>0</v>
      </c>
      <c r="L28" s="8">
        <v>0</v>
      </c>
      <c r="M28" s="8">
        <v>0</v>
      </c>
      <c r="N28" s="8">
        <v>0</v>
      </c>
      <c r="O28" s="8">
        <v>0</v>
      </c>
    </row>
    <row r="29" spans="1:15" x14ac:dyDescent="0.2">
      <c r="A29" s="2" t="s">
        <v>24</v>
      </c>
      <c r="B29" s="3" t="s">
        <v>355</v>
      </c>
      <c r="C29" s="1" t="s">
        <v>151</v>
      </c>
      <c r="D29" s="3" t="s">
        <v>0</v>
      </c>
      <c r="E29" s="3" t="s">
        <v>8</v>
      </c>
      <c r="F29" s="3" t="s">
        <v>4</v>
      </c>
      <c r="G29" s="8">
        <v>1676764.08</v>
      </c>
      <c r="H29" s="8">
        <v>2086791.1</v>
      </c>
      <c r="I29" s="8">
        <v>3314307.33</v>
      </c>
      <c r="J29" s="8">
        <v>32372425.829999998</v>
      </c>
      <c r="K29" s="8">
        <v>40056685.039999999</v>
      </c>
      <c r="L29" s="8">
        <v>0</v>
      </c>
      <c r="M29" s="8">
        <v>0</v>
      </c>
      <c r="N29" s="8">
        <v>3370974.03</v>
      </c>
      <c r="O29" s="8">
        <v>8513912.0700000003</v>
      </c>
    </row>
    <row r="30" spans="1:15" x14ac:dyDescent="0.2">
      <c r="A30" s="2" t="s">
        <v>24</v>
      </c>
      <c r="B30" s="3" t="s">
        <v>356</v>
      </c>
      <c r="C30" s="1" t="s">
        <v>216</v>
      </c>
      <c r="D30" s="3" t="s">
        <v>0</v>
      </c>
      <c r="E30" s="3" t="s">
        <v>3</v>
      </c>
      <c r="F30" s="3" t="s">
        <v>4</v>
      </c>
      <c r="G30" s="8">
        <v>125021.13</v>
      </c>
      <c r="H30" s="8">
        <v>111673.53</v>
      </c>
      <c r="I30" s="8">
        <v>5495411.1799999997</v>
      </c>
      <c r="J30" s="8">
        <v>52692200.710000001</v>
      </c>
      <c r="K30" s="8">
        <v>109531481.05</v>
      </c>
      <c r="L30" s="8">
        <v>0</v>
      </c>
      <c r="M30" s="8">
        <v>0</v>
      </c>
      <c r="N30" s="8">
        <v>0</v>
      </c>
      <c r="O30" s="8">
        <v>0</v>
      </c>
    </row>
    <row r="31" spans="1:15" x14ac:dyDescent="0.2">
      <c r="A31" s="2" t="s">
        <v>611</v>
      </c>
      <c r="B31" s="3" t="s">
        <v>612</v>
      </c>
      <c r="C31" s="1" t="s">
        <v>616</v>
      </c>
      <c r="D31" s="3" t="s">
        <v>0</v>
      </c>
      <c r="E31" s="3" t="s">
        <v>13</v>
      </c>
      <c r="F31" s="3" t="s">
        <v>2</v>
      </c>
      <c r="G31" s="9">
        <v>0</v>
      </c>
      <c r="H31" s="8">
        <v>-196357.92</v>
      </c>
      <c r="I31" s="8">
        <v>494019.21</v>
      </c>
      <c r="J31" s="8">
        <v>0</v>
      </c>
      <c r="K31" s="8">
        <v>0</v>
      </c>
      <c r="L31" s="8">
        <v>0</v>
      </c>
      <c r="M31" s="8">
        <v>0</v>
      </c>
      <c r="N31" s="8">
        <v>0</v>
      </c>
      <c r="O31" s="8">
        <v>0</v>
      </c>
    </row>
    <row r="32" spans="1:15" x14ac:dyDescent="0.2">
      <c r="A32" s="2" t="s">
        <v>611</v>
      </c>
      <c r="B32" s="3" t="s">
        <v>613</v>
      </c>
      <c r="C32" s="1" t="s">
        <v>617</v>
      </c>
      <c r="D32" s="3" t="s">
        <v>0</v>
      </c>
      <c r="E32" s="3" t="s">
        <v>16</v>
      </c>
      <c r="F32" s="3" t="s">
        <v>2</v>
      </c>
      <c r="G32" s="9">
        <v>0</v>
      </c>
      <c r="H32" s="8">
        <v>138193922.90000001</v>
      </c>
      <c r="I32" s="8">
        <v>2652516032.0999999</v>
      </c>
      <c r="J32" s="8">
        <v>0</v>
      </c>
      <c r="K32" s="8">
        <v>7500000</v>
      </c>
      <c r="L32" s="8">
        <v>0</v>
      </c>
      <c r="M32" s="8">
        <v>0</v>
      </c>
      <c r="N32" s="8">
        <v>0</v>
      </c>
      <c r="O32" s="8">
        <v>0</v>
      </c>
    </row>
    <row r="33" spans="1:15" x14ac:dyDescent="0.2">
      <c r="A33" s="2" t="s">
        <v>611</v>
      </c>
      <c r="B33" s="3" t="s">
        <v>614</v>
      </c>
      <c r="C33" s="1" t="s">
        <v>618</v>
      </c>
      <c r="D33" s="3" t="s">
        <v>0</v>
      </c>
      <c r="E33" s="3" t="s">
        <v>6</v>
      </c>
      <c r="F33" s="3" t="s">
        <v>2</v>
      </c>
      <c r="G33" s="9">
        <v>0</v>
      </c>
      <c r="H33" s="8">
        <v>-16357954.4</v>
      </c>
      <c r="I33" s="8">
        <v>12379152.220000001</v>
      </c>
      <c r="J33" s="8">
        <v>0</v>
      </c>
      <c r="K33" s="8">
        <v>0</v>
      </c>
      <c r="L33" s="8">
        <v>0</v>
      </c>
      <c r="M33" s="8">
        <v>0</v>
      </c>
      <c r="N33" s="8">
        <v>5800000</v>
      </c>
      <c r="O33" s="8">
        <v>5000000</v>
      </c>
    </row>
    <row r="34" spans="1:15" x14ac:dyDescent="0.2">
      <c r="A34" s="2" t="s">
        <v>611</v>
      </c>
      <c r="B34" s="3" t="s">
        <v>615</v>
      </c>
      <c r="C34" s="1" t="s">
        <v>619</v>
      </c>
      <c r="D34" s="3" t="s">
        <v>0</v>
      </c>
      <c r="E34" s="3" t="s">
        <v>8</v>
      </c>
      <c r="F34" s="3" t="s">
        <v>4</v>
      </c>
      <c r="G34" s="9">
        <v>0</v>
      </c>
      <c r="H34" s="8">
        <v>47289353.509999998</v>
      </c>
      <c r="I34" s="8">
        <v>484005109.10000002</v>
      </c>
      <c r="J34" s="8">
        <v>0</v>
      </c>
      <c r="K34" s="8">
        <v>0</v>
      </c>
      <c r="L34" s="8">
        <v>0</v>
      </c>
      <c r="M34" s="8">
        <v>0</v>
      </c>
      <c r="N34" s="8">
        <v>0</v>
      </c>
      <c r="O34" s="8">
        <v>0</v>
      </c>
    </row>
    <row r="35" spans="1:15" x14ac:dyDescent="0.2">
      <c r="A35" s="2" t="s">
        <v>25</v>
      </c>
      <c r="B35" s="3" t="s">
        <v>357</v>
      </c>
      <c r="C35" s="1" t="s">
        <v>152</v>
      </c>
      <c r="D35" s="3" t="s">
        <v>0</v>
      </c>
      <c r="E35" s="3" t="s">
        <v>16</v>
      </c>
      <c r="F35" s="3" t="s">
        <v>2</v>
      </c>
      <c r="G35" s="8">
        <v>74152611.780000001</v>
      </c>
      <c r="H35" s="8">
        <v>117189059.59999999</v>
      </c>
      <c r="I35" s="8">
        <v>679770267.72000003</v>
      </c>
      <c r="J35" s="8">
        <v>0</v>
      </c>
      <c r="K35" s="8">
        <v>0</v>
      </c>
      <c r="L35" s="8">
        <v>0</v>
      </c>
      <c r="M35" s="8">
        <v>0</v>
      </c>
      <c r="N35" s="8">
        <v>0</v>
      </c>
      <c r="O35" s="8">
        <v>0</v>
      </c>
    </row>
    <row r="36" spans="1:15" x14ac:dyDescent="0.2">
      <c r="A36" s="2" t="s">
        <v>25</v>
      </c>
      <c r="B36" s="3" t="s">
        <v>358</v>
      </c>
      <c r="C36" s="1" t="s">
        <v>83</v>
      </c>
      <c r="D36" s="3" t="s">
        <v>0</v>
      </c>
      <c r="E36" s="3" t="s">
        <v>11</v>
      </c>
      <c r="F36" s="3" t="s">
        <v>2</v>
      </c>
      <c r="G36" s="8">
        <v>8020000</v>
      </c>
      <c r="H36" s="8">
        <v>-3851497</v>
      </c>
      <c r="I36" s="8">
        <v>22319686</v>
      </c>
      <c r="J36" s="8">
        <v>0</v>
      </c>
      <c r="K36" s="8">
        <v>0</v>
      </c>
      <c r="L36" s="8">
        <v>0</v>
      </c>
      <c r="M36" s="8">
        <v>0</v>
      </c>
      <c r="N36" s="8">
        <v>3500000</v>
      </c>
      <c r="O36" s="8">
        <v>14411673.4</v>
      </c>
    </row>
    <row r="37" spans="1:15" x14ac:dyDescent="0.2">
      <c r="A37" s="2" t="s">
        <v>25</v>
      </c>
      <c r="B37" s="3" t="s">
        <v>359</v>
      </c>
      <c r="C37" s="6" t="s">
        <v>79</v>
      </c>
      <c r="D37" s="3" t="s">
        <v>0</v>
      </c>
      <c r="E37" s="3" t="s">
        <v>1</v>
      </c>
      <c r="F37" s="3" t="s">
        <v>4</v>
      </c>
      <c r="G37" s="8">
        <v>396367</v>
      </c>
      <c r="H37" s="8">
        <v>-1302712</v>
      </c>
      <c r="I37" s="8">
        <v>-8384759</v>
      </c>
      <c r="J37" s="8">
        <v>3333709</v>
      </c>
      <c r="K37" s="8">
        <v>3954231</v>
      </c>
      <c r="L37" s="8">
        <v>0</v>
      </c>
      <c r="M37" s="8">
        <v>0</v>
      </c>
      <c r="N37" s="12">
        <v>0</v>
      </c>
      <c r="O37" s="8">
        <v>0</v>
      </c>
    </row>
    <row r="38" spans="1:15" x14ac:dyDescent="0.2">
      <c r="A38" s="2" t="s">
        <v>25</v>
      </c>
      <c r="B38" s="3" t="s">
        <v>360</v>
      </c>
      <c r="C38" s="1" t="s">
        <v>69</v>
      </c>
      <c r="D38" s="3" t="s">
        <v>0</v>
      </c>
      <c r="E38" s="3" t="s">
        <v>17</v>
      </c>
      <c r="F38" s="3" t="s">
        <v>4</v>
      </c>
      <c r="G38" s="8">
        <v>874376.7</v>
      </c>
      <c r="H38" s="8">
        <v>3925487.91</v>
      </c>
      <c r="I38" s="8">
        <v>79231157.680000007</v>
      </c>
      <c r="J38" s="8">
        <v>6275628.3499999996</v>
      </c>
      <c r="K38" s="8">
        <v>18890129.030000001</v>
      </c>
      <c r="L38" s="8">
        <v>0</v>
      </c>
      <c r="M38" s="8">
        <v>0</v>
      </c>
      <c r="N38" s="8">
        <v>0</v>
      </c>
      <c r="O38" s="8">
        <v>0</v>
      </c>
    </row>
    <row r="39" spans="1:15" x14ac:dyDescent="0.2">
      <c r="A39" s="2" t="s">
        <v>25</v>
      </c>
      <c r="B39" s="3" t="s">
        <v>361</v>
      </c>
      <c r="C39" s="1" t="s">
        <v>68</v>
      </c>
      <c r="D39" s="3" t="s">
        <v>0</v>
      </c>
      <c r="E39" s="3" t="s">
        <v>8</v>
      </c>
      <c r="F39" s="3" t="s">
        <v>4</v>
      </c>
      <c r="G39" s="8">
        <v>62058948.090000004</v>
      </c>
      <c r="H39" s="8">
        <v>378212.65</v>
      </c>
      <c r="I39" s="8">
        <v>12041527.529999999</v>
      </c>
      <c r="J39" s="8">
        <v>91796118.069999993</v>
      </c>
      <c r="K39" s="8">
        <v>95388106.439999998</v>
      </c>
      <c r="L39" s="8">
        <v>0</v>
      </c>
      <c r="M39" s="8">
        <v>0</v>
      </c>
      <c r="N39" s="8">
        <v>0</v>
      </c>
      <c r="O39" s="8">
        <v>0</v>
      </c>
    </row>
    <row r="40" spans="1:15" x14ac:dyDescent="0.2">
      <c r="A40" s="2" t="s">
        <v>25</v>
      </c>
      <c r="B40" s="3" t="s">
        <v>362</v>
      </c>
      <c r="C40" s="1" t="s">
        <v>217</v>
      </c>
      <c r="D40" s="3" t="s">
        <v>0</v>
      </c>
      <c r="E40" s="3" t="s">
        <v>9</v>
      </c>
      <c r="F40" s="3" t="s">
        <v>4</v>
      </c>
      <c r="G40" s="8">
        <v>0</v>
      </c>
      <c r="H40" s="8">
        <v>-3011462.32</v>
      </c>
      <c r="I40" s="8">
        <v>211244993</v>
      </c>
      <c r="J40" s="8">
        <v>1243349076</v>
      </c>
      <c r="K40" s="8">
        <v>489098926.89999998</v>
      </c>
      <c r="L40" s="8">
        <v>0</v>
      </c>
      <c r="M40" s="8">
        <v>0</v>
      </c>
      <c r="N40" s="8">
        <v>0</v>
      </c>
      <c r="O40" s="8">
        <v>0</v>
      </c>
    </row>
    <row r="41" spans="1:15" x14ac:dyDescent="0.2">
      <c r="A41" s="2" t="s">
        <v>25</v>
      </c>
      <c r="B41" s="3" t="s">
        <v>363</v>
      </c>
      <c r="C41" s="1" t="s">
        <v>218</v>
      </c>
      <c r="D41" s="3" t="s">
        <v>0</v>
      </c>
      <c r="E41" s="3" t="s">
        <v>8</v>
      </c>
      <c r="F41" s="3" t="s">
        <v>2</v>
      </c>
      <c r="G41" s="8">
        <v>922129868.63</v>
      </c>
      <c r="H41" s="8">
        <v>386266634.57999998</v>
      </c>
      <c r="I41" s="8">
        <v>6612500926.3800001</v>
      </c>
      <c r="J41" s="8">
        <v>0</v>
      </c>
      <c r="K41" s="8">
        <v>0</v>
      </c>
      <c r="L41" s="8">
        <v>0</v>
      </c>
      <c r="M41" s="8">
        <v>0</v>
      </c>
      <c r="N41" s="8">
        <v>0</v>
      </c>
      <c r="O41" s="8">
        <v>0</v>
      </c>
    </row>
    <row r="42" spans="1:15" x14ac:dyDescent="0.2">
      <c r="A42" s="2" t="s">
        <v>25</v>
      </c>
      <c r="B42" s="3" t="s">
        <v>364</v>
      </c>
      <c r="C42" s="1" t="s">
        <v>153</v>
      </c>
      <c r="D42" s="3" t="s">
        <v>0</v>
      </c>
      <c r="E42" s="3" t="s">
        <v>6</v>
      </c>
      <c r="F42" s="3" t="s">
        <v>2</v>
      </c>
      <c r="G42" s="8">
        <v>0</v>
      </c>
      <c r="H42" s="8">
        <v>40532779.140000001</v>
      </c>
      <c r="I42" s="8">
        <v>679776812.13</v>
      </c>
      <c r="J42" s="8">
        <v>0</v>
      </c>
      <c r="K42" s="8">
        <v>0</v>
      </c>
      <c r="L42" s="8">
        <v>0</v>
      </c>
      <c r="M42" s="8">
        <v>0</v>
      </c>
      <c r="N42" s="8">
        <v>0</v>
      </c>
      <c r="O42" s="8">
        <v>0</v>
      </c>
    </row>
    <row r="43" spans="1:15" x14ac:dyDescent="0.2">
      <c r="A43" s="2" t="s">
        <v>25</v>
      </c>
      <c r="B43" s="3" t="s">
        <v>365</v>
      </c>
      <c r="C43" s="1" t="s">
        <v>219</v>
      </c>
      <c r="D43" s="3" t="s">
        <v>0</v>
      </c>
      <c r="E43" s="3" t="s">
        <v>3</v>
      </c>
      <c r="F43" s="3" t="s">
        <v>4</v>
      </c>
      <c r="G43" s="8">
        <v>5569071.6299999999</v>
      </c>
      <c r="H43" s="8">
        <v>-527641.29</v>
      </c>
      <c r="I43" s="8">
        <v>-38652790.07</v>
      </c>
      <c r="J43" s="8">
        <v>39187422.609999999</v>
      </c>
      <c r="K43" s="8">
        <v>41034217.439999998</v>
      </c>
      <c r="L43" s="8">
        <v>0</v>
      </c>
      <c r="M43" s="8">
        <v>0</v>
      </c>
      <c r="N43" s="8">
        <v>0</v>
      </c>
      <c r="O43" s="8">
        <v>0</v>
      </c>
    </row>
    <row r="44" spans="1:15" x14ac:dyDescent="0.2">
      <c r="A44" s="2" t="s">
        <v>25</v>
      </c>
      <c r="B44" s="3" t="s">
        <v>366</v>
      </c>
      <c r="C44" s="1" t="s">
        <v>220</v>
      </c>
      <c r="D44" s="3" t="s">
        <v>0</v>
      </c>
      <c r="E44" s="3" t="s">
        <v>18</v>
      </c>
      <c r="F44" s="3" t="s">
        <v>4</v>
      </c>
      <c r="G44" s="8">
        <v>35844247</v>
      </c>
      <c r="H44" s="8">
        <v>5544111</v>
      </c>
      <c r="I44" s="8">
        <v>62395036</v>
      </c>
      <c r="J44" s="8">
        <v>30924004.68</v>
      </c>
      <c r="K44" s="8">
        <v>61493086</v>
      </c>
      <c r="L44" s="8">
        <v>0</v>
      </c>
      <c r="M44" s="8">
        <v>0</v>
      </c>
      <c r="N44" s="8">
        <v>0</v>
      </c>
      <c r="O44" s="8">
        <v>0</v>
      </c>
    </row>
    <row r="45" spans="1:15" x14ac:dyDescent="0.2">
      <c r="A45" s="2" t="s">
        <v>25</v>
      </c>
      <c r="B45" s="3" t="s">
        <v>367</v>
      </c>
      <c r="C45" s="1" t="s">
        <v>221</v>
      </c>
      <c r="D45" s="3" t="s">
        <v>0</v>
      </c>
      <c r="E45" s="3" t="s">
        <v>12</v>
      </c>
      <c r="F45" s="3" t="s">
        <v>2</v>
      </c>
      <c r="G45" s="8">
        <v>0</v>
      </c>
      <c r="H45" s="8">
        <v>1196270</v>
      </c>
      <c r="I45" s="8">
        <v>61570288</v>
      </c>
      <c r="J45" s="8">
        <v>0</v>
      </c>
      <c r="K45" s="8">
        <v>0</v>
      </c>
      <c r="L45" s="8">
        <v>0</v>
      </c>
      <c r="M45" s="8">
        <v>0</v>
      </c>
      <c r="N45" s="8">
        <v>0</v>
      </c>
      <c r="O45" s="8">
        <v>0</v>
      </c>
    </row>
    <row r="46" spans="1:15" x14ac:dyDescent="0.2">
      <c r="A46" s="2" t="s">
        <v>25</v>
      </c>
      <c r="B46" s="3" t="s">
        <v>368</v>
      </c>
      <c r="C46" s="1" t="s">
        <v>222</v>
      </c>
      <c r="D46" s="3" t="s">
        <v>0</v>
      </c>
      <c r="E46" s="3" t="s">
        <v>10</v>
      </c>
      <c r="F46" s="3" t="s">
        <v>2</v>
      </c>
      <c r="G46" s="8">
        <v>4499672.79</v>
      </c>
      <c r="H46" s="8">
        <v>15265078.08</v>
      </c>
      <c r="I46" s="8">
        <v>49693649.780000001</v>
      </c>
      <c r="J46" s="8">
        <v>0</v>
      </c>
      <c r="K46" s="8">
        <v>0</v>
      </c>
      <c r="L46" s="8">
        <v>0</v>
      </c>
      <c r="M46" s="8">
        <v>0</v>
      </c>
      <c r="N46" s="8">
        <v>2000000</v>
      </c>
      <c r="O46" s="8">
        <v>0</v>
      </c>
    </row>
    <row r="47" spans="1:15" x14ac:dyDescent="0.2">
      <c r="A47" s="2" t="s">
        <v>25</v>
      </c>
      <c r="B47" s="3" t="s">
        <v>369</v>
      </c>
      <c r="C47" s="1" t="s">
        <v>223</v>
      </c>
      <c r="D47" s="3" t="s">
        <v>5</v>
      </c>
      <c r="E47" s="3" t="s">
        <v>9</v>
      </c>
      <c r="F47" s="3" t="s">
        <v>2</v>
      </c>
      <c r="G47" s="8">
        <v>0</v>
      </c>
      <c r="H47" s="8">
        <v>-12120900.82</v>
      </c>
      <c r="I47" s="8">
        <v>-56072451.729999997</v>
      </c>
      <c r="J47" s="8">
        <v>0</v>
      </c>
      <c r="K47" s="8">
        <v>0</v>
      </c>
      <c r="L47" s="8">
        <v>0</v>
      </c>
      <c r="M47" s="8">
        <v>0</v>
      </c>
      <c r="N47" s="8">
        <v>6121689.4299999997</v>
      </c>
      <c r="O47" s="8">
        <v>6000000</v>
      </c>
    </row>
    <row r="48" spans="1:15" x14ac:dyDescent="0.2">
      <c r="A48" s="2" t="s">
        <v>26</v>
      </c>
      <c r="B48" s="3" t="s">
        <v>370</v>
      </c>
      <c r="C48" s="1" t="s">
        <v>224</v>
      </c>
      <c r="D48" s="3" t="s">
        <v>0</v>
      </c>
      <c r="E48" s="3" t="s">
        <v>10</v>
      </c>
      <c r="F48" s="3" t="s">
        <v>4</v>
      </c>
      <c r="G48" s="8">
        <v>1547726.09</v>
      </c>
      <c r="H48" s="8">
        <v>1171930.77</v>
      </c>
      <c r="I48" s="8">
        <v>14920637.6</v>
      </c>
      <c r="J48" s="8">
        <v>28333385.59</v>
      </c>
      <c r="K48" s="8">
        <v>45695389.369999997</v>
      </c>
      <c r="L48" s="8">
        <v>0</v>
      </c>
      <c r="M48" s="8">
        <v>0</v>
      </c>
      <c r="N48" s="8">
        <v>0</v>
      </c>
      <c r="O48" s="8">
        <v>0</v>
      </c>
    </row>
    <row r="49" spans="1:15" x14ac:dyDescent="0.2">
      <c r="A49" s="2" t="s">
        <v>26</v>
      </c>
      <c r="B49" s="3" t="s">
        <v>371</v>
      </c>
      <c r="C49" s="1" t="s">
        <v>225</v>
      </c>
      <c r="D49" s="3" t="s">
        <v>0</v>
      </c>
      <c r="E49" s="3" t="s">
        <v>8</v>
      </c>
      <c r="F49" s="3" t="s">
        <v>2</v>
      </c>
      <c r="G49" s="8">
        <v>13076996.18</v>
      </c>
      <c r="H49" s="8">
        <v>7809286</v>
      </c>
      <c r="I49" s="8">
        <v>242762441</v>
      </c>
      <c r="J49" s="8">
        <v>0</v>
      </c>
      <c r="K49" s="8">
        <v>0</v>
      </c>
      <c r="L49" s="8">
        <v>0</v>
      </c>
      <c r="M49" s="8">
        <v>0</v>
      </c>
      <c r="N49" s="8">
        <v>0</v>
      </c>
      <c r="O49" s="8">
        <v>9091700</v>
      </c>
    </row>
    <row r="50" spans="1:15" x14ac:dyDescent="0.2">
      <c r="A50" s="2" t="s">
        <v>26</v>
      </c>
      <c r="B50" s="3" t="s">
        <v>372</v>
      </c>
      <c r="C50" s="1" t="s">
        <v>226</v>
      </c>
      <c r="D50" s="3" t="s">
        <v>0</v>
      </c>
      <c r="E50" s="3" t="s">
        <v>13</v>
      </c>
      <c r="F50" s="3" t="s">
        <v>2</v>
      </c>
      <c r="G50" s="8">
        <v>31381287.239999998</v>
      </c>
      <c r="H50" s="8">
        <v>124674885.44</v>
      </c>
      <c r="I50" s="8">
        <v>253642826.19999999</v>
      </c>
      <c r="J50" s="8">
        <v>0</v>
      </c>
      <c r="K50" s="8">
        <v>0</v>
      </c>
      <c r="L50" s="8">
        <v>0</v>
      </c>
      <c r="M50" s="8">
        <v>0</v>
      </c>
      <c r="N50" s="8">
        <v>0</v>
      </c>
      <c r="O50" s="8">
        <v>0</v>
      </c>
    </row>
    <row r="51" spans="1:15" x14ac:dyDescent="0.2">
      <c r="A51" s="2" t="s">
        <v>26</v>
      </c>
      <c r="B51" s="3" t="s">
        <v>373</v>
      </c>
      <c r="C51" s="1" t="s">
        <v>227</v>
      </c>
      <c r="D51" s="3" t="s">
        <v>0</v>
      </c>
      <c r="E51" s="3" t="s">
        <v>18</v>
      </c>
      <c r="F51" s="3" t="s">
        <v>2</v>
      </c>
      <c r="G51" s="8">
        <v>32165000</v>
      </c>
      <c r="H51" s="8">
        <v>68478710.319999993</v>
      </c>
      <c r="I51" s="8">
        <v>1153434020.3</v>
      </c>
      <c r="J51" s="8">
        <v>0</v>
      </c>
      <c r="K51" s="8">
        <v>0</v>
      </c>
      <c r="L51" s="8">
        <v>0</v>
      </c>
      <c r="M51" s="8">
        <v>0</v>
      </c>
      <c r="N51" s="8">
        <v>0</v>
      </c>
      <c r="O51" s="8">
        <v>0</v>
      </c>
    </row>
    <row r="52" spans="1:15" x14ac:dyDescent="0.2">
      <c r="A52" s="2" t="s">
        <v>26</v>
      </c>
      <c r="B52" s="3" t="s">
        <v>374</v>
      </c>
      <c r="C52" s="1" t="s">
        <v>228</v>
      </c>
      <c r="D52" s="3" t="s">
        <v>0</v>
      </c>
      <c r="E52" s="3" t="s">
        <v>18</v>
      </c>
      <c r="F52" s="3" t="s">
        <v>2</v>
      </c>
      <c r="G52" s="8">
        <v>15661639.27</v>
      </c>
      <c r="H52" s="8">
        <v>-195359443.28</v>
      </c>
      <c r="I52" s="8">
        <v>1043325461.0599999</v>
      </c>
      <c r="J52" s="8">
        <v>0</v>
      </c>
      <c r="K52" s="8">
        <v>0</v>
      </c>
      <c r="L52" s="8">
        <v>0</v>
      </c>
      <c r="M52" s="8">
        <v>0</v>
      </c>
      <c r="N52" s="8">
        <v>169509353.53</v>
      </c>
      <c r="O52" s="8">
        <v>163829798.65000001</v>
      </c>
    </row>
    <row r="53" spans="1:15" x14ac:dyDescent="0.2">
      <c r="A53" s="2" t="s">
        <v>26</v>
      </c>
      <c r="B53" s="3" t="s">
        <v>375</v>
      </c>
      <c r="C53" s="1" t="s">
        <v>229</v>
      </c>
      <c r="D53" s="3" t="s">
        <v>0</v>
      </c>
      <c r="E53" s="3" t="s">
        <v>19</v>
      </c>
      <c r="F53" s="3" t="s">
        <v>4</v>
      </c>
      <c r="G53" s="8">
        <v>0</v>
      </c>
      <c r="H53" s="8">
        <v>-3557178.03</v>
      </c>
      <c r="I53" s="8">
        <v>-100785757.95</v>
      </c>
      <c r="J53" s="8">
        <v>106491641.93000001</v>
      </c>
      <c r="K53" s="8">
        <v>107610744.25</v>
      </c>
      <c r="L53" s="8">
        <v>935845.13</v>
      </c>
      <c r="M53" s="8">
        <v>695191.45</v>
      </c>
      <c r="N53" s="8">
        <v>0</v>
      </c>
      <c r="O53" s="8">
        <v>0</v>
      </c>
    </row>
    <row r="54" spans="1:15" x14ac:dyDescent="0.2">
      <c r="A54" s="2" t="s">
        <v>26</v>
      </c>
      <c r="B54" s="3" t="s">
        <v>376</v>
      </c>
      <c r="C54" s="1" t="s">
        <v>230</v>
      </c>
      <c r="D54" s="3" t="s">
        <v>0</v>
      </c>
      <c r="E54" s="3" t="s">
        <v>8</v>
      </c>
      <c r="F54" s="3" t="s">
        <v>2</v>
      </c>
      <c r="G54" s="8">
        <v>351320964.11000001</v>
      </c>
      <c r="H54" s="8">
        <v>155815062.19999999</v>
      </c>
      <c r="I54" s="8">
        <v>2639894042.5599999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</row>
    <row r="55" spans="1:15" x14ac:dyDescent="0.2">
      <c r="A55" s="2" t="s">
        <v>26</v>
      </c>
      <c r="B55" s="3" t="s">
        <v>377</v>
      </c>
      <c r="C55" s="1" t="s">
        <v>84</v>
      </c>
      <c r="D55" s="3" t="s">
        <v>0</v>
      </c>
      <c r="E55" s="3" t="s">
        <v>7</v>
      </c>
      <c r="F55" s="3" t="s">
        <v>2</v>
      </c>
      <c r="G55" s="8">
        <v>0</v>
      </c>
      <c r="H55" s="8">
        <v>-299332.90999999997</v>
      </c>
      <c r="I55" s="8">
        <v>5394029</v>
      </c>
      <c r="J55" s="8">
        <v>0</v>
      </c>
      <c r="K55" s="8">
        <v>0</v>
      </c>
      <c r="L55" s="8">
        <v>0</v>
      </c>
      <c r="M55" s="8">
        <v>0</v>
      </c>
      <c r="N55" s="8">
        <v>0</v>
      </c>
      <c r="O55" s="8">
        <v>0</v>
      </c>
    </row>
    <row r="56" spans="1:15" x14ac:dyDescent="0.2">
      <c r="A56" s="2" t="s">
        <v>26</v>
      </c>
      <c r="B56" s="3" t="s">
        <v>378</v>
      </c>
      <c r="C56" s="1" t="s">
        <v>231</v>
      </c>
      <c r="D56" s="3" t="s">
        <v>0</v>
      </c>
      <c r="E56" s="3" t="s">
        <v>3</v>
      </c>
      <c r="F56" s="3" t="s">
        <v>2</v>
      </c>
      <c r="G56" s="8">
        <v>42433752</v>
      </c>
      <c r="H56" s="8">
        <v>14358236</v>
      </c>
      <c r="I56" s="8">
        <v>161433994</v>
      </c>
      <c r="J56" s="8">
        <v>0</v>
      </c>
      <c r="K56" s="8">
        <v>0</v>
      </c>
      <c r="L56" s="8">
        <v>0</v>
      </c>
      <c r="M56" s="8">
        <v>0</v>
      </c>
      <c r="N56" s="8">
        <v>0</v>
      </c>
      <c r="O56" s="8">
        <v>0</v>
      </c>
    </row>
    <row r="57" spans="1:15" x14ac:dyDescent="0.2">
      <c r="A57" s="2" t="s">
        <v>26</v>
      </c>
      <c r="B57" s="3" t="s">
        <v>379</v>
      </c>
      <c r="C57" s="1" t="s">
        <v>88</v>
      </c>
      <c r="D57" s="3" t="s">
        <v>5</v>
      </c>
      <c r="E57" s="3" t="s">
        <v>9</v>
      </c>
      <c r="F57" s="3" t="s">
        <v>4</v>
      </c>
      <c r="G57" s="8">
        <v>8180.52</v>
      </c>
      <c r="H57" s="8">
        <v>-10680460.029999999</v>
      </c>
      <c r="I57" s="8">
        <v>-288159914.74000001</v>
      </c>
      <c r="J57" s="8">
        <v>2897160.53</v>
      </c>
      <c r="K57" s="8">
        <v>3077981.64</v>
      </c>
      <c r="L57" s="8">
        <v>693635075.54999995</v>
      </c>
      <c r="M57" s="8">
        <v>703456622.12</v>
      </c>
      <c r="N57" s="8">
        <v>0</v>
      </c>
      <c r="O57" s="8">
        <v>0</v>
      </c>
    </row>
    <row r="58" spans="1:15" x14ac:dyDescent="0.2">
      <c r="A58" s="2" t="s">
        <v>26</v>
      </c>
      <c r="B58" s="3" t="s">
        <v>380</v>
      </c>
      <c r="C58" s="1" t="s">
        <v>232</v>
      </c>
      <c r="D58" s="3" t="s">
        <v>0</v>
      </c>
      <c r="E58" s="3" t="s">
        <v>11</v>
      </c>
      <c r="F58" s="3" t="s">
        <v>2</v>
      </c>
      <c r="G58" s="8">
        <v>16876.830000000002</v>
      </c>
      <c r="H58" s="8">
        <v>173268</v>
      </c>
      <c r="I58" s="8">
        <v>2826733</v>
      </c>
      <c r="J58" s="8">
        <v>0</v>
      </c>
      <c r="K58" s="8">
        <v>0</v>
      </c>
      <c r="L58" s="8">
        <v>0</v>
      </c>
      <c r="M58" s="8">
        <v>0</v>
      </c>
      <c r="N58" s="8">
        <v>0</v>
      </c>
      <c r="O58" s="8">
        <v>0</v>
      </c>
    </row>
    <row r="59" spans="1:15" x14ac:dyDescent="0.2">
      <c r="A59" s="2" t="s">
        <v>27</v>
      </c>
      <c r="B59" s="3" t="s">
        <v>381</v>
      </c>
      <c r="C59" s="1" t="s">
        <v>233</v>
      </c>
      <c r="D59" s="3" t="s">
        <v>0</v>
      </c>
      <c r="E59" s="3" t="s">
        <v>6</v>
      </c>
      <c r="F59" s="3" t="s">
        <v>2</v>
      </c>
      <c r="G59" s="8">
        <v>180509997</v>
      </c>
      <c r="H59" s="8">
        <v>607712381.26999998</v>
      </c>
      <c r="I59" s="8">
        <v>2601550640.5</v>
      </c>
      <c r="J59" s="8">
        <v>0</v>
      </c>
      <c r="K59" s="8">
        <v>0</v>
      </c>
      <c r="L59" s="8">
        <v>0</v>
      </c>
      <c r="M59" s="8">
        <v>0</v>
      </c>
      <c r="N59" s="8">
        <v>0</v>
      </c>
      <c r="O59" s="8">
        <v>0</v>
      </c>
    </row>
    <row r="60" spans="1:15" x14ac:dyDescent="0.2">
      <c r="A60" s="2" t="s">
        <v>27</v>
      </c>
      <c r="B60" s="3" t="s">
        <v>608</v>
      </c>
      <c r="C60" s="1" t="s">
        <v>70</v>
      </c>
      <c r="D60" s="3" t="s">
        <v>0</v>
      </c>
      <c r="E60" s="3" t="s">
        <v>1</v>
      </c>
      <c r="F60" s="3" t="s">
        <v>2</v>
      </c>
      <c r="G60" s="8">
        <v>30780</v>
      </c>
      <c r="H60" s="8">
        <v>-413560</v>
      </c>
      <c r="I60" s="8">
        <v>1001208942</v>
      </c>
      <c r="J60" s="8">
        <v>0</v>
      </c>
      <c r="K60" s="8">
        <v>0</v>
      </c>
      <c r="L60" s="8">
        <v>0</v>
      </c>
      <c r="M60" s="8">
        <v>0</v>
      </c>
      <c r="N60" s="8">
        <v>12701353</v>
      </c>
      <c r="O60" s="8">
        <v>1007664489</v>
      </c>
    </row>
    <row r="61" spans="1:15" x14ac:dyDescent="0.2">
      <c r="A61" s="2" t="s">
        <v>27</v>
      </c>
      <c r="B61" s="3" t="s">
        <v>382</v>
      </c>
      <c r="C61" s="6" t="s">
        <v>190</v>
      </c>
      <c r="D61" s="3" t="s">
        <v>0</v>
      </c>
      <c r="E61" s="3" t="s">
        <v>6</v>
      </c>
      <c r="F61" s="3" t="s">
        <v>2</v>
      </c>
      <c r="G61" s="8">
        <v>98163443</v>
      </c>
      <c r="H61" s="8">
        <v>588686555.21000004</v>
      </c>
      <c r="I61" s="8">
        <v>914592072.48000002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</row>
    <row r="62" spans="1:15" x14ac:dyDescent="0.2">
      <c r="A62" s="2" t="s">
        <v>27</v>
      </c>
      <c r="B62" s="3" t="s">
        <v>383</v>
      </c>
      <c r="C62" s="1" t="s">
        <v>189</v>
      </c>
      <c r="D62" s="3" t="s">
        <v>0</v>
      </c>
      <c r="E62" s="3" t="s">
        <v>1</v>
      </c>
      <c r="F62" s="3" t="s">
        <v>2</v>
      </c>
      <c r="G62" s="8">
        <v>13932332.880000001</v>
      </c>
      <c r="H62" s="8">
        <v>6328355.3700000001</v>
      </c>
      <c r="I62" s="8">
        <v>7144183.8399999999</v>
      </c>
      <c r="J62" s="8">
        <v>0</v>
      </c>
      <c r="K62" s="8">
        <v>0</v>
      </c>
      <c r="L62" s="8">
        <v>0</v>
      </c>
      <c r="M62" s="8">
        <v>0</v>
      </c>
      <c r="N62" s="8">
        <v>0</v>
      </c>
      <c r="O62" s="8">
        <v>0</v>
      </c>
    </row>
    <row r="63" spans="1:15" x14ac:dyDescent="0.2">
      <c r="A63" s="2" t="s">
        <v>27</v>
      </c>
      <c r="B63" s="3" t="s">
        <v>384</v>
      </c>
      <c r="C63" s="1" t="s">
        <v>187</v>
      </c>
      <c r="D63" s="3" t="s">
        <v>0</v>
      </c>
      <c r="E63" s="3" t="s">
        <v>1</v>
      </c>
      <c r="F63" s="3" t="s">
        <v>2</v>
      </c>
      <c r="G63" s="8">
        <v>0</v>
      </c>
      <c r="H63" s="8">
        <v>417092810.91000003</v>
      </c>
      <c r="I63" s="8">
        <v>23035884.809999999</v>
      </c>
      <c r="J63" s="8">
        <v>0</v>
      </c>
      <c r="K63" s="8">
        <v>0</v>
      </c>
      <c r="L63" s="8">
        <v>0</v>
      </c>
      <c r="M63" s="8">
        <v>0</v>
      </c>
      <c r="N63" s="8">
        <v>0</v>
      </c>
      <c r="O63" s="8">
        <v>0</v>
      </c>
    </row>
    <row r="64" spans="1:15" x14ac:dyDescent="0.2">
      <c r="A64" s="2" t="s">
        <v>27</v>
      </c>
      <c r="B64" s="3" t="s">
        <v>385</v>
      </c>
      <c r="C64" s="1" t="s">
        <v>188</v>
      </c>
      <c r="D64" s="3" t="s">
        <v>0</v>
      </c>
      <c r="E64" s="3" t="s">
        <v>6</v>
      </c>
      <c r="F64" s="3" t="s">
        <v>2</v>
      </c>
      <c r="G64" s="8">
        <v>0</v>
      </c>
      <c r="H64" s="8">
        <v>57166769.210000001</v>
      </c>
      <c r="I64" s="8">
        <v>323205109.23000002</v>
      </c>
      <c r="J64" s="8">
        <v>0</v>
      </c>
      <c r="K64" s="8">
        <v>0</v>
      </c>
      <c r="L64" s="8">
        <v>0</v>
      </c>
      <c r="M64" s="8">
        <v>0</v>
      </c>
      <c r="N64" s="8">
        <v>0</v>
      </c>
      <c r="O64" s="8">
        <v>0</v>
      </c>
    </row>
    <row r="65" spans="1:15" x14ac:dyDescent="0.2">
      <c r="A65" s="2" t="s">
        <v>27</v>
      </c>
      <c r="B65" s="3" t="s">
        <v>386</v>
      </c>
      <c r="C65" s="1" t="s">
        <v>85</v>
      </c>
      <c r="D65" s="3" t="s">
        <v>0</v>
      </c>
      <c r="E65" s="3" t="s">
        <v>6</v>
      </c>
      <c r="F65" s="3" t="s">
        <v>2</v>
      </c>
      <c r="G65" s="8">
        <v>0</v>
      </c>
      <c r="H65" s="8">
        <v>3248886.64</v>
      </c>
      <c r="I65" s="8">
        <v>50789316.890000001</v>
      </c>
      <c r="J65" s="8">
        <v>0</v>
      </c>
      <c r="K65" s="8">
        <v>0</v>
      </c>
      <c r="L65" s="8">
        <v>0</v>
      </c>
      <c r="M65" s="8">
        <v>0</v>
      </c>
      <c r="N65" s="8">
        <v>0</v>
      </c>
      <c r="O65" s="8">
        <v>0</v>
      </c>
    </row>
    <row r="66" spans="1:15" x14ac:dyDescent="0.2">
      <c r="A66" s="2" t="s">
        <v>27</v>
      </c>
      <c r="B66" s="3" t="s">
        <v>387</v>
      </c>
      <c r="C66" s="6" t="s">
        <v>186</v>
      </c>
      <c r="D66" s="3" t="s">
        <v>0</v>
      </c>
      <c r="E66" s="3" t="s">
        <v>1</v>
      </c>
      <c r="F66" s="3" t="s">
        <v>4</v>
      </c>
      <c r="G66" s="8">
        <v>8067262</v>
      </c>
      <c r="H66" s="8">
        <v>6128763.5800000001</v>
      </c>
      <c r="I66" s="8">
        <v>23035884.809999999</v>
      </c>
      <c r="J66" s="8">
        <v>0</v>
      </c>
      <c r="K66" s="8">
        <v>0</v>
      </c>
      <c r="L66" s="8">
        <v>5551828</v>
      </c>
      <c r="M66" s="8">
        <v>17049428</v>
      </c>
      <c r="N66" s="8">
        <v>0</v>
      </c>
      <c r="O66" s="8">
        <v>6750171</v>
      </c>
    </row>
    <row r="67" spans="1:15" x14ac:dyDescent="0.2">
      <c r="A67" s="2" t="s">
        <v>27</v>
      </c>
      <c r="B67" s="3" t="s">
        <v>388</v>
      </c>
      <c r="C67" s="1" t="s">
        <v>84</v>
      </c>
      <c r="D67" s="3" t="s">
        <v>0</v>
      </c>
      <c r="E67" s="3" t="s">
        <v>7</v>
      </c>
      <c r="F67" s="3" t="s">
        <v>2</v>
      </c>
      <c r="G67" s="8">
        <v>0</v>
      </c>
      <c r="H67" s="8">
        <v>1970949.55</v>
      </c>
      <c r="I67" s="8">
        <v>42706367.460000001</v>
      </c>
      <c r="J67" s="8">
        <v>0</v>
      </c>
      <c r="K67" s="8">
        <v>0</v>
      </c>
      <c r="L67" s="8">
        <v>0</v>
      </c>
      <c r="M67" s="8">
        <v>0</v>
      </c>
      <c r="N67" s="8">
        <v>0</v>
      </c>
      <c r="O67" s="8">
        <v>0</v>
      </c>
    </row>
    <row r="68" spans="1:15" x14ac:dyDescent="0.2">
      <c r="A68" s="2" t="s">
        <v>27</v>
      </c>
      <c r="B68" s="3" t="s">
        <v>389</v>
      </c>
      <c r="C68" s="1" t="s">
        <v>234</v>
      </c>
      <c r="D68" s="3" t="s">
        <v>0</v>
      </c>
      <c r="E68" s="3" t="s">
        <v>1</v>
      </c>
      <c r="F68" s="3" t="s">
        <v>4</v>
      </c>
      <c r="G68" s="8">
        <v>0</v>
      </c>
      <c r="H68" s="8">
        <v>10346341.029999999</v>
      </c>
      <c r="I68" s="8">
        <v>-10648784.49</v>
      </c>
      <c r="J68" s="8">
        <v>116896236.8</v>
      </c>
      <c r="K68" s="8">
        <v>122073431.3</v>
      </c>
      <c r="L68" s="8">
        <v>21372152.149999999</v>
      </c>
      <c r="M68" s="8">
        <v>13723081.01</v>
      </c>
      <c r="N68" s="8">
        <v>32942.11</v>
      </c>
      <c r="O68" s="8">
        <v>32942.11</v>
      </c>
    </row>
    <row r="69" spans="1:15" x14ac:dyDescent="0.2">
      <c r="A69" s="2" t="s">
        <v>27</v>
      </c>
      <c r="B69" s="3" t="s">
        <v>390</v>
      </c>
      <c r="C69" s="1" t="s">
        <v>235</v>
      </c>
      <c r="D69" s="3" t="s">
        <v>0</v>
      </c>
      <c r="E69" s="3" t="s">
        <v>8</v>
      </c>
      <c r="F69" s="3" t="s">
        <v>2</v>
      </c>
      <c r="G69" s="8">
        <v>166816624.75999999</v>
      </c>
      <c r="H69" s="8">
        <v>133095679.98999999</v>
      </c>
      <c r="I69" s="8">
        <v>1641306695.3800001</v>
      </c>
      <c r="J69" s="8">
        <v>0</v>
      </c>
      <c r="K69" s="8">
        <v>0</v>
      </c>
      <c r="L69" s="8">
        <v>0</v>
      </c>
      <c r="M69" s="8">
        <v>0</v>
      </c>
      <c r="N69" s="8">
        <v>1626639.87</v>
      </c>
      <c r="O69" s="8">
        <v>2212042.31</v>
      </c>
    </row>
    <row r="70" spans="1:15" x14ac:dyDescent="0.2">
      <c r="A70" s="2" t="s">
        <v>27</v>
      </c>
      <c r="B70" s="3" t="s">
        <v>391</v>
      </c>
      <c r="C70" s="1" t="s">
        <v>236</v>
      </c>
      <c r="D70" s="3" t="s">
        <v>0</v>
      </c>
      <c r="E70" s="3" t="s">
        <v>16</v>
      </c>
      <c r="F70" s="3" t="s">
        <v>2</v>
      </c>
      <c r="G70" s="8">
        <v>40485.22</v>
      </c>
      <c r="H70" s="8">
        <v>432619022.38</v>
      </c>
      <c r="I70" s="8">
        <v>678769531.04999995</v>
      </c>
      <c r="J70" s="8">
        <v>0</v>
      </c>
      <c r="K70" s="8">
        <v>0</v>
      </c>
      <c r="L70" s="8">
        <v>0</v>
      </c>
      <c r="M70" s="8">
        <v>0</v>
      </c>
      <c r="N70" s="8">
        <v>0</v>
      </c>
      <c r="O70" s="8">
        <v>0</v>
      </c>
    </row>
    <row r="71" spans="1:15" x14ac:dyDescent="0.2">
      <c r="A71" s="2" t="s">
        <v>27</v>
      </c>
      <c r="B71" s="3" t="s">
        <v>392</v>
      </c>
      <c r="C71" s="1" t="s">
        <v>237</v>
      </c>
      <c r="D71" s="3" t="s">
        <v>0</v>
      </c>
      <c r="E71" s="3" t="s">
        <v>13</v>
      </c>
      <c r="F71" s="3" t="s">
        <v>2</v>
      </c>
      <c r="G71" s="8">
        <v>0</v>
      </c>
      <c r="H71" s="8">
        <v>-69311.34</v>
      </c>
      <c r="I71" s="8">
        <v>1042092.86</v>
      </c>
      <c r="J71" s="8">
        <v>0</v>
      </c>
      <c r="K71" s="8">
        <v>0</v>
      </c>
      <c r="L71" s="8">
        <v>0</v>
      </c>
      <c r="M71" s="8">
        <v>0</v>
      </c>
      <c r="N71" s="12">
        <v>0</v>
      </c>
      <c r="O71" s="8">
        <v>0</v>
      </c>
    </row>
    <row r="72" spans="1:15" x14ac:dyDescent="0.2">
      <c r="A72" s="2" t="s">
        <v>27</v>
      </c>
      <c r="B72" s="3" t="s">
        <v>393</v>
      </c>
      <c r="C72" s="6" t="s">
        <v>183</v>
      </c>
      <c r="D72" s="3" t="s">
        <v>0</v>
      </c>
      <c r="E72" s="3" t="s">
        <v>16</v>
      </c>
      <c r="F72" s="3" t="s">
        <v>2</v>
      </c>
      <c r="G72" s="8">
        <v>457954.34</v>
      </c>
      <c r="H72" s="8">
        <v>4092441.63</v>
      </c>
      <c r="I72" s="8">
        <v>31831922.100000001</v>
      </c>
      <c r="J72" s="8">
        <v>0</v>
      </c>
      <c r="K72" s="8">
        <v>0</v>
      </c>
      <c r="L72" s="8">
        <v>0</v>
      </c>
      <c r="M72" s="8">
        <v>0</v>
      </c>
      <c r="N72" s="8">
        <v>0</v>
      </c>
      <c r="O72" s="8">
        <v>0</v>
      </c>
    </row>
    <row r="73" spans="1:15" x14ac:dyDescent="0.2">
      <c r="A73" s="2" t="s">
        <v>27</v>
      </c>
      <c r="B73" s="3" t="s">
        <v>394</v>
      </c>
      <c r="C73" s="6" t="s">
        <v>184</v>
      </c>
      <c r="D73" s="3" t="s">
        <v>0</v>
      </c>
      <c r="E73" s="3" t="s">
        <v>16</v>
      </c>
      <c r="F73" s="3" t="s">
        <v>2</v>
      </c>
      <c r="G73" s="8">
        <v>526281.82999999996</v>
      </c>
      <c r="H73" s="8">
        <v>-5765916.7400000002</v>
      </c>
      <c r="I73" s="8">
        <v>169883884.75</v>
      </c>
      <c r="J73" s="8">
        <v>0</v>
      </c>
      <c r="K73" s="8">
        <v>0</v>
      </c>
      <c r="L73" s="8">
        <v>0</v>
      </c>
      <c r="M73" s="8">
        <v>0</v>
      </c>
      <c r="N73" s="8">
        <v>0</v>
      </c>
      <c r="O73" s="8">
        <v>0</v>
      </c>
    </row>
    <row r="74" spans="1:15" x14ac:dyDescent="0.2">
      <c r="A74" s="2" t="s">
        <v>27</v>
      </c>
      <c r="B74" s="3" t="s">
        <v>395</v>
      </c>
      <c r="C74" s="6" t="s">
        <v>181</v>
      </c>
      <c r="D74" s="3" t="s">
        <v>0</v>
      </c>
      <c r="E74" s="3" t="s">
        <v>16</v>
      </c>
      <c r="F74" s="3" t="s">
        <v>2</v>
      </c>
      <c r="G74" s="8">
        <v>255480.95999999999</v>
      </c>
      <c r="H74" s="8">
        <v>75753101.159999996</v>
      </c>
      <c r="I74" s="8">
        <v>336300884.52999997</v>
      </c>
      <c r="J74" s="8">
        <v>0</v>
      </c>
      <c r="K74" s="8">
        <v>0</v>
      </c>
      <c r="L74" s="8">
        <v>0</v>
      </c>
      <c r="M74" s="8">
        <v>0</v>
      </c>
      <c r="N74" s="8">
        <v>0</v>
      </c>
      <c r="O74" s="8">
        <v>0</v>
      </c>
    </row>
    <row r="75" spans="1:15" x14ac:dyDescent="0.2">
      <c r="A75" s="2" t="s">
        <v>27</v>
      </c>
      <c r="B75" s="3" t="s">
        <v>396</v>
      </c>
      <c r="C75" s="6" t="s">
        <v>182</v>
      </c>
      <c r="D75" s="3" t="s">
        <v>0</v>
      </c>
      <c r="E75" s="3" t="s">
        <v>16</v>
      </c>
      <c r="F75" s="3" t="s">
        <v>2</v>
      </c>
      <c r="G75" s="8">
        <v>1373901.01</v>
      </c>
      <c r="H75" s="8">
        <v>16198438.32</v>
      </c>
      <c r="I75" s="8">
        <v>33573102.560000002</v>
      </c>
      <c r="J75" s="8">
        <v>0</v>
      </c>
      <c r="K75" s="8">
        <v>0</v>
      </c>
      <c r="L75" s="8">
        <v>0</v>
      </c>
      <c r="M75" s="8">
        <v>0</v>
      </c>
      <c r="N75" s="8">
        <v>0</v>
      </c>
      <c r="O75" s="8">
        <v>0</v>
      </c>
    </row>
    <row r="76" spans="1:15" x14ac:dyDescent="0.2">
      <c r="A76" s="2" t="s">
        <v>27</v>
      </c>
      <c r="B76" s="3" t="s">
        <v>397</v>
      </c>
      <c r="C76" s="1" t="s">
        <v>238</v>
      </c>
      <c r="D76" s="3" t="s">
        <v>0</v>
      </c>
      <c r="E76" s="3" t="s">
        <v>9</v>
      </c>
      <c r="F76" s="3" t="s">
        <v>4</v>
      </c>
      <c r="G76" s="8">
        <v>13926971.93</v>
      </c>
      <c r="H76" s="8">
        <v>770328.49</v>
      </c>
      <c r="I76" s="8">
        <v>107336307.38</v>
      </c>
      <c r="J76" s="8">
        <v>40225259</v>
      </c>
      <c r="K76" s="8">
        <v>40183948</v>
      </c>
      <c r="L76" s="8">
        <v>0</v>
      </c>
      <c r="M76" s="8">
        <v>0</v>
      </c>
      <c r="N76" s="8">
        <v>0</v>
      </c>
      <c r="O76" s="8">
        <v>0</v>
      </c>
    </row>
    <row r="77" spans="1:15" x14ac:dyDescent="0.2">
      <c r="A77" s="2" t="s">
        <v>27</v>
      </c>
      <c r="B77" s="3" t="s">
        <v>398</v>
      </c>
      <c r="C77" s="6" t="s">
        <v>185</v>
      </c>
      <c r="D77" s="3" t="s">
        <v>0</v>
      </c>
      <c r="E77" s="3" t="s">
        <v>11</v>
      </c>
      <c r="F77" s="3" t="s">
        <v>2</v>
      </c>
      <c r="G77" s="8">
        <v>0</v>
      </c>
      <c r="H77" s="8">
        <v>-354229</v>
      </c>
      <c r="I77" s="8">
        <v>137069</v>
      </c>
      <c r="J77" s="8">
        <v>0</v>
      </c>
      <c r="K77" s="8">
        <v>0</v>
      </c>
      <c r="L77" s="8">
        <v>0</v>
      </c>
      <c r="M77" s="8">
        <v>0</v>
      </c>
      <c r="N77" s="8">
        <v>0</v>
      </c>
      <c r="O77" s="8">
        <v>0</v>
      </c>
    </row>
    <row r="78" spans="1:15" x14ac:dyDescent="0.2">
      <c r="A78" s="2" t="s">
        <v>27</v>
      </c>
      <c r="B78" s="3" t="s">
        <v>399</v>
      </c>
      <c r="C78" s="1" t="s">
        <v>204</v>
      </c>
      <c r="D78" s="3" t="s">
        <v>0</v>
      </c>
      <c r="E78" s="3" t="s">
        <v>19</v>
      </c>
      <c r="F78" s="3" t="s">
        <v>4</v>
      </c>
      <c r="G78" s="8">
        <v>1415068.15</v>
      </c>
      <c r="H78" s="8">
        <v>-28590512.039999999</v>
      </c>
      <c r="I78" s="8">
        <v>-18867499.600000001</v>
      </c>
      <c r="J78" s="8">
        <v>123614213.37</v>
      </c>
      <c r="K78" s="8">
        <v>124090412.90000001</v>
      </c>
      <c r="L78" s="8">
        <v>0</v>
      </c>
      <c r="M78" s="8">
        <v>0</v>
      </c>
      <c r="N78" s="8">
        <v>0</v>
      </c>
      <c r="O78" s="8">
        <v>0</v>
      </c>
    </row>
    <row r="79" spans="1:15" x14ac:dyDescent="0.2">
      <c r="A79" s="2" t="s">
        <v>27</v>
      </c>
      <c r="B79" s="3" t="s">
        <v>400</v>
      </c>
      <c r="C79" s="1" t="s">
        <v>239</v>
      </c>
      <c r="D79" s="3" t="s">
        <v>0</v>
      </c>
      <c r="E79" s="3" t="s">
        <v>18</v>
      </c>
      <c r="F79" s="3" t="s">
        <v>4</v>
      </c>
      <c r="G79" s="8">
        <v>6832407.9100000001</v>
      </c>
      <c r="H79" s="8">
        <v>-78023880.170000002</v>
      </c>
      <c r="I79" s="8">
        <v>1807773175.8</v>
      </c>
      <c r="J79" s="8">
        <v>275133296.94999999</v>
      </c>
      <c r="K79" s="8">
        <v>267793036.56</v>
      </c>
      <c r="L79" s="8">
        <v>12921168.720000001</v>
      </c>
      <c r="M79" s="8">
        <v>16741045.199999999</v>
      </c>
      <c r="N79" s="8">
        <v>12921168.720000001</v>
      </c>
      <c r="O79" s="8">
        <v>6080993.3399999999</v>
      </c>
    </row>
    <row r="80" spans="1:15" x14ac:dyDescent="0.2">
      <c r="A80" s="2" t="s">
        <v>27</v>
      </c>
      <c r="B80" s="3" t="s">
        <v>401</v>
      </c>
      <c r="C80" s="1" t="s">
        <v>240</v>
      </c>
      <c r="D80" s="3" t="s">
        <v>0</v>
      </c>
      <c r="E80" s="3" t="s">
        <v>9</v>
      </c>
      <c r="F80" s="3" t="s">
        <v>4</v>
      </c>
      <c r="G80" s="8">
        <v>0</v>
      </c>
      <c r="H80" s="8">
        <v>3511742.06</v>
      </c>
      <c r="I80" s="8">
        <v>608412996.19000006</v>
      </c>
      <c r="J80" s="8">
        <v>784288914.87</v>
      </c>
      <c r="K80" s="8">
        <v>807280303.58000004</v>
      </c>
      <c r="L80" s="8">
        <v>454083472.64999998</v>
      </c>
      <c r="M80" s="8">
        <v>348458406.24000001</v>
      </c>
      <c r="N80" s="8">
        <v>4959616.9400000004</v>
      </c>
      <c r="O80" s="8">
        <v>2313320.06</v>
      </c>
    </row>
    <row r="81" spans="1:15" x14ac:dyDescent="0.2">
      <c r="A81" s="2" t="s">
        <v>27</v>
      </c>
      <c r="B81" s="3" t="s">
        <v>609</v>
      </c>
      <c r="C81" s="1" t="s">
        <v>71</v>
      </c>
      <c r="D81" s="3" t="s">
        <v>5</v>
      </c>
      <c r="E81" s="3" t="s">
        <v>1</v>
      </c>
      <c r="F81" s="3" t="s">
        <v>2</v>
      </c>
      <c r="G81" s="8">
        <v>0</v>
      </c>
      <c r="H81" s="8">
        <v>-1448467.2</v>
      </c>
      <c r="I81" s="8">
        <v>14752825.23</v>
      </c>
      <c r="J81" s="8">
        <v>0</v>
      </c>
      <c r="K81" s="8">
        <v>0</v>
      </c>
      <c r="L81" s="8">
        <v>0</v>
      </c>
      <c r="M81" s="8">
        <v>0</v>
      </c>
      <c r="N81" s="8">
        <v>0</v>
      </c>
      <c r="O81" s="8">
        <v>0</v>
      </c>
    </row>
    <row r="82" spans="1:15" x14ac:dyDescent="0.2">
      <c r="A82" s="2" t="s">
        <v>27</v>
      </c>
      <c r="B82" s="3" t="s">
        <v>402</v>
      </c>
      <c r="C82" s="1" t="s">
        <v>241</v>
      </c>
      <c r="D82" s="3" t="s">
        <v>5</v>
      </c>
      <c r="E82" s="3" t="s">
        <v>7</v>
      </c>
      <c r="F82" s="3" t="s">
        <v>4</v>
      </c>
      <c r="G82" s="8">
        <v>0</v>
      </c>
      <c r="H82" s="8">
        <v>237447.43</v>
      </c>
      <c r="I82" s="8">
        <v>625362.24</v>
      </c>
      <c r="J82" s="8">
        <v>21577561.030000001</v>
      </c>
      <c r="K82" s="8">
        <v>22737753.199999999</v>
      </c>
      <c r="L82" s="8">
        <v>0</v>
      </c>
      <c r="M82" s="8">
        <v>0</v>
      </c>
      <c r="N82" s="8">
        <v>0</v>
      </c>
      <c r="O82" s="8">
        <v>0</v>
      </c>
    </row>
    <row r="83" spans="1:15" x14ac:dyDescent="0.2">
      <c r="A83" s="2" t="s">
        <v>27</v>
      </c>
      <c r="B83" s="3" t="s">
        <v>403</v>
      </c>
      <c r="C83" s="1" t="s">
        <v>242</v>
      </c>
      <c r="D83" s="3" t="s">
        <v>0</v>
      </c>
      <c r="E83" s="3" t="s">
        <v>18</v>
      </c>
      <c r="F83" s="3" t="s">
        <v>4</v>
      </c>
      <c r="G83" s="8">
        <v>5946158</v>
      </c>
      <c r="H83" s="8">
        <v>-4541813.01</v>
      </c>
      <c r="I83" s="8">
        <v>65498439.170000002</v>
      </c>
      <c r="J83" s="8">
        <v>0</v>
      </c>
      <c r="K83" s="8">
        <v>0</v>
      </c>
      <c r="L83" s="8">
        <v>0</v>
      </c>
      <c r="M83" s="8">
        <v>0</v>
      </c>
      <c r="N83" s="8">
        <v>9662620</v>
      </c>
      <c r="O83" s="8">
        <v>5500000</v>
      </c>
    </row>
    <row r="84" spans="1:15" x14ac:dyDescent="0.2">
      <c r="A84" s="2" t="s">
        <v>27</v>
      </c>
      <c r="B84" s="3" t="s">
        <v>404</v>
      </c>
      <c r="C84" s="1" t="s">
        <v>191</v>
      </c>
      <c r="D84" s="3" t="s">
        <v>0</v>
      </c>
      <c r="E84" s="3" t="s">
        <v>3</v>
      </c>
      <c r="F84" s="3" t="s">
        <v>2</v>
      </c>
      <c r="G84" s="8">
        <v>110254557.38</v>
      </c>
      <c r="H84" s="8">
        <v>1741509742.0799999</v>
      </c>
      <c r="I84" s="8">
        <v>4553215554.8199997</v>
      </c>
      <c r="J84" s="8">
        <v>0</v>
      </c>
      <c r="K84" s="8">
        <v>0</v>
      </c>
      <c r="L84" s="8">
        <v>0</v>
      </c>
      <c r="M84" s="8">
        <v>0</v>
      </c>
      <c r="N84" s="8">
        <v>0</v>
      </c>
      <c r="O84" s="8">
        <v>0</v>
      </c>
    </row>
    <row r="85" spans="1:15" x14ac:dyDescent="0.2">
      <c r="A85" s="2" t="s">
        <v>28</v>
      </c>
      <c r="B85" s="3" t="s">
        <v>405</v>
      </c>
      <c r="C85" s="6" t="s">
        <v>84</v>
      </c>
      <c r="D85" s="3" t="s">
        <v>0</v>
      </c>
      <c r="E85" s="3" t="s">
        <v>7</v>
      </c>
      <c r="F85" s="3" t="s">
        <v>4</v>
      </c>
      <c r="G85" s="8">
        <v>24313</v>
      </c>
      <c r="H85" s="8">
        <v>162481</v>
      </c>
      <c r="I85" s="8">
        <v>8180258.0700000003</v>
      </c>
      <c r="J85" s="8">
        <v>0</v>
      </c>
      <c r="K85" s="8">
        <v>0</v>
      </c>
      <c r="L85" s="8">
        <v>0</v>
      </c>
      <c r="M85" s="8">
        <v>0</v>
      </c>
      <c r="N85" s="8">
        <v>0</v>
      </c>
      <c r="O85" s="8">
        <v>0</v>
      </c>
    </row>
    <row r="86" spans="1:15" x14ac:dyDescent="0.2">
      <c r="A86" s="2" t="s">
        <v>28</v>
      </c>
      <c r="B86" s="3" t="s">
        <v>406</v>
      </c>
      <c r="C86" s="6" t="s">
        <v>88</v>
      </c>
      <c r="D86" s="3" t="s">
        <v>5</v>
      </c>
      <c r="E86" s="3" t="s">
        <v>9</v>
      </c>
      <c r="F86" s="3" t="s">
        <v>4</v>
      </c>
      <c r="G86" s="8">
        <v>0</v>
      </c>
      <c r="H86" s="8">
        <v>24000</v>
      </c>
      <c r="I86" s="8">
        <v>14971000</v>
      </c>
      <c r="J86" s="8">
        <v>2758000</v>
      </c>
      <c r="K86" s="8">
        <v>1568000</v>
      </c>
      <c r="L86" s="8">
        <v>0</v>
      </c>
      <c r="M86" s="8">
        <v>0</v>
      </c>
      <c r="N86" s="8">
        <v>0</v>
      </c>
      <c r="O86" s="8">
        <v>0</v>
      </c>
    </row>
    <row r="87" spans="1:15" x14ac:dyDescent="0.2">
      <c r="A87" s="2" t="s">
        <v>28</v>
      </c>
      <c r="B87" s="3" t="s">
        <v>407</v>
      </c>
      <c r="C87" s="6" t="s">
        <v>87</v>
      </c>
      <c r="D87" s="3" t="s">
        <v>0</v>
      </c>
      <c r="E87" s="3" t="s">
        <v>6</v>
      </c>
      <c r="F87" s="3" t="s">
        <v>2</v>
      </c>
      <c r="G87" s="8">
        <v>64733000</v>
      </c>
      <c r="H87" s="8">
        <v>250590000</v>
      </c>
      <c r="I87" s="8">
        <v>1889666000</v>
      </c>
      <c r="J87" s="8">
        <v>0</v>
      </c>
      <c r="K87" s="8">
        <v>0</v>
      </c>
      <c r="L87" s="8">
        <v>0</v>
      </c>
      <c r="M87" s="8">
        <v>0</v>
      </c>
      <c r="N87" s="8">
        <v>0</v>
      </c>
      <c r="O87" s="8">
        <v>0</v>
      </c>
    </row>
    <row r="88" spans="1:15" x14ac:dyDescent="0.2">
      <c r="A88" s="2" t="s">
        <v>28</v>
      </c>
      <c r="B88" s="3" t="s">
        <v>408</v>
      </c>
      <c r="C88" s="6" t="s">
        <v>86</v>
      </c>
      <c r="D88" s="3" t="s">
        <v>0</v>
      </c>
      <c r="E88" s="3" t="s">
        <v>6</v>
      </c>
      <c r="F88" s="3" t="s">
        <v>2</v>
      </c>
      <c r="G88" s="8">
        <v>3232621</v>
      </c>
      <c r="H88" s="8">
        <v>50136000</v>
      </c>
      <c r="I88" s="8">
        <v>314798000</v>
      </c>
      <c r="J88" s="8">
        <v>0</v>
      </c>
      <c r="K88" s="8">
        <v>0</v>
      </c>
      <c r="L88" s="8">
        <v>0</v>
      </c>
      <c r="M88" s="8">
        <v>0</v>
      </c>
      <c r="N88" s="8">
        <v>20148517.23</v>
      </c>
      <c r="O88" s="8">
        <v>0</v>
      </c>
    </row>
    <row r="89" spans="1:15" x14ac:dyDescent="0.2">
      <c r="A89" s="2" t="s">
        <v>28</v>
      </c>
      <c r="B89" s="3" t="s">
        <v>409</v>
      </c>
      <c r="C89" s="6" t="s">
        <v>89</v>
      </c>
      <c r="D89" s="3" t="s">
        <v>0</v>
      </c>
      <c r="E89" s="3" t="s">
        <v>8</v>
      </c>
      <c r="F89" s="3" t="s">
        <v>2</v>
      </c>
      <c r="G89" s="8">
        <v>371384000</v>
      </c>
      <c r="H89" s="8">
        <v>177153000</v>
      </c>
      <c r="I89" s="8">
        <v>3098340000</v>
      </c>
      <c r="J89" s="8">
        <v>0</v>
      </c>
      <c r="K89" s="8">
        <v>0</v>
      </c>
      <c r="L89" s="8">
        <v>0</v>
      </c>
      <c r="M89" s="8">
        <v>0</v>
      </c>
      <c r="N89" s="8">
        <v>45228437.740000002</v>
      </c>
      <c r="O89" s="8">
        <v>75115173.890000001</v>
      </c>
    </row>
    <row r="90" spans="1:15" x14ac:dyDescent="0.2">
      <c r="A90" s="2" t="s">
        <v>28</v>
      </c>
      <c r="B90" s="3" t="s">
        <v>410</v>
      </c>
      <c r="C90" s="6" t="s">
        <v>78</v>
      </c>
      <c r="D90" s="3" t="s">
        <v>0</v>
      </c>
      <c r="E90" s="3" t="s">
        <v>18</v>
      </c>
      <c r="F90" s="3" t="s">
        <v>2</v>
      </c>
      <c r="G90" s="8">
        <v>452974.25</v>
      </c>
      <c r="H90" s="8">
        <v>-4714996.33</v>
      </c>
      <c r="I90" s="8">
        <v>5712946.3499999996</v>
      </c>
      <c r="J90" s="8">
        <v>0</v>
      </c>
      <c r="K90" s="8">
        <v>0</v>
      </c>
      <c r="L90" s="8">
        <v>0</v>
      </c>
      <c r="M90" s="8">
        <v>0</v>
      </c>
      <c r="N90" s="8">
        <v>2361161.4700000002</v>
      </c>
      <c r="O90" s="8">
        <v>689746.67</v>
      </c>
    </row>
    <row r="91" spans="1:15" x14ac:dyDescent="0.2">
      <c r="A91" s="2" t="s">
        <v>28</v>
      </c>
      <c r="B91" s="3" t="s">
        <v>411</v>
      </c>
      <c r="C91" s="6" t="s">
        <v>90</v>
      </c>
      <c r="D91" s="3" t="s">
        <v>0</v>
      </c>
      <c r="E91" s="3" t="s">
        <v>13</v>
      </c>
      <c r="F91" s="3" t="s">
        <v>2</v>
      </c>
      <c r="G91" s="8">
        <v>14760000</v>
      </c>
      <c r="H91" s="8">
        <v>98142450.310000002</v>
      </c>
      <c r="I91" s="8">
        <v>704705755.52999997</v>
      </c>
      <c r="J91" s="8">
        <v>0</v>
      </c>
      <c r="K91" s="8">
        <v>0</v>
      </c>
      <c r="L91" s="8">
        <v>0</v>
      </c>
      <c r="M91" s="8">
        <v>0</v>
      </c>
      <c r="N91" s="12">
        <v>0</v>
      </c>
      <c r="O91" s="8">
        <v>0</v>
      </c>
    </row>
    <row r="92" spans="1:15" x14ac:dyDescent="0.2">
      <c r="A92" s="2" t="s">
        <v>29</v>
      </c>
      <c r="B92" s="3" t="s">
        <v>412</v>
      </c>
      <c r="C92" s="1" t="s">
        <v>243</v>
      </c>
      <c r="D92" s="3" t="s">
        <v>0</v>
      </c>
      <c r="E92" s="3" t="s">
        <v>13</v>
      </c>
      <c r="F92" s="3" t="s">
        <v>2</v>
      </c>
      <c r="G92" s="8">
        <v>34028.129999999997</v>
      </c>
      <c r="H92" s="8">
        <v>-713220.06</v>
      </c>
      <c r="I92" s="8">
        <v>345057.28000000003</v>
      </c>
      <c r="J92" s="8">
        <v>0</v>
      </c>
      <c r="K92" s="8">
        <v>0</v>
      </c>
      <c r="L92" s="8">
        <v>0</v>
      </c>
      <c r="M92" s="8">
        <v>0</v>
      </c>
      <c r="N92" s="8">
        <v>0</v>
      </c>
      <c r="O92" s="8">
        <v>0</v>
      </c>
    </row>
    <row r="93" spans="1:15" x14ac:dyDescent="0.2">
      <c r="A93" s="2" t="s">
        <v>29</v>
      </c>
      <c r="B93" s="3" t="s">
        <v>413</v>
      </c>
      <c r="C93" s="1" t="s">
        <v>244</v>
      </c>
      <c r="D93" s="3" t="s">
        <v>0</v>
      </c>
      <c r="E93" s="3" t="s">
        <v>9</v>
      </c>
      <c r="F93" s="3" t="s">
        <v>4</v>
      </c>
      <c r="G93" s="8">
        <v>6603001.1299999999</v>
      </c>
      <c r="H93" s="8">
        <v>9454732.7599999998</v>
      </c>
      <c r="I93" s="8">
        <v>19541815.710000001</v>
      </c>
      <c r="J93" s="8">
        <v>28495045.399999999</v>
      </c>
      <c r="K93" s="8">
        <v>36703140.130000003</v>
      </c>
      <c r="L93" s="8">
        <v>0</v>
      </c>
      <c r="M93" s="8">
        <v>0</v>
      </c>
      <c r="N93" s="8">
        <v>0</v>
      </c>
      <c r="O93" s="8">
        <v>0</v>
      </c>
    </row>
    <row r="94" spans="1:15" x14ac:dyDescent="0.2">
      <c r="A94" s="2" t="s">
        <v>29</v>
      </c>
      <c r="B94" s="3" t="s">
        <v>414</v>
      </c>
      <c r="C94" s="1" t="s">
        <v>91</v>
      </c>
      <c r="D94" s="3" t="s">
        <v>0</v>
      </c>
      <c r="E94" s="3" t="s">
        <v>16</v>
      </c>
      <c r="F94" s="3" t="s">
        <v>2</v>
      </c>
      <c r="G94" s="8">
        <v>0</v>
      </c>
      <c r="H94" s="8">
        <v>0</v>
      </c>
      <c r="I94" s="8">
        <v>0</v>
      </c>
      <c r="J94" s="8">
        <v>0</v>
      </c>
      <c r="K94" s="8">
        <v>0</v>
      </c>
      <c r="L94" s="8">
        <v>0</v>
      </c>
      <c r="M94" s="8">
        <v>0</v>
      </c>
      <c r="N94" s="8">
        <v>0</v>
      </c>
      <c r="O94" s="8">
        <v>0</v>
      </c>
    </row>
    <row r="95" spans="1:15" x14ac:dyDescent="0.2">
      <c r="A95" s="2" t="s">
        <v>29</v>
      </c>
      <c r="B95" s="3" t="s">
        <v>415</v>
      </c>
      <c r="C95" s="1" t="s">
        <v>245</v>
      </c>
      <c r="D95" s="3" t="s">
        <v>0</v>
      </c>
      <c r="E95" s="3" t="s">
        <v>16</v>
      </c>
      <c r="F95" s="3" t="s">
        <v>2</v>
      </c>
      <c r="G95" s="8">
        <v>0</v>
      </c>
      <c r="H95" s="8">
        <v>169818826.99000001</v>
      </c>
      <c r="I95" s="8">
        <v>1586840797.51</v>
      </c>
      <c r="J95" s="8">
        <v>0</v>
      </c>
      <c r="K95" s="8">
        <v>0</v>
      </c>
      <c r="L95" s="8">
        <v>0</v>
      </c>
      <c r="M95" s="8">
        <v>0</v>
      </c>
      <c r="N95" s="8">
        <v>0</v>
      </c>
      <c r="O95" s="8">
        <v>0</v>
      </c>
    </row>
    <row r="96" spans="1:15" x14ac:dyDescent="0.2">
      <c r="A96" s="2" t="s">
        <v>29</v>
      </c>
      <c r="B96" s="3" t="s">
        <v>416</v>
      </c>
      <c r="C96" s="1" t="s">
        <v>246</v>
      </c>
      <c r="D96" s="3" t="s">
        <v>0</v>
      </c>
      <c r="E96" s="3" t="s">
        <v>11</v>
      </c>
      <c r="F96" s="3" t="s">
        <v>4</v>
      </c>
      <c r="G96" s="8">
        <v>44018.2</v>
      </c>
      <c r="H96" s="8">
        <v>6283183.71</v>
      </c>
      <c r="I96" s="8">
        <v>5425397.1200000001</v>
      </c>
      <c r="J96" s="8">
        <v>1503000</v>
      </c>
      <c r="K96" s="8">
        <v>10388665.220000001</v>
      </c>
      <c r="L96" s="8">
        <v>0</v>
      </c>
      <c r="M96" s="8">
        <v>0</v>
      </c>
      <c r="N96" s="8">
        <v>0</v>
      </c>
      <c r="O96" s="8">
        <v>0</v>
      </c>
    </row>
    <row r="97" spans="1:15" x14ac:dyDescent="0.2">
      <c r="A97" s="2" t="s">
        <v>29</v>
      </c>
      <c r="B97" s="3" t="s">
        <v>417</v>
      </c>
      <c r="C97" s="1" t="s">
        <v>247</v>
      </c>
      <c r="D97" s="3" t="s">
        <v>0</v>
      </c>
      <c r="E97" s="3" t="s">
        <v>6</v>
      </c>
      <c r="F97" s="3" t="s">
        <v>2</v>
      </c>
      <c r="G97" s="8">
        <v>0</v>
      </c>
      <c r="H97" s="8">
        <v>342321.15</v>
      </c>
      <c r="I97" s="8">
        <v>197118258.16999999</v>
      </c>
      <c r="J97" s="8">
        <v>0</v>
      </c>
      <c r="K97" s="8">
        <v>0</v>
      </c>
      <c r="L97" s="8">
        <v>0</v>
      </c>
      <c r="M97" s="8">
        <v>0</v>
      </c>
      <c r="N97" s="8">
        <v>0</v>
      </c>
      <c r="O97" s="8">
        <v>4000000</v>
      </c>
    </row>
    <row r="98" spans="1:15" x14ac:dyDescent="0.2">
      <c r="A98" s="2" t="s">
        <v>29</v>
      </c>
      <c r="B98" s="3" t="s">
        <v>418</v>
      </c>
      <c r="C98" s="1" t="s">
        <v>248</v>
      </c>
      <c r="D98" s="3" t="s">
        <v>5</v>
      </c>
      <c r="E98" s="3" t="s">
        <v>6</v>
      </c>
      <c r="F98" s="3" t="s">
        <v>2</v>
      </c>
      <c r="G98" s="8">
        <v>0</v>
      </c>
      <c r="H98" s="8">
        <v>0</v>
      </c>
      <c r="I98" s="8">
        <v>-425197217.69999999</v>
      </c>
      <c r="J98" s="8">
        <v>0</v>
      </c>
      <c r="K98" s="8">
        <v>0</v>
      </c>
      <c r="L98" s="8">
        <v>0</v>
      </c>
      <c r="M98" s="8">
        <v>0</v>
      </c>
      <c r="N98" s="8">
        <v>0</v>
      </c>
      <c r="O98" s="8">
        <v>0</v>
      </c>
    </row>
    <row r="99" spans="1:15" x14ac:dyDescent="0.2">
      <c r="A99" s="2" t="s">
        <v>29</v>
      </c>
      <c r="B99" s="3" t="s">
        <v>419</v>
      </c>
      <c r="C99" s="1" t="s">
        <v>249</v>
      </c>
      <c r="D99" s="3" t="s">
        <v>0</v>
      </c>
      <c r="E99" s="3" t="s">
        <v>12</v>
      </c>
      <c r="F99" s="3" t="s">
        <v>4</v>
      </c>
      <c r="G99" s="8">
        <v>24333.86</v>
      </c>
      <c r="H99" s="8">
        <v>545705.22</v>
      </c>
      <c r="I99" s="8">
        <v>-262287.44</v>
      </c>
      <c r="J99" s="8">
        <v>1466949.52</v>
      </c>
      <c r="K99" s="8">
        <v>1459074.45</v>
      </c>
      <c r="L99" s="8">
        <v>0</v>
      </c>
      <c r="M99" s="8">
        <v>0</v>
      </c>
      <c r="N99" s="8">
        <v>40000000</v>
      </c>
      <c r="O99" s="8">
        <v>0</v>
      </c>
    </row>
    <row r="100" spans="1:15" x14ac:dyDescent="0.2">
      <c r="A100" s="2" t="s">
        <v>29</v>
      </c>
      <c r="B100" s="3" t="s">
        <v>420</v>
      </c>
      <c r="C100" s="1" t="s">
        <v>250</v>
      </c>
      <c r="D100" s="3" t="s">
        <v>0</v>
      </c>
      <c r="E100" s="3" t="s">
        <v>18</v>
      </c>
      <c r="F100" s="3" t="s">
        <v>4</v>
      </c>
      <c r="G100" s="8">
        <v>1458228.35</v>
      </c>
      <c r="H100" s="8">
        <v>-391602.98</v>
      </c>
      <c r="I100" s="8">
        <v>202506.78</v>
      </c>
      <c r="J100" s="8">
        <v>17400000</v>
      </c>
      <c r="K100" s="8">
        <v>39772822.539999999</v>
      </c>
      <c r="L100" s="8">
        <v>0</v>
      </c>
      <c r="M100" s="8">
        <v>0</v>
      </c>
      <c r="N100" s="8">
        <v>0</v>
      </c>
      <c r="O100" s="8">
        <v>0</v>
      </c>
    </row>
    <row r="101" spans="1:15" x14ac:dyDescent="0.2">
      <c r="A101" s="2" t="s">
        <v>29</v>
      </c>
      <c r="B101" s="3" t="s">
        <v>421</v>
      </c>
      <c r="C101" s="1" t="s">
        <v>251</v>
      </c>
      <c r="D101" s="3" t="s">
        <v>0</v>
      </c>
      <c r="E101" s="3" t="s">
        <v>7</v>
      </c>
      <c r="F101" s="3" t="s">
        <v>2</v>
      </c>
      <c r="G101" s="8">
        <v>541517.88</v>
      </c>
      <c r="H101" s="8">
        <v>607723.80000000005</v>
      </c>
      <c r="I101" s="8">
        <v>15554129.57</v>
      </c>
      <c r="J101" s="8">
        <v>0</v>
      </c>
      <c r="K101" s="8">
        <v>0</v>
      </c>
      <c r="L101" s="8">
        <v>0</v>
      </c>
      <c r="M101" s="8">
        <v>0</v>
      </c>
      <c r="N101" s="8">
        <v>0</v>
      </c>
      <c r="O101" s="8">
        <v>0</v>
      </c>
    </row>
    <row r="102" spans="1:15" x14ac:dyDescent="0.2">
      <c r="A102" s="2" t="s">
        <v>29</v>
      </c>
      <c r="B102" s="3" t="s">
        <v>422</v>
      </c>
      <c r="C102" s="1" t="s">
        <v>252</v>
      </c>
      <c r="D102" s="3" t="s">
        <v>5</v>
      </c>
      <c r="E102" s="3" t="s">
        <v>7</v>
      </c>
      <c r="F102" s="3" t="s">
        <v>4</v>
      </c>
      <c r="G102" s="8">
        <v>0</v>
      </c>
      <c r="H102" s="8">
        <v>6193251.4199999999</v>
      </c>
      <c r="I102" s="8">
        <v>30997335.75</v>
      </c>
      <c r="J102" s="8">
        <v>44020</v>
      </c>
      <c r="K102" s="8">
        <v>43200</v>
      </c>
      <c r="L102" s="8">
        <v>0</v>
      </c>
      <c r="M102" s="8">
        <v>0</v>
      </c>
      <c r="N102" s="8">
        <v>0</v>
      </c>
      <c r="O102" s="8">
        <v>0</v>
      </c>
    </row>
    <row r="103" spans="1:15" x14ac:dyDescent="0.2">
      <c r="A103" s="2" t="s">
        <v>29</v>
      </c>
      <c r="B103" s="3" t="s">
        <v>423</v>
      </c>
      <c r="C103" s="1" t="s">
        <v>253</v>
      </c>
      <c r="D103" s="3" t="s">
        <v>0</v>
      </c>
      <c r="E103" s="3" t="s">
        <v>3</v>
      </c>
      <c r="F103" s="3" t="s">
        <v>2</v>
      </c>
      <c r="G103" s="8">
        <v>0</v>
      </c>
      <c r="H103" s="8">
        <v>11782739.279999999</v>
      </c>
      <c r="I103" s="8">
        <v>335387912.22000003</v>
      </c>
      <c r="J103" s="8">
        <v>0</v>
      </c>
      <c r="K103" s="8">
        <v>0</v>
      </c>
      <c r="L103" s="8">
        <v>0</v>
      </c>
      <c r="M103" s="8">
        <v>0</v>
      </c>
      <c r="N103" s="12">
        <v>0</v>
      </c>
      <c r="O103" s="8">
        <v>0</v>
      </c>
    </row>
    <row r="104" spans="1:15" x14ac:dyDescent="0.2">
      <c r="A104" s="2" t="s">
        <v>29</v>
      </c>
      <c r="B104" s="3" t="s">
        <v>424</v>
      </c>
      <c r="C104" s="1" t="s">
        <v>180</v>
      </c>
      <c r="D104" s="3" t="s">
        <v>5</v>
      </c>
      <c r="E104" s="3" t="s">
        <v>19</v>
      </c>
      <c r="F104" s="3" t="s">
        <v>4</v>
      </c>
      <c r="G104" s="8">
        <v>0</v>
      </c>
      <c r="H104" s="8">
        <v>1816651.8</v>
      </c>
      <c r="I104" s="8">
        <v>5433217.21</v>
      </c>
      <c r="J104" s="8">
        <v>44130</v>
      </c>
      <c r="K104" s="8">
        <v>28800</v>
      </c>
      <c r="L104" s="8">
        <v>0</v>
      </c>
      <c r="M104" s="8">
        <v>0</v>
      </c>
      <c r="N104" s="8">
        <v>0</v>
      </c>
      <c r="O104" s="8">
        <v>0</v>
      </c>
    </row>
    <row r="105" spans="1:15" x14ac:dyDescent="0.2">
      <c r="A105" s="2" t="s">
        <v>29</v>
      </c>
      <c r="B105" s="3" t="s">
        <v>425</v>
      </c>
      <c r="C105" s="1" t="s">
        <v>254</v>
      </c>
      <c r="D105" s="3" t="s">
        <v>5</v>
      </c>
      <c r="E105" s="3" t="s">
        <v>10</v>
      </c>
      <c r="F105" s="3" t="s">
        <v>4</v>
      </c>
      <c r="G105" s="8">
        <v>0</v>
      </c>
      <c r="H105" s="8">
        <v>-26791293.350000001</v>
      </c>
      <c r="I105" s="8">
        <v>-391884841.77999997</v>
      </c>
      <c r="J105" s="8">
        <v>22074438.07</v>
      </c>
      <c r="K105" s="8">
        <v>9535223.2300000004</v>
      </c>
      <c r="L105" s="8">
        <v>0</v>
      </c>
      <c r="M105" s="8">
        <v>0</v>
      </c>
      <c r="N105" s="8">
        <v>0</v>
      </c>
      <c r="O105" s="8">
        <v>11897502.17</v>
      </c>
    </row>
    <row r="106" spans="1:15" x14ac:dyDescent="0.2">
      <c r="A106" s="2" t="s">
        <v>29</v>
      </c>
      <c r="B106" s="3" t="s">
        <v>426</v>
      </c>
      <c r="C106" s="1" t="s">
        <v>255</v>
      </c>
      <c r="D106" s="3" t="s">
        <v>5</v>
      </c>
      <c r="E106" s="3" t="s">
        <v>17</v>
      </c>
      <c r="F106" s="3" t="s">
        <v>4</v>
      </c>
      <c r="G106" s="8">
        <v>0</v>
      </c>
      <c r="H106" s="8">
        <v>-4537609.43</v>
      </c>
      <c r="I106" s="8">
        <v>18382293.48</v>
      </c>
      <c r="J106" s="8">
        <v>44130</v>
      </c>
      <c r="K106" s="8">
        <v>43200</v>
      </c>
      <c r="L106" s="8">
        <v>0</v>
      </c>
      <c r="M106" s="8">
        <v>0</v>
      </c>
      <c r="N106" s="8">
        <v>0</v>
      </c>
      <c r="O106" s="8">
        <v>0</v>
      </c>
    </row>
    <row r="107" spans="1:15" x14ac:dyDescent="0.2">
      <c r="A107" s="2" t="s">
        <v>29</v>
      </c>
      <c r="B107" s="3" t="s">
        <v>427</v>
      </c>
      <c r="C107" s="1" t="s">
        <v>256</v>
      </c>
      <c r="D107" s="3" t="s">
        <v>0</v>
      </c>
      <c r="E107" s="3" t="s">
        <v>8</v>
      </c>
      <c r="F107" s="3" t="s">
        <v>2</v>
      </c>
      <c r="G107" s="8">
        <v>223779</v>
      </c>
      <c r="H107" s="8">
        <v>352456</v>
      </c>
      <c r="I107" s="8">
        <v>3356818</v>
      </c>
      <c r="J107" s="8">
        <v>502000</v>
      </c>
      <c r="K107" s="8">
        <v>0</v>
      </c>
      <c r="L107" s="8">
        <v>0</v>
      </c>
      <c r="M107" s="8">
        <v>0</v>
      </c>
      <c r="N107" s="8">
        <v>0</v>
      </c>
      <c r="O107" s="8">
        <v>0</v>
      </c>
    </row>
    <row r="108" spans="1:15" x14ac:dyDescent="0.2">
      <c r="A108" s="2" t="s">
        <v>29</v>
      </c>
      <c r="B108" s="3" t="s">
        <v>428</v>
      </c>
      <c r="C108" s="1" t="s">
        <v>257</v>
      </c>
      <c r="D108" s="3" t="s">
        <v>0</v>
      </c>
      <c r="E108" s="3" t="s">
        <v>3</v>
      </c>
      <c r="F108" s="3" t="s">
        <v>2</v>
      </c>
      <c r="G108" s="8">
        <v>0</v>
      </c>
      <c r="H108" s="8">
        <v>1026384.77</v>
      </c>
      <c r="I108" s="8">
        <v>229395180.34999999</v>
      </c>
      <c r="J108" s="8">
        <v>0</v>
      </c>
      <c r="K108" s="8">
        <v>0</v>
      </c>
      <c r="L108" s="8">
        <v>0</v>
      </c>
      <c r="M108" s="8">
        <v>0</v>
      </c>
      <c r="N108" s="8">
        <v>0</v>
      </c>
      <c r="O108" s="8">
        <v>0</v>
      </c>
    </row>
    <row r="109" spans="1:15" x14ac:dyDescent="0.2">
      <c r="A109" s="2" t="s">
        <v>30</v>
      </c>
      <c r="B109" s="3" t="s">
        <v>429</v>
      </c>
      <c r="C109" s="1" t="s">
        <v>258</v>
      </c>
      <c r="D109" s="3" t="s">
        <v>0</v>
      </c>
      <c r="E109" s="3" t="s">
        <v>11</v>
      </c>
      <c r="F109" s="3" t="s">
        <v>4</v>
      </c>
      <c r="G109" s="8">
        <v>624831</v>
      </c>
      <c r="H109" s="8">
        <v>-58145058.409999996</v>
      </c>
      <c r="I109" s="8">
        <v>10444954.84</v>
      </c>
      <c r="J109" s="8">
        <v>0</v>
      </c>
      <c r="K109" s="8">
        <v>0</v>
      </c>
      <c r="L109" s="8">
        <v>0</v>
      </c>
      <c r="M109" s="8">
        <v>0</v>
      </c>
      <c r="N109" s="8">
        <v>0</v>
      </c>
      <c r="O109" s="8">
        <v>0</v>
      </c>
    </row>
    <row r="110" spans="1:15" x14ac:dyDescent="0.2">
      <c r="A110" s="2" t="s">
        <v>30</v>
      </c>
      <c r="B110" s="3" t="s">
        <v>430</v>
      </c>
      <c r="C110" s="1" t="s">
        <v>259</v>
      </c>
      <c r="D110" s="3" t="s">
        <v>0</v>
      </c>
      <c r="E110" s="3" t="s">
        <v>20</v>
      </c>
      <c r="F110" s="3" t="s">
        <v>2</v>
      </c>
      <c r="G110" s="8">
        <v>48089927</v>
      </c>
      <c r="H110" s="8">
        <v>109940936</v>
      </c>
      <c r="I110" s="8">
        <v>644173018</v>
      </c>
      <c r="J110" s="8">
        <v>0</v>
      </c>
      <c r="K110" s="8">
        <v>0</v>
      </c>
      <c r="L110" s="8">
        <v>0</v>
      </c>
      <c r="M110" s="8">
        <v>0</v>
      </c>
      <c r="N110" s="8">
        <v>0</v>
      </c>
      <c r="O110" s="8">
        <v>0</v>
      </c>
    </row>
    <row r="111" spans="1:15" x14ac:dyDescent="0.2">
      <c r="A111" s="2" t="s">
        <v>30</v>
      </c>
      <c r="B111" s="3" t="s">
        <v>431</v>
      </c>
      <c r="C111" s="1" t="s">
        <v>260</v>
      </c>
      <c r="D111" s="3" t="s">
        <v>0</v>
      </c>
      <c r="E111" s="3" t="s">
        <v>8</v>
      </c>
      <c r="F111" s="3" t="s">
        <v>2</v>
      </c>
      <c r="G111" s="8">
        <v>39660257</v>
      </c>
      <c r="H111" s="8">
        <v>-16280230</v>
      </c>
      <c r="I111" s="8">
        <v>907322927</v>
      </c>
      <c r="J111" s="8">
        <v>0</v>
      </c>
      <c r="K111" s="8">
        <v>0</v>
      </c>
      <c r="L111" s="8">
        <v>0</v>
      </c>
      <c r="M111" s="8">
        <v>0</v>
      </c>
      <c r="N111" s="8">
        <v>100346304</v>
      </c>
      <c r="O111" s="8">
        <v>114852341</v>
      </c>
    </row>
    <row r="112" spans="1:15" x14ac:dyDescent="0.2">
      <c r="A112" s="2" t="s">
        <v>30</v>
      </c>
      <c r="B112" s="3" t="s">
        <v>432</v>
      </c>
      <c r="C112" s="1" t="s">
        <v>261</v>
      </c>
      <c r="D112" s="3" t="s">
        <v>0</v>
      </c>
      <c r="E112" s="3" t="s">
        <v>13</v>
      </c>
      <c r="F112" s="3" t="s">
        <v>2</v>
      </c>
      <c r="G112" s="8">
        <v>407995.86</v>
      </c>
      <c r="H112" s="8">
        <v>34564883.359999999</v>
      </c>
      <c r="I112" s="8">
        <v>18145220.829999998</v>
      </c>
      <c r="J112" s="8">
        <v>0</v>
      </c>
      <c r="K112" s="8">
        <v>0</v>
      </c>
      <c r="L112" s="8">
        <v>0</v>
      </c>
      <c r="M112" s="8">
        <v>0</v>
      </c>
      <c r="N112" s="8">
        <v>0</v>
      </c>
      <c r="O112" s="8">
        <v>0</v>
      </c>
    </row>
    <row r="113" spans="1:15" x14ac:dyDescent="0.2">
      <c r="A113" s="2" t="s">
        <v>30</v>
      </c>
      <c r="B113" s="3" t="s">
        <v>433</v>
      </c>
      <c r="C113" s="1" t="s">
        <v>262</v>
      </c>
      <c r="D113" s="3" t="s">
        <v>0</v>
      </c>
      <c r="E113" s="3" t="s">
        <v>14</v>
      </c>
      <c r="F113" s="3" t="s">
        <v>4</v>
      </c>
      <c r="G113" s="8">
        <v>0</v>
      </c>
      <c r="H113" s="8">
        <v>156786744.63999999</v>
      </c>
      <c r="I113" s="8">
        <v>417864192.75999999</v>
      </c>
      <c r="J113" s="8">
        <v>1316839067.4100001</v>
      </c>
      <c r="K113" s="8">
        <v>1615548448.8499999</v>
      </c>
      <c r="L113" s="8">
        <v>0</v>
      </c>
      <c r="M113" s="8">
        <v>0</v>
      </c>
      <c r="N113" s="8">
        <v>0</v>
      </c>
      <c r="O113" s="8">
        <v>0</v>
      </c>
    </row>
    <row r="114" spans="1:15" x14ac:dyDescent="0.2">
      <c r="A114" s="2" t="s">
        <v>75</v>
      </c>
      <c r="B114" s="3" t="s">
        <v>434</v>
      </c>
      <c r="C114" s="1" t="s">
        <v>263</v>
      </c>
      <c r="D114" s="3" t="s">
        <v>0</v>
      </c>
      <c r="E114" s="3" t="s">
        <v>13</v>
      </c>
      <c r="F114" s="3" t="s">
        <v>4</v>
      </c>
      <c r="G114" s="8">
        <v>0</v>
      </c>
      <c r="H114" s="8">
        <v>-2806223</v>
      </c>
      <c r="I114" s="8">
        <v>11911978</v>
      </c>
      <c r="J114" s="12">
        <v>0</v>
      </c>
      <c r="K114" s="8">
        <v>0</v>
      </c>
      <c r="L114" s="8">
        <v>0</v>
      </c>
      <c r="M114" s="8">
        <v>0</v>
      </c>
      <c r="N114" s="8">
        <v>0</v>
      </c>
      <c r="O114" s="8">
        <v>0</v>
      </c>
    </row>
    <row r="115" spans="1:15" x14ac:dyDescent="0.2">
      <c r="A115" s="2" t="s">
        <v>75</v>
      </c>
      <c r="B115" s="3" t="s">
        <v>435</v>
      </c>
      <c r="C115" s="1" t="s">
        <v>264</v>
      </c>
      <c r="D115" s="3" t="s">
        <v>0</v>
      </c>
      <c r="E115" s="3" t="s">
        <v>7</v>
      </c>
      <c r="F115" s="3" t="s">
        <v>4</v>
      </c>
      <c r="G115" s="8">
        <v>0</v>
      </c>
      <c r="H115" s="8">
        <v>0</v>
      </c>
      <c r="I115" s="8">
        <v>55846.15</v>
      </c>
      <c r="J115" s="8">
        <v>1695196.28</v>
      </c>
      <c r="K115" s="8">
        <v>935430.38</v>
      </c>
      <c r="L115" s="8">
        <v>0</v>
      </c>
      <c r="M115" s="8">
        <v>0</v>
      </c>
      <c r="N115" s="8">
        <v>0</v>
      </c>
      <c r="O115" s="8">
        <v>0</v>
      </c>
    </row>
    <row r="116" spans="1:15" x14ac:dyDescent="0.2">
      <c r="A116" s="2" t="s">
        <v>75</v>
      </c>
      <c r="B116" s="3" t="s">
        <v>436</v>
      </c>
      <c r="C116" s="1" t="s">
        <v>265</v>
      </c>
      <c r="D116" s="3" t="s">
        <v>0</v>
      </c>
      <c r="E116" s="3" t="s">
        <v>6</v>
      </c>
      <c r="F116" s="3" t="s">
        <v>2</v>
      </c>
      <c r="G116" s="8">
        <v>0</v>
      </c>
      <c r="H116" s="8">
        <v>921044</v>
      </c>
      <c r="I116" s="8">
        <v>132856633</v>
      </c>
      <c r="J116" s="8">
        <v>0</v>
      </c>
      <c r="K116" s="8">
        <v>0</v>
      </c>
      <c r="L116" s="8">
        <v>0</v>
      </c>
      <c r="M116" s="8">
        <v>0</v>
      </c>
      <c r="N116" s="8">
        <v>0</v>
      </c>
      <c r="O116" s="8">
        <v>109000000</v>
      </c>
    </row>
    <row r="117" spans="1:15" x14ac:dyDescent="0.2">
      <c r="A117" s="2" t="s">
        <v>75</v>
      </c>
      <c r="B117" s="3" t="s">
        <v>437</v>
      </c>
      <c r="C117" s="1" t="s">
        <v>266</v>
      </c>
      <c r="D117" s="3" t="s">
        <v>0</v>
      </c>
      <c r="E117" s="3" t="s">
        <v>19</v>
      </c>
      <c r="F117" s="3" t="s">
        <v>4</v>
      </c>
      <c r="G117" s="8">
        <v>0</v>
      </c>
      <c r="H117" s="8">
        <v>5238127.2300000004</v>
      </c>
      <c r="I117" s="8">
        <v>-77217620.239999995</v>
      </c>
      <c r="J117" s="8">
        <v>155052104.13999999</v>
      </c>
      <c r="K117" s="8">
        <v>146013517.43000001</v>
      </c>
      <c r="L117" s="8">
        <v>146746651.12</v>
      </c>
      <c r="M117" s="8">
        <v>145775390.19999999</v>
      </c>
      <c r="N117" s="8">
        <v>0</v>
      </c>
      <c r="O117" s="8">
        <v>0</v>
      </c>
    </row>
    <row r="118" spans="1:15" x14ac:dyDescent="0.2">
      <c r="A118" s="2" t="s">
        <v>75</v>
      </c>
      <c r="B118" s="3" t="s">
        <v>610</v>
      </c>
      <c r="C118" s="1" t="s">
        <v>267</v>
      </c>
      <c r="D118" s="3" t="s">
        <v>0</v>
      </c>
      <c r="E118" s="3" t="s">
        <v>17</v>
      </c>
      <c r="F118" s="3" t="s">
        <v>4</v>
      </c>
      <c r="G118" s="8">
        <v>0</v>
      </c>
      <c r="H118" s="8">
        <v>-3647571</v>
      </c>
      <c r="I118" s="8">
        <v>61171276</v>
      </c>
      <c r="J118" s="8">
        <v>11932666</v>
      </c>
      <c r="K118" s="8">
        <v>27312642.079999998</v>
      </c>
      <c r="L118" s="8">
        <v>22364362</v>
      </c>
      <c r="M118" s="8">
        <v>27312642.079999998</v>
      </c>
      <c r="N118" s="8">
        <v>0</v>
      </c>
      <c r="O118" s="8">
        <v>0</v>
      </c>
    </row>
    <row r="119" spans="1:15" x14ac:dyDescent="0.2">
      <c r="A119" s="2" t="s">
        <v>75</v>
      </c>
      <c r="B119" s="3" t="s">
        <v>438</v>
      </c>
      <c r="C119" s="1" t="s">
        <v>268</v>
      </c>
      <c r="D119" s="3" t="s">
        <v>0</v>
      </c>
      <c r="E119" s="3" t="s">
        <v>11</v>
      </c>
      <c r="F119" s="3" t="s">
        <v>4</v>
      </c>
      <c r="G119" s="8">
        <v>8897503.1300000008</v>
      </c>
      <c r="H119" s="8">
        <v>979243.19</v>
      </c>
      <c r="I119" s="8">
        <v>40183937.950000003</v>
      </c>
      <c r="J119" s="8">
        <v>4202115.2699999996</v>
      </c>
      <c r="K119" s="8">
        <v>8339515.9800000004</v>
      </c>
      <c r="L119" s="8">
        <v>0</v>
      </c>
      <c r="M119" s="8">
        <v>0</v>
      </c>
      <c r="N119" s="8">
        <v>0</v>
      </c>
      <c r="O119" s="8">
        <v>0</v>
      </c>
    </row>
    <row r="120" spans="1:15" x14ac:dyDescent="0.2">
      <c r="A120" s="2" t="s">
        <v>75</v>
      </c>
      <c r="B120" s="3" t="s">
        <v>439</v>
      </c>
      <c r="C120" s="1" t="s">
        <v>269</v>
      </c>
      <c r="D120" s="3" t="s">
        <v>0</v>
      </c>
      <c r="E120" s="3" t="s">
        <v>10</v>
      </c>
      <c r="F120" s="3" t="s">
        <v>4</v>
      </c>
      <c r="G120" s="8">
        <v>13450000</v>
      </c>
      <c r="H120" s="8">
        <v>12109492.359999999</v>
      </c>
      <c r="I120" s="8">
        <v>29976003.859999999</v>
      </c>
      <c r="J120" s="8">
        <v>53883553.280000001</v>
      </c>
      <c r="K120" s="8">
        <v>69553088.760000005</v>
      </c>
      <c r="L120" s="8">
        <v>0</v>
      </c>
      <c r="M120" s="8">
        <v>0</v>
      </c>
      <c r="N120" s="8">
        <v>0</v>
      </c>
      <c r="O120" s="8">
        <v>27000000</v>
      </c>
    </row>
    <row r="121" spans="1:15" x14ac:dyDescent="0.2">
      <c r="A121" s="2" t="s">
        <v>75</v>
      </c>
      <c r="B121" s="3" t="s">
        <v>440</v>
      </c>
      <c r="C121" s="1" t="s">
        <v>270</v>
      </c>
      <c r="D121" s="3" t="s">
        <v>5</v>
      </c>
      <c r="E121" s="3" t="s">
        <v>8</v>
      </c>
      <c r="F121" s="3" t="s">
        <v>4</v>
      </c>
      <c r="G121" s="8">
        <v>0</v>
      </c>
      <c r="H121" s="8">
        <v>-24367492.93</v>
      </c>
      <c r="I121" s="8">
        <v>-78637604</v>
      </c>
      <c r="J121" s="8">
        <v>0</v>
      </c>
      <c r="K121" s="8">
        <v>0</v>
      </c>
      <c r="L121" s="8">
        <v>19513390.670000002</v>
      </c>
      <c r="M121" s="8">
        <v>19765524.870000001</v>
      </c>
      <c r="N121" s="8">
        <v>0</v>
      </c>
      <c r="O121" s="8">
        <v>0</v>
      </c>
    </row>
    <row r="122" spans="1:15" x14ac:dyDescent="0.2">
      <c r="A122" s="2" t="s">
        <v>31</v>
      </c>
      <c r="B122" s="3" t="s">
        <v>441</v>
      </c>
      <c r="C122" s="1" t="s">
        <v>271</v>
      </c>
      <c r="D122" s="3" t="s">
        <v>5</v>
      </c>
      <c r="E122" s="3" t="s">
        <v>19</v>
      </c>
      <c r="F122" s="3" t="s">
        <v>4</v>
      </c>
      <c r="G122" s="8">
        <v>0</v>
      </c>
      <c r="H122" s="8">
        <v>-60354984.43</v>
      </c>
      <c r="I122" s="8">
        <v>-930486891.75999999</v>
      </c>
      <c r="J122" s="8">
        <v>0</v>
      </c>
      <c r="K122" s="8">
        <v>0</v>
      </c>
      <c r="L122" s="8">
        <v>0</v>
      </c>
      <c r="M122" s="8">
        <v>0</v>
      </c>
      <c r="N122" s="8">
        <v>0</v>
      </c>
      <c r="O122" s="8">
        <v>0</v>
      </c>
    </row>
    <row r="123" spans="1:15" x14ac:dyDescent="0.2">
      <c r="A123" s="2" t="s">
        <v>31</v>
      </c>
      <c r="B123" s="3" t="s">
        <v>442</v>
      </c>
      <c r="C123" s="1" t="s">
        <v>272</v>
      </c>
      <c r="D123" s="3" t="s">
        <v>0</v>
      </c>
      <c r="E123" s="3" t="s">
        <v>17</v>
      </c>
      <c r="F123" s="3" t="s">
        <v>4</v>
      </c>
      <c r="G123" s="8">
        <v>0</v>
      </c>
      <c r="H123" s="8">
        <v>1140665.7</v>
      </c>
      <c r="I123" s="8">
        <v>1200930.1200000001</v>
      </c>
      <c r="J123" s="8">
        <v>23876</v>
      </c>
      <c r="K123" s="8">
        <v>23876</v>
      </c>
      <c r="L123" s="8">
        <v>0</v>
      </c>
      <c r="M123" s="8">
        <v>0</v>
      </c>
      <c r="N123" s="8">
        <v>0</v>
      </c>
      <c r="O123" s="8">
        <v>0</v>
      </c>
    </row>
    <row r="124" spans="1:15" x14ac:dyDescent="0.2">
      <c r="A124" s="2" t="s">
        <v>31</v>
      </c>
      <c r="B124" s="3" t="s">
        <v>443</v>
      </c>
      <c r="C124" s="1" t="s">
        <v>273</v>
      </c>
      <c r="D124" s="3" t="s">
        <v>0</v>
      </c>
      <c r="E124" s="3" t="s">
        <v>8</v>
      </c>
      <c r="F124" s="3" t="s">
        <v>2</v>
      </c>
      <c r="G124" s="8">
        <v>117818660.20999999</v>
      </c>
      <c r="H124" s="8">
        <v>96442685.700000003</v>
      </c>
      <c r="I124" s="8">
        <v>969090567.02999997</v>
      </c>
      <c r="J124" s="8">
        <v>0</v>
      </c>
      <c r="K124" s="8">
        <v>0</v>
      </c>
      <c r="L124" s="8">
        <v>0</v>
      </c>
      <c r="M124" s="8">
        <v>0</v>
      </c>
      <c r="N124" s="8">
        <v>0</v>
      </c>
      <c r="O124" s="8">
        <v>47318599.619999997</v>
      </c>
    </row>
    <row r="125" spans="1:15" x14ac:dyDescent="0.2">
      <c r="A125" s="2" t="s">
        <v>31</v>
      </c>
      <c r="B125" s="3" t="s">
        <v>444</v>
      </c>
      <c r="C125" s="1" t="s">
        <v>274</v>
      </c>
      <c r="D125" s="3" t="s">
        <v>0</v>
      </c>
      <c r="E125" s="3" t="s">
        <v>7</v>
      </c>
      <c r="F125" s="3" t="s">
        <v>2</v>
      </c>
      <c r="G125" s="8">
        <v>145260.4</v>
      </c>
      <c r="H125" s="8">
        <v>256268.5</v>
      </c>
      <c r="I125" s="8">
        <v>1003376.61</v>
      </c>
      <c r="J125" s="8">
        <v>0</v>
      </c>
      <c r="K125" s="8">
        <v>0</v>
      </c>
      <c r="L125" s="8">
        <v>0</v>
      </c>
      <c r="M125" s="8">
        <v>0</v>
      </c>
      <c r="N125" s="8">
        <v>0</v>
      </c>
      <c r="O125" s="8">
        <v>0</v>
      </c>
    </row>
    <row r="126" spans="1:15" x14ac:dyDescent="0.2">
      <c r="A126" s="2" t="s">
        <v>31</v>
      </c>
      <c r="B126" s="3" t="s">
        <v>445</v>
      </c>
      <c r="C126" s="1" t="s">
        <v>92</v>
      </c>
      <c r="D126" s="3" t="s">
        <v>0</v>
      </c>
      <c r="E126" s="3" t="s">
        <v>1</v>
      </c>
      <c r="F126" s="3" t="s">
        <v>2</v>
      </c>
      <c r="G126" s="8">
        <v>0</v>
      </c>
      <c r="H126" s="8">
        <v>0</v>
      </c>
      <c r="I126" s="8">
        <v>0</v>
      </c>
      <c r="J126" s="8">
        <v>0</v>
      </c>
      <c r="K126" s="8">
        <v>0</v>
      </c>
      <c r="L126" s="8">
        <v>0</v>
      </c>
      <c r="M126" s="8">
        <v>0</v>
      </c>
      <c r="N126" s="8">
        <v>0</v>
      </c>
      <c r="O126" s="8">
        <v>0</v>
      </c>
    </row>
    <row r="127" spans="1:15" x14ac:dyDescent="0.2">
      <c r="A127" s="2" t="s">
        <v>31</v>
      </c>
      <c r="B127" s="3" t="s">
        <v>446</v>
      </c>
      <c r="C127" s="1" t="s">
        <v>93</v>
      </c>
      <c r="D127" s="3" t="s">
        <v>0</v>
      </c>
      <c r="E127" s="3" t="s">
        <v>13</v>
      </c>
      <c r="F127" s="3" t="s">
        <v>2</v>
      </c>
      <c r="G127" s="8">
        <v>22424735.510000002</v>
      </c>
      <c r="H127" s="8">
        <v>52258377.5</v>
      </c>
      <c r="I127" s="8">
        <v>135629898.99000001</v>
      </c>
      <c r="J127" s="8">
        <v>0</v>
      </c>
      <c r="K127" s="8">
        <v>0</v>
      </c>
      <c r="L127" s="8">
        <v>0</v>
      </c>
      <c r="M127" s="8">
        <v>0</v>
      </c>
      <c r="N127" s="8">
        <v>0</v>
      </c>
      <c r="O127" s="8">
        <v>0</v>
      </c>
    </row>
    <row r="128" spans="1:15" x14ac:dyDescent="0.2">
      <c r="A128" s="2" t="s">
        <v>32</v>
      </c>
      <c r="B128" s="3" t="s">
        <v>447</v>
      </c>
      <c r="C128" s="1" t="s">
        <v>275</v>
      </c>
      <c r="D128" s="3" t="s">
        <v>0</v>
      </c>
      <c r="E128" s="3" t="s">
        <v>6</v>
      </c>
      <c r="F128" s="3" t="s">
        <v>2</v>
      </c>
      <c r="G128" s="8">
        <v>8898087.4000000004</v>
      </c>
      <c r="H128" s="8">
        <v>231176845.08000001</v>
      </c>
      <c r="I128" s="8">
        <v>2080669385.01</v>
      </c>
      <c r="J128" s="8">
        <v>0</v>
      </c>
      <c r="K128" s="8">
        <v>0</v>
      </c>
      <c r="L128" s="8">
        <v>0</v>
      </c>
      <c r="M128" s="8">
        <v>0</v>
      </c>
      <c r="N128" s="8">
        <v>105724344.5</v>
      </c>
      <c r="O128" s="8">
        <v>0</v>
      </c>
    </row>
    <row r="129" spans="1:15" x14ac:dyDescent="0.2">
      <c r="A129" s="2" t="s">
        <v>32</v>
      </c>
      <c r="B129" s="3" t="s">
        <v>448</v>
      </c>
      <c r="C129" s="1" t="s">
        <v>276</v>
      </c>
      <c r="D129" s="3" t="s">
        <v>0</v>
      </c>
      <c r="E129" s="3" t="s">
        <v>16</v>
      </c>
      <c r="F129" s="3" t="s">
        <v>2</v>
      </c>
      <c r="G129" s="8">
        <v>2123000000</v>
      </c>
      <c r="H129" s="8">
        <v>3752868376.04</v>
      </c>
      <c r="I129" s="8">
        <v>19461765503</v>
      </c>
      <c r="J129" s="8">
        <v>0</v>
      </c>
      <c r="K129" s="8">
        <v>0</v>
      </c>
      <c r="L129" s="8">
        <v>0</v>
      </c>
      <c r="M129" s="8">
        <v>0</v>
      </c>
      <c r="N129" s="12">
        <v>0</v>
      </c>
      <c r="O129" s="8">
        <v>0</v>
      </c>
    </row>
    <row r="130" spans="1:15" x14ac:dyDescent="0.2">
      <c r="A130" s="2" t="s">
        <v>32</v>
      </c>
      <c r="B130" s="3" t="s">
        <v>449</v>
      </c>
      <c r="C130" s="1" t="s">
        <v>277</v>
      </c>
      <c r="D130" s="3" t="s">
        <v>0</v>
      </c>
      <c r="E130" s="3" t="s">
        <v>16</v>
      </c>
      <c r="F130" s="3" t="s">
        <v>2</v>
      </c>
      <c r="G130" s="8">
        <v>1646000000</v>
      </c>
      <c r="H130" s="8">
        <v>1700541453.53</v>
      </c>
      <c r="I130" s="8">
        <v>6942666724.25</v>
      </c>
      <c r="J130" s="8">
        <v>0</v>
      </c>
      <c r="K130" s="8">
        <v>0</v>
      </c>
      <c r="L130" s="8">
        <v>0</v>
      </c>
      <c r="M130" s="8">
        <v>0</v>
      </c>
      <c r="N130" s="8">
        <v>0</v>
      </c>
      <c r="O130" s="8">
        <v>0</v>
      </c>
    </row>
    <row r="131" spans="1:15" x14ac:dyDescent="0.2">
      <c r="A131" s="2" t="s">
        <v>32</v>
      </c>
      <c r="B131" s="3" t="s">
        <v>450</v>
      </c>
      <c r="C131" s="1" t="s">
        <v>278</v>
      </c>
      <c r="D131" s="3" t="s">
        <v>0</v>
      </c>
      <c r="E131" s="3" t="s">
        <v>16</v>
      </c>
      <c r="F131" s="3" t="s">
        <v>2</v>
      </c>
      <c r="G131" s="8">
        <v>410000000</v>
      </c>
      <c r="H131" s="8">
        <v>871433235.39999998</v>
      </c>
      <c r="I131" s="8">
        <v>7755454588.5699997</v>
      </c>
      <c r="J131" s="8">
        <v>0</v>
      </c>
      <c r="K131" s="8">
        <v>0</v>
      </c>
      <c r="L131" s="8">
        <v>0</v>
      </c>
      <c r="M131" s="8">
        <v>0</v>
      </c>
      <c r="N131" s="8">
        <v>0</v>
      </c>
      <c r="O131" s="8">
        <v>0</v>
      </c>
    </row>
    <row r="132" spans="1:15" x14ac:dyDescent="0.2">
      <c r="A132" s="2" t="s">
        <v>32</v>
      </c>
      <c r="B132" s="3" t="s">
        <v>451</v>
      </c>
      <c r="C132" s="1" t="s">
        <v>279</v>
      </c>
      <c r="D132" s="3" t="s">
        <v>0</v>
      </c>
      <c r="E132" s="3" t="s">
        <v>13</v>
      </c>
      <c r="F132" s="3" t="s">
        <v>2</v>
      </c>
      <c r="G132" s="8">
        <v>54244119.5</v>
      </c>
      <c r="H132" s="8">
        <v>360744535.95999998</v>
      </c>
      <c r="I132" s="8">
        <v>1221598911.4400001</v>
      </c>
      <c r="J132" s="8">
        <v>0</v>
      </c>
      <c r="K132" s="8">
        <v>0</v>
      </c>
      <c r="L132" s="8">
        <v>0</v>
      </c>
      <c r="M132" s="8">
        <v>0</v>
      </c>
      <c r="N132" s="8">
        <v>0</v>
      </c>
      <c r="O132" s="8">
        <v>0</v>
      </c>
    </row>
    <row r="133" spans="1:15" x14ac:dyDescent="0.2">
      <c r="A133" s="2" t="s">
        <v>32</v>
      </c>
      <c r="B133" s="3" t="s">
        <v>452</v>
      </c>
      <c r="C133" s="1" t="s">
        <v>280</v>
      </c>
      <c r="D133" s="3" t="s">
        <v>0</v>
      </c>
      <c r="E133" s="3" t="s">
        <v>3</v>
      </c>
      <c r="F133" s="3" t="s">
        <v>2</v>
      </c>
      <c r="G133" s="8">
        <v>31545527.170000002</v>
      </c>
      <c r="H133" s="8">
        <v>1060295244.15</v>
      </c>
      <c r="I133" s="8">
        <v>1908137683.76</v>
      </c>
      <c r="J133" s="8">
        <v>0</v>
      </c>
      <c r="K133" s="8">
        <v>0</v>
      </c>
      <c r="L133" s="8">
        <v>0</v>
      </c>
      <c r="M133" s="8">
        <v>0</v>
      </c>
      <c r="N133" s="8">
        <v>0</v>
      </c>
      <c r="O133" s="8">
        <v>0</v>
      </c>
    </row>
    <row r="134" spans="1:15" x14ac:dyDescent="0.2">
      <c r="A134" s="2" t="s">
        <v>32</v>
      </c>
      <c r="B134" s="3" t="s">
        <v>453</v>
      </c>
      <c r="C134" s="1" t="s">
        <v>281</v>
      </c>
      <c r="D134" s="3" t="s">
        <v>0</v>
      </c>
      <c r="E134" s="3" t="s">
        <v>3</v>
      </c>
      <c r="F134" s="3" t="s">
        <v>2</v>
      </c>
      <c r="G134" s="8">
        <v>0</v>
      </c>
      <c r="H134" s="8">
        <v>1255618929.3099999</v>
      </c>
      <c r="I134" s="8">
        <v>603485349.24000001</v>
      </c>
      <c r="J134" s="8">
        <v>0</v>
      </c>
      <c r="K134" s="8">
        <v>0</v>
      </c>
      <c r="L134" s="8">
        <v>0</v>
      </c>
      <c r="M134" s="8">
        <v>0</v>
      </c>
      <c r="N134" s="8">
        <v>0</v>
      </c>
      <c r="O134" s="8">
        <v>0</v>
      </c>
    </row>
    <row r="135" spans="1:15" x14ac:dyDescent="0.2">
      <c r="A135" s="2" t="s">
        <v>32</v>
      </c>
      <c r="B135" s="3" t="s">
        <v>454</v>
      </c>
      <c r="C135" s="1" t="s">
        <v>282</v>
      </c>
      <c r="D135" s="3" t="s">
        <v>0</v>
      </c>
      <c r="E135" s="3" t="s">
        <v>9</v>
      </c>
      <c r="F135" s="3" t="s">
        <v>2</v>
      </c>
      <c r="G135" s="8">
        <v>0</v>
      </c>
      <c r="H135" s="8">
        <v>-70281000</v>
      </c>
      <c r="I135" s="8">
        <v>-127920000</v>
      </c>
      <c r="J135" s="8">
        <v>0</v>
      </c>
      <c r="K135" s="8">
        <v>0</v>
      </c>
      <c r="L135" s="8">
        <v>0</v>
      </c>
      <c r="M135" s="8">
        <v>0</v>
      </c>
      <c r="N135" s="8">
        <v>15000000</v>
      </c>
      <c r="O135" s="8">
        <v>7000000</v>
      </c>
    </row>
    <row r="136" spans="1:15" x14ac:dyDescent="0.2">
      <c r="A136" s="2" t="s">
        <v>32</v>
      </c>
      <c r="B136" s="3" t="s">
        <v>455</v>
      </c>
      <c r="C136" s="1" t="s">
        <v>283</v>
      </c>
      <c r="D136" s="3" t="s">
        <v>0</v>
      </c>
      <c r="E136" s="3" t="s">
        <v>8</v>
      </c>
      <c r="F136" s="3" t="s">
        <v>2</v>
      </c>
      <c r="G136" s="8">
        <v>36494964.810000002</v>
      </c>
      <c r="H136" s="8">
        <v>-12690632.5</v>
      </c>
      <c r="I136" s="8">
        <v>202181465.72999999</v>
      </c>
      <c r="J136" s="8">
        <v>0</v>
      </c>
      <c r="K136" s="8">
        <v>0</v>
      </c>
      <c r="L136" s="8">
        <v>0</v>
      </c>
      <c r="M136" s="8">
        <v>0</v>
      </c>
      <c r="N136" s="8">
        <v>0</v>
      </c>
      <c r="O136" s="8">
        <v>0</v>
      </c>
    </row>
    <row r="137" spans="1:15" x14ac:dyDescent="0.2">
      <c r="A137" s="2" t="s">
        <v>32</v>
      </c>
      <c r="B137" s="3" t="s">
        <v>456</v>
      </c>
      <c r="C137" s="1" t="s">
        <v>284</v>
      </c>
      <c r="D137" s="3" t="s">
        <v>0</v>
      </c>
      <c r="E137" s="3" t="s">
        <v>8</v>
      </c>
      <c r="F137" s="3" t="s">
        <v>2</v>
      </c>
      <c r="G137" s="8">
        <v>997973329.24000001</v>
      </c>
      <c r="H137" s="8">
        <v>537587197.58000004</v>
      </c>
      <c r="I137" s="8">
        <v>6759957765.8999996</v>
      </c>
      <c r="J137" s="8">
        <v>0</v>
      </c>
      <c r="K137" s="8">
        <v>0</v>
      </c>
      <c r="L137" s="8">
        <v>0</v>
      </c>
      <c r="M137" s="8">
        <v>0</v>
      </c>
      <c r="N137" s="8">
        <v>0</v>
      </c>
      <c r="O137" s="8">
        <v>0</v>
      </c>
    </row>
    <row r="138" spans="1:15" x14ac:dyDescent="0.2">
      <c r="A138" s="2" t="s">
        <v>32</v>
      </c>
      <c r="B138" s="3" t="s">
        <v>457</v>
      </c>
      <c r="C138" s="1" t="s">
        <v>285</v>
      </c>
      <c r="D138" s="3" t="s">
        <v>0</v>
      </c>
      <c r="E138" s="3" t="s">
        <v>19</v>
      </c>
      <c r="F138" s="3" t="s">
        <v>4</v>
      </c>
      <c r="G138" s="8">
        <v>6503758.0700000003</v>
      </c>
      <c r="H138" s="8">
        <v>5583348.8799999999</v>
      </c>
      <c r="I138" s="8">
        <v>64585113.409999996</v>
      </c>
      <c r="J138" s="8">
        <v>222661826.24000001</v>
      </c>
      <c r="K138" s="8">
        <v>209963339.25999999</v>
      </c>
      <c r="L138" s="8">
        <v>0</v>
      </c>
      <c r="M138" s="8">
        <v>0</v>
      </c>
      <c r="N138" s="8">
        <v>0</v>
      </c>
      <c r="O138" s="8">
        <v>0</v>
      </c>
    </row>
    <row r="139" spans="1:15" x14ac:dyDescent="0.2">
      <c r="A139" s="2" t="s">
        <v>32</v>
      </c>
      <c r="B139" s="3" t="s">
        <v>458</v>
      </c>
      <c r="C139" s="1" t="s">
        <v>286</v>
      </c>
      <c r="D139" s="3" t="s">
        <v>0</v>
      </c>
      <c r="E139" s="3" t="s">
        <v>12</v>
      </c>
      <c r="F139" s="3" t="s">
        <v>4</v>
      </c>
      <c r="G139" s="8">
        <v>0</v>
      </c>
      <c r="H139" s="8">
        <v>-676246.39</v>
      </c>
      <c r="I139" s="8">
        <v>35255236.689999998</v>
      </c>
      <c r="J139" s="8">
        <v>9716829.9000000004</v>
      </c>
      <c r="K139" s="8">
        <v>9884914.0999999996</v>
      </c>
      <c r="L139" s="8">
        <v>0</v>
      </c>
      <c r="M139" s="8">
        <v>0</v>
      </c>
      <c r="N139" s="8">
        <v>0</v>
      </c>
      <c r="O139" s="8">
        <v>0</v>
      </c>
    </row>
    <row r="140" spans="1:15" x14ac:dyDescent="0.2">
      <c r="A140" s="2" t="s">
        <v>32</v>
      </c>
      <c r="B140" s="3" t="s">
        <v>459</v>
      </c>
      <c r="C140" s="1" t="s">
        <v>287</v>
      </c>
      <c r="D140" s="3" t="s">
        <v>0</v>
      </c>
      <c r="E140" s="3" t="s">
        <v>19</v>
      </c>
      <c r="F140" s="3" t="s">
        <v>4</v>
      </c>
      <c r="G140" s="8">
        <v>1579959.17</v>
      </c>
      <c r="H140" s="8">
        <v>5007961.4800000004</v>
      </c>
      <c r="I140" s="8">
        <v>11515051.279999999</v>
      </c>
      <c r="J140" s="8">
        <v>91803198.730000004</v>
      </c>
      <c r="K140" s="8">
        <v>88983305.709999993</v>
      </c>
      <c r="L140" s="8">
        <v>0</v>
      </c>
      <c r="M140" s="8">
        <v>0</v>
      </c>
      <c r="N140" s="8">
        <v>0</v>
      </c>
      <c r="O140" s="8">
        <v>0</v>
      </c>
    </row>
    <row r="141" spans="1:15" x14ac:dyDescent="0.2">
      <c r="A141" s="2" t="s">
        <v>32</v>
      </c>
      <c r="B141" s="3" t="s">
        <v>460</v>
      </c>
      <c r="C141" s="1" t="s">
        <v>288</v>
      </c>
      <c r="D141" s="3" t="s">
        <v>0</v>
      </c>
      <c r="E141" s="3" t="s">
        <v>11</v>
      </c>
      <c r="F141" s="3" t="s">
        <v>2</v>
      </c>
      <c r="G141" s="8">
        <v>0</v>
      </c>
      <c r="H141" s="8">
        <v>83460222.769999996</v>
      </c>
      <c r="I141" s="8">
        <v>665136773.32000005</v>
      </c>
      <c r="J141" s="8">
        <v>0</v>
      </c>
      <c r="K141" s="8">
        <v>0</v>
      </c>
      <c r="L141" s="8">
        <v>0</v>
      </c>
      <c r="M141" s="8">
        <v>0</v>
      </c>
      <c r="N141" s="8">
        <v>32602752.82</v>
      </c>
      <c r="O141" s="8">
        <v>39741090.960000001</v>
      </c>
    </row>
    <row r="142" spans="1:15" x14ac:dyDescent="0.2">
      <c r="A142" s="2" t="s">
        <v>32</v>
      </c>
      <c r="B142" s="3" t="s">
        <v>461</v>
      </c>
      <c r="C142" s="1" t="s">
        <v>289</v>
      </c>
      <c r="D142" s="3" t="s">
        <v>0</v>
      </c>
      <c r="E142" s="3" t="s">
        <v>1</v>
      </c>
      <c r="F142" s="3" t="s">
        <v>2</v>
      </c>
      <c r="G142" s="8">
        <v>197435</v>
      </c>
      <c r="H142" s="8">
        <v>46047795.649999999</v>
      </c>
      <c r="I142" s="8">
        <v>138895094.25</v>
      </c>
      <c r="J142" s="8">
        <v>0</v>
      </c>
      <c r="K142" s="8">
        <v>0</v>
      </c>
      <c r="L142" s="8">
        <v>0</v>
      </c>
      <c r="M142" s="8">
        <v>0</v>
      </c>
      <c r="N142" s="8">
        <v>60000000</v>
      </c>
      <c r="O142" s="8">
        <v>0</v>
      </c>
    </row>
    <row r="143" spans="1:15" x14ac:dyDescent="0.2">
      <c r="A143" s="2" t="s">
        <v>32</v>
      </c>
      <c r="B143" s="3" t="s">
        <v>462</v>
      </c>
      <c r="C143" s="1" t="s">
        <v>290</v>
      </c>
      <c r="D143" s="3" t="s">
        <v>0</v>
      </c>
      <c r="E143" s="3" t="s">
        <v>18</v>
      </c>
      <c r="F143" s="3" t="s">
        <v>2</v>
      </c>
      <c r="G143" s="8">
        <v>0</v>
      </c>
      <c r="H143" s="8">
        <v>-1029760</v>
      </c>
      <c r="I143" s="8">
        <v>99299</v>
      </c>
      <c r="J143" s="8">
        <v>0</v>
      </c>
      <c r="K143" s="8">
        <v>0</v>
      </c>
      <c r="L143" s="8">
        <v>0</v>
      </c>
      <c r="M143" s="8">
        <v>0</v>
      </c>
      <c r="N143" s="8">
        <v>1042618</v>
      </c>
      <c r="O143" s="8">
        <v>210000</v>
      </c>
    </row>
    <row r="144" spans="1:15" x14ac:dyDescent="0.2">
      <c r="A144" s="2" t="s">
        <v>32</v>
      </c>
      <c r="B144" s="3" t="s">
        <v>463</v>
      </c>
      <c r="C144" s="1" t="s">
        <v>291</v>
      </c>
      <c r="D144" s="3" t="s">
        <v>0</v>
      </c>
      <c r="E144" s="3" t="s">
        <v>10</v>
      </c>
      <c r="F144" s="3" t="s">
        <v>2</v>
      </c>
      <c r="G144" s="8">
        <v>11568150</v>
      </c>
      <c r="H144" s="8">
        <v>33014592</v>
      </c>
      <c r="I144" s="8">
        <v>104680934.8</v>
      </c>
      <c r="J144" s="8">
        <v>0</v>
      </c>
      <c r="K144" s="8">
        <v>0</v>
      </c>
      <c r="L144" s="8">
        <v>0</v>
      </c>
      <c r="M144" s="8">
        <v>0</v>
      </c>
      <c r="N144" s="8">
        <v>0</v>
      </c>
      <c r="O144" s="8">
        <v>0</v>
      </c>
    </row>
    <row r="145" spans="1:15" x14ac:dyDescent="0.2">
      <c r="A145" s="2" t="s">
        <v>34</v>
      </c>
      <c r="B145" s="3" t="s">
        <v>464</v>
      </c>
      <c r="C145" s="1" t="s">
        <v>292</v>
      </c>
      <c r="D145" s="3" t="s">
        <v>0</v>
      </c>
      <c r="E145" s="3" t="s">
        <v>14</v>
      </c>
      <c r="F145" s="3" t="s">
        <v>2</v>
      </c>
      <c r="G145" s="8">
        <v>592290.74</v>
      </c>
      <c r="H145" s="8">
        <v>-72873090.189999998</v>
      </c>
      <c r="I145" s="8">
        <v>44759749.149999999</v>
      </c>
      <c r="J145" s="12">
        <v>0</v>
      </c>
      <c r="K145" s="8">
        <v>0</v>
      </c>
      <c r="L145" s="8">
        <v>0</v>
      </c>
      <c r="M145" s="8">
        <v>0</v>
      </c>
      <c r="N145" s="8">
        <v>0</v>
      </c>
      <c r="O145" s="8">
        <v>0</v>
      </c>
    </row>
    <row r="146" spans="1:15" x14ac:dyDescent="0.2">
      <c r="A146" s="2" t="s">
        <v>34</v>
      </c>
      <c r="B146" s="3" t="s">
        <v>465</v>
      </c>
      <c r="C146" s="1" t="s">
        <v>293</v>
      </c>
      <c r="D146" s="3" t="s">
        <v>0</v>
      </c>
      <c r="E146" s="3" t="s">
        <v>8</v>
      </c>
      <c r="F146" s="3" t="s">
        <v>2</v>
      </c>
      <c r="G146" s="8">
        <v>1320162486.26</v>
      </c>
      <c r="H146" s="8">
        <v>1177630689.25</v>
      </c>
      <c r="I146" s="8">
        <v>7826341484.9200001</v>
      </c>
      <c r="J146" s="8">
        <v>0</v>
      </c>
      <c r="K146" s="8">
        <v>0</v>
      </c>
      <c r="L146" s="8">
        <v>0</v>
      </c>
      <c r="M146" s="8">
        <v>0</v>
      </c>
      <c r="N146" s="8">
        <v>0</v>
      </c>
      <c r="O146" s="8">
        <v>0</v>
      </c>
    </row>
    <row r="147" spans="1:15" x14ac:dyDescent="0.2">
      <c r="A147" s="2" t="s">
        <v>34</v>
      </c>
      <c r="B147" s="3" t="s">
        <v>466</v>
      </c>
      <c r="C147" s="1" t="s">
        <v>94</v>
      </c>
      <c r="D147" s="3" t="s">
        <v>0</v>
      </c>
      <c r="E147" s="3" t="s">
        <v>6</v>
      </c>
      <c r="F147" s="3" t="s">
        <v>2</v>
      </c>
      <c r="G147" s="8">
        <v>112170.5</v>
      </c>
      <c r="H147" s="8">
        <v>81340678.689999998</v>
      </c>
      <c r="I147" s="8">
        <v>1986681132.01</v>
      </c>
      <c r="J147" s="8">
        <v>0</v>
      </c>
      <c r="K147" s="8">
        <v>0</v>
      </c>
      <c r="L147" s="8">
        <v>0</v>
      </c>
      <c r="M147" s="8">
        <v>0</v>
      </c>
      <c r="N147" s="8">
        <v>80330000</v>
      </c>
      <c r="O147" s="8">
        <v>73114000</v>
      </c>
    </row>
    <row r="148" spans="1:15" x14ac:dyDescent="0.2">
      <c r="A148" s="2" t="s">
        <v>34</v>
      </c>
      <c r="B148" s="3" t="s">
        <v>467</v>
      </c>
      <c r="C148" s="1" t="s">
        <v>95</v>
      </c>
      <c r="D148" s="3" t="s">
        <v>0</v>
      </c>
      <c r="E148" s="3" t="s">
        <v>18</v>
      </c>
      <c r="F148" s="3" t="s">
        <v>2</v>
      </c>
      <c r="G148" s="8">
        <v>0</v>
      </c>
      <c r="H148" s="8">
        <v>20783426.190000001</v>
      </c>
      <c r="I148" s="8">
        <v>291054402.92000002</v>
      </c>
      <c r="J148" s="8">
        <v>0</v>
      </c>
      <c r="K148" s="8">
        <v>0</v>
      </c>
      <c r="L148" s="8">
        <v>0</v>
      </c>
      <c r="M148" s="8">
        <v>0</v>
      </c>
      <c r="N148" s="8">
        <v>0</v>
      </c>
      <c r="O148" s="8">
        <v>0</v>
      </c>
    </row>
    <row r="149" spans="1:15" x14ac:dyDescent="0.2">
      <c r="A149" s="2" t="s">
        <v>34</v>
      </c>
      <c r="B149" s="3" t="s">
        <v>468</v>
      </c>
      <c r="C149" s="1" t="s">
        <v>294</v>
      </c>
      <c r="D149" s="3" t="s">
        <v>0</v>
      </c>
      <c r="E149" s="3" t="s">
        <v>16</v>
      </c>
      <c r="F149" s="3" t="s">
        <v>2</v>
      </c>
      <c r="G149" s="8">
        <v>6567918</v>
      </c>
      <c r="H149" s="8">
        <v>5048599696.8299999</v>
      </c>
      <c r="I149" s="8">
        <v>22175239287.970001</v>
      </c>
      <c r="J149" s="8">
        <v>0</v>
      </c>
      <c r="K149" s="8">
        <v>0</v>
      </c>
      <c r="L149" s="8">
        <v>0</v>
      </c>
      <c r="M149" s="8">
        <v>0</v>
      </c>
      <c r="N149" s="8">
        <v>0</v>
      </c>
      <c r="O149" s="8">
        <v>0</v>
      </c>
    </row>
    <row r="150" spans="1:15" x14ac:dyDescent="0.2">
      <c r="A150" s="2" t="s">
        <v>34</v>
      </c>
      <c r="B150" s="3" t="s">
        <v>469</v>
      </c>
      <c r="C150" s="1" t="s">
        <v>295</v>
      </c>
      <c r="D150" s="3" t="s">
        <v>0</v>
      </c>
      <c r="E150" s="3" t="s">
        <v>9</v>
      </c>
      <c r="F150" s="3" t="s">
        <v>4</v>
      </c>
      <c r="G150" s="8">
        <v>83780694.840000004</v>
      </c>
      <c r="H150" s="8">
        <v>-96683542.159999996</v>
      </c>
      <c r="I150" s="8">
        <v>1121532671.3</v>
      </c>
      <c r="J150" s="8">
        <v>69541857.409999996</v>
      </c>
      <c r="K150" s="8">
        <v>65743003.210000001</v>
      </c>
      <c r="L150" s="8">
        <v>0</v>
      </c>
      <c r="M150" s="8">
        <v>0</v>
      </c>
      <c r="N150" s="12">
        <v>0</v>
      </c>
      <c r="O150" s="8">
        <v>0</v>
      </c>
    </row>
    <row r="151" spans="1:15" x14ac:dyDescent="0.2">
      <c r="A151" s="2" t="s">
        <v>34</v>
      </c>
      <c r="B151" s="3" t="s">
        <v>470</v>
      </c>
      <c r="C151" s="1" t="s">
        <v>296</v>
      </c>
      <c r="D151" s="3" t="s">
        <v>0</v>
      </c>
      <c r="E151" s="3" t="s">
        <v>10</v>
      </c>
      <c r="F151" s="3" t="s">
        <v>2</v>
      </c>
      <c r="G151" s="8">
        <v>22448493</v>
      </c>
      <c r="H151" s="8">
        <v>19333199</v>
      </c>
      <c r="I151" s="8">
        <v>167653465</v>
      </c>
      <c r="J151" s="8">
        <v>0</v>
      </c>
      <c r="K151" s="8">
        <v>0</v>
      </c>
      <c r="L151" s="8">
        <v>0</v>
      </c>
      <c r="M151" s="8">
        <v>0</v>
      </c>
      <c r="N151" s="8">
        <v>0</v>
      </c>
      <c r="O151" s="8">
        <v>0</v>
      </c>
    </row>
    <row r="152" spans="1:15" x14ac:dyDescent="0.2">
      <c r="A152" s="2" t="s">
        <v>34</v>
      </c>
      <c r="B152" s="3" t="s">
        <v>471</v>
      </c>
      <c r="C152" s="1" t="s">
        <v>84</v>
      </c>
      <c r="D152" s="3" t="s">
        <v>0</v>
      </c>
      <c r="E152" s="3" t="s">
        <v>7</v>
      </c>
      <c r="F152" s="3" t="s">
        <v>2</v>
      </c>
      <c r="G152" s="8">
        <v>8175765.5899999999</v>
      </c>
      <c r="H152" s="8">
        <v>7653120.2999999998</v>
      </c>
      <c r="I152" s="8">
        <v>137751255.22</v>
      </c>
      <c r="J152" s="8">
        <v>0</v>
      </c>
      <c r="K152" s="8">
        <v>0</v>
      </c>
      <c r="L152" s="8">
        <v>0</v>
      </c>
      <c r="M152" s="8">
        <v>0</v>
      </c>
      <c r="N152" s="8">
        <v>2500000</v>
      </c>
      <c r="O152" s="8">
        <v>0</v>
      </c>
    </row>
    <row r="153" spans="1:15" x14ac:dyDescent="0.2">
      <c r="A153" s="2" t="s">
        <v>34</v>
      </c>
      <c r="B153" s="3" t="s">
        <v>472</v>
      </c>
      <c r="C153" s="1" t="s">
        <v>297</v>
      </c>
      <c r="D153" s="3" t="s">
        <v>0</v>
      </c>
      <c r="E153" s="3" t="s">
        <v>20</v>
      </c>
      <c r="F153" s="3" t="s">
        <v>2</v>
      </c>
      <c r="G153" s="8">
        <v>105899864.55</v>
      </c>
      <c r="H153" s="8">
        <v>25476000</v>
      </c>
      <c r="I153" s="8">
        <v>1086443861.3800001</v>
      </c>
      <c r="J153" s="8">
        <v>0</v>
      </c>
      <c r="K153" s="8">
        <v>0</v>
      </c>
      <c r="L153" s="8">
        <v>0</v>
      </c>
      <c r="M153" s="8">
        <v>0</v>
      </c>
      <c r="N153" s="8">
        <v>0</v>
      </c>
      <c r="O153" s="8">
        <v>0</v>
      </c>
    </row>
    <row r="154" spans="1:15" x14ac:dyDescent="0.2">
      <c r="A154" s="2" t="s">
        <v>35</v>
      </c>
      <c r="B154" s="3" t="s">
        <v>473</v>
      </c>
      <c r="C154" s="1" t="s">
        <v>96</v>
      </c>
      <c r="D154" s="3" t="s">
        <v>0</v>
      </c>
      <c r="E154" s="3" t="s">
        <v>13</v>
      </c>
      <c r="F154" s="3" t="s">
        <v>2</v>
      </c>
      <c r="G154" s="8">
        <v>9137742</v>
      </c>
      <c r="H154" s="8">
        <v>6858891</v>
      </c>
      <c r="I154" s="8">
        <v>70182854</v>
      </c>
      <c r="J154" s="8">
        <v>0</v>
      </c>
      <c r="K154" s="8">
        <v>0</v>
      </c>
      <c r="L154" s="8">
        <v>0</v>
      </c>
      <c r="M154" s="8">
        <v>0</v>
      </c>
      <c r="N154" s="8">
        <v>0</v>
      </c>
      <c r="O154" s="8">
        <v>0</v>
      </c>
    </row>
    <row r="155" spans="1:15" x14ac:dyDescent="0.2">
      <c r="A155" s="2" t="s">
        <v>35</v>
      </c>
      <c r="B155" s="3" t="s">
        <v>474</v>
      </c>
      <c r="C155" s="1" t="s">
        <v>97</v>
      </c>
      <c r="D155" s="3" t="s">
        <v>0</v>
      </c>
      <c r="E155" s="3" t="s">
        <v>8</v>
      </c>
      <c r="F155" s="3" t="s">
        <v>2</v>
      </c>
      <c r="G155" s="8">
        <v>86164942.689999998</v>
      </c>
      <c r="H155" s="8">
        <v>172265000</v>
      </c>
      <c r="I155" s="8">
        <v>1097333000</v>
      </c>
      <c r="J155" s="8">
        <v>0</v>
      </c>
      <c r="K155" s="8">
        <v>0</v>
      </c>
      <c r="L155" s="8">
        <v>0</v>
      </c>
      <c r="M155" s="8">
        <v>0</v>
      </c>
      <c r="N155" s="8">
        <v>3420000</v>
      </c>
      <c r="O155" s="8">
        <v>21069000</v>
      </c>
    </row>
    <row r="156" spans="1:15" x14ac:dyDescent="0.2">
      <c r="A156" s="2" t="s">
        <v>35</v>
      </c>
      <c r="B156" s="3" t="s">
        <v>475</v>
      </c>
      <c r="C156" s="1" t="s">
        <v>98</v>
      </c>
      <c r="D156" s="3" t="s">
        <v>0</v>
      </c>
      <c r="E156" s="3" t="s">
        <v>10</v>
      </c>
      <c r="F156" s="3" t="s">
        <v>2</v>
      </c>
      <c r="G156" s="8">
        <v>1275105.27</v>
      </c>
      <c r="H156" s="8">
        <v>-3805861.95</v>
      </c>
      <c r="I156" s="8">
        <v>1736271.86</v>
      </c>
      <c r="J156" s="8">
        <v>0</v>
      </c>
      <c r="K156" s="8">
        <v>0</v>
      </c>
      <c r="L156" s="8">
        <v>0</v>
      </c>
      <c r="M156" s="8">
        <v>0</v>
      </c>
      <c r="N156" s="8">
        <v>0</v>
      </c>
      <c r="O156" s="8">
        <v>0</v>
      </c>
    </row>
    <row r="157" spans="1:15" x14ac:dyDescent="0.2">
      <c r="A157" s="2" t="s">
        <v>35</v>
      </c>
      <c r="B157" s="3" t="s">
        <v>476</v>
      </c>
      <c r="C157" s="1" t="s">
        <v>99</v>
      </c>
      <c r="D157" s="3" t="s">
        <v>5</v>
      </c>
      <c r="E157" s="3" t="s">
        <v>19</v>
      </c>
      <c r="F157" s="3" t="s">
        <v>4</v>
      </c>
      <c r="G157" s="8">
        <v>0</v>
      </c>
      <c r="H157" s="8">
        <v>661189</v>
      </c>
      <c r="I157" s="8">
        <v>5230553</v>
      </c>
      <c r="J157" s="8">
        <v>0</v>
      </c>
      <c r="K157" s="8">
        <v>0</v>
      </c>
      <c r="L157" s="8">
        <v>0</v>
      </c>
      <c r="M157" s="8">
        <v>0</v>
      </c>
      <c r="N157" s="8">
        <v>0</v>
      </c>
      <c r="O157" s="8">
        <v>0</v>
      </c>
    </row>
    <row r="158" spans="1:15" x14ac:dyDescent="0.2">
      <c r="A158" s="2" t="s">
        <v>35</v>
      </c>
      <c r="B158" s="3" t="s">
        <v>477</v>
      </c>
      <c r="C158" s="1" t="s">
        <v>101</v>
      </c>
      <c r="D158" s="3" t="s">
        <v>5</v>
      </c>
      <c r="E158" s="3" t="s">
        <v>19</v>
      </c>
      <c r="F158" s="3" t="s">
        <v>4</v>
      </c>
      <c r="G158" s="8">
        <v>0</v>
      </c>
      <c r="H158" s="8">
        <v>370067.82</v>
      </c>
      <c r="I158" s="8">
        <v>1233539.2</v>
      </c>
      <c r="J158" s="8">
        <v>0</v>
      </c>
      <c r="K158" s="8">
        <v>0</v>
      </c>
      <c r="L158" s="8">
        <v>0</v>
      </c>
      <c r="M158" s="8">
        <v>0</v>
      </c>
      <c r="N158" s="8">
        <v>0</v>
      </c>
      <c r="O158" s="8">
        <v>0</v>
      </c>
    </row>
    <row r="159" spans="1:15" x14ac:dyDescent="0.2">
      <c r="A159" s="2" t="s">
        <v>35</v>
      </c>
      <c r="B159" s="3" t="s">
        <v>478</v>
      </c>
      <c r="C159" s="1" t="s">
        <v>102</v>
      </c>
      <c r="D159" s="3" t="s">
        <v>0</v>
      </c>
      <c r="E159" s="3" t="s">
        <v>12</v>
      </c>
      <c r="F159" s="3" t="s">
        <v>4</v>
      </c>
      <c r="G159" s="8">
        <v>569785.87</v>
      </c>
      <c r="H159" s="8">
        <v>2141087.84</v>
      </c>
      <c r="I159" s="8">
        <v>22544077.870000001</v>
      </c>
      <c r="J159" s="8">
        <v>3336570.64</v>
      </c>
      <c r="K159" s="8">
        <v>4364457.04</v>
      </c>
      <c r="L159" s="8">
        <v>0</v>
      </c>
      <c r="M159" s="8">
        <v>0</v>
      </c>
      <c r="N159" s="8">
        <v>0</v>
      </c>
      <c r="O159" s="8">
        <v>0</v>
      </c>
    </row>
    <row r="160" spans="1:15" x14ac:dyDescent="0.2">
      <c r="A160" s="2" t="s">
        <v>35</v>
      </c>
      <c r="B160" s="3" t="s">
        <v>479</v>
      </c>
      <c r="C160" s="1" t="s">
        <v>72</v>
      </c>
      <c r="D160" s="3" t="s">
        <v>0</v>
      </c>
      <c r="E160" s="3" t="s">
        <v>15</v>
      </c>
      <c r="F160" s="3" t="s">
        <v>4</v>
      </c>
      <c r="G160" s="8">
        <v>87636.28</v>
      </c>
      <c r="H160" s="8">
        <v>-49311.15</v>
      </c>
      <c r="I160" s="8">
        <v>2287630.5</v>
      </c>
      <c r="J160" s="8">
        <v>2215216.66</v>
      </c>
      <c r="K160" s="8">
        <v>2823411.77</v>
      </c>
      <c r="L160" s="8">
        <v>0</v>
      </c>
      <c r="M160" s="8">
        <v>0</v>
      </c>
      <c r="N160" s="8">
        <v>0</v>
      </c>
      <c r="O160" s="8">
        <v>0</v>
      </c>
    </row>
    <row r="161" spans="1:15" x14ac:dyDescent="0.2">
      <c r="A161" s="2" t="s">
        <v>35</v>
      </c>
      <c r="B161" s="3" t="s">
        <v>480</v>
      </c>
      <c r="C161" s="1" t="s">
        <v>192</v>
      </c>
      <c r="D161" s="3" t="s">
        <v>0</v>
      </c>
      <c r="E161" s="3" t="s">
        <v>15</v>
      </c>
      <c r="F161" s="3" t="s">
        <v>4</v>
      </c>
      <c r="G161" s="8">
        <v>0</v>
      </c>
      <c r="H161" s="8">
        <v>-891187.97</v>
      </c>
      <c r="I161" s="8">
        <v>9821311.6500000004</v>
      </c>
      <c r="J161" s="8">
        <v>73364.31</v>
      </c>
      <c r="K161" s="8">
        <v>50494.83</v>
      </c>
      <c r="L161" s="8">
        <v>0</v>
      </c>
      <c r="M161" s="8">
        <v>0</v>
      </c>
      <c r="N161" s="8">
        <v>0</v>
      </c>
      <c r="O161" s="8">
        <v>0</v>
      </c>
    </row>
    <row r="162" spans="1:15" x14ac:dyDescent="0.2">
      <c r="A162" s="2" t="s">
        <v>35</v>
      </c>
      <c r="B162" s="3" t="s">
        <v>481</v>
      </c>
      <c r="C162" s="1" t="s">
        <v>103</v>
      </c>
      <c r="D162" s="3" t="s">
        <v>5</v>
      </c>
      <c r="E162" s="3" t="s">
        <v>7</v>
      </c>
      <c r="F162" s="3" t="s">
        <v>4</v>
      </c>
      <c r="G162" s="8">
        <v>0</v>
      </c>
      <c r="H162" s="8">
        <v>0</v>
      </c>
      <c r="I162" s="8">
        <v>-11858124.710000001</v>
      </c>
      <c r="J162" s="8">
        <v>0</v>
      </c>
      <c r="K162" s="8">
        <v>0</v>
      </c>
      <c r="L162" s="8">
        <v>0</v>
      </c>
      <c r="M162" s="8">
        <v>0</v>
      </c>
      <c r="N162" s="8">
        <v>0</v>
      </c>
      <c r="O162" s="8">
        <v>0</v>
      </c>
    </row>
    <row r="163" spans="1:15" x14ac:dyDescent="0.2">
      <c r="A163" s="2" t="s">
        <v>35</v>
      </c>
      <c r="B163" s="3" t="s">
        <v>482</v>
      </c>
      <c r="C163" s="1" t="s">
        <v>99</v>
      </c>
      <c r="D163" s="3" t="s">
        <v>0</v>
      </c>
      <c r="E163" s="3" t="s">
        <v>19</v>
      </c>
      <c r="F163" s="3" t="s">
        <v>4</v>
      </c>
      <c r="G163" s="8">
        <v>1008647.97</v>
      </c>
      <c r="H163" s="8">
        <v>714919.25</v>
      </c>
      <c r="I163" s="8">
        <v>1235280.58</v>
      </c>
      <c r="J163" s="8">
        <v>121560125.27</v>
      </c>
      <c r="K163" s="8">
        <v>123625670.56999999</v>
      </c>
      <c r="L163" s="8">
        <v>0</v>
      </c>
      <c r="M163" s="8">
        <v>0</v>
      </c>
      <c r="N163" s="8">
        <v>0</v>
      </c>
      <c r="O163" s="8">
        <v>0</v>
      </c>
    </row>
    <row r="164" spans="1:15" x14ac:dyDescent="0.2">
      <c r="A164" s="2" t="s">
        <v>35</v>
      </c>
      <c r="B164" s="3" t="s">
        <v>483</v>
      </c>
      <c r="C164" s="1" t="s">
        <v>149</v>
      </c>
      <c r="D164" s="3" t="s">
        <v>0</v>
      </c>
      <c r="E164" s="3" t="s">
        <v>20</v>
      </c>
      <c r="F164" s="3" t="s">
        <v>2</v>
      </c>
      <c r="G164" s="8">
        <v>0</v>
      </c>
      <c r="H164" s="8">
        <v>65851</v>
      </c>
      <c r="I164" s="8">
        <v>52159890</v>
      </c>
      <c r="J164" s="8">
        <v>0</v>
      </c>
      <c r="K164" s="8">
        <v>0</v>
      </c>
      <c r="L164" s="8">
        <v>0</v>
      </c>
      <c r="M164" s="8">
        <v>0</v>
      </c>
      <c r="N164" s="8">
        <v>0</v>
      </c>
      <c r="O164" s="8">
        <v>0</v>
      </c>
    </row>
    <row r="165" spans="1:15" x14ac:dyDescent="0.2">
      <c r="A165" s="2" t="s">
        <v>35</v>
      </c>
      <c r="B165" s="3" t="s">
        <v>484</v>
      </c>
      <c r="C165" s="1" t="s">
        <v>104</v>
      </c>
      <c r="D165" s="3" t="s">
        <v>0</v>
      </c>
      <c r="E165" s="3" t="s">
        <v>3</v>
      </c>
      <c r="F165" s="3" t="s">
        <v>4</v>
      </c>
      <c r="G165" s="8">
        <v>621300.78</v>
      </c>
      <c r="H165" s="8">
        <v>23308248.170000002</v>
      </c>
      <c r="I165" s="8">
        <v>37596086.909999996</v>
      </c>
      <c r="J165" s="8">
        <v>4394926.43</v>
      </c>
      <c r="K165" s="8">
        <v>4935372.82</v>
      </c>
      <c r="L165" s="8">
        <v>4394926.43</v>
      </c>
      <c r="M165" s="8">
        <v>4935372.82</v>
      </c>
      <c r="N165" s="8">
        <v>0</v>
      </c>
      <c r="O165" s="8">
        <v>0</v>
      </c>
    </row>
    <row r="166" spans="1:15" x14ac:dyDescent="0.2">
      <c r="A166" s="2" t="s">
        <v>35</v>
      </c>
      <c r="B166" s="3" t="s">
        <v>485</v>
      </c>
      <c r="C166" s="1" t="s">
        <v>105</v>
      </c>
      <c r="D166" s="3" t="s">
        <v>5</v>
      </c>
      <c r="E166" s="3" t="s">
        <v>17</v>
      </c>
      <c r="F166" s="3" t="s">
        <v>4</v>
      </c>
      <c r="G166" s="8">
        <v>0</v>
      </c>
      <c r="H166" s="8">
        <v>0</v>
      </c>
      <c r="I166" s="8">
        <v>73709</v>
      </c>
      <c r="J166" s="8">
        <v>0</v>
      </c>
      <c r="K166" s="8">
        <v>0</v>
      </c>
      <c r="L166" s="8">
        <v>0</v>
      </c>
      <c r="M166" s="8">
        <v>0</v>
      </c>
      <c r="N166" s="8">
        <v>0</v>
      </c>
      <c r="O166" s="8">
        <v>0</v>
      </c>
    </row>
    <row r="167" spans="1:15" x14ac:dyDescent="0.2">
      <c r="A167" s="2" t="s">
        <v>35</v>
      </c>
      <c r="B167" s="3" t="s">
        <v>486</v>
      </c>
      <c r="C167" s="1" t="s">
        <v>106</v>
      </c>
      <c r="D167" s="3" t="s">
        <v>0</v>
      </c>
      <c r="E167" s="3" t="s">
        <v>14</v>
      </c>
      <c r="F167" s="3" t="s">
        <v>4</v>
      </c>
      <c r="G167" s="8">
        <v>0</v>
      </c>
      <c r="H167" s="8">
        <v>-537558.49</v>
      </c>
      <c r="I167" s="8">
        <v>213870</v>
      </c>
      <c r="J167" s="12">
        <v>0</v>
      </c>
      <c r="K167" s="8">
        <v>0</v>
      </c>
      <c r="L167" s="8">
        <v>0</v>
      </c>
      <c r="M167" s="8">
        <v>0</v>
      </c>
      <c r="N167" s="8">
        <v>0</v>
      </c>
      <c r="O167" s="8">
        <v>0</v>
      </c>
    </row>
    <row r="168" spans="1:15" x14ac:dyDescent="0.2">
      <c r="A168" s="2" t="s">
        <v>35</v>
      </c>
      <c r="B168" s="3" t="s">
        <v>487</v>
      </c>
      <c r="C168" s="1" t="s">
        <v>107</v>
      </c>
      <c r="D168" s="3" t="s">
        <v>0</v>
      </c>
      <c r="E168" s="3" t="s">
        <v>9</v>
      </c>
      <c r="F168" s="3" t="s">
        <v>4</v>
      </c>
      <c r="G168" s="8">
        <v>5889942.46</v>
      </c>
      <c r="H168" s="8">
        <v>360195</v>
      </c>
      <c r="I168" s="8">
        <v>28549048.609999999</v>
      </c>
      <c r="J168" s="8">
        <v>17604888</v>
      </c>
      <c r="K168" s="8">
        <v>22525164</v>
      </c>
      <c r="L168" s="8">
        <v>0</v>
      </c>
      <c r="M168" s="8">
        <v>0</v>
      </c>
      <c r="N168" s="8">
        <v>1954213.45</v>
      </c>
      <c r="O168" s="8">
        <v>360830.23</v>
      </c>
    </row>
    <row r="169" spans="1:15" x14ac:dyDescent="0.2">
      <c r="A169" s="2" t="s">
        <v>33</v>
      </c>
      <c r="B169" s="3" t="s">
        <v>488</v>
      </c>
      <c r="C169" s="1" t="s">
        <v>108</v>
      </c>
      <c r="D169" s="3" t="s">
        <v>0</v>
      </c>
      <c r="E169" s="3" t="s">
        <v>6</v>
      </c>
      <c r="F169" s="3" t="s">
        <v>2</v>
      </c>
      <c r="G169" s="8">
        <v>25904916.379999999</v>
      </c>
      <c r="H169" s="8">
        <v>241285177.62</v>
      </c>
      <c r="I169" s="8">
        <v>1638697624.49</v>
      </c>
      <c r="J169" s="8">
        <v>0</v>
      </c>
      <c r="K169" s="8">
        <v>0</v>
      </c>
      <c r="L169" s="8">
        <v>0</v>
      </c>
      <c r="M169" s="8">
        <v>0</v>
      </c>
      <c r="N169" s="8">
        <v>0</v>
      </c>
      <c r="O169" s="8">
        <v>0</v>
      </c>
    </row>
    <row r="170" spans="1:15" x14ac:dyDescent="0.2">
      <c r="A170" s="2" t="s">
        <v>33</v>
      </c>
      <c r="B170" s="3" t="s">
        <v>489</v>
      </c>
      <c r="C170" s="1" t="s">
        <v>109</v>
      </c>
      <c r="D170" s="3" t="s">
        <v>0</v>
      </c>
      <c r="E170" s="3" t="s">
        <v>3</v>
      </c>
      <c r="F170" s="3" t="s">
        <v>2</v>
      </c>
      <c r="G170" s="8">
        <v>0</v>
      </c>
      <c r="H170" s="8">
        <v>36032.5</v>
      </c>
      <c r="I170" s="8">
        <v>24662174.91</v>
      </c>
      <c r="J170" s="8">
        <v>0</v>
      </c>
      <c r="K170" s="8">
        <v>0</v>
      </c>
      <c r="L170" s="8">
        <v>0</v>
      </c>
      <c r="M170" s="8">
        <v>0</v>
      </c>
      <c r="N170" s="12">
        <v>0</v>
      </c>
      <c r="O170" s="8">
        <v>0</v>
      </c>
    </row>
    <row r="171" spans="1:15" x14ac:dyDescent="0.2">
      <c r="A171" s="2" t="s">
        <v>33</v>
      </c>
      <c r="B171" s="3" t="s">
        <v>490</v>
      </c>
      <c r="C171" s="1" t="s">
        <v>110</v>
      </c>
      <c r="D171" s="3" t="s">
        <v>0</v>
      </c>
      <c r="E171" s="3" t="s">
        <v>3</v>
      </c>
      <c r="F171" s="3" t="s">
        <v>4</v>
      </c>
      <c r="G171" s="8">
        <v>1198803.05</v>
      </c>
      <c r="H171" s="8">
        <v>1673398.68</v>
      </c>
      <c r="I171" s="8">
        <v>59313914.850000001</v>
      </c>
      <c r="J171" s="8">
        <v>5023115.1100000003</v>
      </c>
      <c r="K171" s="8">
        <v>4868813.6100000003</v>
      </c>
      <c r="L171" s="8">
        <v>0</v>
      </c>
      <c r="M171" s="8">
        <v>0</v>
      </c>
      <c r="N171" s="8">
        <v>0</v>
      </c>
      <c r="O171" s="8">
        <v>0</v>
      </c>
    </row>
    <row r="172" spans="1:15" x14ac:dyDescent="0.2">
      <c r="A172" s="2" t="s">
        <v>33</v>
      </c>
      <c r="B172" s="3" t="s">
        <v>491</v>
      </c>
      <c r="C172" s="1" t="s">
        <v>77</v>
      </c>
      <c r="D172" s="3" t="s">
        <v>0</v>
      </c>
      <c r="E172" s="3" t="s">
        <v>8</v>
      </c>
      <c r="F172" s="3" t="s">
        <v>2</v>
      </c>
      <c r="G172" s="8">
        <v>173949225.55000001</v>
      </c>
      <c r="H172" s="8">
        <v>125653656.77</v>
      </c>
      <c r="I172" s="8">
        <v>641300513.21000004</v>
      </c>
      <c r="J172" s="8">
        <v>0</v>
      </c>
      <c r="K172" s="8">
        <v>0</v>
      </c>
      <c r="L172" s="8">
        <v>115831493.79000001</v>
      </c>
      <c r="M172" s="8">
        <v>0</v>
      </c>
      <c r="N172" s="8">
        <v>405636903.43000001</v>
      </c>
      <c r="O172" s="8">
        <v>269452714.94</v>
      </c>
    </row>
    <row r="173" spans="1:15" x14ac:dyDescent="0.2">
      <c r="A173" s="2" t="s">
        <v>33</v>
      </c>
      <c r="B173" s="3" t="s">
        <v>492</v>
      </c>
      <c r="C173" s="1" t="s">
        <v>111</v>
      </c>
      <c r="D173" s="3" t="s">
        <v>0</v>
      </c>
      <c r="E173" s="3" t="s">
        <v>7</v>
      </c>
      <c r="F173" s="3" t="s">
        <v>4</v>
      </c>
      <c r="G173" s="8">
        <v>0</v>
      </c>
      <c r="H173" s="8">
        <v>1471626.96</v>
      </c>
      <c r="I173" s="8">
        <v>20947626.129999999</v>
      </c>
      <c r="J173" s="8">
        <v>9578133.4499999993</v>
      </c>
      <c r="K173" s="8">
        <v>11033055.23</v>
      </c>
      <c r="L173" s="8">
        <v>895739.69</v>
      </c>
      <c r="M173" s="8">
        <v>834345.69</v>
      </c>
      <c r="N173" s="8">
        <v>0</v>
      </c>
      <c r="O173" s="8">
        <v>0</v>
      </c>
    </row>
    <row r="174" spans="1:15" x14ac:dyDescent="0.2">
      <c r="A174" s="2" t="s">
        <v>33</v>
      </c>
      <c r="B174" s="3" t="s">
        <v>493</v>
      </c>
      <c r="C174" s="1" t="s">
        <v>112</v>
      </c>
      <c r="D174" s="3" t="s">
        <v>0</v>
      </c>
      <c r="E174" s="3" t="s">
        <v>9</v>
      </c>
      <c r="F174" s="3" t="s">
        <v>4</v>
      </c>
      <c r="G174" s="8">
        <v>3884658.87</v>
      </c>
      <c r="H174" s="8">
        <v>353528.77</v>
      </c>
      <c r="I174" s="8">
        <v>115064218.47</v>
      </c>
      <c r="J174" s="8">
        <v>56234838.539999999</v>
      </c>
      <c r="K174" s="8">
        <v>78743133.489999995</v>
      </c>
      <c r="L174" s="8">
        <v>2903551.12</v>
      </c>
      <c r="M174" s="8">
        <v>1244223.9099999999</v>
      </c>
      <c r="N174" s="8">
        <v>0</v>
      </c>
      <c r="O174" s="8">
        <v>0</v>
      </c>
    </row>
    <row r="175" spans="1:15" x14ac:dyDescent="0.2">
      <c r="A175" s="2" t="s">
        <v>33</v>
      </c>
      <c r="B175" s="3" t="s">
        <v>494</v>
      </c>
      <c r="C175" s="1" t="s">
        <v>113</v>
      </c>
      <c r="D175" s="3" t="s">
        <v>0</v>
      </c>
      <c r="E175" s="3" t="s">
        <v>18</v>
      </c>
      <c r="F175" s="3" t="s">
        <v>4</v>
      </c>
      <c r="G175" s="8">
        <v>51965870.200000003</v>
      </c>
      <c r="H175" s="8">
        <v>41753006.75</v>
      </c>
      <c r="I175" s="8">
        <v>138099269.12</v>
      </c>
      <c r="J175" s="8">
        <v>27115449.949999999</v>
      </c>
      <c r="K175" s="8">
        <v>61571597.5</v>
      </c>
      <c r="L175" s="8">
        <v>0</v>
      </c>
      <c r="M175" s="8">
        <v>0</v>
      </c>
      <c r="N175" s="8">
        <v>0</v>
      </c>
      <c r="O175" s="8">
        <v>0</v>
      </c>
    </row>
    <row r="176" spans="1:15" x14ac:dyDescent="0.2">
      <c r="A176" s="2" t="s">
        <v>33</v>
      </c>
      <c r="B176" s="3" t="s">
        <v>495</v>
      </c>
      <c r="C176" s="1" t="s">
        <v>114</v>
      </c>
      <c r="D176" s="3" t="s">
        <v>0</v>
      </c>
      <c r="E176" s="3" t="s">
        <v>19</v>
      </c>
      <c r="F176" s="3" t="s">
        <v>4</v>
      </c>
      <c r="G176" s="8">
        <v>615771.34</v>
      </c>
      <c r="H176" s="8">
        <v>3789908.17</v>
      </c>
      <c r="I176" s="8">
        <v>29576530.030000001</v>
      </c>
      <c r="J176" s="8">
        <v>120150086.31999999</v>
      </c>
      <c r="K176" s="8">
        <v>128089913.94</v>
      </c>
      <c r="L176" s="8">
        <v>2557719.7200000002</v>
      </c>
      <c r="M176" s="8">
        <v>10289767.560000001</v>
      </c>
      <c r="N176" s="8">
        <v>0</v>
      </c>
      <c r="O176" s="8">
        <v>0</v>
      </c>
    </row>
    <row r="177" spans="1:15" x14ac:dyDescent="0.2">
      <c r="A177" s="2" t="s">
        <v>33</v>
      </c>
      <c r="B177" s="3" t="s">
        <v>496</v>
      </c>
      <c r="C177" s="1" t="s">
        <v>115</v>
      </c>
      <c r="D177" s="3" t="s">
        <v>0</v>
      </c>
      <c r="E177" s="3" t="s">
        <v>13</v>
      </c>
      <c r="F177" s="3" t="s">
        <v>2</v>
      </c>
      <c r="G177" s="8">
        <v>1013769</v>
      </c>
      <c r="H177" s="8">
        <v>2895</v>
      </c>
      <c r="I177" s="8">
        <v>528000</v>
      </c>
      <c r="J177" s="8">
        <v>0</v>
      </c>
      <c r="K177" s="8">
        <v>0</v>
      </c>
      <c r="L177" s="8">
        <v>0</v>
      </c>
      <c r="M177" s="8">
        <v>0</v>
      </c>
      <c r="N177" s="8">
        <v>0</v>
      </c>
      <c r="O177" s="8">
        <v>0</v>
      </c>
    </row>
    <row r="178" spans="1:15" x14ac:dyDescent="0.2">
      <c r="A178" s="2" t="s">
        <v>33</v>
      </c>
      <c r="B178" s="3" t="s">
        <v>497</v>
      </c>
      <c r="C178" s="1" t="s">
        <v>116</v>
      </c>
      <c r="D178" s="3" t="s">
        <v>0</v>
      </c>
      <c r="E178" s="3" t="s">
        <v>10</v>
      </c>
      <c r="F178" s="3" t="s">
        <v>4</v>
      </c>
      <c r="G178" s="8">
        <v>21657505.460000001</v>
      </c>
      <c r="H178" s="8">
        <v>0</v>
      </c>
      <c r="I178" s="8">
        <v>21657505.460000001</v>
      </c>
      <c r="J178" s="8">
        <v>57490917.960000001</v>
      </c>
      <c r="K178" s="8">
        <v>81713947.909999996</v>
      </c>
      <c r="L178" s="8">
        <v>0</v>
      </c>
      <c r="M178" s="8">
        <v>0</v>
      </c>
      <c r="N178" s="8">
        <v>0</v>
      </c>
      <c r="O178" s="8">
        <v>0</v>
      </c>
    </row>
    <row r="179" spans="1:15" x14ac:dyDescent="0.2">
      <c r="A179" s="2" t="s">
        <v>36</v>
      </c>
      <c r="B179" s="3" t="s">
        <v>498</v>
      </c>
      <c r="C179" s="1" t="s">
        <v>298</v>
      </c>
      <c r="D179" s="3" t="s">
        <v>0</v>
      </c>
      <c r="E179" s="3" t="s">
        <v>3</v>
      </c>
      <c r="F179" s="3" t="s">
        <v>2</v>
      </c>
      <c r="G179" s="8">
        <v>0</v>
      </c>
      <c r="H179" s="8">
        <v>17798389.440000001</v>
      </c>
      <c r="I179" s="8">
        <v>183872800</v>
      </c>
      <c r="J179" s="8">
        <v>0</v>
      </c>
      <c r="K179" s="8">
        <v>0</v>
      </c>
      <c r="L179" s="8">
        <v>0</v>
      </c>
      <c r="M179" s="8">
        <v>0</v>
      </c>
      <c r="N179" s="8">
        <v>0</v>
      </c>
      <c r="O179" s="8">
        <v>0</v>
      </c>
    </row>
    <row r="180" spans="1:15" x14ac:dyDescent="0.2">
      <c r="A180" s="2" t="s">
        <v>36</v>
      </c>
      <c r="B180" s="3" t="s">
        <v>499</v>
      </c>
      <c r="C180" s="1" t="s">
        <v>299</v>
      </c>
      <c r="D180" s="3" t="s">
        <v>0</v>
      </c>
      <c r="E180" s="3" t="s">
        <v>6</v>
      </c>
      <c r="F180" s="3" t="s">
        <v>2</v>
      </c>
      <c r="G180" s="8">
        <v>0</v>
      </c>
      <c r="H180" s="8">
        <v>-4070246.74</v>
      </c>
      <c r="I180" s="8">
        <v>55154542.009999998</v>
      </c>
      <c r="J180" s="8">
        <v>0</v>
      </c>
      <c r="K180" s="8">
        <v>0</v>
      </c>
      <c r="L180" s="8">
        <v>0</v>
      </c>
      <c r="M180" s="8">
        <v>0</v>
      </c>
      <c r="N180" s="8">
        <v>6400000</v>
      </c>
      <c r="O180" s="8">
        <v>6500000</v>
      </c>
    </row>
    <row r="181" spans="1:15" x14ac:dyDescent="0.2">
      <c r="A181" s="2" t="s">
        <v>36</v>
      </c>
      <c r="B181" s="3" t="s">
        <v>500</v>
      </c>
      <c r="C181" s="1" t="s">
        <v>300</v>
      </c>
      <c r="D181" s="3" t="s">
        <v>0</v>
      </c>
      <c r="E181" s="3" t="s">
        <v>9</v>
      </c>
      <c r="F181" s="3" t="s">
        <v>4</v>
      </c>
      <c r="G181" s="8">
        <v>64904245.039999999</v>
      </c>
      <c r="H181" s="8">
        <v>-9751725</v>
      </c>
      <c r="I181" s="8">
        <v>29525243</v>
      </c>
      <c r="J181" s="8">
        <v>57119174.899999999</v>
      </c>
      <c r="K181" s="8">
        <v>64291472.350000001</v>
      </c>
      <c r="L181" s="8">
        <v>33327432.719999999</v>
      </c>
      <c r="M181" s="8">
        <v>58083455.700000003</v>
      </c>
      <c r="N181" s="8">
        <v>0</v>
      </c>
      <c r="O181" s="8">
        <v>0</v>
      </c>
    </row>
    <row r="182" spans="1:15" x14ac:dyDescent="0.2">
      <c r="A182" s="2" t="s">
        <v>36</v>
      </c>
      <c r="B182" s="3" t="s">
        <v>501</v>
      </c>
      <c r="C182" s="1" t="s">
        <v>301</v>
      </c>
      <c r="D182" s="3" t="s">
        <v>0</v>
      </c>
      <c r="E182" s="3" t="s">
        <v>12</v>
      </c>
      <c r="F182" s="3" t="s">
        <v>2</v>
      </c>
      <c r="G182" s="8">
        <v>276507.44</v>
      </c>
      <c r="H182" s="8">
        <v>-116528</v>
      </c>
      <c r="I182" s="8">
        <v>54475832</v>
      </c>
      <c r="J182" s="8">
        <v>0</v>
      </c>
      <c r="K182" s="8">
        <v>0</v>
      </c>
      <c r="L182" s="8">
        <v>0</v>
      </c>
      <c r="M182" s="8">
        <v>0</v>
      </c>
      <c r="N182" s="8">
        <v>0</v>
      </c>
      <c r="O182" s="8">
        <v>0</v>
      </c>
    </row>
    <row r="183" spans="1:15" x14ac:dyDescent="0.2">
      <c r="A183" s="2" t="s">
        <v>36</v>
      </c>
      <c r="B183" s="3" t="s">
        <v>502</v>
      </c>
      <c r="C183" s="1" t="s">
        <v>302</v>
      </c>
      <c r="D183" s="3" t="s">
        <v>0</v>
      </c>
      <c r="E183" s="3" t="s">
        <v>8</v>
      </c>
      <c r="F183" s="3" t="s">
        <v>2</v>
      </c>
      <c r="G183" s="8">
        <v>632718830.89999998</v>
      </c>
      <c r="H183" s="8">
        <v>246917084.30000001</v>
      </c>
      <c r="I183" s="8">
        <v>7145236043.3699999</v>
      </c>
      <c r="J183" s="8">
        <v>0</v>
      </c>
      <c r="K183" s="8">
        <v>0</v>
      </c>
      <c r="L183" s="8">
        <v>0</v>
      </c>
      <c r="M183" s="8">
        <v>0</v>
      </c>
      <c r="N183" s="8">
        <v>281033687.31</v>
      </c>
      <c r="O183" s="8">
        <v>328395666.13</v>
      </c>
    </row>
    <row r="184" spans="1:15" x14ac:dyDescent="0.2">
      <c r="A184" s="2" t="s">
        <v>36</v>
      </c>
      <c r="B184" s="3" t="s">
        <v>503</v>
      </c>
      <c r="C184" s="1" t="s">
        <v>303</v>
      </c>
      <c r="D184" s="3" t="s">
        <v>0</v>
      </c>
      <c r="E184" s="3" t="s">
        <v>13</v>
      </c>
      <c r="F184" s="3" t="s">
        <v>2</v>
      </c>
      <c r="G184" s="8">
        <v>57320184.43</v>
      </c>
      <c r="H184" s="8">
        <v>194912505.28</v>
      </c>
      <c r="I184" s="8">
        <v>410113938.30000001</v>
      </c>
      <c r="J184" s="8">
        <v>0</v>
      </c>
      <c r="K184" s="8">
        <v>0</v>
      </c>
      <c r="L184" s="8">
        <v>0</v>
      </c>
      <c r="M184" s="8">
        <v>0</v>
      </c>
      <c r="N184" s="8">
        <v>0</v>
      </c>
      <c r="O184" s="8">
        <v>0</v>
      </c>
    </row>
    <row r="185" spans="1:15" x14ac:dyDescent="0.2">
      <c r="A185" s="2" t="s">
        <v>36</v>
      </c>
      <c r="B185" s="3" t="s">
        <v>504</v>
      </c>
      <c r="C185" s="1" t="s">
        <v>304</v>
      </c>
      <c r="D185" s="3" t="s">
        <v>0</v>
      </c>
      <c r="E185" s="3" t="s">
        <v>18</v>
      </c>
      <c r="F185" s="3" t="s">
        <v>4</v>
      </c>
      <c r="G185" s="8">
        <v>171666.83</v>
      </c>
      <c r="H185" s="8">
        <v>-9516631.8699999992</v>
      </c>
      <c r="I185" s="8">
        <v>-180552941</v>
      </c>
      <c r="J185" s="8">
        <v>186430862.27000001</v>
      </c>
      <c r="K185" s="8">
        <v>377998493.13999999</v>
      </c>
      <c r="L185" s="8">
        <v>207834115.77000001</v>
      </c>
      <c r="M185" s="8">
        <v>216490069.99000001</v>
      </c>
      <c r="N185" s="8">
        <v>0</v>
      </c>
      <c r="O185" s="8">
        <v>0</v>
      </c>
    </row>
    <row r="186" spans="1:15" x14ac:dyDescent="0.2">
      <c r="A186" s="2" t="s">
        <v>36</v>
      </c>
      <c r="B186" s="3" t="s">
        <v>505</v>
      </c>
      <c r="C186" s="1" t="s">
        <v>305</v>
      </c>
      <c r="D186" s="3" t="s">
        <v>0</v>
      </c>
      <c r="E186" s="3" t="s">
        <v>15</v>
      </c>
      <c r="F186" s="3" t="s">
        <v>4</v>
      </c>
      <c r="G186" s="8">
        <v>73440.95</v>
      </c>
      <c r="H186" s="8">
        <v>-6752486.7999999998</v>
      </c>
      <c r="I186" s="8">
        <v>210174707.13</v>
      </c>
      <c r="J186" s="8">
        <v>82461364.959999993</v>
      </c>
      <c r="K186" s="8">
        <v>62645295.630000003</v>
      </c>
      <c r="L186" s="8">
        <v>72351507.400000006</v>
      </c>
      <c r="M186" s="8">
        <v>58271683.25</v>
      </c>
      <c r="N186" s="8">
        <v>0</v>
      </c>
      <c r="O186" s="8">
        <v>0</v>
      </c>
    </row>
    <row r="187" spans="1:15" x14ac:dyDescent="0.2">
      <c r="A187" s="2" t="s">
        <v>36</v>
      </c>
      <c r="B187" s="3" t="s">
        <v>506</v>
      </c>
      <c r="C187" s="1" t="s">
        <v>100</v>
      </c>
      <c r="D187" s="3" t="s">
        <v>0</v>
      </c>
      <c r="E187" s="3" t="s">
        <v>12</v>
      </c>
      <c r="F187" s="3" t="s">
        <v>4</v>
      </c>
      <c r="G187" s="8">
        <v>0</v>
      </c>
      <c r="H187" s="8">
        <v>-797873.94</v>
      </c>
      <c r="I187" s="8">
        <v>5635405</v>
      </c>
      <c r="J187" s="8">
        <v>2675380.5</v>
      </c>
      <c r="K187" s="8">
        <v>3120616.56</v>
      </c>
      <c r="L187" s="8">
        <v>2712026.13</v>
      </c>
      <c r="M187" s="8">
        <v>3141989.14</v>
      </c>
      <c r="N187" s="8">
        <v>0</v>
      </c>
      <c r="O187" s="8">
        <v>0</v>
      </c>
    </row>
    <row r="188" spans="1:15" x14ac:dyDescent="0.2">
      <c r="A188" s="2" t="s">
        <v>36</v>
      </c>
      <c r="B188" s="3" t="s">
        <v>507</v>
      </c>
      <c r="C188" s="1" t="s">
        <v>306</v>
      </c>
      <c r="D188" s="3" t="s">
        <v>0</v>
      </c>
      <c r="E188" s="3" t="s">
        <v>18</v>
      </c>
      <c r="F188" s="3" t="s">
        <v>4</v>
      </c>
      <c r="G188" s="8">
        <v>272043.58</v>
      </c>
      <c r="H188" s="8">
        <v>1272052</v>
      </c>
      <c r="I188" s="8">
        <v>4755171.2699999996</v>
      </c>
      <c r="J188" s="8">
        <v>2435520</v>
      </c>
      <c r="K188" s="8">
        <v>2094362</v>
      </c>
      <c r="L188" s="8">
        <v>0</v>
      </c>
      <c r="M188" s="8">
        <v>0</v>
      </c>
      <c r="N188" s="8">
        <v>0</v>
      </c>
      <c r="O188" s="8">
        <v>0</v>
      </c>
    </row>
    <row r="189" spans="1:15" x14ac:dyDescent="0.2">
      <c r="A189" s="2" t="s">
        <v>36</v>
      </c>
      <c r="B189" s="3" t="s">
        <v>508</v>
      </c>
      <c r="C189" s="1" t="s">
        <v>307</v>
      </c>
      <c r="D189" s="3" t="s">
        <v>0</v>
      </c>
      <c r="E189" s="3" t="s">
        <v>19</v>
      </c>
      <c r="F189" s="3" t="s">
        <v>4</v>
      </c>
      <c r="G189" s="8">
        <v>6876378.1500000004</v>
      </c>
      <c r="H189" s="8">
        <v>-2374982</v>
      </c>
      <c r="I189" s="8">
        <v>32165788</v>
      </c>
      <c r="J189" s="8">
        <v>95257616.530000001</v>
      </c>
      <c r="K189" s="8">
        <v>105281370.95</v>
      </c>
      <c r="L189" s="8">
        <v>91759261.879999995</v>
      </c>
      <c r="M189" s="8">
        <v>103824160.84999999</v>
      </c>
      <c r="N189" s="8">
        <v>0</v>
      </c>
      <c r="O189" s="8">
        <v>0</v>
      </c>
    </row>
    <row r="190" spans="1:15" x14ac:dyDescent="0.2">
      <c r="A190" s="2" t="s">
        <v>36</v>
      </c>
      <c r="B190" s="3" t="s">
        <v>509</v>
      </c>
      <c r="C190" s="1" t="s">
        <v>308</v>
      </c>
      <c r="D190" s="3" t="s">
        <v>0</v>
      </c>
      <c r="E190" s="3" t="s">
        <v>14</v>
      </c>
      <c r="F190" s="3" t="s">
        <v>2</v>
      </c>
      <c r="G190" s="8">
        <v>7806289</v>
      </c>
      <c r="H190" s="8">
        <v>40980847</v>
      </c>
      <c r="I190" s="8">
        <v>204912379</v>
      </c>
      <c r="J190" s="8">
        <v>0</v>
      </c>
      <c r="K190" s="8">
        <v>0</v>
      </c>
      <c r="L190" s="8">
        <v>0</v>
      </c>
      <c r="M190" s="8">
        <v>0</v>
      </c>
      <c r="N190" s="8">
        <v>0</v>
      </c>
      <c r="O190" s="8">
        <v>0</v>
      </c>
    </row>
    <row r="191" spans="1:15" x14ac:dyDescent="0.2">
      <c r="A191" s="2" t="s">
        <v>36</v>
      </c>
      <c r="B191" s="3" t="s">
        <v>510</v>
      </c>
      <c r="C191" s="1" t="s">
        <v>309</v>
      </c>
      <c r="D191" s="3" t="s">
        <v>0</v>
      </c>
      <c r="E191" s="3" t="s">
        <v>11</v>
      </c>
      <c r="F191" s="3" t="s">
        <v>4</v>
      </c>
      <c r="G191" s="8">
        <v>4719.5</v>
      </c>
      <c r="H191" s="8">
        <v>5495691.5899999999</v>
      </c>
      <c r="I191" s="8">
        <v>-286828822.57999998</v>
      </c>
      <c r="J191" s="8">
        <v>87813815.560000002</v>
      </c>
      <c r="K191" s="8">
        <v>94112676.549999997</v>
      </c>
      <c r="L191" s="8">
        <v>89445110.319999993</v>
      </c>
      <c r="M191" s="8">
        <v>91342018.480000004</v>
      </c>
      <c r="N191" s="8">
        <v>6594960.2800000003</v>
      </c>
      <c r="O191" s="8">
        <v>4486929.6900000004</v>
      </c>
    </row>
    <row r="192" spans="1:15" x14ac:dyDescent="0.2">
      <c r="A192" s="2" t="s">
        <v>36</v>
      </c>
      <c r="B192" s="3" t="s">
        <v>511</v>
      </c>
      <c r="C192" s="1" t="s">
        <v>117</v>
      </c>
      <c r="D192" s="3" t="s">
        <v>0</v>
      </c>
      <c r="E192" s="3" t="s">
        <v>20</v>
      </c>
      <c r="F192" s="3" t="s">
        <v>2</v>
      </c>
      <c r="G192" s="8">
        <v>135757.51999999999</v>
      </c>
      <c r="H192" s="8">
        <v>-19855930.66</v>
      </c>
      <c r="I192" s="8">
        <v>9170819.3300000001</v>
      </c>
      <c r="J192" s="8">
        <v>0</v>
      </c>
      <c r="K192" s="8">
        <v>0</v>
      </c>
      <c r="L192" s="8">
        <v>0</v>
      </c>
      <c r="M192" s="8">
        <v>0</v>
      </c>
      <c r="N192" s="8">
        <v>13491300</v>
      </c>
      <c r="O192" s="8">
        <v>4500000</v>
      </c>
    </row>
    <row r="193" spans="1:15" x14ac:dyDescent="0.2">
      <c r="A193" s="2" t="s">
        <v>36</v>
      </c>
      <c r="B193" s="3" t="s">
        <v>512</v>
      </c>
      <c r="C193" s="1" t="s">
        <v>310</v>
      </c>
      <c r="D193" s="3" t="s">
        <v>0</v>
      </c>
      <c r="E193" s="3" t="s">
        <v>20</v>
      </c>
      <c r="F193" s="3" t="s">
        <v>2</v>
      </c>
      <c r="G193" s="8">
        <v>71218903.579999998</v>
      </c>
      <c r="H193" s="8">
        <v>64808508.57</v>
      </c>
      <c r="I193" s="8">
        <v>3240525413.7399998</v>
      </c>
      <c r="J193" s="8">
        <v>0</v>
      </c>
      <c r="K193" s="8">
        <v>0</v>
      </c>
      <c r="L193" s="8">
        <v>0</v>
      </c>
      <c r="M193" s="8">
        <v>0</v>
      </c>
      <c r="N193" s="8">
        <v>2324673.42</v>
      </c>
      <c r="O193" s="8">
        <v>2531704.0499999998</v>
      </c>
    </row>
    <row r="194" spans="1:15" x14ac:dyDescent="0.2">
      <c r="A194" s="2" t="s">
        <v>37</v>
      </c>
      <c r="B194" s="3" t="s">
        <v>513</v>
      </c>
      <c r="C194" s="1" t="s">
        <v>311</v>
      </c>
      <c r="D194" s="3" t="s">
        <v>0</v>
      </c>
      <c r="E194" s="3" t="s">
        <v>6</v>
      </c>
      <c r="F194" s="3" t="s">
        <v>2</v>
      </c>
      <c r="G194" s="8">
        <v>30155000</v>
      </c>
      <c r="H194" s="8">
        <v>-1314979.23</v>
      </c>
      <c r="I194" s="8">
        <v>32083866.309999999</v>
      </c>
      <c r="J194" s="8">
        <v>0</v>
      </c>
      <c r="K194" s="8">
        <v>0</v>
      </c>
      <c r="L194" s="8">
        <v>0</v>
      </c>
      <c r="M194" s="8">
        <v>0</v>
      </c>
      <c r="N194" s="8">
        <v>10002000</v>
      </c>
      <c r="O194" s="8">
        <v>15803160</v>
      </c>
    </row>
    <row r="195" spans="1:15" x14ac:dyDescent="0.2">
      <c r="A195" s="2" t="s">
        <v>37</v>
      </c>
      <c r="B195" s="3" t="s">
        <v>514</v>
      </c>
      <c r="C195" s="1" t="s">
        <v>118</v>
      </c>
      <c r="D195" s="3" t="s">
        <v>0</v>
      </c>
      <c r="E195" s="3" t="s">
        <v>8</v>
      </c>
      <c r="F195" s="3" t="s">
        <v>2</v>
      </c>
      <c r="G195" s="8">
        <v>15064000.369999999</v>
      </c>
      <c r="H195" s="8">
        <v>-143908859.34999999</v>
      </c>
      <c r="I195" s="8">
        <v>-1068937017.25</v>
      </c>
      <c r="J195" s="8">
        <v>17993666</v>
      </c>
      <c r="K195" s="8">
        <v>107361110</v>
      </c>
      <c r="L195" s="8">
        <v>16593484.130000001</v>
      </c>
      <c r="M195" s="8">
        <v>0</v>
      </c>
      <c r="N195" s="8">
        <v>34408805</v>
      </c>
      <c r="O195" s="8">
        <v>34408805</v>
      </c>
    </row>
    <row r="196" spans="1:15" x14ac:dyDescent="0.2">
      <c r="A196" s="2" t="s">
        <v>37</v>
      </c>
      <c r="B196" s="3" t="s">
        <v>515</v>
      </c>
      <c r="C196" s="1" t="s">
        <v>312</v>
      </c>
      <c r="D196" s="3" t="s">
        <v>0</v>
      </c>
      <c r="E196" s="3" t="s">
        <v>20</v>
      </c>
      <c r="F196" s="3" t="s">
        <v>4</v>
      </c>
      <c r="G196" s="8">
        <v>0</v>
      </c>
      <c r="H196" s="8">
        <v>-1366464.65</v>
      </c>
      <c r="I196" s="8">
        <v>671458.5</v>
      </c>
      <c r="J196" s="8">
        <v>0</v>
      </c>
      <c r="K196" s="8">
        <v>1500000</v>
      </c>
      <c r="L196" s="8">
        <v>0</v>
      </c>
      <c r="M196" s="8">
        <v>0</v>
      </c>
      <c r="N196" s="8">
        <v>0</v>
      </c>
      <c r="O196" s="8">
        <v>0</v>
      </c>
    </row>
    <row r="197" spans="1:15" x14ac:dyDescent="0.2">
      <c r="A197" s="2" t="s">
        <v>37</v>
      </c>
      <c r="B197" s="3" t="s">
        <v>516</v>
      </c>
      <c r="C197" s="1" t="s">
        <v>119</v>
      </c>
      <c r="D197" s="3" t="s">
        <v>0</v>
      </c>
      <c r="E197" s="3" t="s">
        <v>18</v>
      </c>
      <c r="F197" s="3" t="s">
        <v>4</v>
      </c>
      <c r="G197" s="8">
        <v>157560</v>
      </c>
      <c r="H197" s="8">
        <v>1330593.53</v>
      </c>
      <c r="I197" s="8">
        <v>1697336.84</v>
      </c>
      <c r="J197" s="8">
        <v>6108000</v>
      </c>
      <c r="K197" s="8">
        <v>6825000</v>
      </c>
      <c r="L197" s="8">
        <v>75000</v>
      </c>
      <c r="M197" s="8">
        <v>67835</v>
      </c>
      <c r="N197" s="8">
        <v>0</v>
      </c>
      <c r="O197" s="8">
        <v>0</v>
      </c>
    </row>
    <row r="198" spans="1:15" x14ac:dyDescent="0.2">
      <c r="A198" s="2" t="s">
        <v>37</v>
      </c>
      <c r="B198" s="3" t="s">
        <v>517</v>
      </c>
      <c r="C198" s="1" t="s">
        <v>120</v>
      </c>
      <c r="D198" s="3" t="s">
        <v>0</v>
      </c>
      <c r="E198" s="3" t="s">
        <v>11</v>
      </c>
      <c r="F198" s="3" t="s">
        <v>4</v>
      </c>
      <c r="G198" s="8">
        <v>0</v>
      </c>
      <c r="H198" s="8">
        <v>5591278.2599999998</v>
      </c>
      <c r="I198" s="8">
        <v>81369595.629999995</v>
      </c>
      <c r="J198" s="8">
        <v>95932389.640000001</v>
      </c>
      <c r="K198" s="8">
        <v>105142762.17</v>
      </c>
      <c r="L198" s="8">
        <v>6546384.25</v>
      </c>
      <c r="M198" s="8">
        <v>537530.85</v>
      </c>
      <c r="N198" s="12">
        <v>0</v>
      </c>
      <c r="O198" s="8">
        <v>0</v>
      </c>
    </row>
    <row r="199" spans="1:15" x14ac:dyDescent="0.2">
      <c r="A199" s="2" t="s">
        <v>37</v>
      </c>
      <c r="B199" s="3" t="s">
        <v>518</v>
      </c>
      <c r="C199" s="1" t="s">
        <v>121</v>
      </c>
      <c r="D199" s="3" t="s">
        <v>0</v>
      </c>
      <c r="E199" s="3" t="s">
        <v>3</v>
      </c>
      <c r="F199" s="3" t="s">
        <v>2</v>
      </c>
      <c r="G199" s="8">
        <v>9873903.7200000007</v>
      </c>
      <c r="H199" s="8">
        <v>-4686649.51</v>
      </c>
      <c r="I199" s="8">
        <v>9714109.3900000006</v>
      </c>
      <c r="J199" s="8">
        <v>0</v>
      </c>
      <c r="K199" s="8">
        <v>0</v>
      </c>
      <c r="L199" s="8">
        <v>0</v>
      </c>
      <c r="M199" s="8">
        <v>0</v>
      </c>
      <c r="N199" s="8">
        <v>3093241.24</v>
      </c>
      <c r="O199" s="8">
        <v>4161529.72</v>
      </c>
    </row>
    <row r="200" spans="1:15" x14ac:dyDescent="0.2">
      <c r="A200" s="2" t="s">
        <v>37</v>
      </c>
      <c r="B200" s="3" t="s">
        <v>519</v>
      </c>
      <c r="C200" s="1" t="s">
        <v>313</v>
      </c>
      <c r="D200" s="3" t="s">
        <v>0</v>
      </c>
      <c r="E200" s="3" t="s">
        <v>13</v>
      </c>
      <c r="F200" s="3" t="s">
        <v>2</v>
      </c>
      <c r="G200" s="8">
        <v>13119.9</v>
      </c>
      <c r="H200" s="8">
        <v>-7755.33</v>
      </c>
      <c r="I200" s="8">
        <v>42262.73</v>
      </c>
      <c r="J200" s="8">
        <v>0</v>
      </c>
      <c r="K200" s="8">
        <v>0</v>
      </c>
      <c r="L200" s="8">
        <v>0</v>
      </c>
      <c r="M200" s="8">
        <v>0</v>
      </c>
      <c r="N200" s="8">
        <v>191250</v>
      </c>
      <c r="O200" s="8">
        <v>191250</v>
      </c>
    </row>
    <row r="201" spans="1:15" x14ac:dyDescent="0.2">
      <c r="A201" s="2" t="s">
        <v>38</v>
      </c>
      <c r="B201" s="3" t="s">
        <v>520</v>
      </c>
      <c r="C201" s="1" t="s">
        <v>122</v>
      </c>
      <c r="D201" s="3" t="s">
        <v>0</v>
      </c>
      <c r="E201" s="3" t="s">
        <v>8</v>
      </c>
      <c r="F201" s="3" t="s">
        <v>2</v>
      </c>
      <c r="G201" s="8">
        <v>131489129.90000001</v>
      </c>
      <c r="H201" s="8">
        <v>58032974.939999998</v>
      </c>
      <c r="I201" s="8">
        <v>2337242219.8299999</v>
      </c>
      <c r="J201" s="8">
        <v>0</v>
      </c>
      <c r="K201" s="8">
        <v>0</v>
      </c>
      <c r="L201" s="8">
        <v>0</v>
      </c>
      <c r="M201" s="8">
        <v>0</v>
      </c>
      <c r="N201" s="8">
        <v>0</v>
      </c>
      <c r="O201" s="8">
        <v>0</v>
      </c>
    </row>
    <row r="202" spans="1:15" x14ac:dyDescent="0.2">
      <c r="A202" s="2" t="s">
        <v>38</v>
      </c>
      <c r="B202" s="3" t="s">
        <v>521</v>
      </c>
      <c r="C202" s="1" t="s">
        <v>300</v>
      </c>
      <c r="D202" s="3" t="s">
        <v>0</v>
      </c>
      <c r="E202" s="3" t="s">
        <v>9</v>
      </c>
      <c r="F202" s="3" t="s">
        <v>4</v>
      </c>
      <c r="G202" s="8">
        <v>1355089.62</v>
      </c>
      <c r="H202" s="8">
        <v>-2145103.5699999998</v>
      </c>
      <c r="I202" s="8">
        <v>14901976</v>
      </c>
      <c r="J202" s="8">
        <v>0</v>
      </c>
      <c r="K202" s="8">
        <v>0</v>
      </c>
      <c r="L202" s="8">
        <v>0</v>
      </c>
      <c r="M202" s="8">
        <v>0</v>
      </c>
      <c r="N202" s="8">
        <v>0</v>
      </c>
      <c r="O202" s="8">
        <v>0</v>
      </c>
    </row>
    <row r="203" spans="1:15" x14ac:dyDescent="0.2">
      <c r="A203" s="2" t="s">
        <v>38</v>
      </c>
      <c r="B203" s="3" t="s">
        <v>522</v>
      </c>
      <c r="C203" s="1" t="s">
        <v>123</v>
      </c>
      <c r="D203" s="3" t="s">
        <v>0</v>
      </c>
      <c r="E203" s="3" t="s">
        <v>6</v>
      </c>
      <c r="F203" s="3" t="s">
        <v>2</v>
      </c>
      <c r="G203" s="8">
        <v>53809</v>
      </c>
      <c r="H203" s="8">
        <v>2081948</v>
      </c>
      <c r="I203" s="8">
        <v>52998071</v>
      </c>
      <c r="J203" s="8">
        <v>0</v>
      </c>
      <c r="K203" s="8">
        <v>0</v>
      </c>
      <c r="L203" s="8">
        <v>0</v>
      </c>
      <c r="M203" s="8">
        <v>0</v>
      </c>
      <c r="N203" s="8">
        <v>0</v>
      </c>
      <c r="O203" s="8">
        <v>0</v>
      </c>
    </row>
    <row r="204" spans="1:15" x14ac:dyDescent="0.2">
      <c r="A204" s="2" t="s">
        <v>38</v>
      </c>
      <c r="B204" s="3" t="s">
        <v>523</v>
      </c>
      <c r="C204" s="1" t="s">
        <v>124</v>
      </c>
      <c r="D204" s="3" t="s">
        <v>0</v>
      </c>
      <c r="E204" s="3" t="s">
        <v>13</v>
      </c>
      <c r="F204" s="3" t="s">
        <v>2</v>
      </c>
      <c r="G204" s="8">
        <v>7769994.0199999996</v>
      </c>
      <c r="H204" s="8">
        <v>15857565.390000001</v>
      </c>
      <c r="I204" s="8">
        <v>79947678.650000006</v>
      </c>
      <c r="J204" s="8">
        <v>0</v>
      </c>
      <c r="K204" s="8">
        <v>0</v>
      </c>
      <c r="L204" s="8">
        <v>0</v>
      </c>
      <c r="M204" s="8">
        <v>0</v>
      </c>
      <c r="N204" s="8">
        <v>0</v>
      </c>
      <c r="O204" s="8">
        <v>0</v>
      </c>
    </row>
    <row r="205" spans="1:15" x14ac:dyDescent="0.2">
      <c r="A205" s="2" t="s">
        <v>38</v>
      </c>
      <c r="B205" s="3" t="s">
        <v>524</v>
      </c>
      <c r="C205" s="1" t="s">
        <v>125</v>
      </c>
      <c r="D205" s="3" t="s">
        <v>0</v>
      </c>
      <c r="E205" s="3" t="s">
        <v>7</v>
      </c>
      <c r="F205" s="3" t="s">
        <v>4</v>
      </c>
      <c r="G205" s="8">
        <v>0</v>
      </c>
      <c r="H205" s="8">
        <v>361239</v>
      </c>
      <c r="I205" s="8">
        <v>1691272</v>
      </c>
      <c r="J205" s="8">
        <v>7078128</v>
      </c>
      <c r="K205" s="8">
        <v>7083705</v>
      </c>
      <c r="L205" s="8">
        <v>1108293</v>
      </c>
      <c r="M205" s="8">
        <v>832284</v>
      </c>
      <c r="N205" s="8">
        <v>0</v>
      </c>
      <c r="O205" s="8">
        <v>0</v>
      </c>
    </row>
    <row r="206" spans="1:15" x14ac:dyDescent="0.2">
      <c r="A206" s="2" t="s">
        <v>38</v>
      </c>
      <c r="B206" s="3" t="s">
        <v>525</v>
      </c>
      <c r="C206" s="1" t="s">
        <v>314</v>
      </c>
      <c r="D206" s="3" t="s">
        <v>0</v>
      </c>
      <c r="E206" s="3" t="s">
        <v>19</v>
      </c>
      <c r="F206" s="3" t="s">
        <v>4</v>
      </c>
      <c r="G206" s="8">
        <v>0</v>
      </c>
      <c r="H206" s="8">
        <v>-646074.93999999994</v>
      </c>
      <c r="I206" s="8">
        <v>-3629858.05</v>
      </c>
      <c r="J206" s="8">
        <v>15532094.689999999</v>
      </c>
      <c r="K206" s="8">
        <v>16032418.050000001</v>
      </c>
      <c r="L206" s="8">
        <v>712649.96</v>
      </c>
      <c r="M206" s="8">
        <v>527021.6</v>
      </c>
      <c r="N206" s="8">
        <v>0</v>
      </c>
      <c r="O206" s="8">
        <v>0</v>
      </c>
    </row>
    <row r="207" spans="1:15" x14ac:dyDescent="0.2">
      <c r="A207" s="2" t="s">
        <v>38</v>
      </c>
      <c r="B207" s="3" t="s">
        <v>526</v>
      </c>
      <c r="C207" s="1" t="s">
        <v>315</v>
      </c>
      <c r="D207" s="3" t="s">
        <v>0</v>
      </c>
      <c r="E207" s="3" t="s">
        <v>11</v>
      </c>
      <c r="F207" s="3" t="s">
        <v>2</v>
      </c>
      <c r="G207" s="8">
        <v>0</v>
      </c>
      <c r="H207" s="8">
        <v>0</v>
      </c>
      <c r="I207" s="8">
        <v>79059.83</v>
      </c>
      <c r="J207" s="8">
        <v>0</v>
      </c>
      <c r="K207" s="8">
        <v>0</v>
      </c>
      <c r="L207" s="8">
        <v>0</v>
      </c>
      <c r="M207" s="8">
        <v>0</v>
      </c>
      <c r="N207" s="8">
        <v>0</v>
      </c>
      <c r="O207" s="8">
        <v>0</v>
      </c>
    </row>
    <row r="208" spans="1:15" x14ac:dyDescent="0.2">
      <c r="A208" s="2" t="s">
        <v>38</v>
      </c>
      <c r="B208" s="3" t="s">
        <v>527</v>
      </c>
      <c r="C208" s="1" t="s">
        <v>316</v>
      </c>
      <c r="D208" s="3" t="s">
        <v>0</v>
      </c>
      <c r="E208" s="3" t="s">
        <v>9</v>
      </c>
      <c r="F208" s="3" t="s">
        <v>4</v>
      </c>
      <c r="G208" s="8">
        <v>0</v>
      </c>
      <c r="H208" s="8">
        <v>-13836878</v>
      </c>
      <c r="I208" s="8">
        <v>224761906</v>
      </c>
      <c r="J208" s="8">
        <v>2863552</v>
      </c>
      <c r="K208" s="8">
        <v>2834416</v>
      </c>
      <c r="L208" s="8">
        <v>2863552</v>
      </c>
      <c r="M208" s="8">
        <v>2834416</v>
      </c>
      <c r="N208" s="8">
        <v>0</v>
      </c>
      <c r="O208" s="8">
        <v>0</v>
      </c>
    </row>
    <row r="209" spans="1:15" x14ac:dyDescent="0.2">
      <c r="A209" s="2" t="s">
        <v>38</v>
      </c>
      <c r="B209" s="3" t="s">
        <v>528</v>
      </c>
      <c r="C209" s="1" t="s">
        <v>126</v>
      </c>
      <c r="D209" s="3" t="s">
        <v>0</v>
      </c>
      <c r="E209" s="3" t="s">
        <v>15</v>
      </c>
      <c r="F209" s="3" t="s">
        <v>4</v>
      </c>
      <c r="G209" s="8">
        <v>0</v>
      </c>
      <c r="H209" s="8">
        <v>-1082048.6200000001</v>
      </c>
      <c r="I209" s="8">
        <v>1665563.77</v>
      </c>
      <c r="J209" s="8">
        <v>5293873.3499999996</v>
      </c>
      <c r="K209" s="8">
        <v>11111261.050000001</v>
      </c>
      <c r="L209" s="8">
        <v>782294.92</v>
      </c>
      <c r="M209" s="8">
        <v>8223115.6699999999</v>
      </c>
      <c r="N209" s="8">
        <v>0</v>
      </c>
      <c r="O209" s="8">
        <v>0</v>
      </c>
    </row>
    <row r="210" spans="1:15" x14ac:dyDescent="0.2">
      <c r="A210" s="2" t="s">
        <v>39</v>
      </c>
      <c r="B210" s="3" t="s">
        <v>529</v>
      </c>
      <c r="C210" s="1" t="s">
        <v>317</v>
      </c>
      <c r="D210" s="3" t="s">
        <v>0</v>
      </c>
      <c r="E210" s="3" t="s">
        <v>10</v>
      </c>
      <c r="F210" s="3" t="s">
        <v>2</v>
      </c>
      <c r="G210" s="8">
        <v>0</v>
      </c>
      <c r="H210" s="8">
        <v>28602866.120000001</v>
      </c>
      <c r="I210" s="8">
        <v>-13566482.140000001</v>
      </c>
      <c r="J210" s="8">
        <v>0</v>
      </c>
      <c r="K210" s="8">
        <v>0</v>
      </c>
      <c r="L210" s="8">
        <v>0</v>
      </c>
      <c r="M210" s="8">
        <v>0</v>
      </c>
      <c r="N210" s="8">
        <v>0</v>
      </c>
      <c r="O210" s="8">
        <v>0</v>
      </c>
    </row>
    <row r="211" spans="1:15" x14ac:dyDescent="0.2">
      <c r="A211" s="2" t="s">
        <v>39</v>
      </c>
      <c r="B211" s="3" t="s">
        <v>530</v>
      </c>
      <c r="C211" s="1" t="s">
        <v>318</v>
      </c>
      <c r="D211" s="3" t="s">
        <v>0</v>
      </c>
      <c r="E211" s="3" t="s">
        <v>11</v>
      </c>
      <c r="F211" s="3" t="s">
        <v>2</v>
      </c>
      <c r="G211" s="8">
        <v>0</v>
      </c>
      <c r="H211" s="8">
        <v>-149000</v>
      </c>
      <c r="I211" s="8">
        <v>210200000</v>
      </c>
      <c r="J211" s="8">
        <v>0</v>
      </c>
      <c r="K211" s="8">
        <v>0</v>
      </c>
      <c r="L211" s="8">
        <v>0</v>
      </c>
      <c r="M211" s="8">
        <v>0</v>
      </c>
      <c r="N211" s="8">
        <v>0</v>
      </c>
      <c r="O211" s="8">
        <v>0</v>
      </c>
    </row>
    <row r="212" spans="1:15" x14ac:dyDescent="0.2">
      <c r="A212" s="2" t="s">
        <v>39</v>
      </c>
      <c r="B212" s="3" t="s">
        <v>531</v>
      </c>
      <c r="C212" s="1" t="s">
        <v>319</v>
      </c>
      <c r="D212" s="3" t="s">
        <v>0</v>
      </c>
      <c r="E212" s="3" t="s">
        <v>17</v>
      </c>
      <c r="F212" s="3" t="s">
        <v>2</v>
      </c>
      <c r="G212" s="8">
        <v>0</v>
      </c>
      <c r="H212" s="8">
        <v>-14128463.83</v>
      </c>
      <c r="I212" s="8">
        <v>286945492.13999999</v>
      </c>
      <c r="J212" s="8">
        <v>0</v>
      </c>
      <c r="K212" s="8">
        <v>0</v>
      </c>
      <c r="L212" s="8">
        <v>0</v>
      </c>
      <c r="M212" s="8">
        <v>0</v>
      </c>
      <c r="N212" s="8">
        <v>0</v>
      </c>
      <c r="O212" s="8">
        <v>0</v>
      </c>
    </row>
    <row r="213" spans="1:15" x14ac:dyDescent="0.2">
      <c r="A213" s="2" t="s">
        <v>39</v>
      </c>
      <c r="B213" s="3" t="s">
        <v>532</v>
      </c>
      <c r="C213" s="1" t="s">
        <v>320</v>
      </c>
      <c r="D213" s="3" t="s">
        <v>0</v>
      </c>
      <c r="E213" s="3" t="s">
        <v>8</v>
      </c>
      <c r="F213" s="3" t="s">
        <v>2</v>
      </c>
      <c r="G213" s="8">
        <v>791000</v>
      </c>
      <c r="H213" s="8">
        <v>350469000</v>
      </c>
      <c r="I213" s="8">
        <v>3222315000</v>
      </c>
      <c r="J213" s="8">
        <v>0</v>
      </c>
      <c r="K213" s="8">
        <v>0</v>
      </c>
      <c r="L213" s="8">
        <v>0</v>
      </c>
      <c r="M213" s="8">
        <v>0</v>
      </c>
      <c r="N213" s="8">
        <v>0</v>
      </c>
      <c r="O213" s="8">
        <v>0</v>
      </c>
    </row>
    <row r="214" spans="1:15" x14ac:dyDescent="0.2">
      <c r="A214" s="2" t="s">
        <v>39</v>
      </c>
      <c r="B214" s="3" t="s">
        <v>533</v>
      </c>
      <c r="C214" s="1" t="s">
        <v>321</v>
      </c>
      <c r="D214" s="3" t="s">
        <v>0</v>
      </c>
      <c r="E214" s="3" t="s">
        <v>16</v>
      </c>
      <c r="F214" s="3" t="s">
        <v>2</v>
      </c>
      <c r="G214" s="8">
        <v>2581071078.4200001</v>
      </c>
      <c r="H214" s="8">
        <v>209632699.99000001</v>
      </c>
      <c r="I214" s="8">
        <v>916451045.79999995</v>
      </c>
      <c r="J214" s="8">
        <v>0</v>
      </c>
      <c r="K214" s="8">
        <v>0</v>
      </c>
      <c r="L214" s="8">
        <v>0</v>
      </c>
      <c r="M214" s="8">
        <v>0</v>
      </c>
      <c r="N214" s="8">
        <v>0</v>
      </c>
      <c r="O214" s="8">
        <v>0</v>
      </c>
    </row>
    <row r="215" spans="1:15" x14ac:dyDescent="0.2">
      <c r="A215" s="2" t="s">
        <v>39</v>
      </c>
      <c r="B215" s="3" t="s">
        <v>534</v>
      </c>
      <c r="C215" s="1" t="s">
        <v>322</v>
      </c>
      <c r="D215" s="3" t="s">
        <v>0</v>
      </c>
      <c r="E215" s="3" t="s">
        <v>6</v>
      </c>
      <c r="F215" s="3" t="s">
        <v>2</v>
      </c>
      <c r="G215" s="8">
        <v>2256357000</v>
      </c>
      <c r="H215" s="8">
        <v>948535000</v>
      </c>
      <c r="I215" s="8">
        <v>9046217000</v>
      </c>
      <c r="J215" s="8">
        <v>0</v>
      </c>
      <c r="K215" s="8">
        <v>0</v>
      </c>
      <c r="L215" s="8">
        <v>0</v>
      </c>
      <c r="M215" s="8">
        <v>0</v>
      </c>
      <c r="N215" s="8">
        <v>0</v>
      </c>
      <c r="O215" s="8">
        <v>0</v>
      </c>
    </row>
    <row r="216" spans="1:15" x14ac:dyDescent="0.2">
      <c r="A216" s="2" t="s">
        <v>39</v>
      </c>
      <c r="B216" s="3" t="s">
        <v>535</v>
      </c>
      <c r="C216" s="1" t="s">
        <v>176</v>
      </c>
      <c r="D216" s="3" t="s">
        <v>0</v>
      </c>
      <c r="E216" s="3" t="s">
        <v>6</v>
      </c>
      <c r="F216" s="3" t="s">
        <v>2</v>
      </c>
      <c r="G216" s="8">
        <v>401000</v>
      </c>
      <c r="H216" s="8">
        <v>21119000</v>
      </c>
      <c r="I216" s="8">
        <v>769025000</v>
      </c>
      <c r="J216" s="8">
        <v>0</v>
      </c>
      <c r="K216" s="8">
        <v>0</v>
      </c>
      <c r="L216" s="8">
        <v>0</v>
      </c>
      <c r="M216" s="8">
        <v>0</v>
      </c>
      <c r="N216" s="8">
        <v>0</v>
      </c>
      <c r="O216" s="8">
        <v>0</v>
      </c>
    </row>
    <row r="217" spans="1:15" x14ac:dyDescent="0.2">
      <c r="A217" s="2" t="s">
        <v>39</v>
      </c>
      <c r="B217" s="3" t="s">
        <v>536</v>
      </c>
      <c r="C217" s="1" t="s">
        <v>323</v>
      </c>
      <c r="D217" s="3" t="s">
        <v>0</v>
      </c>
      <c r="E217" s="3" t="s">
        <v>13</v>
      </c>
      <c r="F217" s="3" t="s">
        <v>2</v>
      </c>
      <c r="G217" s="8">
        <v>2000</v>
      </c>
      <c r="H217" s="8">
        <v>72657000</v>
      </c>
      <c r="I217" s="8">
        <v>159937000</v>
      </c>
      <c r="J217" s="8">
        <v>0</v>
      </c>
      <c r="K217" s="8">
        <v>0</v>
      </c>
      <c r="L217" s="8">
        <v>0</v>
      </c>
      <c r="M217" s="8">
        <v>0</v>
      </c>
      <c r="N217" s="8">
        <v>0</v>
      </c>
      <c r="O217" s="8">
        <v>0</v>
      </c>
    </row>
    <row r="218" spans="1:15" x14ac:dyDescent="0.2">
      <c r="A218" s="2" t="s">
        <v>39</v>
      </c>
      <c r="B218" s="3" t="s">
        <v>537</v>
      </c>
      <c r="C218" s="1" t="s">
        <v>84</v>
      </c>
      <c r="D218" s="3" t="s">
        <v>0</v>
      </c>
      <c r="E218" s="3" t="s">
        <v>7</v>
      </c>
      <c r="F218" s="3" t="s">
        <v>2</v>
      </c>
      <c r="G218" s="8">
        <v>23543.15</v>
      </c>
      <c r="H218" s="8">
        <v>1109393.52</v>
      </c>
      <c r="I218" s="8">
        <v>17750319.789999999</v>
      </c>
      <c r="J218" s="8">
        <v>0</v>
      </c>
      <c r="K218" s="8">
        <v>0</v>
      </c>
      <c r="L218" s="8">
        <v>0</v>
      </c>
      <c r="M218" s="8">
        <v>0</v>
      </c>
      <c r="N218" s="8">
        <v>0</v>
      </c>
      <c r="O218" s="8">
        <v>0</v>
      </c>
    </row>
    <row r="219" spans="1:15" x14ac:dyDescent="0.2">
      <c r="A219" s="2" t="s">
        <v>39</v>
      </c>
      <c r="B219" s="3" t="s">
        <v>538</v>
      </c>
      <c r="C219" s="1" t="s">
        <v>324</v>
      </c>
      <c r="D219" s="3" t="s">
        <v>0</v>
      </c>
      <c r="E219" s="3" t="s">
        <v>18</v>
      </c>
      <c r="F219" s="3" t="s">
        <v>2</v>
      </c>
      <c r="G219" s="8">
        <v>0</v>
      </c>
      <c r="H219" s="8">
        <v>1300</v>
      </c>
      <c r="I219" s="8">
        <v>46604000</v>
      </c>
      <c r="J219" s="8">
        <v>0</v>
      </c>
      <c r="K219" s="8">
        <v>0</v>
      </c>
      <c r="L219" s="8">
        <v>0</v>
      </c>
      <c r="M219" s="8">
        <v>0</v>
      </c>
      <c r="N219" s="8">
        <v>0</v>
      </c>
      <c r="O219" s="8">
        <v>0</v>
      </c>
    </row>
    <row r="220" spans="1:15" x14ac:dyDescent="0.2">
      <c r="A220" s="2" t="s">
        <v>39</v>
      </c>
      <c r="B220" s="3" t="s">
        <v>539</v>
      </c>
      <c r="C220" s="1" t="s">
        <v>325</v>
      </c>
      <c r="D220" s="3" t="s">
        <v>5</v>
      </c>
      <c r="E220" s="3" t="s">
        <v>7</v>
      </c>
      <c r="F220" s="3" t="s">
        <v>2</v>
      </c>
      <c r="G220" s="8">
        <v>8934.2199999999993</v>
      </c>
      <c r="H220" s="8">
        <v>48256301.990000002</v>
      </c>
      <c r="I220" s="8">
        <v>-424474713.56</v>
      </c>
      <c r="J220" s="8">
        <v>0</v>
      </c>
      <c r="K220" s="8">
        <v>0</v>
      </c>
      <c r="L220" s="8">
        <v>0</v>
      </c>
      <c r="M220" s="8">
        <v>0</v>
      </c>
      <c r="N220" s="8">
        <v>0</v>
      </c>
      <c r="O220" s="8">
        <v>0</v>
      </c>
    </row>
    <row r="221" spans="1:15" x14ac:dyDescent="0.2">
      <c r="A221" s="2" t="s">
        <v>39</v>
      </c>
      <c r="B221" s="3" t="s">
        <v>540</v>
      </c>
      <c r="C221" s="1" t="s">
        <v>174</v>
      </c>
      <c r="D221" s="3" t="s">
        <v>0</v>
      </c>
      <c r="E221" s="3" t="s">
        <v>16</v>
      </c>
      <c r="F221" s="3" t="s">
        <v>2</v>
      </c>
      <c r="G221" s="8">
        <v>1946398412.8800001</v>
      </c>
      <c r="H221" s="8">
        <v>907381400.07000005</v>
      </c>
      <c r="I221" s="8">
        <v>826252200.70000005</v>
      </c>
      <c r="J221" s="8">
        <v>0</v>
      </c>
      <c r="K221" s="8">
        <v>0</v>
      </c>
      <c r="L221" s="8">
        <v>0</v>
      </c>
      <c r="M221" s="8">
        <v>0</v>
      </c>
      <c r="N221" s="8">
        <v>0</v>
      </c>
      <c r="O221" s="8">
        <v>0</v>
      </c>
    </row>
    <row r="222" spans="1:15" x14ac:dyDescent="0.2">
      <c r="A222" s="2" t="s">
        <v>40</v>
      </c>
      <c r="B222" s="3" t="s">
        <v>541</v>
      </c>
      <c r="C222" s="6" t="s">
        <v>175</v>
      </c>
      <c r="D222" s="3" t="s">
        <v>0</v>
      </c>
      <c r="E222" s="3" t="s">
        <v>6</v>
      </c>
      <c r="F222" s="3" t="s">
        <v>2</v>
      </c>
      <c r="G222" s="8">
        <v>72132</v>
      </c>
      <c r="H222" s="8">
        <v>34470053.899999999</v>
      </c>
      <c r="I222" s="8">
        <v>498024615.94999999</v>
      </c>
      <c r="J222" s="8">
        <v>0</v>
      </c>
      <c r="K222" s="8">
        <v>0</v>
      </c>
      <c r="L222" s="8">
        <v>0</v>
      </c>
      <c r="M222" s="8">
        <v>0</v>
      </c>
      <c r="N222" s="12">
        <v>0</v>
      </c>
      <c r="O222" s="8">
        <v>0</v>
      </c>
    </row>
    <row r="223" spans="1:15" x14ac:dyDescent="0.2">
      <c r="A223" s="2" t="s">
        <v>40</v>
      </c>
      <c r="B223" s="3" t="s">
        <v>542</v>
      </c>
      <c r="C223" s="1" t="s">
        <v>326</v>
      </c>
      <c r="D223" s="3" t="s">
        <v>0</v>
      </c>
      <c r="E223" s="3" t="s">
        <v>19</v>
      </c>
      <c r="F223" s="3" t="s">
        <v>4</v>
      </c>
      <c r="G223" s="8">
        <v>12300</v>
      </c>
      <c r="H223" s="8">
        <v>-314222.25</v>
      </c>
      <c r="I223" s="8">
        <v>-233390.14</v>
      </c>
      <c r="J223" s="8">
        <v>93666210.780000001</v>
      </c>
      <c r="K223" s="8">
        <v>97325294.489999995</v>
      </c>
      <c r="L223" s="8">
        <v>55969538.560000002</v>
      </c>
      <c r="M223" s="8">
        <v>50521681.350000001</v>
      </c>
      <c r="N223" s="8">
        <v>0</v>
      </c>
      <c r="O223" s="8">
        <v>0</v>
      </c>
    </row>
    <row r="224" spans="1:15" x14ac:dyDescent="0.2">
      <c r="A224" s="2" t="s">
        <v>40</v>
      </c>
      <c r="B224" s="3" t="s">
        <v>543</v>
      </c>
      <c r="C224" s="6" t="s">
        <v>177</v>
      </c>
      <c r="D224" s="3" t="s">
        <v>5</v>
      </c>
      <c r="E224" s="3" t="s">
        <v>6</v>
      </c>
      <c r="F224" s="3" t="s">
        <v>2</v>
      </c>
      <c r="G224" s="8">
        <v>0</v>
      </c>
      <c r="H224" s="8">
        <v>510148.2</v>
      </c>
      <c r="I224" s="8">
        <v>2612834.84</v>
      </c>
      <c r="J224" s="8">
        <v>0</v>
      </c>
      <c r="K224" s="8">
        <v>0</v>
      </c>
      <c r="L224" s="8">
        <v>0</v>
      </c>
      <c r="M224" s="8">
        <v>0</v>
      </c>
      <c r="N224" s="8">
        <v>0</v>
      </c>
      <c r="O224" s="8">
        <v>0</v>
      </c>
    </row>
    <row r="225" spans="1:15" x14ac:dyDescent="0.2">
      <c r="A225" s="2" t="s">
        <v>40</v>
      </c>
      <c r="B225" s="3" t="s">
        <v>544</v>
      </c>
      <c r="C225" s="1" t="s">
        <v>178</v>
      </c>
      <c r="D225" s="3" t="s">
        <v>5</v>
      </c>
      <c r="E225" s="3" t="s">
        <v>16</v>
      </c>
      <c r="F225" s="3" t="s">
        <v>2</v>
      </c>
      <c r="G225" s="8">
        <v>0</v>
      </c>
      <c r="H225" s="8">
        <v>0</v>
      </c>
      <c r="I225" s="8">
        <v>82.93</v>
      </c>
      <c r="J225" s="12">
        <v>0</v>
      </c>
      <c r="K225" s="8">
        <v>0</v>
      </c>
      <c r="L225" s="8">
        <v>0</v>
      </c>
      <c r="M225" s="8">
        <v>0</v>
      </c>
      <c r="N225" s="8">
        <v>0</v>
      </c>
      <c r="O225" s="8">
        <v>0</v>
      </c>
    </row>
    <row r="226" spans="1:15" x14ac:dyDescent="0.2">
      <c r="A226" s="2" t="s">
        <v>40</v>
      </c>
      <c r="B226" s="3" t="s">
        <v>545</v>
      </c>
      <c r="C226" s="6" t="s">
        <v>327</v>
      </c>
      <c r="D226" s="3" t="s">
        <v>5</v>
      </c>
      <c r="E226" s="3" t="s">
        <v>6</v>
      </c>
      <c r="F226" s="3" t="s">
        <v>2</v>
      </c>
      <c r="G226" s="8">
        <v>0</v>
      </c>
      <c r="H226" s="8">
        <v>-1613.41</v>
      </c>
      <c r="I226" s="8">
        <v>681006.68</v>
      </c>
      <c r="J226" s="8">
        <v>0</v>
      </c>
      <c r="K226" s="8">
        <v>0</v>
      </c>
      <c r="L226" s="8">
        <v>0</v>
      </c>
      <c r="M226" s="8">
        <v>0</v>
      </c>
      <c r="N226" s="8">
        <v>0</v>
      </c>
      <c r="O226" s="8">
        <v>0</v>
      </c>
    </row>
    <row r="227" spans="1:15" x14ac:dyDescent="0.2">
      <c r="A227" s="2" t="s">
        <v>40</v>
      </c>
      <c r="B227" s="3" t="s">
        <v>546</v>
      </c>
      <c r="C227" s="1" t="s">
        <v>179</v>
      </c>
      <c r="D227" s="3" t="s">
        <v>5</v>
      </c>
      <c r="E227" s="3" t="s">
        <v>18</v>
      </c>
      <c r="F227" s="3" t="s">
        <v>4</v>
      </c>
      <c r="G227" s="8">
        <v>0</v>
      </c>
      <c r="H227" s="8">
        <v>-888816036.97000003</v>
      </c>
      <c r="I227" s="8">
        <v>-1075636476.74</v>
      </c>
      <c r="J227" s="8">
        <v>2755821.72</v>
      </c>
      <c r="K227" s="8">
        <v>2800168.14</v>
      </c>
      <c r="L227" s="8">
        <v>0</v>
      </c>
      <c r="M227" s="8">
        <v>0</v>
      </c>
      <c r="N227" s="8">
        <v>0</v>
      </c>
      <c r="O227" s="8">
        <v>0</v>
      </c>
    </row>
    <row r="228" spans="1:15" x14ac:dyDescent="0.2">
      <c r="A228" s="2" t="s">
        <v>40</v>
      </c>
      <c r="B228" s="3" t="s">
        <v>547</v>
      </c>
      <c r="C228" s="1" t="str">
        <f t="shared" ref="C228" si="0">MID(B228,SEARCH(" - ",B228)+3,20)</f>
        <v>METRÔ E/L</v>
      </c>
      <c r="D228" s="3" t="s">
        <v>5</v>
      </c>
      <c r="E228" s="3" t="s">
        <v>18</v>
      </c>
      <c r="F228" s="3" t="s">
        <v>4</v>
      </c>
      <c r="G228" s="8">
        <v>66000</v>
      </c>
      <c r="H228" s="8">
        <v>-4634255177.54</v>
      </c>
      <c r="I228" s="8">
        <v>-607732133.25</v>
      </c>
      <c r="J228" s="8">
        <v>48933.04</v>
      </c>
      <c r="K228" s="8">
        <v>24690.77</v>
      </c>
      <c r="L228" s="8">
        <v>0</v>
      </c>
      <c r="M228" s="8">
        <v>0</v>
      </c>
      <c r="N228" s="8">
        <v>0</v>
      </c>
      <c r="O228" s="8">
        <v>0</v>
      </c>
    </row>
    <row r="229" spans="1:15" x14ac:dyDescent="0.2">
      <c r="A229" s="2" t="s">
        <v>40</v>
      </c>
      <c r="B229" s="3" t="s">
        <v>548</v>
      </c>
      <c r="C229" s="6" t="s">
        <v>173</v>
      </c>
      <c r="D229" s="3" t="s">
        <v>0</v>
      </c>
      <c r="E229" s="3" t="s">
        <v>14</v>
      </c>
      <c r="F229" s="3" t="s">
        <v>4</v>
      </c>
      <c r="G229" s="8">
        <v>1703107.89</v>
      </c>
      <c r="H229" s="8">
        <v>9582360</v>
      </c>
      <c r="I229" s="8">
        <v>-6756665</v>
      </c>
      <c r="J229" s="8">
        <v>4504037</v>
      </c>
      <c r="K229" s="8">
        <v>76311248</v>
      </c>
      <c r="L229" s="8">
        <v>744686.26</v>
      </c>
      <c r="M229" s="8">
        <v>744686.26</v>
      </c>
      <c r="N229" s="8">
        <v>0</v>
      </c>
      <c r="O229" s="8">
        <v>0</v>
      </c>
    </row>
    <row r="230" spans="1:15" x14ac:dyDescent="0.2">
      <c r="A230" s="2" t="s">
        <v>40</v>
      </c>
      <c r="B230" s="3" t="s">
        <v>549</v>
      </c>
      <c r="C230" s="6" t="s">
        <v>172</v>
      </c>
      <c r="D230" s="3" t="s">
        <v>5</v>
      </c>
      <c r="E230" s="3" t="s">
        <v>6</v>
      </c>
      <c r="F230" s="3" t="s">
        <v>2</v>
      </c>
      <c r="G230" s="8">
        <v>0</v>
      </c>
      <c r="H230" s="8">
        <v>-630</v>
      </c>
      <c r="I230" s="8">
        <v>-170944.97</v>
      </c>
      <c r="J230" s="8">
        <v>0</v>
      </c>
      <c r="K230" s="8">
        <v>0</v>
      </c>
      <c r="L230" s="8">
        <v>0</v>
      </c>
      <c r="M230" s="8">
        <v>0</v>
      </c>
      <c r="N230" s="8">
        <v>0</v>
      </c>
      <c r="O230" s="8">
        <v>0</v>
      </c>
    </row>
    <row r="231" spans="1:15" x14ac:dyDescent="0.2">
      <c r="A231" s="2" t="s">
        <v>40</v>
      </c>
      <c r="B231" s="3" t="s">
        <v>550</v>
      </c>
      <c r="C231" s="1" t="s">
        <v>171</v>
      </c>
      <c r="D231" s="3" t="s">
        <v>0</v>
      </c>
      <c r="E231" s="3" t="s">
        <v>19</v>
      </c>
      <c r="F231" s="3" t="s">
        <v>4</v>
      </c>
      <c r="G231" s="8">
        <v>129011.3</v>
      </c>
      <c r="H231" s="8">
        <v>383537.34</v>
      </c>
      <c r="I231" s="8">
        <v>-8731546.0199999996</v>
      </c>
      <c r="J231" s="12">
        <v>0</v>
      </c>
      <c r="K231" s="8">
        <v>0</v>
      </c>
      <c r="L231" s="8">
        <v>0</v>
      </c>
      <c r="M231" s="8">
        <v>0</v>
      </c>
      <c r="N231" s="8">
        <v>0</v>
      </c>
      <c r="O231" s="8">
        <v>0</v>
      </c>
    </row>
    <row r="232" spans="1:15" x14ac:dyDescent="0.2">
      <c r="A232" s="2" t="s">
        <v>40</v>
      </c>
      <c r="B232" s="3" t="s">
        <v>551</v>
      </c>
      <c r="C232" s="1" t="str">
        <f t="shared" ref="C232" si="1">MID(B232,SEARCH(" - ",B232)+3,20)</f>
        <v>CENTRAL-RJ</v>
      </c>
      <c r="D232" s="3" t="s">
        <v>0</v>
      </c>
      <c r="E232" s="3" t="s">
        <v>18</v>
      </c>
      <c r="F232" s="3" t="s">
        <v>4</v>
      </c>
      <c r="G232" s="8">
        <v>0</v>
      </c>
      <c r="H232" s="8">
        <v>196274507.21000001</v>
      </c>
      <c r="I232" s="8">
        <v>744749415.49000001</v>
      </c>
      <c r="J232" s="8">
        <v>53782836.219999999</v>
      </c>
      <c r="K232" s="8">
        <v>56393151.659999996</v>
      </c>
      <c r="L232" s="8">
        <v>0</v>
      </c>
      <c r="M232" s="8">
        <v>0</v>
      </c>
      <c r="N232" s="8">
        <v>0</v>
      </c>
      <c r="O232" s="8">
        <v>0</v>
      </c>
    </row>
    <row r="233" spans="1:15" x14ac:dyDescent="0.2">
      <c r="A233" s="2" t="s">
        <v>40</v>
      </c>
      <c r="B233" s="3" t="s">
        <v>552</v>
      </c>
      <c r="C233" s="6" t="s">
        <v>162</v>
      </c>
      <c r="D233" s="3" t="s">
        <v>0</v>
      </c>
      <c r="E233" s="3" t="s">
        <v>9</v>
      </c>
      <c r="F233" s="3" t="s">
        <v>4</v>
      </c>
      <c r="G233" s="8">
        <v>67575513.049999997</v>
      </c>
      <c r="H233" s="8">
        <v>-996141.96</v>
      </c>
      <c r="I233" s="8">
        <v>117866046.65000001</v>
      </c>
      <c r="J233" s="8">
        <v>109283877.09999999</v>
      </c>
      <c r="K233" s="8">
        <v>143449305.56</v>
      </c>
      <c r="L233" s="8">
        <v>2025645.68</v>
      </c>
      <c r="M233" s="8">
        <v>2666383.3199999998</v>
      </c>
      <c r="N233" s="8">
        <v>0</v>
      </c>
      <c r="O233" s="8">
        <v>0</v>
      </c>
    </row>
    <row r="234" spans="1:15" x14ac:dyDescent="0.2">
      <c r="A234" s="2" t="s">
        <v>40</v>
      </c>
      <c r="B234" s="3" t="s">
        <v>553</v>
      </c>
      <c r="C234" s="6" t="s">
        <v>165</v>
      </c>
      <c r="D234" s="3" t="s">
        <v>0</v>
      </c>
      <c r="E234" s="3" t="s">
        <v>8</v>
      </c>
      <c r="F234" s="3" t="s">
        <v>2</v>
      </c>
      <c r="G234" s="8">
        <v>217564000</v>
      </c>
      <c r="H234" s="8">
        <v>27136000</v>
      </c>
      <c r="I234" s="8">
        <v>7541103000</v>
      </c>
      <c r="J234" s="8">
        <v>0</v>
      </c>
      <c r="K234" s="8">
        <v>0</v>
      </c>
      <c r="L234" s="8">
        <v>0</v>
      </c>
      <c r="M234" s="8">
        <v>0</v>
      </c>
      <c r="N234" s="8">
        <v>0</v>
      </c>
      <c r="O234" s="8">
        <v>0</v>
      </c>
    </row>
    <row r="235" spans="1:15" x14ac:dyDescent="0.2">
      <c r="A235" s="2" t="s">
        <v>40</v>
      </c>
      <c r="B235" s="3" t="s">
        <v>554</v>
      </c>
      <c r="C235" s="6" t="s">
        <v>166</v>
      </c>
      <c r="D235" s="3" t="s">
        <v>0</v>
      </c>
      <c r="E235" s="3" t="s">
        <v>12</v>
      </c>
      <c r="F235" s="3" t="s">
        <v>2</v>
      </c>
      <c r="G235" s="8">
        <v>0</v>
      </c>
      <c r="H235" s="8">
        <v>15092067.460000001</v>
      </c>
      <c r="I235" s="8">
        <v>145731648.59</v>
      </c>
      <c r="J235" s="8">
        <v>0</v>
      </c>
      <c r="K235" s="8">
        <v>0</v>
      </c>
      <c r="L235" s="8">
        <v>0</v>
      </c>
      <c r="M235" s="8">
        <v>0</v>
      </c>
      <c r="N235" s="8">
        <v>0</v>
      </c>
      <c r="O235" s="8">
        <v>0</v>
      </c>
    </row>
    <row r="236" spans="1:15" x14ac:dyDescent="0.2">
      <c r="A236" s="2" t="s">
        <v>40</v>
      </c>
      <c r="B236" s="3" t="s">
        <v>606</v>
      </c>
      <c r="C236" s="6" t="s">
        <v>163</v>
      </c>
      <c r="D236" s="3" t="s">
        <v>0</v>
      </c>
      <c r="E236" s="3" t="s">
        <v>7</v>
      </c>
      <c r="F236" s="3" t="s">
        <v>4</v>
      </c>
      <c r="G236" s="8">
        <v>0</v>
      </c>
      <c r="H236" s="8">
        <v>-45047.19</v>
      </c>
      <c r="I236" s="8">
        <v>951453.75</v>
      </c>
      <c r="J236" s="8">
        <v>3268248.23</v>
      </c>
      <c r="K236" s="8">
        <v>4276543.3099999996</v>
      </c>
      <c r="L236" s="8">
        <v>0</v>
      </c>
      <c r="M236" s="8">
        <v>0</v>
      </c>
      <c r="N236" s="8">
        <v>0</v>
      </c>
      <c r="O236" s="8">
        <v>0</v>
      </c>
    </row>
    <row r="237" spans="1:15" x14ac:dyDescent="0.2">
      <c r="A237" s="2" t="s">
        <v>40</v>
      </c>
      <c r="B237" s="3" t="s">
        <v>169</v>
      </c>
      <c r="C237" s="6" t="s">
        <v>169</v>
      </c>
      <c r="D237" s="3" t="s">
        <v>0</v>
      </c>
      <c r="E237" s="3" t="s">
        <v>7</v>
      </c>
      <c r="F237" s="3" t="s">
        <v>4</v>
      </c>
      <c r="G237" s="8">
        <v>1960604.88</v>
      </c>
      <c r="H237" s="8">
        <v>-231235.68</v>
      </c>
      <c r="I237" s="8">
        <v>38150809.890000001</v>
      </c>
      <c r="J237" s="8">
        <v>8582395.7699999996</v>
      </c>
      <c r="K237" s="8">
        <v>10446448.119999999</v>
      </c>
      <c r="L237" s="8">
        <v>0</v>
      </c>
      <c r="M237" s="8">
        <v>0</v>
      </c>
      <c r="N237" s="8">
        <v>0</v>
      </c>
      <c r="O237" s="8">
        <v>0</v>
      </c>
    </row>
    <row r="238" spans="1:15" x14ac:dyDescent="0.2">
      <c r="A238" s="2" t="s">
        <v>40</v>
      </c>
      <c r="B238" s="3" t="s">
        <v>607</v>
      </c>
      <c r="C238" s="6" t="s">
        <v>164</v>
      </c>
      <c r="D238" s="3" t="s">
        <v>0</v>
      </c>
      <c r="E238" s="3" t="s">
        <v>3</v>
      </c>
      <c r="F238" s="3" t="s">
        <v>4</v>
      </c>
      <c r="G238" s="8">
        <v>0</v>
      </c>
      <c r="H238" s="8">
        <v>-3970174.75</v>
      </c>
      <c r="I238" s="8">
        <v>42541238.640000001</v>
      </c>
      <c r="J238" s="8">
        <v>9543628.6999999993</v>
      </c>
      <c r="K238" s="8">
        <v>11823965.85</v>
      </c>
      <c r="L238" s="8">
        <v>2725409.64</v>
      </c>
      <c r="M238" s="8">
        <v>371838.33</v>
      </c>
      <c r="N238" s="8">
        <v>0</v>
      </c>
      <c r="O238" s="8">
        <v>0</v>
      </c>
    </row>
    <row r="239" spans="1:15" x14ac:dyDescent="0.2">
      <c r="A239" s="2" t="s">
        <v>40</v>
      </c>
      <c r="B239" s="3" t="s">
        <v>555</v>
      </c>
      <c r="C239" s="6" t="s">
        <v>167</v>
      </c>
      <c r="D239" s="3" t="s">
        <v>0</v>
      </c>
      <c r="E239" s="3" t="s">
        <v>18</v>
      </c>
      <c r="F239" s="3" t="s">
        <v>4</v>
      </c>
      <c r="G239" s="8">
        <v>0</v>
      </c>
      <c r="H239" s="8">
        <v>-190508341.56999999</v>
      </c>
      <c r="I239" s="8">
        <v>397765116.54000002</v>
      </c>
      <c r="J239" s="8">
        <v>64523000</v>
      </c>
      <c r="K239" s="8">
        <v>53216000</v>
      </c>
      <c r="L239" s="8">
        <v>1597423000</v>
      </c>
      <c r="M239" s="8">
        <v>1671701000</v>
      </c>
      <c r="N239" s="8">
        <v>0</v>
      </c>
      <c r="O239" s="8">
        <v>0</v>
      </c>
    </row>
    <row r="240" spans="1:15" x14ac:dyDescent="0.2">
      <c r="A240" s="2" t="s">
        <v>40</v>
      </c>
      <c r="B240" s="3" t="s">
        <v>556</v>
      </c>
      <c r="C240" s="1" t="s">
        <v>168</v>
      </c>
      <c r="D240" s="3" t="s">
        <v>0</v>
      </c>
      <c r="E240" s="3" t="s">
        <v>15</v>
      </c>
      <c r="F240" s="3" t="s">
        <v>4</v>
      </c>
      <c r="G240" s="8">
        <v>0</v>
      </c>
      <c r="H240" s="8">
        <v>226892</v>
      </c>
      <c r="I240" s="8">
        <v>-159157.28</v>
      </c>
      <c r="J240" s="12">
        <v>0</v>
      </c>
      <c r="K240" s="8">
        <v>0</v>
      </c>
      <c r="L240" s="8">
        <v>2974744.88</v>
      </c>
      <c r="M240" s="8">
        <v>2445684.12</v>
      </c>
      <c r="N240" s="12">
        <v>0</v>
      </c>
      <c r="O240" s="8">
        <v>0</v>
      </c>
    </row>
    <row r="241" spans="1:15" x14ac:dyDescent="0.2">
      <c r="A241" s="2" t="s">
        <v>40</v>
      </c>
      <c r="B241" s="3" t="s">
        <v>557</v>
      </c>
      <c r="C241" s="6" t="s">
        <v>170</v>
      </c>
      <c r="D241" s="3" t="s">
        <v>0</v>
      </c>
      <c r="E241" s="3" t="s">
        <v>9</v>
      </c>
      <c r="F241" s="3" t="s">
        <v>4</v>
      </c>
      <c r="G241" s="8">
        <v>0</v>
      </c>
      <c r="H241" s="8">
        <v>-323475</v>
      </c>
      <c r="I241" s="8">
        <v>-278125443.77999997</v>
      </c>
      <c r="J241" s="8">
        <v>0</v>
      </c>
      <c r="K241" s="8">
        <v>0</v>
      </c>
      <c r="L241" s="8">
        <v>0</v>
      </c>
      <c r="M241" s="8">
        <v>0</v>
      </c>
      <c r="N241" s="8">
        <v>0</v>
      </c>
      <c r="O241" s="8">
        <v>0</v>
      </c>
    </row>
    <row r="242" spans="1:15" x14ac:dyDescent="0.2">
      <c r="A242" s="2" t="s">
        <v>40</v>
      </c>
      <c r="B242" s="3" t="s">
        <v>558</v>
      </c>
      <c r="C242" s="6" t="s">
        <v>148</v>
      </c>
      <c r="D242" s="3" t="s">
        <v>5</v>
      </c>
      <c r="E242" s="3" t="s">
        <v>18</v>
      </c>
      <c r="F242" s="3" t="s">
        <v>4</v>
      </c>
      <c r="G242" s="8">
        <v>0</v>
      </c>
      <c r="H242" s="8">
        <v>-76204039.75</v>
      </c>
      <c r="I242" s="8">
        <v>-6176078.96</v>
      </c>
      <c r="J242" s="8">
        <v>450438.19</v>
      </c>
      <c r="K242" s="8">
        <v>480323.11</v>
      </c>
      <c r="L242" s="8">
        <v>2992296.37</v>
      </c>
      <c r="M242" s="8">
        <v>2992296.37</v>
      </c>
      <c r="N242" s="8">
        <v>0</v>
      </c>
      <c r="O242" s="8">
        <v>0</v>
      </c>
    </row>
    <row r="243" spans="1:15" x14ac:dyDescent="0.2">
      <c r="A243" s="2" t="s">
        <v>41</v>
      </c>
      <c r="B243" s="3" t="s">
        <v>559</v>
      </c>
      <c r="C243" s="6" t="s">
        <v>160</v>
      </c>
      <c r="D243" s="3" t="s">
        <v>5</v>
      </c>
      <c r="E243" s="3" t="s">
        <v>6</v>
      </c>
      <c r="F243" s="3" t="s">
        <v>2</v>
      </c>
      <c r="G243" s="8">
        <v>0</v>
      </c>
      <c r="H243" s="8">
        <v>0</v>
      </c>
      <c r="I243" s="8">
        <v>0</v>
      </c>
      <c r="J243" s="8">
        <v>0</v>
      </c>
      <c r="K243" s="8">
        <v>0</v>
      </c>
      <c r="L243" s="8">
        <v>0</v>
      </c>
      <c r="M243" s="8">
        <v>0</v>
      </c>
      <c r="N243" s="8">
        <v>0</v>
      </c>
      <c r="O243" s="8">
        <v>0</v>
      </c>
    </row>
    <row r="244" spans="1:15" x14ac:dyDescent="0.2">
      <c r="A244" s="2" t="s">
        <v>41</v>
      </c>
      <c r="B244" s="3" t="s">
        <v>560</v>
      </c>
      <c r="C244" s="6" t="s">
        <v>161</v>
      </c>
      <c r="D244" s="3" t="s">
        <v>5</v>
      </c>
      <c r="E244" s="3" t="s">
        <v>9</v>
      </c>
      <c r="F244" s="3" t="s">
        <v>2</v>
      </c>
      <c r="G244" s="8">
        <v>0</v>
      </c>
      <c r="H244" s="8">
        <v>0</v>
      </c>
      <c r="I244" s="8">
        <v>0</v>
      </c>
      <c r="J244" s="8">
        <v>0</v>
      </c>
      <c r="K244" s="8">
        <v>0</v>
      </c>
      <c r="L244" s="8">
        <v>0</v>
      </c>
      <c r="M244" s="8">
        <v>0</v>
      </c>
      <c r="N244" s="8">
        <v>0</v>
      </c>
      <c r="O244" s="8">
        <v>0</v>
      </c>
    </row>
    <row r="245" spans="1:15" x14ac:dyDescent="0.2">
      <c r="A245" s="2" t="s">
        <v>41</v>
      </c>
      <c r="B245" s="3" t="s">
        <v>561</v>
      </c>
      <c r="C245" s="6" t="s">
        <v>159</v>
      </c>
      <c r="D245" s="3" t="s">
        <v>5</v>
      </c>
      <c r="E245" s="3" t="s">
        <v>10</v>
      </c>
      <c r="F245" s="3" t="s">
        <v>2</v>
      </c>
      <c r="G245" s="8">
        <v>0</v>
      </c>
      <c r="H245" s="8">
        <v>0</v>
      </c>
      <c r="I245" s="8">
        <v>0</v>
      </c>
      <c r="J245" s="8">
        <v>0</v>
      </c>
      <c r="K245" s="8">
        <v>0</v>
      </c>
      <c r="L245" s="8">
        <v>0</v>
      </c>
      <c r="M245" s="8">
        <v>0</v>
      </c>
      <c r="N245" s="8">
        <v>0</v>
      </c>
      <c r="O245" s="8">
        <v>0</v>
      </c>
    </row>
    <row r="246" spans="1:15" x14ac:dyDescent="0.2">
      <c r="A246" s="2" t="s">
        <v>41</v>
      </c>
      <c r="B246" s="3" t="s">
        <v>562</v>
      </c>
      <c r="C246" s="6" t="s">
        <v>158</v>
      </c>
      <c r="D246" s="3" t="s">
        <v>5</v>
      </c>
      <c r="E246" s="3" t="s">
        <v>9</v>
      </c>
      <c r="F246" s="3" t="s">
        <v>2</v>
      </c>
      <c r="G246" s="8">
        <v>0</v>
      </c>
      <c r="H246" s="8">
        <v>0</v>
      </c>
      <c r="I246" s="8">
        <v>0</v>
      </c>
      <c r="J246" s="8">
        <v>0</v>
      </c>
      <c r="K246" s="8">
        <v>0</v>
      </c>
      <c r="L246" s="8">
        <v>0</v>
      </c>
      <c r="M246" s="8">
        <v>0</v>
      </c>
      <c r="N246" s="8">
        <v>0</v>
      </c>
      <c r="O246" s="8">
        <v>0</v>
      </c>
    </row>
    <row r="247" spans="1:15" x14ac:dyDescent="0.2">
      <c r="A247" s="2" t="s">
        <v>41</v>
      </c>
      <c r="B247" s="3" t="s">
        <v>563</v>
      </c>
      <c r="C247" s="1" t="str">
        <f t="shared" ref="C247:C249" si="2">MID(B247,SEARCH(" - ",B247)+3,20)</f>
        <v>CMR</v>
      </c>
      <c r="D247" s="3" t="s">
        <v>0</v>
      </c>
      <c r="E247" s="3" t="s">
        <v>17</v>
      </c>
      <c r="F247" s="3" t="s">
        <v>2</v>
      </c>
      <c r="G247" s="8">
        <v>34067.29</v>
      </c>
      <c r="H247" s="8">
        <v>1351000.24</v>
      </c>
      <c r="I247" s="8">
        <v>1841848276.03</v>
      </c>
      <c r="J247" s="8">
        <v>0</v>
      </c>
      <c r="K247" s="8">
        <v>0</v>
      </c>
      <c r="L247" s="8">
        <v>0</v>
      </c>
      <c r="M247" s="8">
        <v>0</v>
      </c>
      <c r="N247" s="8">
        <v>0</v>
      </c>
      <c r="O247" s="8">
        <v>0</v>
      </c>
    </row>
    <row r="248" spans="1:15" x14ac:dyDescent="0.2">
      <c r="A248" s="2" t="s">
        <v>41</v>
      </c>
      <c r="B248" s="3" t="s">
        <v>564</v>
      </c>
      <c r="C248" s="6" t="s">
        <v>157</v>
      </c>
      <c r="D248" s="3" t="s">
        <v>0</v>
      </c>
      <c r="E248" s="3" t="s">
        <v>20</v>
      </c>
      <c r="F248" s="3" t="s">
        <v>2</v>
      </c>
      <c r="G248" s="8">
        <v>0</v>
      </c>
      <c r="H248" s="8">
        <v>-128732.28</v>
      </c>
      <c r="I248" s="8">
        <v>873441.05</v>
      </c>
      <c r="J248" s="8">
        <v>0</v>
      </c>
      <c r="K248" s="8">
        <v>0</v>
      </c>
      <c r="L248" s="8">
        <v>0</v>
      </c>
      <c r="M248" s="8">
        <v>0</v>
      </c>
      <c r="N248" s="8">
        <v>0</v>
      </c>
      <c r="O248" s="8">
        <v>0</v>
      </c>
    </row>
    <row r="249" spans="1:15" x14ac:dyDescent="0.2">
      <c r="A249" s="2" t="s">
        <v>41</v>
      </c>
      <c r="B249" s="3" t="s">
        <v>565</v>
      </c>
      <c r="C249" s="1" t="str">
        <f t="shared" si="2"/>
        <v>RONGÁS</v>
      </c>
      <c r="D249" s="3" t="s">
        <v>0</v>
      </c>
      <c r="E249" s="3" t="s">
        <v>13</v>
      </c>
      <c r="F249" s="3" t="s">
        <v>2</v>
      </c>
      <c r="G249" s="8">
        <v>0</v>
      </c>
      <c r="H249" s="8">
        <v>-9720540.4800000004</v>
      </c>
      <c r="I249" s="8">
        <v>1882430.48</v>
      </c>
      <c r="J249" s="8">
        <v>0</v>
      </c>
      <c r="K249" s="8">
        <v>0</v>
      </c>
      <c r="L249" s="8">
        <v>0</v>
      </c>
      <c r="M249" s="8">
        <v>0</v>
      </c>
      <c r="N249" s="12">
        <v>0</v>
      </c>
      <c r="O249" s="8">
        <v>170000</v>
      </c>
    </row>
    <row r="250" spans="1:15" x14ac:dyDescent="0.2">
      <c r="A250" s="2" t="s">
        <v>41</v>
      </c>
      <c r="B250" s="3" t="s">
        <v>566</v>
      </c>
      <c r="C250" s="6" t="s">
        <v>76</v>
      </c>
      <c r="D250" s="3" t="s">
        <v>0</v>
      </c>
      <c r="E250" s="3" t="s">
        <v>8</v>
      </c>
      <c r="F250" s="3" t="s">
        <v>2</v>
      </c>
      <c r="G250" s="8">
        <v>15050209</v>
      </c>
      <c r="H250" s="8">
        <v>-73682504</v>
      </c>
      <c r="I250" s="8">
        <v>1754444388</v>
      </c>
      <c r="J250" s="12">
        <v>5326992</v>
      </c>
      <c r="K250" s="8">
        <v>2341937</v>
      </c>
      <c r="L250" s="8">
        <v>0</v>
      </c>
      <c r="M250" s="8">
        <v>0</v>
      </c>
      <c r="N250" s="8">
        <v>0</v>
      </c>
      <c r="O250" s="8">
        <v>0</v>
      </c>
    </row>
    <row r="251" spans="1:15" x14ac:dyDescent="0.2">
      <c r="A251" s="2" t="s">
        <v>42</v>
      </c>
      <c r="B251" s="3" t="s">
        <v>567</v>
      </c>
      <c r="C251" s="1" t="s">
        <v>127</v>
      </c>
      <c r="D251" s="3" t="s">
        <v>0</v>
      </c>
      <c r="E251" s="3" t="s">
        <v>3</v>
      </c>
      <c r="F251" s="3" t="s">
        <v>4</v>
      </c>
      <c r="G251" s="8">
        <v>0</v>
      </c>
      <c r="H251" s="8">
        <v>174721.67</v>
      </c>
      <c r="I251" s="8">
        <v>12263423.24</v>
      </c>
      <c r="J251" s="8">
        <v>4853455.53</v>
      </c>
      <c r="K251" s="8">
        <v>5390826.8899999997</v>
      </c>
      <c r="L251" s="8">
        <v>0</v>
      </c>
      <c r="M251" s="8">
        <v>0</v>
      </c>
      <c r="N251" s="8">
        <v>0</v>
      </c>
      <c r="O251" s="8">
        <v>5259095.1100000003</v>
      </c>
    </row>
    <row r="252" spans="1:15" x14ac:dyDescent="0.2">
      <c r="A252" s="2" t="s">
        <v>42</v>
      </c>
      <c r="B252" s="3" t="s">
        <v>568</v>
      </c>
      <c r="C252" s="1" t="str">
        <f t="shared" ref="C252:C271" si="3">MID(B252,SEARCH(" - ",B252)+3,20)</f>
        <v>CAER</v>
      </c>
      <c r="D252" s="3" t="s">
        <v>0</v>
      </c>
      <c r="E252" s="3" t="s">
        <v>8</v>
      </c>
      <c r="F252" s="3" t="s">
        <v>2</v>
      </c>
      <c r="G252" s="8">
        <v>7449523.0599999996</v>
      </c>
      <c r="H252" s="8">
        <v>-119486313.73999999</v>
      </c>
      <c r="I252" s="8">
        <v>-615327216.28999996</v>
      </c>
      <c r="J252" s="8">
        <v>0</v>
      </c>
      <c r="K252" s="8">
        <v>0</v>
      </c>
      <c r="L252" s="8">
        <v>0</v>
      </c>
      <c r="M252" s="8">
        <v>0</v>
      </c>
      <c r="N252" s="8">
        <v>0</v>
      </c>
      <c r="O252" s="8">
        <v>0</v>
      </c>
    </row>
    <row r="253" spans="1:15" x14ac:dyDescent="0.2">
      <c r="A253" s="2" t="s">
        <v>42</v>
      </c>
      <c r="B253" s="3" t="s">
        <v>569</v>
      </c>
      <c r="C253" s="1" t="str">
        <f t="shared" si="3"/>
        <v>CERR</v>
      </c>
      <c r="D253" s="3" t="s">
        <v>5</v>
      </c>
      <c r="E253" s="3" t="s">
        <v>16</v>
      </c>
      <c r="F253" s="3" t="s">
        <v>4</v>
      </c>
      <c r="G253" s="8">
        <v>0</v>
      </c>
      <c r="H253" s="8">
        <v>-30248948.219999999</v>
      </c>
      <c r="I253" s="8">
        <v>-45891504.649999999</v>
      </c>
      <c r="J253" s="8">
        <v>31084715.960000001</v>
      </c>
      <c r="K253" s="8">
        <v>15099888.09</v>
      </c>
      <c r="L253" s="8">
        <v>0</v>
      </c>
      <c r="M253" s="8">
        <v>0</v>
      </c>
      <c r="N253" s="8">
        <v>0</v>
      </c>
      <c r="O253" s="8">
        <v>0</v>
      </c>
    </row>
    <row r="254" spans="1:15" x14ac:dyDescent="0.2">
      <c r="A254" s="2" t="s">
        <v>42</v>
      </c>
      <c r="B254" s="3" t="s">
        <v>570</v>
      </c>
      <c r="C254" s="1" t="str">
        <f t="shared" si="3"/>
        <v>CODESAIMA</v>
      </c>
      <c r="D254" s="3" t="s">
        <v>0</v>
      </c>
      <c r="E254" s="3" t="s">
        <v>7</v>
      </c>
      <c r="F254" s="3" t="s">
        <v>4</v>
      </c>
      <c r="G254" s="8">
        <v>293493.34000000003</v>
      </c>
      <c r="H254" s="8">
        <v>-37437458.920000002</v>
      </c>
      <c r="I254" s="8">
        <v>85383810.730000004</v>
      </c>
      <c r="J254" s="8">
        <v>17160911.34</v>
      </c>
      <c r="K254" s="8">
        <v>24106938.57</v>
      </c>
      <c r="L254" s="8">
        <v>0</v>
      </c>
      <c r="M254" s="8">
        <v>0</v>
      </c>
      <c r="N254" s="8">
        <v>0</v>
      </c>
      <c r="O254" s="8">
        <v>0</v>
      </c>
    </row>
    <row r="255" spans="1:15" x14ac:dyDescent="0.2">
      <c r="A255" s="2" t="s">
        <v>42</v>
      </c>
      <c r="B255" s="3" t="s">
        <v>128</v>
      </c>
      <c r="C255" s="1" t="s">
        <v>128</v>
      </c>
      <c r="D255" s="3" t="s">
        <v>0</v>
      </c>
      <c r="E255" s="3" t="s">
        <v>12</v>
      </c>
      <c r="F255" s="3" t="s">
        <v>4</v>
      </c>
      <c r="G255" s="8">
        <v>0</v>
      </c>
      <c r="H255" s="8">
        <v>-158043.54</v>
      </c>
      <c r="I255" s="8">
        <v>-2260618.02</v>
      </c>
      <c r="J255" s="8">
        <v>4514009.8600000003</v>
      </c>
      <c r="K255" s="8">
        <v>5643493.9100000001</v>
      </c>
      <c r="L255" s="8">
        <v>0</v>
      </c>
      <c r="M255" s="8">
        <v>0</v>
      </c>
      <c r="N255" s="8">
        <v>0</v>
      </c>
      <c r="O255" s="8">
        <v>0</v>
      </c>
    </row>
    <row r="256" spans="1:15" x14ac:dyDescent="0.2">
      <c r="A256" s="2" t="s">
        <v>43</v>
      </c>
      <c r="B256" s="3" t="s">
        <v>571</v>
      </c>
      <c r="C256" s="1" t="str">
        <f t="shared" si="3"/>
        <v>COHAB/SC</v>
      </c>
      <c r="D256" s="3" t="s">
        <v>5</v>
      </c>
      <c r="E256" s="3" t="s">
        <v>9</v>
      </c>
      <c r="F256" s="3" t="s">
        <v>4</v>
      </c>
      <c r="G256" s="8">
        <v>0</v>
      </c>
      <c r="H256" s="8">
        <v>6418387.3300000001</v>
      </c>
      <c r="I256" s="8">
        <v>-20212050.149999999</v>
      </c>
      <c r="J256" s="8">
        <v>5488228.3600000003</v>
      </c>
      <c r="K256" s="8">
        <v>3808289.65</v>
      </c>
      <c r="L256" s="8">
        <v>46342958.68</v>
      </c>
      <c r="M256" s="8">
        <v>46342958.68</v>
      </c>
      <c r="N256" s="8">
        <v>0</v>
      </c>
      <c r="O256" s="8">
        <v>0</v>
      </c>
    </row>
    <row r="257" spans="1:15" x14ac:dyDescent="0.2">
      <c r="A257" s="2" t="s">
        <v>43</v>
      </c>
      <c r="B257" s="3" t="s">
        <v>572</v>
      </c>
      <c r="C257" s="1" t="s">
        <v>129</v>
      </c>
      <c r="D257" s="3" t="s">
        <v>0</v>
      </c>
      <c r="E257" s="3" t="s">
        <v>19</v>
      </c>
      <c r="F257" s="3" t="s">
        <v>4</v>
      </c>
      <c r="G257" s="8">
        <v>1360836.24</v>
      </c>
      <c r="H257" s="8">
        <v>304261.3</v>
      </c>
      <c r="I257" s="8">
        <v>1385948.06</v>
      </c>
      <c r="J257" s="8">
        <v>201023573.83000001</v>
      </c>
      <c r="K257" s="8">
        <v>195881081.87</v>
      </c>
      <c r="L257" s="8">
        <v>0</v>
      </c>
      <c r="M257" s="8">
        <v>0</v>
      </c>
      <c r="N257" s="8">
        <v>0</v>
      </c>
      <c r="O257" s="8">
        <v>0</v>
      </c>
    </row>
    <row r="258" spans="1:15" x14ac:dyDescent="0.2">
      <c r="A258" s="2" t="s">
        <v>43</v>
      </c>
      <c r="B258" s="3" t="s">
        <v>573</v>
      </c>
      <c r="C258" s="1" t="s">
        <v>130</v>
      </c>
      <c r="D258" s="3" t="s">
        <v>0</v>
      </c>
      <c r="E258" s="3" t="s">
        <v>19</v>
      </c>
      <c r="F258" s="3" t="s">
        <v>4</v>
      </c>
      <c r="G258" s="8">
        <v>11528375.58</v>
      </c>
      <c r="H258" s="8">
        <v>-14266827.470000001</v>
      </c>
      <c r="I258" s="8">
        <v>-2485142.04</v>
      </c>
      <c r="J258" s="8">
        <v>372391251.60000002</v>
      </c>
      <c r="K258" s="8">
        <v>365207403.44999999</v>
      </c>
      <c r="L258" s="8">
        <v>0</v>
      </c>
      <c r="M258" s="8">
        <v>0</v>
      </c>
      <c r="N258" s="8">
        <v>0</v>
      </c>
      <c r="O258" s="8">
        <v>0</v>
      </c>
    </row>
    <row r="259" spans="1:15" x14ac:dyDescent="0.2">
      <c r="A259" s="2" t="s">
        <v>43</v>
      </c>
      <c r="B259" s="3" t="s">
        <v>574</v>
      </c>
      <c r="C259" s="1" t="s">
        <v>131</v>
      </c>
      <c r="D259" s="3" t="s">
        <v>5</v>
      </c>
      <c r="E259" s="3" t="s">
        <v>15</v>
      </c>
      <c r="F259" s="3" t="s">
        <v>4</v>
      </c>
      <c r="G259" s="8">
        <v>0</v>
      </c>
      <c r="H259" s="8">
        <v>5578</v>
      </c>
      <c r="I259" s="8">
        <v>1342901</v>
      </c>
      <c r="J259" s="8">
        <v>0</v>
      </c>
      <c r="K259" s="8">
        <v>0</v>
      </c>
      <c r="L259" s="8">
        <v>0</v>
      </c>
      <c r="M259" s="8">
        <v>0</v>
      </c>
      <c r="N259" s="8">
        <v>0</v>
      </c>
      <c r="O259" s="8">
        <v>0</v>
      </c>
    </row>
    <row r="260" spans="1:15" x14ac:dyDescent="0.2">
      <c r="A260" s="2" t="s">
        <v>43</v>
      </c>
      <c r="B260" s="3" t="s">
        <v>575</v>
      </c>
      <c r="C260" s="1" t="str">
        <f t="shared" si="3"/>
        <v>BADESC</v>
      </c>
      <c r="D260" s="3" t="s">
        <v>0</v>
      </c>
      <c r="E260" s="3" t="s">
        <v>6</v>
      </c>
      <c r="F260" s="3" t="s">
        <v>2</v>
      </c>
      <c r="G260" s="8">
        <v>0</v>
      </c>
      <c r="H260" s="8">
        <v>66834726.969999999</v>
      </c>
      <c r="I260" s="8">
        <v>762013543.95000005</v>
      </c>
      <c r="J260" s="8">
        <v>0</v>
      </c>
      <c r="K260" s="8">
        <v>0</v>
      </c>
      <c r="L260" s="8">
        <v>367370085.16000003</v>
      </c>
      <c r="M260" s="8">
        <v>442638646.75</v>
      </c>
      <c r="N260" s="8">
        <v>26000007</v>
      </c>
      <c r="O260" s="8">
        <v>102500003</v>
      </c>
    </row>
    <row r="261" spans="1:15" x14ac:dyDescent="0.2">
      <c r="A261" s="2" t="s">
        <v>43</v>
      </c>
      <c r="B261" s="3" t="s">
        <v>576</v>
      </c>
      <c r="C261" s="1" t="s">
        <v>132</v>
      </c>
      <c r="D261" s="3" t="s">
        <v>5</v>
      </c>
      <c r="E261" s="3" t="s">
        <v>1</v>
      </c>
      <c r="F261" s="3" t="s">
        <v>4</v>
      </c>
      <c r="G261" s="8">
        <v>0</v>
      </c>
      <c r="H261" s="8">
        <v>177766.63</v>
      </c>
      <c r="I261" s="8">
        <v>3709793.03</v>
      </c>
      <c r="J261" s="8">
        <v>0</v>
      </c>
      <c r="K261" s="8">
        <v>0</v>
      </c>
      <c r="L261" s="8">
        <v>0</v>
      </c>
      <c r="M261" s="8">
        <v>0</v>
      </c>
      <c r="N261" s="8">
        <v>235000</v>
      </c>
      <c r="O261" s="8">
        <v>42000</v>
      </c>
    </row>
    <row r="262" spans="1:15" x14ac:dyDescent="0.2">
      <c r="A262" s="2" t="s">
        <v>43</v>
      </c>
      <c r="B262" s="3" t="s">
        <v>577</v>
      </c>
      <c r="C262" s="1" t="str">
        <f t="shared" si="3"/>
        <v>CEASA</v>
      </c>
      <c r="D262" s="3" t="s">
        <v>0</v>
      </c>
      <c r="E262" s="3" t="s">
        <v>7</v>
      </c>
      <c r="F262" s="3" t="s">
        <v>2</v>
      </c>
      <c r="G262" s="8">
        <v>2085411.36</v>
      </c>
      <c r="H262" s="8">
        <v>1173263.9099999999</v>
      </c>
      <c r="I262" s="8">
        <v>9916508.9700000007</v>
      </c>
      <c r="J262" s="8">
        <v>0</v>
      </c>
      <c r="K262" s="8">
        <v>0</v>
      </c>
      <c r="L262" s="8">
        <v>0</v>
      </c>
      <c r="M262" s="8">
        <v>0</v>
      </c>
      <c r="N262" s="8">
        <v>0</v>
      </c>
      <c r="O262" s="8">
        <v>0</v>
      </c>
    </row>
    <row r="263" spans="1:15" x14ac:dyDescent="0.2">
      <c r="A263" s="2" t="s">
        <v>43</v>
      </c>
      <c r="B263" s="3" t="s">
        <v>578</v>
      </c>
      <c r="C263" s="1" t="s">
        <v>133</v>
      </c>
      <c r="D263" s="3" t="s">
        <v>0</v>
      </c>
      <c r="E263" s="3" t="s">
        <v>16</v>
      </c>
      <c r="F263" s="3" t="s">
        <v>2</v>
      </c>
      <c r="G263" s="8">
        <v>777067537</v>
      </c>
      <c r="H263" s="8">
        <v>563172000</v>
      </c>
      <c r="I263" s="8">
        <v>2621369000</v>
      </c>
      <c r="J263" s="8">
        <v>0</v>
      </c>
      <c r="K263" s="8">
        <v>0</v>
      </c>
      <c r="L263" s="8">
        <v>0</v>
      </c>
      <c r="M263" s="8">
        <v>0</v>
      </c>
      <c r="N263" s="8">
        <v>0</v>
      </c>
      <c r="O263" s="8">
        <v>0</v>
      </c>
    </row>
    <row r="264" spans="1:15" x14ac:dyDescent="0.2">
      <c r="A264" s="2" t="s">
        <v>43</v>
      </c>
      <c r="B264" s="3" t="s">
        <v>579</v>
      </c>
      <c r="C264" s="1" t="str">
        <f t="shared" si="3"/>
        <v>CIASC</v>
      </c>
      <c r="D264" s="3" t="s">
        <v>0</v>
      </c>
      <c r="E264" s="3" t="s">
        <v>10</v>
      </c>
      <c r="F264" s="3" t="s">
        <v>2</v>
      </c>
      <c r="G264" s="8">
        <v>18071438.170000002</v>
      </c>
      <c r="H264" s="8">
        <v>3239095.4</v>
      </c>
      <c r="I264" s="8">
        <v>56399939.299999997</v>
      </c>
      <c r="J264" s="8">
        <v>0</v>
      </c>
      <c r="K264" s="8">
        <v>0</v>
      </c>
      <c r="L264" s="8">
        <v>0</v>
      </c>
      <c r="M264" s="8">
        <v>0</v>
      </c>
      <c r="N264" s="8">
        <v>0</v>
      </c>
      <c r="O264" s="8">
        <v>0</v>
      </c>
    </row>
    <row r="265" spans="1:15" x14ac:dyDescent="0.2">
      <c r="A265" s="2" t="s">
        <v>43</v>
      </c>
      <c r="B265" s="3" t="s">
        <v>580</v>
      </c>
      <c r="C265" s="1" t="str">
        <f t="shared" si="3"/>
        <v>CASAN</v>
      </c>
      <c r="D265" s="3" t="s">
        <v>0</v>
      </c>
      <c r="E265" s="3" t="s">
        <v>8</v>
      </c>
      <c r="F265" s="3" t="s">
        <v>2</v>
      </c>
      <c r="G265" s="8">
        <v>252260997.16</v>
      </c>
      <c r="H265" s="8">
        <v>134950325.77000001</v>
      </c>
      <c r="I265" s="8">
        <v>1671985116.29</v>
      </c>
      <c r="J265" s="8">
        <v>0</v>
      </c>
      <c r="K265" s="8">
        <v>0</v>
      </c>
      <c r="L265" s="8">
        <v>0</v>
      </c>
      <c r="M265" s="8">
        <v>0</v>
      </c>
      <c r="N265" s="8">
        <v>37185875.159999996</v>
      </c>
      <c r="O265" s="8">
        <v>130248792.44</v>
      </c>
    </row>
    <row r="266" spans="1:15" x14ac:dyDescent="0.2">
      <c r="A266" s="2" t="s">
        <v>43</v>
      </c>
      <c r="B266" s="3" t="s">
        <v>581</v>
      </c>
      <c r="C266" s="1" t="str">
        <f>UPPER(MID(B266,SEARCH(" (",B266)+2,LEN(B266)-SEARCH(" (",B266)-2))</f>
        <v>CODISC</v>
      </c>
      <c r="D266" s="3" t="s">
        <v>5</v>
      </c>
      <c r="E266" s="3" t="s">
        <v>3</v>
      </c>
      <c r="F266" s="3" t="s">
        <v>2</v>
      </c>
      <c r="G266" s="8">
        <v>0</v>
      </c>
      <c r="H266" s="8">
        <v>165185.56</v>
      </c>
      <c r="I266" s="8">
        <v>1806880.11</v>
      </c>
      <c r="J266" s="8">
        <v>0</v>
      </c>
      <c r="K266" s="8">
        <v>0</v>
      </c>
      <c r="L266" s="8">
        <v>0</v>
      </c>
      <c r="M266" s="8">
        <v>0</v>
      </c>
      <c r="N266" s="8">
        <v>377853.96</v>
      </c>
      <c r="O266" s="8">
        <v>202096.17</v>
      </c>
    </row>
    <row r="267" spans="1:15" x14ac:dyDescent="0.2">
      <c r="A267" s="2" t="s">
        <v>43</v>
      </c>
      <c r="B267" s="3" t="s">
        <v>582</v>
      </c>
      <c r="C267" s="1" t="s">
        <v>134</v>
      </c>
      <c r="D267" s="3" t="s">
        <v>0</v>
      </c>
      <c r="E267" s="3" t="s">
        <v>1</v>
      </c>
      <c r="F267" s="3" t="s">
        <v>2</v>
      </c>
      <c r="G267" s="8">
        <v>236414.1</v>
      </c>
      <c r="H267" s="8">
        <v>-1208562.77</v>
      </c>
      <c r="I267" s="8">
        <v>1849540.43</v>
      </c>
      <c r="J267" s="8">
        <v>0</v>
      </c>
      <c r="K267" s="8">
        <v>0</v>
      </c>
      <c r="L267" s="8">
        <v>3062633.94</v>
      </c>
      <c r="M267" s="8">
        <v>2472310.5699999998</v>
      </c>
      <c r="N267" s="8">
        <v>0</v>
      </c>
      <c r="O267" s="8">
        <v>0</v>
      </c>
    </row>
    <row r="268" spans="1:15" x14ac:dyDescent="0.2">
      <c r="A268" s="2" t="s">
        <v>43</v>
      </c>
      <c r="B268" s="3" t="s">
        <v>583</v>
      </c>
      <c r="C268" s="1" t="str">
        <f t="shared" si="3"/>
        <v>IAZPE</v>
      </c>
      <c r="D268" s="3" t="s">
        <v>0</v>
      </c>
      <c r="E268" s="3" t="s">
        <v>3</v>
      </c>
      <c r="F268" s="3" t="s">
        <v>4</v>
      </c>
      <c r="G268" s="8">
        <v>0</v>
      </c>
      <c r="H268" s="8">
        <v>-125641.14</v>
      </c>
      <c r="I268" s="8">
        <v>-1128867.97</v>
      </c>
      <c r="J268" s="8">
        <v>0</v>
      </c>
      <c r="K268" s="8">
        <v>0</v>
      </c>
      <c r="L268" s="8">
        <v>0</v>
      </c>
      <c r="M268" s="8">
        <v>0</v>
      </c>
      <c r="N268" s="8">
        <v>101909.52</v>
      </c>
      <c r="O268" s="8">
        <v>111131.92</v>
      </c>
    </row>
    <row r="269" spans="1:15" x14ac:dyDescent="0.2">
      <c r="A269" s="2" t="s">
        <v>43</v>
      </c>
      <c r="B269" s="3" t="s">
        <v>584</v>
      </c>
      <c r="C269" s="1" t="s">
        <v>74</v>
      </c>
      <c r="D269" s="3" t="s">
        <v>0</v>
      </c>
      <c r="E269" s="3" t="s">
        <v>6</v>
      </c>
      <c r="F269" s="3" t="s">
        <v>2</v>
      </c>
      <c r="G269" s="8">
        <v>0</v>
      </c>
      <c r="H269" s="8">
        <v>-90859.76</v>
      </c>
      <c r="I269" s="8">
        <v>-7977177631.4799995</v>
      </c>
      <c r="J269" s="8">
        <v>0</v>
      </c>
      <c r="K269" s="8">
        <v>0</v>
      </c>
      <c r="L269" s="8">
        <v>0</v>
      </c>
      <c r="M269" s="8">
        <v>0</v>
      </c>
      <c r="N269" s="8">
        <v>0</v>
      </c>
      <c r="O269" s="8">
        <v>0</v>
      </c>
    </row>
    <row r="270" spans="1:15" x14ac:dyDescent="0.2">
      <c r="A270" s="2" t="s">
        <v>43</v>
      </c>
      <c r="B270" s="3" t="s">
        <v>585</v>
      </c>
      <c r="C270" s="1" t="s">
        <v>73</v>
      </c>
      <c r="D270" s="3" t="s">
        <v>0</v>
      </c>
      <c r="E270" s="3" t="s">
        <v>1</v>
      </c>
      <c r="F270" s="3" t="s">
        <v>4</v>
      </c>
      <c r="G270" s="8">
        <v>54723</v>
      </c>
      <c r="H270" s="8">
        <v>8740977.9499999993</v>
      </c>
      <c r="I270" s="8">
        <v>350659790.81</v>
      </c>
      <c r="J270" s="8">
        <v>0</v>
      </c>
      <c r="K270" s="8">
        <v>0</v>
      </c>
      <c r="L270" s="8">
        <v>0</v>
      </c>
      <c r="M270" s="8">
        <v>0</v>
      </c>
      <c r="N270" s="8">
        <v>2792115</v>
      </c>
      <c r="O270" s="8">
        <v>7454850.3899999997</v>
      </c>
    </row>
    <row r="271" spans="1:15" x14ac:dyDescent="0.2">
      <c r="A271" s="2" t="s">
        <v>43</v>
      </c>
      <c r="B271" s="3" t="s">
        <v>586</v>
      </c>
      <c r="C271" s="1" t="str">
        <f t="shared" si="3"/>
        <v>SCPAR</v>
      </c>
      <c r="D271" s="3" t="s">
        <v>0</v>
      </c>
      <c r="E271" s="3" t="s">
        <v>11</v>
      </c>
      <c r="F271" s="3" t="s">
        <v>2</v>
      </c>
      <c r="G271" s="8">
        <v>83589</v>
      </c>
      <c r="H271" s="8">
        <v>17781852.100000001</v>
      </c>
      <c r="I271" s="8">
        <v>197802234.16</v>
      </c>
      <c r="J271" s="8">
        <v>0</v>
      </c>
      <c r="K271" s="8">
        <v>0</v>
      </c>
      <c r="L271" s="8">
        <v>0</v>
      </c>
      <c r="M271" s="8">
        <v>0</v>
      </c>
      <c r="N271" s="8">
        <v>6246180</v>
      </c>
      <c r="O271" s="8">
        <v>3807394.34</v>
      </c>
    </row>
    <row r="272" spans="1:15" x14ac:dyDescent="0.2">
      <c r="A272" s="2" t="s">
        <v>43</v>
      </c>
      <c r="B272" s="3" t="s">
        <v>587</v>
      </c>
      <c r="C272" s="1" t="s">
        <v>135</v>
      </c>
      <c r="D272" s="3" t="s">
        <v>0</v>
      </c>
      <c r="E272" s="3" t="s">
        <v>6</v>
      </c>
      <c r="F272" s="3" t="s">
        <v>2</v>
      </c>
      <c r="G272" s="8">
        <v>12354767.91</v>
      </c>
      <c r="H272" s="8">
        <v>266612287.47</v>
      </c>
      <c r="I272" s="8">
        <v>3398314185.1999998</v>
      </c>
      <c r="J272" s="8">
        <v>0</v>
      </c>
      <c r="K272" s="8">
        <v>0</v>
      </c>
      <c r="L272" s="8">
        <v>0</v>
      </c>
      <c r="M272" s="8">
        <v>0</v>
      </c>
      <c r="N272" s="8">
        <v>0</v>
      </c>
      <c r="O272" s="8">
        <v>0</v>
      </c>
    </row>
    <row r="273" spans="1:15" x14ac:dyDescent="0.2">
      <c r="A273" s="2" t="s">
        <v>46</v>
      </c>
      <c r="B273" s="1" t="s">
        <v>56</v>
      </c>
      <c r="C273" s="1" t="s">
        <v>136</v>
      </c>
      <c r="D273" s="3" t="s">
        <v>0</v>
      </c>
      <c r="E273" s="3" t="s">
        <v>13</v>
      </c>
      <c r="F273" s="3" t="s">
        <v>2</v>
      </c>
      <c r="G273" s="8">
        <v>11353106.779999999</v>
      </c>
      <c r="H273" s="8">
        <v>20109925.059999999</v>
      </c>
      <c r="I273" s="8">
        <v>121313389.26000001</v>
      </c>
      <c r="J273" s="8">
        <v>0</v>
      </c>
      <c r="K273" s="8">
        <v>0</v>
      </c>
      <c r="L273" s="8">
        <v>0</v>
      </c>
      <c r="M273" s="8">
        <v>0</v>
      </c>
      <c r="N273" s="8">
        <v>0</v>
      </c>
      <c r="O273" s="8">
        <v>0</v>
      </c>
    </row>
    <row r="274" spans="1:15" x14ac:dyDescent="0.2">
      <c r="A274" s="2" t="s">
        <v>46</v>
      </c>
      <c r="B274" s="1" t="s">
        <v>57</v>
      </c>
      <c r="C274" s="1" t="s">
        <v>137</v>
      </c>
      <c r="D274" s="3" t="s">
        <v>0</v>
      </c>
      <c r="E274" s="3" t="s">
        <v>9</v>
      </c>
      <c r="F274" s="3" t="s">
        <v>4</v>
      </c>
      <c r="G274" s="8">
        <v>33519</v>
      </c>
      <c r="H274" s="8">
        <v>-4581497</v>
      </c>
      <c r="I274" s="8">
        <v>106621722</v>
      </c>
      <c r="J274" s="8">
        <v>0</v>
      </c>
      <c r="K274" s="8">
        <v>0</v>
      </c>
      <c r="L274" s="8">
        <v>0</v>
      </c>
      <c r="M274" s="8">
        <v>0</v>
      </c>
      <c r="N274" s="8">
        <v>2505031</v>
      </c>
      <c r="O274" s="8">
        <v>0</v>
      </c>
    </row>
    <row r="275" spans="1:15" x14ac:dyDescent="0.2">
      <c r="A275" s="2" t="s">
        <v>46</v>
      </c>
      <c r="B275" s="1" t="s">
        <v>58</v>
      </c>
      <c r="C275" s="1" t="s">
        <v>138</v>
      </c>
      <c r="D275" s="3" t="s">
        <v>0</v>
      </c>
      <c r="E275" s="3" t="s">
        <v>3</v>
      </c>
      <c r="F275" s="3" t="s">
        <v>4</v>
      </c>
      <c r="G275" s="8">
        <v>8467936.9800000004</v>
      </c>
      <c r="H275" s="8">
        <v>12386665.470000001</v>
      </c>
      <c r="I275" s="8">
        <v>201678267.91999999</v>
      </c>
      <c r="J275" s="8">
        <v>26539315.760000002</v>
      </c>
      <c r="K275" s="8">
        <v>41090247.130000003</v>
      </c>
      <c r="L275" s="8">
        <v>0</v>
      </c>
      <c r="M275" s="8">
        <v>0</v>
      </c>
      <c r="N275" s="8">
        <v>0</v>
      </c>
      <c r="O275" s="8">
        <v>0</v>
      </c>
    </row>
    <row r="276" spans="1:15" x14ac:dyDescent="0.2">
      <c r="A276" s="2" t="s">
        <v>46</v>
      </c>
      <c r="B276" s="1" t="s">
        <v>59</v>
      </c>
      <c r="C276" s="1" t="s">
        <v>139</v>
      </c>
      <c r="D276" s="3" t="s">
        <v>0</v>
      </c>
      <c r="E276" s="3" t="s">
        <v>7</v>
      </c>
      <c r="F276" s="3" t="s">
        <v>4</v>
      </c>
      <c r="G276" s="8">
        <v>0</v>
      </c>
      <c r="H276" s="8">
        <v>-3318511.48</v>
      </c>
      <c r="I276" s="8">
        <v>-14925401.539999999</v>
      </c>
      <c r="J276" s="8">
        <v>46689609.869999997</v>
      </c>
      <c r="K276" s="8">
        <v>54942543.829999998</v>
      </c>
      <c r="L276" s="8">
        <v>0</v>
      </c>
      <c r="M276" s="8">
        <v>0</v>
      </c>
      <c r="N276" s="8">
        <v>0</v>
      </c>
      <c r="O276" s="8">
        <v>0</v>
      </c>
    </row>
    <row r="277" spans="1:15" x14ac:dyDescent="0.2">
      <c r="A277" s="2" t="s">
        <v>46</v>
      </c>
      <c r="B277" s="1" t="s">
        <v>60</v>
      </c>
      <c r="C277" s="1" t="s">
        <v>140</v>
      </c>
      <c r="D277" s="3" t="s">
        <v>0</v>
      </c>
      <c r="E277" s="3" t="s">
        <v>8</v>
      </c>
      <c r="F277" s="3" t="s">
        <v>2</v>
      </c>
      <c r="G277" s="8">
        <v>135888094.46000001</v>
      </c>
      <c r="H277" s="8">
        <v>40338366.609999999</v>
      </c>
      <c r="I277" s="8">
        <v>1755783019.0599999</v>
      </c>
      <c r="J277" s="8">
        <v>0</v>
      </c>
      <c r="K277" s="8">
        <v>0</v>
      </c>
      <c r="L277" s="8">
        <v>0</v>
      </c>
      <c r="M277" s="8">
        <v>0</v>
      </c>
      <c r="N277" s="8">
        <v>132834145</v>
      </c>
      <c r="O277" s="8">
        <v>76791256.319999993</v>
      </c>
    </row>
    <row r="278" spans="1:15" x14ac:dyDescent="0.2">
      <c r="A278" s="2" t="s">
        <v>46</v>
      </c>
      <c r="B278" s="1" t="s">
        <v>61</v>
      </c>
      <c r="C278" s="1" t="s">
        <v>142</v>
      </c>
      <c r="D278" s="3" t="s">
        <v>0</v>
      </c>
      <c r="E278" s="3" t="s">
        <v>3</v>
      </c>
      <c r="F278" s="3" t="s">
        <v>4</v>
      </c>
      <c r="G278" s="8">
        <v>0</v>
      </c>
      <c r="H278" s="8">
        <v>-87755.36</v>
      </c>
      <c r="I278" s="8">
        <v>244493.77</v>
      </c>
      <c r="J278" s="8">
        <v>8640975.3499999996</v>
      </c>
      <c r="K278" s="8">
        <v>8623702.8399999999</v>
      </c>
      <c r="L278" s="8">
        <v>0</v>
      </c>
      <c r="M278" s="8">
        <v>0</v>
      </c>
      <c r="N278" s="8">
        <v>0</v>
      </c>
      <c r="O278" s="8">
        <v>0</v>
      </c>
    </row>
    <row r="279" spans="1:15" x14ac:dyDescent="0.2">
      <c r="A279" s="2" t="s">
        <v>46</v>
      </c>
      <c r="B279" s="1" t="s">
        <v>62</v>
      </c>
      <c r="C279" s="1" t="s">
        <v>143</v>
      </c>
      <c r="D279" s="3" t="s">
        <v>0</v>
      </c>
      <c r="E279" s="3" t="s">
        <v>6</v>
      </c>
      <c r="F279" s="3" t="s">
        <v>2</v>
      </c>
      <c r="G279" s="8">
        <v>14673198.91</v>
      </c>
      <c r="H279" s="8">
        <v>83738998.150000006</v>
      </c>
      <c r="I279" s="8">
        <v>561321570.21000004</v>
      </c>
      <c r="J279" s="8">
        <v>0</v>
      </c>
      <c r="K279" s="8">
        <v>0</v>
      </c>
      <c r="L279" s="8">
        <v>0</v>
      </c>
      <c r="M279" s="8">
        <v>0</v>
      </c>
      <c r="N279" s="8">
        <v>0</v>
      </c>
      <c r="O279" s="8">
        <v>0</v>
      </c>
    </row>
    <row r="280" spans="1:15" x14ac:dyDescent="0.2">
      <c r="A280" s="2" t="s">
        <v>46</v>
      </c>
      <c r="B280" s="1" t="s">
        <v>63</v>
      </c>
      <c r="C280" s="1" t="s">
        <v>144</v>
      </c>
      <c r="D280" s="3" t="s">
        <v>0</v>
      </c>
      <c r="E280" s="3" t="s">
        <v>15</v>
      </c>
      <c r="F280" s="3" t="s">
        <v>4</v>
      </c>
      <c r="G280" s="8">
        <v>0</v>
      </c>
      <c r="H280" s="8">
        <v>313866.15999999997</v>
      </c>
      <c r="I280" s="8">
        <v>10589716.07</v>
      </c>
      <c r="J280" s="8">
        <v>0</v>
      </c>
      <c r="K280" s="8">
        <v>0</v>
      </c>
      <c r="L280" s="8">
        <v>0</v>
      </c>
      <c r="M280" s="8">
        <v>0</v>
      </c>
      <c r="N280" s="8">
        <v>0</v>
      </c>
      <c r="O280" s="8">
        <v>0</v>
      </c>
    </row>
    <row r="281" spans="1:15" x14ac:dyDescent="0.2">
      <c r="A281" s="2" t="s">
        <v>46</v>
      </c>
      <c r="B281" s="1" t="s">
        <v>64</v>
      </c>
      <c r="C281" s="1" t="s">
        <v>145</v>
      </c>
      <c r="D281" s="3" t="s">
        <v>0</v>
      </c>
      <c r="E281" s="3" t="s">
        <v>10</v>
      </c>
      <c r="F281" s="3" t="s">
        <v>4</v>
      </c>
      <c r="G281" s="8">
        <v>61217.99</v>
      </c>
      <c r="H281" s="8">
        <v>721516.08</v>
      </c>
      <c r="I281" s="8">
        <v>5813249.7999999998</v>
      </c>
      <c r="J281" s="8">
        <v>0</v>
      </c>
      <c r="K281" s="8">
        <v>0</v>
      </c>
      <c r="L281" s="8">
        <v>0</v>
      </c>
      <c r="M281" s="8">
        <v>0</v>
      </c>
      <c r="N281" s="8">
        <v>0</v>
      </c>
      <c r="O281" s="8">
        <v>0</v>
      </c>
    </row>
    <row r="282" spans="1:15" x14ac:dyDescent="0.2">
      <c r="A282" s="2" t="s">
        <v>46</v>
      </c>
      <c r="B282" s="1" t="s">
        <v>65</v>
      </c>
      <c r="C282" s="1" t="s">
        <v>141</v>
      </c>
      <c r="D282" s="3" t="s">
        <v>0</v>
      </c>
      <c r="E282" s="3" t="s">
        <v>19</v>
      </c>
      <c r="F282" s="3" t="s">
        <v>4</v>
      </c>
      <c r="G282" s="8">
        <v>1340304.3400000001</v>
      </c>
      <c r="H282" s="8">
        <v>-33529035.52</v>
      </c>
      <c r="I282" s="8">
        <v>-42170384.420000002</v>
      </c>
      <c r="J282" s="8">
        <v>60728204.799999997</v>
      </c>
      <c r="K282" s="8">
        <v>56717540.780000001</v>
      </c>
      <c r="L282" s="8">
        <v>0</v>
      </c>
      <c r="M282" s="8">
        <v>0</v>
      </c>
      <c r="N282" s="8">
        <v>0</v>
      </c>
      <c r="O282" s="8">
        <v>0</v>
      </c>
    </row>
    <row r="283" spans="1:15" x14ac:dyDescent="0.2">
      <c r="A283" s="2" t="s">
        <v>46</v>
      </c>
      <c r="B283" s="1" t="s">
        <v>66</v>
      </c>
      <c r="C283" s="1" t="s">
        <v>146</v>
      </c>
      <c r="D283" s="3" t="s">
        <v>0</v>
      </c>
      <c r="E283" s="3" t="s">
        <v>12</v>
      </c>
      <c r="F283" s="3" t="s">
        <v>2</v>
      </c>
      <c r="G283" s="8">
        <v>0</v>
      </c>
      <c r="H283" s="8">
        <v>-960921.92</v>
      </c>
      <c r="I283" s="8">
        <v>2900118.56</v>
      </c>
      <c r="J283" s="8">
        <v>0</v>
      </c>
      <c r="K283" s="8">
        <v>0</v>
      </c>
      <c r="L283" s="8">
        <v>0</v>
      </c>
      <c r="M283" s="8">
        <v>0</v>
      </c>
      <c r="N283" s="8">
        <v>0</v>
      </c>
      <c r="O283" s="8">
        <v>0</v>
      </c>
    </row>
    <row r="284" spans="1:15" x14ac:dyDescent="0.2">
      <c r="A284" s="2" t="s">
        <v>46</v>
      </c>
      <c r="B284" s="1" t="s">
        <v>67</v>
      </c>
      <c r="C284" s="1" t="s">
        <v>147</v>
      </c>
      <c r="D284" s="3" t="s">
        <v>0</v>
      </c>
      <c r="E284" s="3" t="s">
        <v>1</v>
      </c>
      <c r="F284" s="3" t="s">
        <v>4</v>
      </c>
      <c r="G284" s="8">
        <v>0</v>
      </c>
      <c r="H284" s="8">
        <v>147.43</v>
      </c>
      <c r="I284" s="8">
        <v>10251.6</v>
      </c>
      <c r="J284" s="8">
        <v>0</v>
      </c>
      <c r="K284" s="8">
        <v>0</v>
      </c>
      <c r="L284" s="8">
        <v>0</v>
      </c>
      <c r="M284" s="8">
        <v>0</v>
      </c>
      <c r="N284" s="8">
        <v>0</v>
      </c>
      <c r="O284" s="8">
        <v>0</v>
      </c>
    </row>
    <row r="285" spans="1:15" x14ac:dyDescent="0.2">
      <c r="A285" s="2" t="s">
        <v>44</v>
      </c>
      <c r="B285" s="3" t="s">
        <v>588</v>
      </c>
      <c r="C285" s="1" t="str">
        <f t="shared" ref="C285:C294" si="4">MID(B285,SEARCH(" - ",B285)+3,20)</f>
        <v>CETESB</v>
      </c>
      <c r="D285" s="3" t="s">
        <v>0</v>
      </c>
      <c r="E285" s="3" t="s">
        <v>1</v>
      </c>
      <c r="F285" s="3" t="s">
        <v>4</v>
      </c>
      <c r="G285" s="8">
        <v>12488859</v>
      </c>
      <c r="H285" s="8">
        <v>67239280.950000003</v>
      </c>
      <c r="I285" s="8">
        <v>273264421.26999998</v>
      </c>
      <c r="J285" s="8">
        <v>214901213</v>
      </c>
      <c r="K285" s="8">
        <v>190608103</v>
      </c>
      <c r="L285" s="8">
        <v>0</v>
      </c>
      <c r="M285" s="8">
        <v>0</v>
      </c>
      <c r="N285" s="8">
        <v>0</v>
      </c>
      <c r="O285" s="8">
        <v>0</v>
      </c>
    </row>
    <row r="286" spans="1:15" x14ac:dyDescent="0.2">
      <c r="A286" s="2" t="s">
        <v>44</v>
      </c>
      <c r="B286" s="3" t="s">
        <v>589</v>
      </c>
      <c r="C286" s="1" t="str">
        <f t="shared" si="4"/>
        <v>CDHU</v>
      </c>
      <c r="D286" s="3" t="s">
        <v>0</v>
      </c>
      <c r="E286" s="3" t="s">
        <v>9</v>
      </c>
      <c r="F286" s="3" t="s">
        <v>2</v>
      </c>
      <c r="G286" s="8">
        <v>1741073765.79</v>
      </c>
      <c r="H286" s="8">
        <v>-203364159.56</v>
      </c>
      <c r="I286" s="8">
        <v>11042717893.52</v>
      </c>
      <c r="J286" s="8">
        <v>0</v>
      </c>
      <c r="K286" s="8">
        <v>0</v>
      </c>
      <c r="L286" s="8">
        <v>0</v>
      </c>
      <c r="M286" s="8">
        <v>0</v>
      </c>
      <c r="N286" s="8">
        <v>361223778</v>
      </c>
      <c r="O286" s="8">
        <v>1353788618</v>
      </c>
    </row>
    <row r="287" spans="1:15" x14ac:dyDescent="0.2">
      <c r="A287" s="2" t="s">
        <v>44</v>
      </c>
      <c r="B287" s="3" t="s">
        <v>590</v>
      </c>
      <c r="C287" s="1" t="s">
        <v>193</v>
      </c>
      <c r="D287" s="3" t="s">
        <v>5</v>
      </c>
      <c r="E287" s="3" t="s">
        <v>1</v>
      </c>
      <c r="F287" s="3" t="s">
        <v>2</v>
      </c>
      <c r="G287" s="8">
        <v>2000</v>
      </c>
      <c r="H287" s="8">
        <v>-1403217.85</v>
      </c>
      <c r="I287" s="8">
        <v>126249088.90000001</v>
      </c>
      <c r="J287" s="8">
        <v>0</v>
      </c>
      <c r="K287" s="8">
        <v>0</v>
      </c>
      <c r="L287" s="8">
        <v>0</v>
      </c>
      <c r="M287" s="8">
        <v>0</v>
      </c>
      <c r="N287" s="8">
        <v>0</v>
      </c>
      <c r="O287" s="8">
        <v>0</v>
      </c>
    </row>
    <row r="288" spans="1:15" x14ac:dyDescent="0.2">
      <c r="A288" s="2" t="s">
        <v>44</v>
      </c>
      <c r="B288" s="3" t="s">
        <v>591</v>
      </c>
      <c r="C288" s="1" t="str">
        <f t="shared" si="4"/>
        <v>CPP</v>
      </c>
      <c r="D288" s="3" t="s">
        <v>0</v>
      </c>
      <c r="E288" s="3" t="s">
        <v>11</v>
      </c>
      <c r="F288" s="3" t="s">
        <v>2</v>
      </c>
      <c r="G288" s="8">
        <v>0</v>
      </c>
      <c r="H288" s="8">
        <v>76743076.459999993</v>
      </c>
      <c r="I288" s="8">
        <v>1830906426.46</v>
      </c>
      <c r="J288" s="8">
        <v>0</v>
      </c>
      <c r="K288" s="8">
        <v>0</v>
      </c>
      <c r="L288" s="8">
        <v>0</v>
      </c>
      <c r="M288" s="8">
        <v>0</v>
      </c>
      <c r="N288" s="8">
        <v>0</v>
      </c>
      <c r="O288" s="8">
        <v>0</v>
      </c>
    </row>
    <row r="289" spans="1:15" x14ac:dyDescent="0.2">
      <c r="A289" s="2" t="s">
        <v>44</v>
      </c>
      <c r="B289" s="3" t="s">
        <v>592</v>
      </c>
      <c r="C289" s="1" t="str">
        <f t="shared" si="4"/>
        <v>CPSEC</v>
      </c>
      <c r="D289" s="3" t="s">
        <v>0</v>
      </c>
      <c r="E289" s="3" t="s">
        <v>11</v>
      </c>
      <c r="F289" s="3" t="s">
        <v>2</v>
      </c>
      <c r="G289" s="8">
        <v>0</v>
      </c>
      <c r="H289" s="8">
        <v>4559245.08</v>
      </c>
      <c r="I289" s="8">
        <v>422956678.17000002</v>
      </c>
      <c r="J289" s="8">
        <v>0</v>
      </c>
      <c r="K289" s="8">
        <v>0</v>
      </c>
      <c r="L289" s="8">
        <v>0</v>
      </c>
      <c r="M289" s="8">
        <v>0</v>
      </c>
      <c r="N289" s="8">
        <v>0</v>
      </c>
      <c r="O289" s="8">
        <v>0</v>
      </c>
    </row>
    <row r="290" spans="1:15" x14ac:dyDescent="0.2">
      <c r="A290" s="2" t="s">
        <v>44</v>
      </c>
      <c r="B290" s="3" t="s">
        <v>593</v>
      </c>
      <c r="C290" s="1" t="str">
        <f t="shared" si="4"/>
        <v>CPTM</v>
      </c>
      <c r="D290" s="3" t="s">
        <v>0</v>
      </c>
      <c r="E290" s="3" t="s">
        <v>18</v>
      </c>
      <c r="F290" s="3" t="s">
        <v>4</v>
      </c>
      <c r="G290" s="8">
        <v>420842877.72000003</v>
      </c>
      <c r="H290" s="8">
        <v>-469383483.98000002</v>
      </c>
      <c r="I290" s="8">
        <v>9640818843.2600002</v>
      </c>
      <c r="J290" s="8">
        <v>919288987.29999995</v>
      </c>
      <c r="K290" s="8">
        <v>1309652894.51</v>
      </c>
      <c r="L290" s="8">
        <v>0</v>
      </c>
      <c r="M290" s="8">
        <v>0</v>
      </c>
      <c r="N290" s="8">
        <v>530368612.05000001</v>
      </c>
      <c r="O290" s="8">
        <v>686415096.42999995</v>
      </c>
    </row>
    <row r="291" spans="1:15" x14ac:dyDescent="0.2">
      <c r="A291" s="2" t="s">
        <v>44</v>
      </c>
      <c r="B291" s="3" t="s">
        <v>594</v>
      </c>
      <c r="C291" s="1" t="s">
        <v>156</v>
      </c>
      <c r="D291" s="3" t="s">
        <v>0</v>
      </c>
      <c r="E291" s="3" t="s">
        <v>20</v>
      </c>
      <c r="F291" s="3" t="s">
        <v>4</v>
      </c>
      <c r="G291" s="8">
        <v>0</v>
      </c>
      <c r="H291" s="8">
        <v>-13485811</v>
      </c>
      <c r="I291" s="8">
        <v>214175557</v>
      </c>
      <c r="J291" s="8">
        <v>10185232</v>
      </c>
      <c r="K291" s="8">
        <v>9874602</v>
      </c>
      <c r="L291" s="8">
        <v>0</v>
      </c>
      <c r="M291" s="8">
        <v>0</v>
      </c>
      <c r="N291" s="8">
        <v>196592</v>
      </c>
      <c r="O291" s="8">
        <v>0</v>
      </c>
    </row>
    <row r="292" spans="1:15" x14ac:dyDescent="0.2">
      <c r="A292" s="2" t="s">
        <v>44</v>
      </c>
      <c r="B292" s="3" t="s">
        <v>595</v>
      </c>
      <c r="C292" s="1" t="str">
        <f t="shared" si="4"/>
        <v>METRO</v>
      </c>
      <c r="D292" s="3" t="s">
        <v>0</v>
      </c>
      <c r="E292" s="3" t="s">
        <v>18</v>
      </c>
      <c r="F292" s="3" t="s">
        <v>2</v>
      </c>
      <c r="G292" s="8">
        <v>1635070429.23</v>
      </c>
      <c r="H292" s="8">
        <v>-759405233</v>
      </c>
      <c r="I292" s="8">
        <v>34015920421.049999</v>
      </c>
      <c r="J292" s="8">
        <v>0</v>
      </c>
      <c r="K292" s="8">
        <v>559169988</v>
      </c>
      <c r="L292" s="8">
        <v>0</v>
      </c>
      <c r="M292" s="8">
        <v>0</v>
      </c>
      <c r="N292" s="8">
        <v>1715265035</v>
      </c>
      <c r="O292" s="8">
        <v>1581279484.4000001</v>
      </c>
    </row>
    <row r="293" spans="1:15" x14ac:dyDescent="0.2">
      <c r="A293" s="2" t="s">
        <v>44</v>
      </c>
      <c r="B293" s="3" t="s">
        <v>596</v>
      </c>
      <c r="C293" s="1" t="str">
        <f t="shared" si="4"/>
        <v>PRODESP</v>
      </c>
      <c r="D293" s="3" t="s">
        <v>0</v>
      </c>
      <c r="E293" s="3" t="s">
        <v>10</v>
      </c>
      <c r="F293" s="3" t="s">
        <v>2</v>
      </c>
      <c r="G293" s="8">
        <v>123732949.78</v>
      </c>
      <c r="H293" s="8">
        <v>123352857.70999999</v>
      </c>
      <c r="I293" s="8">
        <v>657960525.23000002</v>
      </c>
      <c r="J293" s="8">
        <v>0</v>
      </c>
      <c r="K293" s="8">
        <v>0</v>
      </c>
      <c r="L293" s="8">
        <v>0</v>
      </c>
      <c r="M293" s="8">
        <v>0</v>
      </c>
      <c r="N293" s="8">
        <v>0</v>
      </c>
      <c r="O293" s="8">
        <v>160352</v>
      </c>
    </row>
    <row r="294" spans="1:15" x14ac:dyDescent="0.2">
      <c r="A294" s="2" t="s">
        <v>44</v>
      </c>
      <c r="B294" s="3" t="s">
        <v>597</v>
      </c>
      <c r="C294" s="1" t="str">
        <f t="shared" si="4"/>
        <v>SABESP</v>
      </c>
      <c r="D294" s="3" t="s">
        <v>0</v>
      </c>
      <c r="E294" s="3" t="s">
        <v>8</v>
      </c>
      <c r="F294" s="3" t="s">
        <v>2</v>
      </c>
      <c r="G294" s="8">
        <v>4983032651.1800003</v>
      </c>
      <c r="H294" s="8">
        <v>2305869404.75</v>
      </c>
      <c r="I294" s="8">
        <v>24931859177.169998</v>
      </c>
      <c r="J294" s="8">
        <v>0</v>
      </c>
      <c r="K294" s="8">
        <v>0</v>
      </c>
      <c r="L294" s="8">
        <v>0</v>
      </c>
      <c r="M294" s="8">
        <v>0</v>
      </c>
      <c r="N294" s="8">
        <v>0</v>
      </c>
      <c r="O294" s="8">
        <v>0</v>
      </c>
    </row>
    <row r="295" spans="1:15" x14ac:dyDescent="0.2">
      <c r="A295" s="2" t="s">
        <v>44</v>
      </c>
      <c r="B295" s="3" t="s">
        <v>598</v>
      </c>
      <c r="C295" s="1" t="s">
        <v>620</v>
      </c>
      <c r="D295" s="3" t="s">
        <v>5</v>
      </c>
      <c r="E295" s="3" t="s">
        <v>18</v>
      </c>
      <c r="F295" s="3" t="s">
        <v>4</v>
      </c>
      <c r="G295" s="8">
        <v>0</v>
      </c>
      <c r="H295" s="8">
        <v>-191691968.38999999</v>
      </c>
      <c r="I295" s="8">
        <v>-610226534.25999999</v>
      </c>
      <c r="J295" s="8">
        <v>0</v>
      </c>
      <c r="K295" s="8">
        <v>119033957.8</v>
      </c>
      <c r="L295" s="8">
        <v>0</v>
      </c>
      <c r="M295" s="8">
        <v>0</v>
      </c>
      <c r="N295" s="8">
        <v>12977452.73</v>
      </c>
      <c r="O295" s="8">
        <v>0</v>
      </c>
    </row>
    <row r="296" spans="1:15" x14ac:dyDescent="0.2">
      <c r="A296" s="2" t="s">
        <v>44</v>
      </c>
      <c r="B296" s="3" t="s">
        <v>599</v>
      </c>
      <c r="C296" s="1" t="s">
        <v>621</v>
      </c>
      <c r="D296" s="3" t="s">
        <v>0</v>
      </c>
      <c r="E296" s="3" t="s">
        <v>6</v>
      </c>
      <c r="F296" s="3" t="s">
        <v>2</v>
      </c>
      <c r="G296" s="8">
        <v>0</v>
      </c>
      <c r="H296" s="8">
        <v>101520638.78</v>
      </c>
      <c r="I296" s="8">
        <v>2303851476.1599998</v>
      </c>
      <c r="J296" s="8">
        <v>0</v>
      </c>
      <c r="K296" s="8">
        <v>0</v>
      </c>
      <c r="L296" s="8">
        <v>0</v>
      </c>
      <c r="M296" s="8">
        <v>0</v>
      </c>
      <c r="N296" s="8">
        <v>0</v>
      </c>
      <c r="O296" s="8">
        <v>1114498636.49</v>
      </c>
    </row>
    <row r="297" spans="1:15" x14ac:dyDescent="0.2">
      <c r="A297" s="2" t="s">
        <v>44</v>
      </c>
      <c r="B297" s="3" t="s">
        <v>600</v>
      </c>
      <c r="C297" s="1" t="s">
        <v>622</v>
      </c>
      <c r="D297" s="3" t="s">
        <v>0</v>
      </c>
      <c r="E297" s="3" t="s">
        <v>16</v>
      </c>
      <c r="F297" s="3" t="s">
        <v>2</v>
      </c>
      <c r="G297" s="8">
        <v>96278453.799999997</v>
      </c>
      <c r="H297" s="8">
        <v>149918106.61000001</v>
      </c>
      <c r="I297" s="8">
        <v>737734279.01999998</v>
      </c>
      <c r="J297" s="8">
        <v>0</v>
      </c>
      <c r="K297" s="8">
        <v>0</v>
      </c>
      <c r="L297" s="8">
        <v>0</v>
      </c>
      <c r="M297" s="8">
        <v>0</v>
      </c>
      <c r="N297" s="8">
        <v>0</v>
      </c>
      <c r="O297" s="8">
        <v>0</v>
      </c>
    </row>
    <row r="298" spans="1:15" x14ac:dyDescent="0.2">
      <c r="A298" s="2" t="s">
        <v>44</v>
      </c>
      <c r="B298" s="3" t="s">
        <v>601</v>
      </c>
      <c r="C298" s="1" t="str">
        <f t="shared" ref="C298:C299" si="5">MID(B298,SEARCH(" - ",B298)+3,20)</f>
        <v>EMTU/SP</v>
      </c>
      <c r="D298" s="3" t="s">
        <v>0</v>
      </c>
      <c r="E298" s="3" t="s">
        <v>18</v>
      </c>
      <c r="F298" s="3" t="s">
        <v>2</v>
      </c>
      <c r="G298" s="8">
        <v>51530779.210000001</v>
      </c>
      <c r="H298" s="8">
        <v>-44976362.549999997</v>
      </c>
      <c r="I298" s="8">
        <v>1957585792.51</v>
      </c>
      <c r="J298" s="8">
        <v>0</v>
      </c>
      <c r="K298" s="8">
        <v>0</v>
      </c>
      <c r="L298" s="8">
        <v>0</v>
      </c>
      <c r="M298" s="8">
        <v>0</v>
      </c>
      <c r="N298" s="8">
        <v>63718784.840000004</v>
      </c>
      <c r="O298" s="8">
        <v>0</v>
      </c>
    </row>
    <row r="299" spans="1:15" x14ac:dyDescent="0.2">
      <c r="A299" s="2" t="s">
        <v>44</v>
      </c>
      <c r="B299" s="3" t="s">
        <v>602</v>
      </c>
      <c r="C299" s="1" t="str">
        <f t="shared" si="5"/>
        <v>IPT</v>
      </c>
      <c r="D299" s="3" t="s">
        <v>0</v>
      </c>
      <c r="E299" s="3" t="s">
        <v>1</v>
      </c>
      <c r="F299" s="3" t="s">
        <v>4</v>
      </c>
      <c r="G299" s="8">
        <v>156282</v>
      </c>
      <c r="H299" s="8">
        <v>-1995300.27</v>
      </c>
      <c r="I299" s="8">
        <v>106117153.53</v>
      </c>
      <c r="J299" s="8">
        <v>87885931</v>
      </c>
      <c r="K299" s="8">
        <v>98943128.709999993</v>
      </c>
      <c r="L299" s="8">
        <v>0</v>
      </c>
      <c r="M299" s="8">
        <v>0</v>
      </c>
      <c r="N299" s="8">
        <v>228925.91</v>
      </c>
      <c r="O299" s="8">
        <v>514489.91</v>
      </c>
    </row>
    <row r="300" spans="1:15" x14ac:dyDescent="0.2">
      <c r="A300" s="2" t="s">
        <v>45</v>
      </c>
      <c r="B300" s="3" t="s">
        <v>603</v>
      </c>
      <c r="C300" s="6" t="s">
        <v>155</v>
      </c>
      <c r="D300" s="3" t="s">
        <v>0</v>
      </c>
      <c r="E300" s="3" t="s">
        <v>6</v>
      </c>
      <c r="F300" s="3" t="s">
        <v>2</v>
      </c>
      <c r="G300" s="8">
        <v>43000</v>
      </c>
      <c r="H300" s="8">
        <v>-3089527.26</v>
      </c>
      <c r="I300" s="8">
        <v>22055528.18</v>
      </c>
      <c r="J300" s="8">
        <v>0</v>
      </c>
      <c r="K300" s="8">
        <v>0</v>
      </c>
      <c r="L300" s="8">
        <v>0</v>
      </c>
      <c r="M300" s="8">
        <v>0</v>
      </c>
      <c r="N300" s="8">
        <v>11569416.52</v>
      </c>
      <c r="O300" s="8">
        <v>1307847.1000000001</v>
      </c>
    </row>
    <row r="301" spans="1:15" x14ac:dyDescent="0.2">
      <c r="A301" s="2" t="s">
        <v>45</v>
      </c>
      <c r="B301" s="3" t="s">
        <v>604</v>
      </c>
      <c r="C301" s="1" t="str">
        <f t="shared" ref="C301" si="6">MID(B301,SEARCH(" - ",B301)+3,20)</f>
        <v>TOCANTINS PARCERIAS</v>
      </c>
      <c r="D301" s="3" t="s">
        <v>0</v>
      </c>
      <c r="E301" s="3" t="s">
        <v>9</v>
      </c>
      <c r="F301" s="3" t="s">
        <v>2</v>
      </c>
      <c r="G301" s="8">
        <v>13723.33</v>
      </c>
      <c r="H301" s="8">
        <v>4827376.3099999996</v>
      </c>
      <c r="I301" s="8">
        <v>59189818.310000002</v>
      </c>
      <c r="J301" s="8">
        <v>0</v>
      </c>
      <c r="K301" s="8">
        <v>0</v>
      </c>
      <c r="L301" s="8">
        <v>0</v>
      </c>
      <c r="M301" s="8">
        <v>0</v>
      </c>
      <c r="N301" s="8">
        <v>0</v>
      </c>
      <c r="O301" s="8">
        <v>8000000</v>
      </c>
    </row>
    <row r="302" spans="1:15" x14ac:dyDescent="0.2">
      <c r="A302" s="2" t="s">
        <v>45</v>
      </c>
      <c r="B302" s="3" t="s">
        <v>605</v>
      </c>
      <c r="C302" s="6" t="s">
        <v>154</v>
      </c>
      <c r="D302" s="3" t="s">
        <v>5</v>
      </c>
      <c r="E302" s="3" t="s">
        <v>17</v>
      </c>
      <c r="F302" s="3" t="s">
        <v>2</v>
      </c>
      <c r="G302" s="8">
        <v>0</v>
      </c>
      <c r="H302" s="8">
        <v>-44731.6</v>
      </c>
      <c r="I302" s="8">
        <v>999590.21</v>
      </c>
      <c r="J302" s="8">
        <v>0</v>
      </c>
      <c r="K302" s="8">
        <v>0</v>
      </c>
      <c r="L302" s="8">
        <v>0</v>
      </c>
      <c r="M302" s="8">
        <v>0</v>
      </c>
      <c r="N302" s="8">
        <v>0</v>
      </c>
      <c r="O302" s="8">
        <v>0</v>
      </c>
    </row>
    <row r="303" spans="1:15" x14ac:dyDescent="0.2">
      <c r="A303" s="4"/>
      <c r="F303"/>
      <c r="G303" s="10"/>
      <c r="H303" s="10"/>
      <c r="I303" s="10"/>
      <c r="J303" s="11"/>
      <c r="K303" s="11"/>
      <c r="L303" s="11"/>
      <c r="M303" s="11"/>
      <c r="N303" s="11"/>
      <c r="O303" s="11"/>
    </row>
    <row r="304" spans="1:15" x14ac:dyDescent="0.2">
      <c r="B304" s="1"/>
      <c r="C304" s="1"/>
      <c r="J304" s="7">
        <f>SUM(J2:J302)</f>
        <v>8580965734.6000004</v>
      </c>
      <c r="K304" s="7">
        <f>SUM(K2:K302)</f>
        <v>9879054297.7299976</v>
      </c>
      <c r="N304" s="7">
        <f>SUM(N2:N302)</f>
        <v>4413032459.7800007</v>
      </c>
      <c r="O304" s="7">
        <f>SUM(O2:O302)</f>
        <v>7515026749.6500015</v>
      </c>
    </row>
    <row r="305" spans="2:15" x14ac:dyDescent="0.2">
      <c r="B305" s="1"/>
      <c r="C305" s="1"/>
      <c r="K305" s="7">
        <f>(K304-J304)/J304</f>
        <v>0.15127534630465544</v>
      </c>
      <c r="O305" s="7">
        <f>(O304-N304)/N304</f>
        <v>0.70291671727804195</v>
      </c>
    </row>
    <row r="306" spans="2:15" x14ac:dyDescent="0.2">
      <c r="B306" s="1"/>
      <c r="C306" s="1"/>
    </row>
  </sheetData>
  <autoFilter ref="A1:O304" xr:uid="{060A692E-38C1-4077-BDDD-5BDF4C5431AA}"/>
  <conditionalFormatting sqref="A273:A284 A251:B272 A304:A306 A3:B30 C61 C66 C72:C75 C77 A86:B88 C87:C88 A92:B221 A223:B223 A227:B228 A231:B232 A247:B247 A249:B249 A301:B301 A285:B299 A240:B240 A35:B84 A85:C85 A89:C91 A222:C222 A224:C226 A229:C230 A248:C248 A250:C250 A300:C300 A302:C302 A233:C239 A241:C246 A303:E303 D3:F302 A2:F2 G56:G266 G268:G302 G36:G54 G2:I30 H35:I302 A1:I1 J1:K302 A307:M1048576 D304:M306 L1:O30 L35:O302 N306:O1048576 P1:XFD302 P304:XFD1048576 G303:XFD303">
    <cfRule type="cellIs" dxfId="141" priority="35" operator="equal">
      <formula>"nan"</formula>
    </cfRule>
  </conditionalFormatting>
  <conditionalFormatting sqref="C37">
    <cfRule type="cellIs" dxfId="140" priority="29" operator="equal">
      <formula>"nan"</formula>
    </cfRule>
  </conditionalFormatting>
  <conditionalFormatting sqref="C15">
    <cfRule type="cellIs" dxfId="139" priority="28" operator="equal">
      <formula>"nan"</formula>
    </cfRule>
  </conditionalFormatting>
  <conditionalFormatting sqref="G55 G267">
    <cfRule type="cellIs" dxfId="138" priority="27" operator="equal">
      <formula>"nan"</formula>
    </cfRule>
  </conditionalFormatting>
  <conditionalFormatting sqref="M2:O11">
    <cfRule type="cellIs" dxfId="137" priority="23" operator="equal">
      <formula>"nan"</formula>
    </cfRule>
  </conditionalFormatting>
  <conditionalFormatting sqref="A31:B34">
    <cfRule type="cellIs" dxfId="136" priority="20" operator="equal">
      <formula>"nan"</formula>
    </cfRule>
  </conditionalFormatting>
  <conditionalFormatting sqref="G31:G35">
    <cfRule type="cellIs" dxfId="135" priority="15" operator="equal">
      <formula>"nan"</formula>
    </cfRule>
  </conditionalFormatting>
  <conditionalFormatting sqref="H31:I34">
    <cfRule type="cellIs" dxfId="134" priority="13" operator="equal">
      <formula>"nan"</formula>
    </cfRule>
  </conditionalFormatting>
  <conditionalFormatting sqref="L31:O34">
    <cfRule type="cellIs" dxfId="133" priority="11" operator="equal">
      <formula>"nan"</formula>
    </cfRule>
  </conditionalFormatting>
  <conditionalFormatting sqref="M31:O34">
    <cfRule type="cellIs" dxfId="132" priority="10" operator="equal">
      <formula>"nan"</formula>
    </cfRule>
  </conditionalFormatting>
  <conditionalFormatting sqref="N304:O305">
    <cfRule type="cellIs" dxfId="131" priority="2" operator="equal">
      <formula>"nan"</formula>
    </cfRule>
  </conditionalFormatting>
  <conditionalFormatting sqref="H1:H1048576">
    <cfRule type="cellIs" dxfId="130" priority="1" operator="lessThan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24153-7669-4FCE-ADF4-BE0D8DB48843}">
  <dimension ref="A1:W32"/>
  <sheetViews>
    <sheetView workbookViewId="0">
      <selection activeCell="A26" sqref="A26:XFD26"/>
    </sheetView>
  </sheetViews>
  <sheetFormatPr defaultRowHeight="12.75" x14ac:dyDescent="0.2"/>
  <cols>
    <col min="2" max="2" width="52.85546875" customWidth="1"/>
    <col min="4" max="4" width="17.28515625" bestFit="1" customWidth="1"/>
    <col min="6" max="6" width="13.28515625" bestFit="1" customWidth="1"/>
    <col min="7" max="7" width="17.5703125" bestFit="1" customWidth="1"/>
    <col min="8" max="10" width="19.28515625" bestFit="1" customWidth="1"/>
    <col min="11" max="12" width="19.28515625" customWidth="1"/>
    <col min="13" max="13" width="19.28515625" bestFit="1" customWidth="1"/>
    <col min="14" max="14" width="20.28515625" bestFit="1" customWidth="1"/>
    <col min="15" max="15" width="20.28515625" customWidth="1"/>
    <col min="16" max="16" width="20.28515625" bestFit="1" customWidth="1"/>
    <col min="17" max="17" width="19.28515625" bestFit="1" customWidth="1"/>
    <col min="18" max="18" width="19.28515625" customWidth="1"/>
    <col min="19" max="19" width="19.28515625" bestFit="1" customWidth="1"/>
    <col min="20" max="20" width="20.28515625" bestFit="1" customWidth="1"/>
    <col min="21" max="21" width="20.28515625" customWidth="1"/>
    <col min="22" max="22" width="19.85546875" customWidth="1"/>
    <col min="23" max="24" width="17.7109375" bestFit="1" customWidth="1"/>
    <col min="26" max="26" width="17.7109375" bestFit="1" customWidth="1"/>
    <col min="27" max="27" width="16.5703125" bestFit="1" customWidth="1"/>
  </cols>
  <sheetData>
    <row r="1" spans="1:23" s="3" customFormat="1" ht="25.5" x14ac:dyDescent="0.2">
      <c r="A1" s="15" t="s">
        <v>21</v>
      </c>
      <c r="B1" s="15" t="s">
        <v>53</v>
      </c>
      <c r="C1" s="15" t="s">
        <v>54</v>
      </c>
      <c r="D1" s="15" t="s">
        <v>648</v>
      </c>
      <c r="E1" s="15" t="s">
        <v>47</v>
      </c>
      <c r="F1" s="15" t="s">
        <v>48</v>
      </c>
      <c r="G1" s="15" t="s">
        <v>49</v>
      </c>
      <c r="H1" s="16" t="s">
        <v>641</v>
      </c>
      <c r="I1" s="16" t="s">
        <v>640</v>
      </c>
      <c r="J1" s="16" t="s">
        <v>638</v>
      </c>
      <c r="K1" s="16" t="s">
        <v>643</v>
      </c>
      <c r="L1" s="16" t="s">
        <v>642</v>
      </c>
      <c r="M1" s="16" t="s">
        <v>639</v>
      </c>
      <c r="N1" s="16" t="s">
        <v>647</v>
      </c>
      <c r="O1" s="16" t="s">
        <v>644</v>
      </c>
      <c r="P1" s="16" t="s">
        <v>626</v>
      </c>
      <c r="Q1" s="16" t="s">
        <v>627</v>
      </c>
      <c r="R1" s="16" t="s">
        <v>645</v>
      </c>
      <c r="S1" s="16" t="s">
        <v>628</v>
      </c>
      <c r="T1" s="16" t="s">
        <v>629</v>
      </c>
      <c r="U1" s="16" t="s">
        <v>646</v>
      </c>
      <c r="V1" s="16" t="s">
        <v>630</v>
      </c>
      <c r="W1" s="16" t="s">
        <v>631</v>
      </c>
    </row>
    <row r="2" spans="1:23" s="22" customFormat="1" x14ac:dyDescent="0.2">
      <c r="A2" s="23" t="s">
        <v>723</v>
      </c>
      <c r="B2" s="24"/>
      <c r="C2" s="24"/>
      <c r="D2" s="24"/>
      <c r="E2" s="24"/>
      <c r="F2" s="24"/>
      <c r="G2" s="24"/>
      <c r="H2" s="25">
        <v>2019</v>
      </c>
      <c r="I2" s="25">
        <v>2020</v>
      </c>
      <c r="J2" s="25">
        <v>2021</v>
      </c>
      <c r="K2" s="25">
        <v>2019</v>
      </c>
      <c r="L2" s="25">
        <v>2020</v>
      </c>
      <c r="M2" s="25">
        <v>2021</v>
      </c>
      <c r="N2" s="25">
        <v>2021</v>
      </c>
      <c r="O2" s="25">
        <v>2019</v>
      </c>
      <c r="P2" s="25">
        <v>2020</v>
      </c>
      <c r="Q2" s="25">
        <v>2021</v>
      </c>
      <c r="R2" s="25">
        <v>2019</v>
      </c>
      <c r="S2" s="25">
        <v>2020</v>
      </c>
      <c r="T2" s="25">
        <v>2021</v>
      </c>
      <c r="U2" s="25">
        <v>2019</v>
      </c>
      <c r="V2" s="25">
        <v>2020</v>
      </c>
      <c r="W2" s="25">
        <v>2021</v>
      </c>
    </row>
    <row r="3" spans="1:23" s="22" customFormat="1" x14ac:dyDescent="0.2">
      <c r="A3" s="23" t="s">
        <v>724</v>
      </c>
      <c r="B3" s="24"/>
      <c r="C3" s="24"/>
      <c r="D3" s="24"/>
      <c r="E3" s="24"/>
      <c r="F3" s="24"/>
      <c r="G3" s="24"/>
      <c r="H3" s="26">
        <f>SUM(H4:H32)/1000000</f>
        <v>5116.3157431099989</v>
      </c>
      <c r="I3" s="26">
        <f t="shared" ref="I3:W3" si="0">SUM(I4:I32)/1000000</f>
        <v>8909.6743320699989</v>
      </c>
      <c r="J3" s="26">
        <f t="shared" si="0"/>
        <v>11069.359807169998</v>
      </c>
      <c r="K3" s="26">
        <f t="shared" si="0"/>
        <v>4079.4416099500004</v>
      </c>
      <c r="L3" s="26">
        <f>SUM(L4:L32)/1000000</f>
        <v>5428.4192812299998</v>
      </c>
      <c r="M3" s="26">
        <f t="shared" si="0"/>
        <v>5797.6099724100004</v>
      </c>
      <c r="N3" s="26">
        <f t="shared" si="0"/>
        <v>81533.69858833999</v>
      </c>
      <c r="O3" s="26">
        <f t="shared" si="0"/>
        <v>185.90129825</v>
      </c>
      <c r="P3" s="26">
        <f t="shared" si="0"/>
        <v>158.26978738</v>
      </c>
      <c r="Q3" s="26">
        <f t="shared" si="0"/>
        <v>255.28881654</v>
      </c>
      <c r="R3" s="26">
        <f t="shared" si="0"/>
        <v>30.835251339999996</v>
      </c>
      <c r="S3" s="26">
        <f t="shared" si="0"/>
        <v>154.87673733000003</v>
      </c>
      <c r="T3" s="26">
        <f t="shared" si="0"/>
        <v>22.703893609999998</v>
      </c>
      <c r="U3" s="26">
        <f t="shared" si="0"/>
        <v>1127.9459418800002</v>
      </c>
      <c r="V3" s="26">
        <f t="shared" si="0"/>
        <v>1045.0917715399999</v>
      </c>
      <c r="W3" s="26">
        <f t="shared" si="0"/>
        <v>1117.4700037199998</v>
      </c>
    </row>
    <row r="4" spans="1:23" s="3" customFormat="1" x14ac:dyDescent="0.2">
      <c r="A4" s="15" t="s">
        <v>22</v>
      </c>
      <c r="B4" t="s">
        <v>335</v>
      </c>
      <c r="C4" t="s">
        <v>200</v>
      </c>
      <c r="D4" t="s">
        <v>649</v>
      </c>
      <c r="E4" t="s">
        <v>0</v>
      </c>
      <c r="F4" t="s">
        <v>8</v>
      </c>
      <c r="G4" t="s">
        <v>4</v>
      </c>
      <c r="H4" s="9">
        <v>0</v>
      </c>
      <c r="I4" s="9">
        <v>0</v>
      </c>
      <c r="J4" s="9">
        <v>0</v>
      </c>
      <c r="K4" s="9">
        <v>0</v>
      </c>
      <c r="L4" s="9">
        <v>3068409.27</v>
      </c>
      <c r="M4" s="9">
        <v>-18949354.32</v>
      </c>
      <c r="N4" s="9">
        <v>-18949354.32</v>
      </c>
      <c r="O4" s="9">
        <v>3195783.52</v>
      </c>
      <c r="P4" s="9">
        <v>10278585.48</v>
      </c>
      <c r="Q4" s="9">
        <v>10140978.060000001</v>
      </c>
      <c r="R4" s="9">
        <v>3195783.52</v>
      </c>
      <c r="S4" s="9">
        <v>2938368.74</v>
      </c>
      <c r="T4" s="9">
        <v>2938368.74</v>
      </c>
      <c r="U4" s="9">
        <v>0</v>
      </c>
      <c r="V4" s="9">
        <v>0</v>
      </c>
      <c r="W4" s="9">
        <v>0</v>
      </c>
    </row>
    <row r="5" spans="1:23" s="3" customFormat="1" x14ac:dyDescent="0.2">
      <c r="A5" s="15" t="s">
        <v>23</v>
      </c>
      <c r="B5" t="s">
        <v>348</v>
      </c>
      <c r="C5" t="s">
        <v>212</v>
      </c>
      <c r="D5" t="s">
        <v>650</v>
      </c>
      <c r="E5" t="s">
        <v>0</v>
      </c>
      <c r="F5" t="s">
        <v>8</v>
      </c>
      <c r="G5" t="s">
        <v>2</v>
      </c>
      <c r="H5" s="9">
        <v>0</v>
      </c>
      <c r="I5" s="9">
        <v>20933356.760000002</v>
      </c>
      <c r="J5" s="9">
        <v>17139560.530000001</v>
      </c>
      <c r="K5" s="9">
        <v>0</v>
      </c>
      <c r="L5" s="9">
        <v>243460947.50999999</v>
      </c>
      <c r="M5" s="9">
        <v>23436497.550000001</v>
      </c>
      <c r="N5" s="9">
        <v>-185467774.59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</row>
    <row r="6" spans="1:23" s="3" customFormat="1" x14ac:dyDescent="0.2">
      <c r="A6" s="15" t="s">
        <v>24</v>
      </c>
      <c r="B6" t="s">
        <v>355</v>
      </c>
      <c r="C6" t="s">
        <v>151</v>
      </c>
      <c r="D6" t="s">
        <v>651</v>
      </c>
      <c r="E6" t="s">
        <v>0</v>
      </c>
      <c r="F6" t="s">
        <v>8</v>
      </c>
      <c r="G6" t="s">
        <v>4</v>
      </c>
      <c r="H6" s="9">
        <v>586035.63</v>
      </c>
      <c r="I6" s="9">
        <v>539824.35</v>
      </c>
      <c r="J6" s="9">
        <v>1676764.08</v>
      </c>
      <c r="K6" s="9">
        <v>-11977008.710000001</v>
      </c>
      <c r="L6" s="9">
        <v>-6295935.3499999996</v>
      </c>
      <c r="M6" s="9">
        <v>2086791.1</v>
      </c>
      <c r="N6" s="9">
        <v>3314307.33</v>
      </c>
      <c r="O6" s="9">
        <v>23323521.739999998</v>
      </c>
      <c r="P6" s="9">
        <v>32372425.829999998</v>
      </c>
      <c r="Q6" s="9">
        <v>40056685.039999999</v>
      </c>
      <c r="R6" s="9">
        <v>0</v>
      </c>
      <c r="S6" s="9">
        <v>0</v>
      </c>
      <c r="T6" s="9">
        <v>0</v>
      </c>
      <c r="U6" s="9">
        <v>2104242.86</v>
      </c>
      <c r="V6" s="9">
        <v>3370974.03</v>
      </c>
      <c r="W6" s="9">
        <v>8513912.0700000003</v>
      </c>
    </row>
    <row r="7" spans="1:23" s="6" customFormat="1" ht="15" x14ac:dyDescent="0.25">
      <c r="A7" s="36" t="s">
        <v>611</v>
      </c>
      <c r="B7" s="42" t="s">
        <v>615</v>
      </c>
      <c r="C7" s="14" t="s">
        <v>619</v>
      </c>
      <c r="D7" s="14" t="s">
        <v>652</v>
      </c>
      <c r="E7" s="14" t="s">
        <v>0</v>
      </c>
      <c r="F7" s="14" t="s">
        <v>8</v>
      </c>
      <c r="G7" s="14" t="s">
        <v>4</v>
      </c>
      <c r="H7" s="43">
        <v>8328439.6600000001</v>
      </c>
      <c r="I7" s="41">
        <v>0</v>
      </c>
      <c r="J7" s="41">
        <v>0</v>
      </c>
      <c r="K7" s="43">
        <v>140645445.47</v>
      </c>
      <c r="L7" s="41">
        <v>0</v>
      </c>
      <c r="M7" s="41">
        <v>47289353.509999998</v>
      </c>
      <c r="N7" s="41">
        <v>484005109.10000002</v>
      </c>
      <c r="O7" s="41">
        <v>0</v>
      </c>
      <c r="P7" s="41">
        <v>0</v>
      </c>
      <c r="Q7" s="41">
        <v>0</v>
      </c>
      <c r="R7" s="41">
        <v>0</v>
      </c>
      <c r="S7" s="41">
        <v>0</v>
      </c>
      <c r="T7" s="41">
        <v>0</v>
      </c>
      <c r="U7" s="41">
        <v>0</v>
      </c>
      <c r="V7" s="41">
        <v>0</v>
      </c>
      <c r="W7" s="41">
        <v>0</v>
      </c>
    </row>
    <row r="8" spans="1:23" s="3" customFormat="1" x14ac:dyDescent="0.2">
      <c r="A8" s="15" t="s">
        <v>25</v>
      </c>
      <c r="B8" t="s">
        <v>361</v>
      </c>
      <c r="C8" t="s">
        <v>68</v>
      </c>
      <c r="D8" t="s">
        <v>653</v>
      </c>
      <c r="E8" t="s">
        <v>0</v>
      </c>
      <c r="F8" t="s">
        <v>8</v>
      </c>
      <c r="G8" t="s">
        <v>4</v>
      </c>
      <c r="H8" s="9">
        <v>82513807.329999998</v>
      </c>
      <c r="I8" s="9">
        <v>0</v>
      </c>
      <c r="J8" s="9">
        <v>62058948.090000004</v>
      </c>
      <c r="K8" s="9">
        <v>1195348.76</v>
      </c>
      <c r="L8" s="9">
        <v>1787088.62</v>
      </c>
      <c r="M8" s="9">
        <v>378212.65</v>
      </c>
      <c r="N8" s="9">
        <v>12041527.529999999</v>
      </c>
      <c r="O8" s="9">
        <v>102341820.87</v>
      </c>
      <c r="P8" s="9">
        <v>91796118.069999993</v>
      </c>
      <c r="Q8" s="9">
        <v>95388106.439999998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</row>
    <row r="9" spans="1:23" s="3" customFormat="1" x14ac:dyDescent="0.2">
      <c r="A9" s="15" t="s">
        <v>25</v>
      </c>
      <c r="B9" t="s">
        <v>363</v>
      </c>
      <c r="C9" t="s">
        <v>218</v>
      </c>
      <c r="D9" t="s">
        <v>654</v>
      </c>
      <c r="E9" t="s">
        <v>0</v>
      </c>
      <c r="F9" t="s">
        <v>8</v>
      </c>
      <c r="G9" t="s">
        <v>2</v>
      </c>
      <c r="H9" s="9">
        <v>460328074.30000001</v>
      </c>
      <c r="I9" s="9">
        <v>616186376.75999999</v>
      </c>
      <c r="J9" s="9">
        <v>922129868.63</v>
      </c>
      <c r="K9" s="9">
        <v>279898703.69999999</v>
      </c>
      <c r="L9" s="9">
        <v>242928074.97999999</v>
      </c>
      <c r="M9" s="9">
        <v>386266634.57999998</v>
      </c>
      <c r="N9" s="9">
        <v>6612500926.3800001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</row>
    <row r="10" spans="1:23" s="3" customFormat="1" x14ac:dyDescent="0.2">
      <c r="A10" s="15" t="s">
        <v>26</v>
      </c>
      <c r="B10" t="s">
        <v>371</v>
      </c>
      <c r="C10" t="s">
        <v>225</v>
      </c>
      <c r="D10" t="s">
        <v>655</v>
      </c>
      <c r="E10" t="s">
        <v>0</v>
      </c>
      <c r="F10" t="s">
        <v>8</v>
      </c>
      <c r="G10" t="s">
        <v>2</v>
      </c>
      <c r="H10" s="9">
        <v>38709892</v>
      </c>
      <c r="I10" s="9">
        <v>9351472</v>
      </c>
      <c r="J10" s="9">
        <v>13076996.18</v>
      </c>
      <c r="K10" s="9">
        <v>2978094</v>
      </c>
      <c r="L10" s="9">
        <v>3581411</v>
      </c>
      <c r="M10" s="9">
        <v>7809286</v>
      </c>
      <c r="N10" s="9">
        <v>242762441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9091700</v>
      </c>
    </row>
    <row r="11" spans="1:23" s="3" customFormat="1" x14ac:dyDescent="0.2">
      <c r="A11" s="15" t="s">
        <v>26</v>
      </c>
      <c r="B11" t="s">
        <v>376</v>
      </c>
      <c r="C11" t="s">
        <v>230</v>
      </c>
      <c r="D11" t="s">
        <v>656</v>
      </c>
      <c r="E11" t="s">
        <v>0</v>
      </c>
      <c r="F11" t="s">
        <v>8</v>
      </c>
      <c r="G11" t="s">
        <v>2</v>
      </c>
      <c r="H11" s="9">
        <v>228157223.30000001</v>
      </c>
      <c r="I11" s="9">
        <v>0</v>
      </c>
      <c r="J11" s="9">
        <v>351320964.11000001</v>
      </c>
      <c r="K11" s="9">
        <v>165736042.5</v>
      </c>
      <c r="L11" s="9">
        <v>134599157.22</v>
      </c>
      <c r="M11" s="9">
        <v>155815062.19999999</v>
      </c>
      <c r="N11" s="9">
        <v>2639894042.5599999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</row>
    <row r="12" spans="1:23" s="3" customFormat="1" x14ac:dyDescent="0.2">
      <c r="A12" s="15" t="s">
        <v>27</v>
      </c>
      <c r="B12" t="s">
        <v>390</v>
      </c>
      <c r="C12" t="s">
        <v>235</v>
      </c>
      <c r="D12" t="s">
        <v>657</v>
      </c>
      <c r="E12" t="s">
        <v>0</v>
      </c>
      <c r="F12" t="s">
        <v>8</v>
      </c>
      <c r="G12" t="s">
        <v>2</v>
      </c>
      <c r="H12" s="9">
        <v>268925696.5</v>
      </c>
      <c r="I12" s="9">
        <v>237671874.31</v>
      </c>
      <c r="J12" s="9">
        <v>166816624.75999999</v>
      </c>
      <c r="K12" s="9">
        <v>149002360.69999999</v>
      </c>
      <c r="L12" s="9">
        <v>199146031.72999999</v>
      </c>
      <c r="M12" s="9">
        <v>133095679.98999999</v>
      </c>
      <c r="N12" s="9">
        <v>1641306695.3800001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15673253.07</v>
      </c>
      <c r="V12" s="9">
        <v>1626639.87</v>
      </c>
      <c r="W12" s="9">
        <v>2212042.31</v>
      </c>
    </row>
    <row r="13" spans="1:23" s="3" customFormat="1" x14ac:dyDescent="0.2">
      <c r="A13" s="15" t="s">
        <v>28</v>
      </c>
      <c r="B13" t="s">
        <v>409</v>
      </c>
      <c r="C13" t="s">
        <v>89</v>
      </c>
      <c r="D13" t="s">
        <v>658</v>
      </c>
      <c r="E13" t="s">
        <v>0</v>
      </c>
      <c r="F13" t="s">
        <v>8</v>
      </c>
      <c r="G13" t="s">
        <v>2</v>
      </c>
      <c r="H13" s="9">
        <v>245246159.59999999</v>
      </c>
      <c r="I13" s="9">
        <v>265000000</v>
      </c>
      <c r="J13" s="9">
        <v>371384000</v>
      </c>
      <c r="K13" s="9">
        <v>192686</v>
      </c>
      <c r="L13" s="9">
        <v>187898000</v>
      </c>
      <c r="M13" s="9">
        <v>177153000</v>
      </c>
      <c r="N13" s="9">
        <v>3098340000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9">
        <v>0</v>
      </c>
      <c r="U13" s="9">
        <v>45228437.740000002</v>
      </c>
      <c r="V13" s="9">
        <v>45228437.740000002</v>
      </c>
      <c r="W13" s="9">
        <v>75115173.890000001</v>
      </c>
    </row>
    <row r="14" spans="1:23" s="3" customFormat="1" x14ac:dyDescent="0.2">
      <c r="A14" s="15" t="s">
        <v>29</v>
      </c>
      <c r="B14" t="s">
        <v>427</v>
      </c>
      <c r="C14" t="s">
        <v>256</v>
      </c>
      <c r="D14" t="s">
        <v>659</v>
      </c>
      <c r="E14" t="s">
        <v>0</v>
      </c>
      <c r="F14" t="s">
        <v>8</v>
      </c>
      <c r="G14" t="s">
        <v>2</v>
      </c>
      <c r="H14" s="9">
        <v>188099000</v>
      </c>
      <c r="I14" s="9">
        <v>259213</v>
      </c>
      <c r="J14" s="9">
        <v>223779</v>
      </c>
      <c r="K14" s="9">
        <v>315731000</v>
      </c>
      <c r="L14" s="9">
        <v>336346</v>
      </c>
      <c r="M14" s="9">
        <v>352456</v>
      </c>
      <c r="N14" s="9">
        <v>3356818</v>
      </c>
      <c r="O14" s="9">
        <v>0</v>
      </c>
      <c r="P14" s="9">
        <v>502000</v>
      </c>
      <c r="Q14" s="9">
        <v>0</v>
      </c>
      <c r="R14" s="9">
        <v>0</v>
      </c>
      <c r="S14" s="9">
        <v>0</v>
      </c>
      <c r="T14" s="9">
        <v>0</v>
      </c>
      <c r="U14" s="9">
        <v>0</v>
      </c>
      <c r="V14" s="9">
        <v>0</v>
      </c>
      <c r="W14" s="9">
        <v>0</v>
      </c>
    </row>
    <row r="15" spans="1:23" s="6" customFormat="1" x14ac:dyDescent="0.2">
      <c r="A15" s="36" t="s">
        <v>30</v>
      </c>
      <c r="B15" s="14" t="s">
        <v>431</v>
      </c>
      <c r="C15" s="14" t="s">
        <v>260</v>
      </c>
      <c r="D15" s="14" t="s">
        <v>660</v>
      </c>
      <c r="E15" s="14" t="s">
        <v>0</v>
      </c>
      <c r="F15" s="14" t="s">
        <v>8</v>
      </c>
      <c r="G15" s="14" t="s">
        <v>2</v>
      </c>
      <c r="H15" s="41">
        <v>0</v>
      </c>
      <c r="I15" s="41">
        <v>0</v>
      </c>
      <c r="J15" s="41">
        <v>39660257</v>
      </c>
      <c r="K15" s="41">
        <v>-148048761.47999999</v>
      </c>
      <c r="L15" s="41">
        <v>0</v>
      </c>
      <c r="M15" s="41">
        <v>-16280230</v>
      </c>
      <c r="N15" s="41">
        <v>907322927</v>
      </c>
      <c r="O15" s="41">
        <v>56706094.119999997</v>
      </c>
      <c r="P15" s="41">
        <v>0</v>
      </c>
      <c r="Q15" s="41">
        <v>0</v>
      </c>
      <c r="R15" s="41">
        <v>0</v>
      </c>
      <c r="S15" s="41">
        <v>0</v>
      </c>
      <c r="T15" s="41">
        <v>0</v>
      </c>
      <c r="U15" s="41"/>
      <c r="V15" s="41">
        <v>100346304</v>
      </c>
      <c r="W15" s="41">
        <v>114852341</v>
      </c>
    </row>
    <row r="16" spans="1:23" s="3" customFormat="1" x14ac:dyDescent="0.2">
      <c r="A16" s="15" t="s">
        <v>75</v>
      </c>
      <c r="B16" t="s">
        <v>440</v>
      </c>
      <c r="C16" t="s">
        <v>270</v>
      </c>
      <c r="D16" t="s">
        <v>661</v>
      </c>
      <c r="E16" t="s">
        <v>5</v>
      </c>
      <c r="F16" t="s">
        <v>8</v>
      </c>
      <c r="G16" t="s">
        <v>4</v>
      </c>
      <c r="H16" s="9">
        <v>0</v>
      </c>
      <c r="I16" s="9">
        <v>0</v>
      </c>
      <c r="J16" s="9">
        <v>0</v>
      </c>
      <c r="K16" s="9">
        <v>0</v>
      </c>
      <c r="L16" s="9">
        <v>-12838035.15</v>
      </c>
      <c r="M16" s="9">
        <v>-24367492.93</v>
      </c>
      <c r="N16" s="9">
        <v>-78637604</v>
      </c>
      <c r="O16" s="9">
        <v>0</v>
      </c>
      <c r="P16" s="9">
        <v>0</v>
      </c>
      <c r="Q16" s="9">
        <v>0</v>
      </c>
      <c r="R16" s="9">
        <v>19063344.539999999</v>
      </c>
      <c r="S16" s="9">
        <v>19513390.670000002</v>
      </c>
      <c r="T16" s="9">
        <v>19765524.870000001</v>
      </c>
      <c r="U16" s="9">
        <v>0</v>
      </c>
      <c r="V16" s="9">
        <v>0</v>
      </c>
      <c r="W16" s="9">
        <v>0</v>
      </c>
    </row>
    <row r="17" spans="1:23" s="3" customFormat="1" x14ac:dyDescent="0.2">
      <c r="A17" s="15" t="s">
        <v>31</v>
      </c>
      <c r="B17" t="s">
        <v>443</v>
      </c>
      <c r="C17" t="s">
        <v>273</v>
      </c>
      <c r="D17" t="s">
        <v>662</v>
      </c>
      <c r="E17" t="s">
        <v>0</v>
      </c>
      <c r="F17" t="s">
        <v>8</v>
      </c>
      <c r="G17" t="s">
        <v>2</v>
      </c>
      <c r="H17" s="9">
        <v>167731620.09999999</v>
      </c>
      <c r="I17" s="9">
        <v>124494354.28</v>
      </c>
      <c r="J17" s="9">
        <v>117818660.20999999</v>
      </c>
      <c r="K17" s="9">
        <v>83445108.480000004</v>
      </c>
      <c r="L17" s="9">
        <v>69948893.340000004</v>
      </c>
      <c r="M17" s="9">
        <v>96442685.700000003</v>
      </c>
      <c r="N17" s="9">
        <v>969090567.02999997</v>
      </c>
      <c r="O17" s="9">
        <v>0</v>
      </c>
      <c r="P17" s="9">
        <v>0</v>
      </c>
      <c r="Q17" s="9">
        <v>0</v>
      </c>
      <c r="R17" s="9">
        <v>0</v>
      </c>
      <c r="S17" s="9">
        <v>0</v>
      </c>
      <c r="T17" s="9">
        <v>0</v>
      </c>
      <c r="U17" s="9">
        <v>0</v>
      </c>
      <c r="V17" s="9">
        <v>0</v>
      </c>
      <c r="W17" s="9">
        <v>47318599.619999997</v>
      </c>
    </row>
    <row r="18" spans="1:23" s="3" customFormat="1" x14ac:dyDescent="0.2">
      <c r="A18" s="15" t="s">
        <v>32</v>
      </c>
      <c r="B18" t="s">
        <v>455</v>
      </c>
      <c r="C18" t="s">
        <v>283</v>
      </c>
      <c r="D18" t="s">
        <v>663</v>
      </c>
      <c r="E18" t="s">
        <v>0</v>
      </c>
      <c r="F18" t="s">
        <v>8</v>
      </c>
      <c r="G18" t="s">
        <v>2</v>
      </c>
      <c r="H18" s="9">
        <v>34102878.009999998</v>
      </c>
      <c r="I18" s="9">
        <v>22268101</v>
      </c>
      <c r="J18" s="9">
        <v>36494964.810000002</v>
      </c>
      <c r="K18" s="9">
        <v>-17972000</v>
      </c>
      <c r="L18" s="9">
        <v>-7386217.04</v>
      </c>
      <c r="M18" s="9">
        <v>-12690632.5</v>
      </c>
      <c r="N18" s="9">
        <v>202181465.72999999</v>
      </c>
      <c r="O18" s="9">
        <v>0</v>
      </c>
      <c r="P18" s="9">
        <v>0</v>
      </c>
      <c r="Q18" s="9">
        <v>0</v>
      </c>
      <c r="R18" s="9">
        <v>0</v>
      </c>
      <c r="S18" s="9">
        <v>0</v>
      </c>
      <c r="T18" s="9">
        <v>0</v>
      </c>
      <c r="U18" s="9">
        <v>0</v>
      </c>
      <c r="V18" s="9">
        <v>0</v>
      </c>
      <c r="W18" s="9">
        <v>0</v>
      </c>
    </row>
    <row r="19" spans="1:23" s="3" customFormat="1" x14ac:dyDescent="0.2">
      <c r="A19" s="15" t="s">
        <v>32</v>
      </c>
      <c r="B19" t="s">
        <v>456</v>
      </c>
      <c r="C19" t="s">
        <v>284</v>
      </c>
      <c r="D19" t="s">
        <v>664</v>
      </c>
      <c r="E19" t="s">
        <v>0</v>
      </c>
      <c r="F19" t="s">
        <v>8</v>
      </c>
      <c r="G19" t="s">
        <v>2</v>
      </c>
      <c r="H19" s="9">
        <v>1265735110</v>
      </c>
      <c r="I19" s="9">
        <v>547174689</v>
      </c>
      <c r="J19" s="9">
        <v>997973329.24000001</v>
      </c>
      <c r="K19" s="9">
        <v>754374000</v>
      </c>
      <c r="L19" s="9">
        <v>816477175</v>
      </c>
      <c r="M19" s="9">
        <v>537587197.58000004</v>
      </c>
      <c r="N19" s="9">
        <v>6759957765.8999996</v>
      </c>
      <c r="O19" s="9">
        <v>0</v>
      </c>
      <c r="P19" s="9">
        <v>0</v>
      </c>
      <c r="Q19" s="9">
        <v>0</v>
      </c>
      <c r="R19" s="9">
        <v>0</v>
      </c>
      <c r="S19" s="9">
        <v>0</v>
      </c>
      <c r="T19" s="9">
        <v>0</v>
      </c>
      <c r="U19" s="9">
        <v>0</v>
      </c>
      <c r="V19" s="9">
        <v>0</v>
      </c>
      <c r="W19" s="9">
        <v>0</v>
      </c>
    </row>
    <row r="20" spans="1:23" s="3" customFormat="1" x14ac:dyDescent="0.2">
      <c r="A20" s="15" t="s">
        <v>34</v>
      </c>
      <c r="B20" t="s">
        <v>465</v>
      </c>
      <c r="C20" t="s">
        <v>293</v>
      </c>
      <c r="D20" t="s">
        <v>665</v>
      </c>
      <c r="E20" t="s">
        <v>0</v>
      </c>
      <c r="F20" t="s">
        <v>8</v>
      </c>
      <c r="G20" t="s">
        <v>2</v>
      </c>
      <c r="H20" s="9">
        <v>1029604000</v>
      </c>
      <c r="I20" s="9">
        <v>968930787.70000005</v>
      </c>
      <c r="J20" s="9">
        <v>1320162486.26</v>
      </c>
      <c r="K20" s="9">
        <v>1080034000</v>
      </c>
      <c r="L20" s="9">
        <v>996342896.10000002</v>
      </c>
      <c r="M20" s="9">
        <v>1177630689.25</v>
      </c>
      <c r="N20" s="9">
        <v>7826341484.9200001</v>
      </c>
      <c r="O20" s="9">
        <v>0</v>
      </c>
      <c r="P20" s="9">
        <v>0</v>
      </c>
      <c r="Q20" s="9">
        <v>0</v>
      </c>
      <c r="R20" s="9">
        <v>0</v>
      </c>
      <c r="S20" s="9">
        <v>0</v>
      </c>
      <c r="T20" s="9">
        <v>0</v>
      </c>
      <c r="U20" s="9">
        <v>0</v>
      </c>
      <c r="V20" s="9">
        <v>0</v>
      </c>
      <c r="W20" s="9">
        <v>0</v>
      </c>
    </row>
    <row r="21" spans="1:23" s="3" customFormat="1" x14ac:dyDescent="0.2">
      <c r="A21" s="15" t="s">
        <v>35</v>
      </c>
      <c r="B21" t="s">
        <v>474</v>
      </c>
      <c r="C21" t="s">
        <v>97</v>
      </c>
      <c r="D21" t="s">
        <v>666</v>
      </c>
      <c r="E21" t="s">
        <v>0</v>
      </c>
      <c r="F21" t="s">
        <v>8</v>
      </c>
      <c r="G21" t="s">
        <v>2</v>
      </c>
      <c r="H21" s="9">
        <v>0</v>
      </c>
      <c r="I21" s="9">
        <v>30184483.379999999</v>
      </c>
      <c r="J21" s="9">
        <v>86164942.689999998</v>
      </c>
      <c r="K21" s="9">
        <v>99721000</v>
      </c>
      <c r="L21" s="9">
        <v>7988000</v>
      </c>
      <c r="M21" s="9">
        <v>172265000</v>
      </c>
      <c r="N21" s="9">
        <v>1097333000</v>
      </c>
      <c r="O21" s="9">
        <v>0</v>
      </c>
      <c r="P21" s="9">
        <v>0</v>
      </c>
      <c r="Q21" s="9">
        <v>0</v>
      </c>
      <c r="R21" s="9">
        <v>0</v>
      </c>
      <c r="S21" s="9">
        <v>0</v>
      </c>
      <c r="T21" s="9">
        <v>0</v>
      </c>
      <c r="U21" s="9">
        <v>19531000</v>
      </c>
      <c r="V21" s="9">
        <v>3420000</v>
      </c>
      <c r="W21" s="9">
        <v>21069000</v>
      </c>
    </row>
    <row r="22" spans="1:23" s="3" customFormat="1" x14ac:dyDescent="0.2">
      <c r="A22" s="15" t="s">
        <v>33</v>
      </c>
      <c r="B22" t="s">
        <v>491</v>
      </c>
      <c r="C22" t="s">
        <v>77</v>
      </c>
      <c r="D22" t="s">
        <v>667</v>
      </c>
      <c r="E22" t="s">
        <v>0</v>
      </c>
      <c r="F22" t="s">
        <v>8</v>
      </c>
      <c r="G22" t="s">
        <v>2</v>
      </c>
      <c r="H22" s="9">
        <v>10708768.439999999</v>
      </c>
      <c r="I22" s="9">
        <v>302630694.97000003</v>
      </c>
      <c r="J22" s="9">
        <v>173949225.55000001</v>
      </c>
      <c r="K22" s="9">
        <v>-248485246.19999999</v>
      </c>
      <c r="L22" s="9">
        <v>-271413709.93000001</v>
      </c>
      <c r="M22" s="9">
        <v>125653656.77</v>
      </c>
      <c r="N22" s="9">
        <v>641300513.21000004</v>
      </c>
      <c r="O22" s="9">
        <v>0</v>
      </c>
      <c r="P22" s="9">
        <v>0</v>
      </c>
      <c r="Q22" s="9">
        <v>0</v>
      </c>
      <c r="R22" s="9">
        <v>8576123.2799999993</v>
      </c>
      <c r="S22" s="9">
        <v>115831493.79000001</v>
      </c>
      <c r="T22" s="9">
        <v>0</v>
      </c>
      <c r="U22" s="9">
        <v>223343621.06999999</v>
      </c>
      <c r="V22" s="9">
        <v>405636903.43000001</v>
      </c>
      <c r="W22" s="9">
        <v>269452714.94</v>
      </c>
    </row>
    <row r="23" spans="1:23" s="3" customFormat="1" x14ac:dyDescent="0.2">
      <c r="A23" s="15" t="s">
        <v>36</v>
      </c>
      <c r="B23" t="s">
        <v>502</v>
      </c>
      <c r="C23" t="s">
        <v>302</v>
      </c>
      <c r="D23" t="s">
        <v>668</v>
      </c>
      <c r="E23" t="s">
        <v>0</v>
      </c>
      <c r="F23" t="s">
        <v>8</v>
      </c>
      <c r="G23" t="s">
        <v>2</v>
      </c>
      <c r="H23" s="9">
        <v>376915083.80000001</v>
      </c>
      <c r="I23" s="9">
        <v>611285566</v>
      </c>
      <c r="J23" s="9">
        <v>632718830.89999998</v>
      </c>
      <c r="K23" s="9">
        <v>158620211</v>
      </c>
      <c r="L23" s="9">
        <v>177238965.30000001</v>
      </c>
      <c r="M23" s="9">
        <v>246917084.30000001</v>
      </c>
      <c r="N23" s="9">
        <v>7145236043.3699999</v>
      </c>
      <c r="O23" s="9">
        <v>0</v>
      </c>
      <c r="P23" s="9">
        <v>0</v>
      </c>
      <c r="Q23" s="9">
        <v>0</v>
      </c>
      <c r="R23" s="9">
        <v>0</v>
      </c>
      <c r="S23" s="9">
        <v>0</v>
      </c>
      <c r="T23" s="9">
        <v>0</v>
      </c>
      <c r="U23" s="9">
        <v>71691803.329999998</v>
      </c>
      <c r="V23" s="9">
        <v>281033687.31</v>
      </c>
      <c r="W23" s="9">
        <v>328395666.13</v>
      </c>
    </row>
    <row r="24" spans="1:23" s="3" customFormat="1" ht="12.6" customHeight="1" x14ac:dyDescent="0.2">
      <c r="A24" s="15" t="s">
        <v>37</v>
      </c>
      <c r="B24" t="s">
        <v>514</v>
      </c>
      <c r="C24" t="s">
        <v>118</v>
      </c>
      <c r="D24" t="s">
        <v>669</v>
      </c>
      <c r="E24" t="s">
        <v>0</v>
      </c>
      <c r="F24" t="s">
        <v>8</v>
      </c>
      <c r="G24" t="s">
        <v>2</v>
      </c>
      <c r="H24" s="9">
        <v>18679370.73</v>
      </c>
      <c r="I24" s="9">
        <v>17993666</v>
      </c>
      <c r="J24" s="9">
        <v>15064000.369999999</v>
      </c>
      <c r="K24" s="9">
        <v>169203653.40000001</v>
      </c>
      <c r="L24" s="9">
        <v>-140694965.09999999</v>
      </c>
      <c r="M24" s="9">
        <v>-143908859.34999999</v>
      </c>
      <c r="N24" s="9">
        <v>-1068937017.25</v>
      </c>
      <c r="O24" s="9">
        <v>0</v>
      </c>
      <c r="P24" s="9">
        <v>17993666</v>
      </c>
      <c r="Q24" s="9">
        <v>107361110</v>
      </c>
      <c r="R24" s="9">
        <v>0</v>
      </c>
      <c r="S24" s="9">
        <v>16593484.130000001</v>
      </c>
      <c r="T24" s="9">
        <v>0</v>
      </c>
      <c r="U24" s="9">
        <v>91934459.349999994</v>
      </c>
      <c r="V24" s="9">
        <v>34408805</v>
      </c>
      <c r="W24" s="9">
        <v>34408805</v>
      </c>
    </row>
    <row r="25" spans="1:23" s="3" customFormat="1" x14ac:dyDescent="0.2">
      <c r="A25" s="15" t="s">
        <v>38</v>
      </c>
      <c r="B25" t="s">
        <v>520</v>
      </c>
      <c r="C25" t="s">
        <v>122</v>
      </c>
      <c r="D25" t="s">
        <v>670</v>
      </c>
      <c r="E25" t="s">
        <v>0</v>
      </c>
      <c r="F25" t="s">
        <v>8</v>
      </c>
      <c r="G25" t="s">
        <v>2</v>
      </c>
      <c r="H25" s="9">
        <v>143963328.40000001</v>
      </c>
      <c r="I25" s="9">
        <v>131697024.92</v>
      </c>
      <c r="J25" s="9">
        <v>131489129.90000001</v>
      </c>
      <c r="K25" s="9">
        <v>28810661.300000001</v>
      </c>
      <c r="L25" s="9">
        <v>22297504.420000002</v>
      </c>
      <c r="M25" s="9">
        <v>58032974.939999998</v>
      </c>
      <c r="N25" s="9">
        <v>2337242219.8299999</v>
      </c>
      <c r="O25" s="9">
        <v>0</v>
      </c>
      <c r="P25" s="9">
        <v>0</v>
      </c>
      <c r="Q25" s="9">
        <v>0</v>
      </c>
      <c r="R25" s="9">
        <v>0</v>
      </c>
      <c r="S25" s="9">
        <v>0</v>
      </c>
      <c r="T25" s="9">
        <v>0</v>
      </c>
      <c r="U25" s="9">
        <v>542674809.46000004</v>
      </c>
      <c r="V25" s="9">
        <v>0</v>
      </c>
      <c r="W25" s="9">
        <v>0</v>
      </c>
    </row>
    <row r="26" spans="1:23" s="3" customFormat="1" x14ac:dyDescent="0.2">
      <c r="A26" s="15" t="s">
        <v>39</v>
      </c>
      <c r="B26" t="s">
        <v>532</v>
      </c>
      <c r="C26" t="s">
        <v>320</v>
      </c>
      <c r="D26" t="s">
        <v>671</v>
      </c>
      <c r="E26" t="s">
        <v>0</v>
      </c>
      <c r="F26" t="s">
        <v>8</v>
      </c>
      <c r="G26" t="s">
        <v>2</v>
      </c>
      <c r="H26" s="9">
        <v>0</v>
      </c>
      <c r="I26" s="9">
        <v>845000</v>
      </c>
      <c r="J26" s="9">
        <v>791000</v>
      </c>
      <c r="K26" s="9">
        <v>0</v>
      </c>
      <c r="L26" s="9">
        <v>1814394000</v>
      </c>
      <c r="M26" s="9">
        <v>350469000</v>
      </c>
      <c r="N26" s="9">
        <v>3222315000</v>
      </c>
      <c r="O26" s="9">
        <v>0</v>
      </c>
      <c r="P26" s="9">
        <v>0</v>
      </c>
      <c r="Q26" s="9">
        <v>0</v>
      </c>
      <c r="R26" s="9">
        <v>0</v>
      </c>
      <c r="S26" s="9">
        <v>0</v>
      </c>
      <c r="T26" s="9">
        <v>0</v>
      </c>
      <c r="U26" s="9">
        <v>0</v>
      </c>
      <c r="V26" s="9">
        <v>0</v>
      </c>
      <c r="W26" s="9">
        <v>0</v>
      </c>
    </row>
    <row r="27" spans="1:23" s="3" customFormat="1" x14ac:dyDescent="0.2">
      <c r="A27" s="15" t="s">
        <v>40</v>
      </c>
      <c r="B27" t="s">
        <v>553</v>
      </c>
      <c r="C27" t="s">
        <v>165</v>
      </c>
      <c r="D27" t="s">
        <v>672</v>
      </c>
      <c r="E27" t="s">
        <v>0</v>
      </c>
      <c r="F27" t="s">
        <v>8</v>
      </c>
      <c r="G27" t="s">
        <v>2</v>
      </c>
      <c r="H27" s="9">
        <v>121803000</v>
      </c>
      <c r="I27" s="9">
        <v>82178000</v>
      </c>
      <c r="J27" s="9">
        <v>217564000</v>
      </c>
      <c r="K27" s="9">
        <v>1022934000</v>
      </c>
      <c r="L27" s="9">
        <v>-2471500</v>
      </c>
      <c r="M27" s="9">
        <v>27136000</v>
      </c>
      <c r="N27" s="9">
        <v>7541103000</v>
      </c>
      <c r="O27" s="9">
        <v>0</v>
      </c>
      <c r="P27" s="9">
        <v>0</v>
      </c>
      <c r="Q27" s="9">
        <v>0</v>
      </c>
      <c r="R27" s="9">
        <v>0</v>
      </c>
      <c r="S27" s="9">
        <v>0</v>
      </c>
      <c r="T27" s="9">
        <v>0</v>
      </c>
      <c r="U27" s="9">
        <v>0</v>
      </c>
      <c r="V27" s="9">
        <v>0</v>
      </c>
      <c r="W27" s="9">
        <v>0</v>
      </c>
    </row>
    <row r="28" spans="1:23" s="3" customFormat="1" x14ac:dyDescent="0.2">
      <c r="A28" s="15" t="s">
        <v>41</v>
      </c>
      <c r="B28" t="s">
        <v>566</v>
      </c>
      <c r="C28" t="s">
        <v>76</v>
      </c>
      <c r="D28" t="s">
        <v>673</v>
      </c>
      <c r="E28" t="s">
        <v>0</v>
      </c>
      <c r="F28" t="s">
        <v>8</v>
      </c>
      <c r="G28" t="s">
        <v>2</v>
      </c>
      <c r="H28" s="9">
        <v>941775.19</v>
      </c>
      <c r="I28" s="9">
        <v>5527597</v>
      </c>
      <c r="J28" s="9">
        <v>15050209</v>
      </c>
      <c r="K28" s="9">
        <v>625252.14</v>
      </c>
      <c r="L28" s="9">
        <v>-43130969</v>
      </c>
      <c r="M28" s="9">
        <v>-73682504</v>
      </c>
      <c r="N28" s="9">
        <v>1754444388</v>
      </c>
      <c r="O28" s="9">
        <v>334078</v>
      </c>
      <c r="P28" s="17">
        <v>5326992</v>
      </c>
      <c r="Q28" s="9">
        <v>2341937</v>
      </c>
      <c r="R28" s="9">
        <v>0</v>
      </c>
      <c r="S28" s="9">
        <v>0</v>
      </c>
      <c r="T28" s="9">
        <v>0</v>
      </c>
      <c r="U28" s="9">
        <v>0</v>
      </c>
      <c r="V28" s="9">
        <v>0</v>
      </c>
      <c r="W28" s="9">
        <v>0</v>
      </c>
    </row>
    <row r="29" spans="1:23" s="3" customFormat="1" x14ac:dyDescent="0.2">
      <c r="A29" s="15" t="s">
        <v>42</v>
      </c>
      <c r="B29" t="s">
        <v>568</v>
      </c>
      <c r="C29" t="s">
        <v>623</v>
      </c>
      <c r="D29" t="s">
        <v>674</v>
      </c>
      <c r="E29" t="s">
        <v>0</v>
      </c>
      <c r="F29" t="s">
        <v>8</v>
      </c>
      <c r="G29" t="s">
        <v>2</v>
      </c>
      <c r="H29" s="9">
        <v>1466867.12</v>
      </c>
      <c r="I29" s="9">
        <v>3283814</v>
      </c>
      <c r="J29" s="9">
        <v>7449523.0599999996</v>
      </c>
      <c r="K29" s="9">
        <v>-71046880.109999999</v>
      </c>
      <c r="L29" s="9">
        <v>-102406219.39</v>
      </c>
      <c r="M29" s="9">
        <v>-119486313.73999999</v>
      </c>
      <c r="N29" s="9">
        <v>-615327216.28999996</v>
      </c>
      <c r="O29" s="9">
        <v>0</v>
      </c>
      <c r="P29" s="9">
        <v>0</v>
      </c>
      <c r="Q29" s="9">
        <v>0</v>
      </c>
      <c r="R29" s="9">
        <v>0</v>
      </c>
      <c r="S29" s="9">
        <v>0</v>
      </c>
      <c r="T29" s="9">
        <v>0</v>
      </c>
      <c r="U29" s="9">
        <v>0</v>
      </c>
      <c r="V29" s="9">
        <v>0</v>
      </c>
      <c r="W29" s="9">
        <v>0</v>
      </c>
    </row>
    <row r="30" spans="1:23" s="3" customFormat="1" x14ac:dyDescent="0.2">
      <c r="A30" s="15" t="s">
        <v>43</v>
      </c>
      <c r="B30" t="s">
        <v>580</v>
      </c>
      <c r="C30" t="s">
        <v>624</v>
      </c>
      <c r="D30" t="s">
        <v>675</v>
      </c>
      <c r="E30" t="s">
        <v>0</v>
      </c>
      <c r="F30" t="s">
        <v>8</v>
      </c>
      <c r="G30" t="s">
        <v>2</v>
      </c>
      <c r="H30" s="9">
        <v>245070731</v>
      </c>
      <c r="I30" s="9">
        <v>375796748.27999997</v>
      </c>
      <c r="J30" s="9">
        <v>252260997.16</v>
      </c>
      <c r="K30" s="9">
        <v>119686013</v>
      </c>
      <c r="L30" s="9">
        <v>112503999.33</v>
      </c>
      <c r="M30" s="9">
        <v>134950325.77000001</v>
      </c>
      <c r="N30" s="9">
        <v>1671985116.29</v>
      </c>
      <c r="O30" s="9">
        <v>0</v>
      </c>
      <c r="P30" s="9">
        <v>0</v>
      </c>
      <c r="Q30" s="9">
        <v>0</v>
      </c>
      <c r="R30" s="9">
        <v>0</v>
      </c>
      <c r="S30" s="9">
        <v>0</v>
      </c>
      <c r="T30" s="9">
        <v>0</v>
      </c>
      <c r="U30" s="9">
        <v>0</v>
      </c>
      <c r="V30" s="9">
        <v>37185875.159999996</v>
      </c>
      <c r="W30" s="9">
        <v>130248792.44</v>
      </c>
    </row>
    <row r="31" spans="1:23" s="3" customFormat="1" x14ac:dyDescent="0.2">
      <c r="A31" s="15" t="s">
        <v>46</v>
      </c>
      <c r="B31" t="s">
        <v>60</v>
      </c>
      <c r="C31" t="s">
        <v>140</v>
      </c>
      <c r="D31" t="s">
        <v>676</v>
      </c>
      <c r="E31" t="s">
        <v>0</v>
      </c>
      <c r="F31" t="s">
        <v>8</v>
      </c>
      <c r="G31" t="s">
        <v>2</v>
      </c>
      <c r="H31" s="9">
        <v>173630862</v>
      </c>
      <c r="I31" s="9">
        <v>155914449</v>
      </c>
      <c r="J31" s="9">
        <v>135888094.46000001</v>
      </c>
      <c r="K31" s="9">
        <v>770409</v>
      </c>
      <c r="L31" s="9">
        <v>7741917</v>
      </c>
      <c r="M31" s="9">
        <v>40338366.609999999</v>
      </c>
      <c r="N31" s="9">
        <v>1755783019.0599999</v>
      </c>
      <c r="O31" s="9">
        <v>0</v>
      </c>
      <c r="P31" s="9">
        <v>0</v>
      </c>
      <c r="Q31" s="9">
        <v>0</v>
      </c>
      <c r="R31" s="9">
        <v>0</v>
      </c>
      <c r="S31" s="9">
        <v>0</v>
      </c>
      <c r="T31" s="9">
        <v>0</v>
      </c>
      <c r="U31" s="9">
        <v>115764315</v>
      </c>
      <c r="V31" s="9">
        <v>132834145</v>
      </c>
      <c r="W31" s="9">
        <v>76791256.319999993</v>
      </c>
    </row>
    <row r="32" spans="1:23" s="3" customFormat="1" x14ac:dyDescent="0.2">
      <c r="A32" s="15" t="s">
        <v>44</v>
      </c>
      <c r="B32" t="s">
        <v>597</v>
      </c>
      <c r="C32" t="s">
        <v>625</v>
      </c>
      <c r="D32" t="s">
        <v>677</v>
      </c>
      <c r="E32" t="s">
        <v>0</v>
      </c>
      <c r="F32" t="s">
        <v>8</v>
      </c>
      <c r="G32" t="s">
        <v>2</v>
      </c>
      <c r="H32" s="9">
        <v>5068020</v>
      </c>
      <c r="I32" s="9">
        <v>4379527239.3599997</v>
      </c>
      <c r="J32" s="9">
        <v>4983032651.1800003</v>
      </c>
      <c r="K32" s="9">
        <v>3367517</v>
      </c>
      <c r="L32" s="9">
        <v>973318015.37</v>
      </c>
      <c r="M32" s="9">
        <v>2305869404.75</v>
      </c>
      <c r="N32" s="9">
        <v>24931859177.169998</v>
      </c>
      <c r="O32" s="9">
        <v>0</v>
      </c>
      <c r="P32" s="9">
        <v>0</v>
      </c>
      <c r="Q32" s="9">
        <v>0</v>
      </c>
      <c r="R32" s="9">
        <v>0</v>
      </c>
      <c r="S32" s="9">
        <v>0</v>
      </c>
      <c r="T32" s="9">
        <v>0</v>
      </c>
      <c r="U32" s="9">
        <v>0</v>
      </c>
      <c r="V32" s="9">
        <v>0</v>
      </c>
      <c r="W32" s="9">
        <v>0</v>
      </c>
    </row>
  </sheetData>
  <autoFilter ref="C1:W32" xr:uid="{90824153-7669-4FCE-ADF4-BE0D8DB48843}"/>
  <conditionalFormatting sqref="A32:B32 A31 A29:B30 A27:D28 A14:B26 A13:D13 A8:B12 S8:T32 X7:XFD32 A4:B6 J8:J32 A1:XFD1 E4:G32 J4:J6 M4:N32 P4:Q32 S4:T6 V4:XFD6 V8:W32">
    <cfRule type="cellIs" dxfId="129" priority="43" operator="equal">
      <formula>"nan"</formula>
    </cfRule>
  </conditionalFormatting>
  <conditionalFormatting sqref="M1 M4:M32">
    <cfRule type="cellIs" dxfId="128" priority="42" operator="lessThan">
      <formula>0</formula>
    </cfRule>
  </conditionalFormatting>
  <conditionalFormatting sqref="T4 V4:W4">
    <cfRule type="cellIs" dxfId="127" priority="41" operator="equal">
      <formula>"nan"</formula>
    </cfRule>
  </conditionalFormatting>
  <conditionalFormatting sqref="A7:B7">
    <cfRule type="cellIs" dxfId="126" priority="40" operator="equal">
      <formula>"nan"</formula>
    </cfRule>
  </conditionalFormatting>
  <conditionalFormatting sqref="J7">
    <cfRule type="cellIs" dxfId="125" priority="39" operator="equal">
      <formula>"nan"</formula>
    </cfRule>
  </conditionalFormatting>
  <conditionalFormatting sqref="S7:T7 V7:W7">
    <cfRule type="cellIs" dxfId="124" priority="37" operator="equal">
      <formula>"nan"</formula>
    </cfRule>
  </conditionalFormatting>
  <conditionalFormatting sqref="T7 V7:W7">
    <cfRule type="cellIs" dxfId="123" priority="36" operator="equal">
      <formula>"nan"</formula>
    </cfRule>
  </conditionalFormatting>
  <conditionalFormatting sqref="K1">
    <cfRule type="cellIs" dxfId="122" priority="35" operator="lessThan">
      <formula>0</formula>
    </cfRule>
  </conditionalFormatting>
  <conditionalFormatting sqref="L1">
    <cfRule type="cellIs" dxfId="121" priority="34" operator="lessThan">
      <formula>0</formula>
    </cfRule>
  </conditionalFormatting>
  <conditionalFormatting sqref="H18:I32 I4:I17">
    <cfRule type="cellIs" dxfId="120" priority="33" operator="equal">
      <formula>"nan"</formula>
    </cfRule>
  </conditionalFormatting>
  <conditionalFormatting sqref="L4:L32">
    <cfRule type="cellIs" dxfId="119" priority="32" operator="equal">
      <formula>"nan"</formula>
    </cfRule>
  </conditionalFormatting>
  <conditionalFormatting sqref="L4:L32">
    <cfRule type="cellIs" dxfId="118" priority="31" operator="lessThan">
      <formula>0</formula>
    </cfRule>
  </conditionalFormatting>
  <conditionalFormatting sqref="K4:K32">
    <cfRule type="cellIs" dxfId="117" priority="17" operator="equal">
      <formula>"nan"</formula>
    </cfRule>
  </conditionalFormatting>
  <conditionalFormatting sqref="K4:K32">
    <cfRule type="cellIs" dxfId="116" priority="16" operator="lessThan">
      <formula>0</formula>
    </cfRule>
  </conditionalFormatting>
  <conditionalFormatting sqref="H4:H17">
    <cfRule type="cellIs" dxfId="115" priority="15" operator="equal">
      <formula>"nan"</formula>
    </cfRule>
  </conditionalFormatting>
  <conditionalFormatting sqref="H4:H17">
    <cfRule type="cellIs" dxfId="114" priority="14" operator="lessThan">
      <formula>0</formula>
    </cfRule>
  </conditionalFormatting>
  <conditionalFormatting sqref="O4:O32">
    <cfRule type="cellIs" dxfId="113" priority="13" operator="equal">
      <formula>"nan"</formula>
    </cfRule>
  </conditionalFormatting>
  <conditionalFormatting sqref="O4:O32">
    <cfRule type="cellIs" dxfId="112" priority="12" operator="lessThan">
      <formula>0</formula>
    </cfRule>
  </conditionalFormatting>
  <conditionalFormatting sqref="R4:R32">
    <cfRule type="cellIs" dxfId="111" priority="11" operator="equal">
      <formula>"nan"</formula>
    </cfRule>
  </conditionalFormatting>
  <conditionalFormatting sqref="R4:R32">
    <cfRule type="cellIs" dxfId="110" priority="10" operator="lessThan">
      <formula>0</formula>
    </cfRule>
  </conditionalFormatting>
  <conditionalFormatting sqref="U4:U32">
    <cfRule type="cellIs" dxfId="109" priority="9" operator="equal">
      <formula>"nan"</formula>
    </cfRule>
  </conditionalFormatting>
  <conditionalFormatting sqref="U4:U32">
    <cfRule type="cellIs" dxfId="108" priority="8" operator="lessThan">
      <formula>0</formula>
    </cfRule>
  </conditionalFormatting>
  <conditionalFormatting sqref="A2:G3 X2:XFD3">
    <cfRule type="cellIs" dxfId="107" priority="7" operator="equal">
      <formula>"nan"</formula>
    </cfRule>
  </conditionalFormatting>
  <conditionalFormatting sqref="H2:J2 H3:W3">
    <cfRule type="cellIs" dxfId="106" priority="6" operator="equal">
      <formula>"nan"</formula>
    </cfRule>
  </conditionalFormatting>
  <conditionalFormatting sqref="N2">
    <cfRule type="cellIs" dxfId="105" priority="5" operator="equal">
      <formula>"nan"</formula>
    </cfRule>
  </conditionalFormatting>
  <conditionalFormatting sqref="K2:M2">
    <cfRule type="cellIs" dxfId="104" priority="4" operator="equal">
      <formula>"nan"</formula>
    </cfRule>
  </conditionalFormatting>
  <conditionalFormatting sqref="O2:Q2">
    <cfRule type="cellIs" dxfId="103" priority="3" operator="equal">
      <formula>"nan"</formula>
    </cfRule>
  </conditionalFormatting>
  <conditionalFormatting sqref="R2:T2">
    <cfRule type="cellIs" dxfId="102" priority="2" operator="equal">
      <formula>"nan"</formula>
    </cfRule>
  </conditionalFormatting>
  <conditionalFormatting sqref="U2:W2">
    <cfRule type="cellIs" dxfId="101" priority="1" operator="equal">
      <formula>"nan"</formula>
    </cfRule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2446C-9EF4-4110-AF02-A7517D72778D}">
  <dimension ref="A1:P12"/>
  <sheetViews>
    <sheetView tabSelected="1" topLeftCell="A7" workbookViewId="0">
      <selection activeCell="F9" sqref="F9"/>
    </sheetView>
  </sheetViews>
  <sheetFormatPr defaultRowHeight="12.75" x14ac:dyDescent="0.2"/>
  <cols>
    <col min="1" max="1" width="11.85546875" bestFit="1" customWidth="1"/>
    <col min="2" max="2" width="18.140625" bestFit="1" customWidth="1"/>
    <col min="3" max="3" width="27.140625" bestFit="1" customWidth="1"/>
    <col min="4" max="4" width="17.5703125" bestFit="1" customWidth="1"/>
    <col min="5" max="5" width="15" bestFit="1" customWidth="1"/>
    <col min="6" max="6" width="23.140625" bestFit="1" customWidth="1"/>
  </cols>
  <sheetData>
    <row r="1" spans="1:16" ht="51" x14ac:dyDescent="0.2">
      <c r="A1" s="16" t="s">
        <v>717</v>
      </c>
      <c r="B1" s="16" t="s">
        <v>717</v>
      </c>
      <c r="C1" s="16" t="s">
        <v>717</v>
      </c>
      <c r="D1" s="16" t="s">
        <v>718</v>
      </c>
      <c r="E1" s="16" t="s">
        <v>718</v>
      </c>
      <c r="F1" s="16" t="s">
        <v>718</v>
      </c>
      <c r="G1" s="16" t="s">
        <v>719</v>
      </c>
      <c r="H1" s="16" t="s">
        <v>720</v>
      </c>
      <c r="I1" s="16" t="s">
        <v>720</v>
      </c>
      <c r="J1" s="16" t="s">
        <v>720</v>
      </c>
      <c r="K1" s="16" t="s">
        <v>721</v>
      </c>
      <c r="L1" s="16" t="s">
        <v>721</v>
      </c>
      <c r="M1" s="16" t="s">
        <v>721</v>
      </c>
      <c r="N1" s="16" t="s">
        <v>722</v>
      </c>
      <c r="O1" s="16" t="s">
        <v>722</v>
      </c>
      <c r="P1" s="16" t="s">
        <v>722</v>
      </c>
    </row>
    <row r="2" spans="1:16" x14ac:dyDescent="0.2">
      <c r="A2" s="25">
        <v>2019</v>
      </c>
      <c r="B2" s="25">
        <v>2020</v>
      </c>
      <c r="C2" s="25">
        <v>2021</v>
      </c>
      <c r="D2" s="25">
        <v>2019</v>
      </c>
      <c r="E2" s="25">
        <v>2020</v>
      </c>
      <c r="F2" s="25">
        <v>2021</v>
      </c>
      <c r="G2" s="25">
        <v>2021</v>
      </c>
      <c r="H2" s="25">
        <v>2019</v>
      </c>
      <c r="I2" s="25">
        <v>2020</v>
      </c>
      <c r="J2" s="25">
        <v>2021</v>
      </c>
      <c r="K2" s="25">
        <v>2019</v>
      </c>
      <c r="L2" s="25">
        <v>2020</v>
      </c>
      <c r="M2" s="25">
        <v>2021</v>
      </c>
      <c r="N2" s="25">
        <v>2019</v>
      </c>
      <c r="O2" s="25">
        <v>2020</v>
      </c>
      <c r="P2" s="25">
        <v>2021</v>
      </c>
    </row>
    <row r="3" spans="1:16" x14ac:dyDescent="0.2">
      <c r="A3" s="26">
        <f>Saneamento!H3</f>
        <v>5116.3157431099989</v>
      </c>
      <c r="B3" s="26">
        <f>Saneamento!I3</f>
        <v>8909.6743320699989</v>
      </c>
      <c r="C3" s="26">
        <f>Saneamento!J3</f>
        <v>11069.359807169998</v>
      </c>
      <c r="D3" s="26">
        <f>Saneamento!K3</f>
        <v>4079.4416099500004</v>
      </c>
      <c r="E3" s="26">
        <f>Saneamento!L3</f>
        <v>5428.4192812299998</v>
      </c>
      <c r="F3" s="26">
        <f>Saneamento!M3</f>
        <v>5797.6099724100004</v>
      </c>
      <c r="G3" s="26">
        <f>Saneamento!N3</f>
        <v>81533.69858833999</v>
      </c>
      <c r="H3" s="26">
        <f>Saneamento!O3</f>
        <v>185.90129825</v>
      </c>
      <c r="I3" s="26">
        <f>Saneamento!P3</f>
        <v>158.26978738</v>
      </c>
      <c r="J3" s="26">
        <f>Saneamento!Q3</f>
        <v>255.28881654</v>
      </c>
      <c r="K3" s="26">
        <f>Saneamento!R3</f>
        <v>30.835251339999996</v>
      </c>
      <c r="L3" s="26">
        <f>Saneamento!S3</f>
        <v>154.87673733000003</v>
      </c>
      <c r="M3" s="26">
        <f>Saneamento!T3</f>
        <v>22.703893609999998</v>
      </c>
      <c r="N3" s="26">
        <f>Saneamento!U3</f>
        <v>1127.9459418800002</v>
      </c>
      <c r="O3" s="26">
        <f>Saneamento!V3</f>
        <v>1045.0917715399999</v>
      </c>
      <c r="P3" s="26">
        <f>Saneamento!W3</f>
        <v>1117.4700037199998</v>
      </c>
    </row>
    <row r="8" spans="1:16" x14ac:dyDescent="0.2">
      <c r="B8" s="27" t="str">
        <f>A1</f>
        <v xml:space="preserve">Investimento </v>
      </c>
      <c r="C8" s="27" t="str">
        <f>D1</f>
        <v>Lucro / Prejuízo Líquido</v>
      </c>
      <c r="D8" s="27" t="str">
        <f>H1</f>
        <v xml:space="preserve">Subvenções </v>
      </c>
      <c r="E8" s="27" t="str">
        <f>K1</f>
        <v xml:space="preserve">Passivos </v>
      </c>
      <c r="F8" s="27" t="str">
        <f>N1</f>
        <v xml:space="preserve">Reforço de Capital </v>
      </c>
    </row>
    <row r="9" spans="1:16" x14ac:dyDescent="0.2">
      <c r="A9">
        <v>2019</v>
      </c>
      <c r="B9" s="18">
        <f>A3</f>
        <v>5116.3157431099989</v>
      </c>
      <c r="C9" s="18">
        <f>D3</f>
        <v>4079.4416099500004</v>
      </c>
      <c r="D9" s="18">
        <f>H3</f>
        <v>185.90129825</v>
      </c>
      <c r="E9" s="18">
        <f>K3</f>
        <v>30.835251339999996</v>
      </c>
      <c r="F9" s="18">
        <f>N3</f>
        <v>1127.9459418800002</v>
      </c>
    </row>
    <row r="10" spans="1:16" x14ac:dyDescent="0.2">
      <c r="A10">
        <v>2020</v>
      </c>
      <c r="B10" s="18">
        <f>B3</f>
        <v>8909.6743320699989</v>
      </c>
      <c r="C10" s="18">
        <f>E3</f>
        <v>5428.4192812299998</v>
      </c>
      <c r="D10" s="18">
        <f>I3</f>
        <v>158.26978738</v>
      </c>
      <c r="E10" s="18">
        <f>L3</f>
        <v>154.87673733000003</v>
      </c>
      <c r="F10" s="18">
        <f>O3</f>
        <v>1045.0917715399999</v>
      </c>
    </row>
    <row r="11" spans="1:16" x14ac:dyDescent="0.2">
      <c r="A11">
        <v>2021</v>
      </c>
      <c r="B11" s="18">
        <f>C3</f>
        <v>11069.359807169998</v>
      </c>
      <c r="C11" s="18">
        <f>F3</f>
        <v>5797.6099724100004</v>
      </c>
      <c r="D11" s="18">
        <f>J3</f>
        <v>255.28881654</v>
      </c>
      <c r="E11" s="18">
        <f>M3</f>
        <v>22.703893609999998</v>
      </c>
      <c r="F11" s="28">
        <f>P3</f>
        <v>1117.4700037199998</v>
      </c>
    </row>
    <row r="12" spans="1:16" x14ac:dyDescent="0.2">
      <c r="B12" s="18">
        <f>AVERAGE(B9:B11)</f>
        <v>8365.1166274499992</v>
      </c>
      <c r="C12" s="18">
        <f t="shared" ref="C12:F12" si="0">AVERAGE(C9:C11)</f>
        <v>5101.8236211966669</v>
      </c>
      <c r="D12" s="18">
        <f t="shared" si="0"/>
        <v>199.81996738999999</v>
      </c>
      <c r="E12" s="18">
        <f t="shared" si="0"/>
        <v>69.471960760000002</v>
      </c>
      <c r="F12" s="18">
        <f t="shared" si="0"/>
        <v>1096.8359057133332</v>
      </c>
    </row>
  </sheetData>
  <conditionalFormatting sqref="A2:C2 A3:P3">
    <cfRule type="cellIs" dxfId="100" priority="11" operator="equal">
      <formula>"nan"</formula>
    </cfRule>
  </conditionalFormatting>
  <conditionalFormatting sqref="G2">
    <cfRule type="cellIs" dxfId="99" priority="10" operator="equal">
      <formula>"nan"</formula>
    </cfRule>
  </conditionalFormatting>
  <conditionalFormatting sqref="D2:F2">
    <cfRule type="cellIs" dxfId="98" priority="9" operator="equal">
      <formula>"nan"</formula>
    </cfRule>
  </conditionalFormatting>
  <conditionalFormatting sqref="H2:J2">
    <cfRule type="cellIs" dxfId="97" priority="8" operator="equal">
      <formula>"nan"</formula>
    </cfRule>
  </conditionalFormatting>
  <conditionalFormatting sqref="K2:M2">
    <cfRule type="cellIs" dxfId="96" priority="7" operator="equal">
      <formula>"nan"</formula>
    </cfRule>
  </conditionalFormatting>
  <conditionalFormatting sqref="N2:P2">
    <cfRule type="cellIs" dxfId="95" priority="6" operator="equal">
      <formula>"nan"</formula>
    </cfRule>
  </conditionalFormatting>
  <conditionalFormatting sqref="A1:C1">
    <cfRule type="cellIs" dxfId="94" priority="5" operator="equal">
      <formula>"nan"</formula>
    </cfRule>
  </conditionalFormatting>
  <conditionalFormatting sqref="D1:G1">
    <cfRule type="cellIs" dxfId="93" priority="4" operator="equal">
      <formula>"nan"</formula>
    </cfRule>
  </conditionalFormatting>
  <conditionalFormatting sqref="F1">
    <cfRule type="cellIs" dxfId="92" priority="3" operator="lessThan">
      <formula>0</formula>
    </cfRule>
  </conditionalFormatting>
  <conditionalFormatting sqref="D1:F1">
    <cfRule type="cellIs" dxfId="91" priority="2" operator="lessThan">
      <formula>0</formula>
    </cfRule>
  </conditionalFormatting>
  <conditionalFormatting sqref="H1:P1">
    <cfRule type="cellIs" dxfId="90" priority="1" operator="equal">
      <formula>"nan"</formula>
    </cfRule>
  </conditionalFormatting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0FFC3-7C18-4D0A-8709-B222C1F21EBE}">
  <dimension ref="A1:X23"/>
  <sheetViews>
    <sheetView workbookViewId="0">
      <selection activeCell="J3" sqref="J2:J3"/>
    </sheetView>
  </sheetViews>
  <sheetFormatPr defaultRowHeight="12.75" x14ac:dyDescent="0.2"/>
  <cols>
    <col min="2" max="2" width="59.28515625" customWidth="1"/>
    <col min="3" max="3" width="19.7109375" bestFit="1" customWidth="1"/>
    <col min="4" max="4" width="17.28515625" bestFit="1" customWidth="1"/>
    <col min="7" max="7" width="7.5703125" customWidth="1"/>
    <col min="8" max="10" width="19.28515625" bestFit="1" customWidth="1"/>
    <col min="11" max="12" width="19.28515625" customWidth="1"/>
    <col min="13" max="13" width="19.28515625" bestFit="1" customWidth="1"/>
    <col min="14" max="14" width="20.28515625" bestFit="1" customWidth="1"/>
    <col min="15" max="15" width="20.28515625" customWidth="1"/>
    <col min="16" max="17" width="16.5703125" bestFit="1" customWidth="1"/>
    <col min="18" max="18" width="16.5703125" customWidth="1"/>
    <col min="19" max="19" width="8.5703125" bestFit="1" customWidth="1"/>
    <col min="21" max="21" width="14" customWidth="1"/>
    <col min="22" max="23" width="13.42578125" customWidth="1"/>
  </cols>
  <sheetData>
    <row r="1" spans="1:24" ht="38.25" x14ac:dyDescent="0.2">
      <c r="A1" s="15" t="s">
        <v>21</v>
      </c>
      <c r="B1" s="15" t="s">
        <v>53</v>
      </c>
      <c r="C1" s="15" t="s">
        <v>54</v>
      </c>
      <c r="D1" s="15" t="s">
        <v>648</v>
      </c>
      <c r="E1" s="15" t="s">
        <v>47</v>
      </c>
      <c r="F1" s="15" t="s">
        <v>48</v>
      </c>
      <c r="G1" s="15" t="s">
        <v>49</v>
      </c>
      <c r="H1" s="16" t="s">
        <v>641</v>
      </c>
      <c r="I1" s="16" t="s">
        <v>640</v>
      </c>
      <c r="J1" s="16" t="s">
        <v>638</v>
      </c>
      <c r="K1" s="16" t="s">
        <v>643</v>
      </c>
      <c r="L1" s="16" t="s">
        <v>642</v>
      </c>
      <c r="M1" s="16" t="s">
        <v>639</v>
      </c>
      <c r="N1" s="16" t="s">
        <v>647</v>
      </c>
      <c r="O1" s="16" t="s">
        <v>644</v>
      </c>
      <c r="P1" s="16" t="s">
        <v>626</v>
      </c>
      <c r="Q1" s="16" t="s">
        <v>627</v>
      </c>
      <c r="R1" s="16" t="s">
        <v>645</v>
      </c>
      <c r="S1" s="16" t="s">
        <v>628</v>
      </c>
      <c r="T1" s="16" t="s">
        <v>629</v>
      </c>
      <c r="U1" s="16" t="s">
        <v>646</v>
      </c>
      <c r="V1" s="16" t="s">
        <v>630</v>
      </c>
      <c r="W1" s="16" t="s">
        <v>631</v>
      </c>
    </row>
    <row r="2" spans="1:24" s="22" customFormat="1" x14ac:dyDescent="0.2">
      <c r="A2" s="23" t="s">
        <v>723</v>
      </c>
      <c r="B2" s="24"/>
      <c r="C2" s="24"/>
      <c r="D2" s="24"/>
      <c r="E2" s="24"/>
      <c r="F2" s="24"/>
      <c r="G2" s="24"/>
      <c r="H2" s="25">
        <v>2019</v>
      </c>
      <c r="I2" s="25">
        <v>2020</v>
      </c>
      <c r="J2" s="25">
        <v>2021</v>
      </c>
      <c r="K2" s="25">
        <v>2019</v>
      </c>
      <c r="L2" s="25">
        <v>2020</v>
      </c>
      <c r="M2" s="25">
        <v>2021</v>
      </c>
      <c r="N2" s="25">
        <v>2021</v>
      </c>
      <c r="O2" s="25">
        <v>2019</v>
      </c>
      <c r="P2" s="25">
        <v>2020</v>
      </c>
      <c r="Q2" s="25">
        <v>2021</v>
      </c>
      <c r="R2" s="25">
        <v>2019</v>
      </c>
      <c r="S2" s="25">
        <v>2020</v>
      </c>
      <c r="T2" s="25">
        <v>2021</v>
      </c>
      <c r="U2" s="25">
        <v>2019</v>
      </c>
      <c r="V2" s="25">
        <v>2020</v>
      </c>
      <c r="W2" s="25">
        <v>2021</v>
      </c>
    </row>
    <row r="3" spans="1:24" s="22" customFormat="1" x14ac:dyDescent="0.2">
      <c r="A3" s="23" t="s">
        <v>724</v>
      </c>
      <c r="B3" s="24"/>
      <c r="C3" s="24"/>
      <c r="D3" s="24"/>
      <c r="E3" s="24"/>
      <c r="F3" s="24"/>
      <c r="G3" s="24"/>
      <c r="H3" s="26">
        <f>SUM(H4:H21)/1000000</f>
        <v>14421.380010870002</v>
      </c>
      <c r="I3" s="26">
        <f t="shared" ref="I3:W3" si="0">SUM(I4:I21)/1000000</f>
        <v>4566.5461127999988</v>
      </c>
      <c r="J3" s="26">
        <f t="shared" si="0"/>
        <v>9589.0375034599983</v>
      </c>
      <c r="K3" s="26">
        <f t="shared" si="0"/>
        <v>5109.19896634</v>
      </c>
      <c r="L3" s="26">
        <f t="shared" si="0"/>
        <v>9609.9599354700003</v>
      </c>
      <c r="M3" s="26">
        <f t="shared" si="0"/>
        <v>14004.20785689</v>
      </c>
      <c r="N3" s="26">
        <f t="shared" si="0"/>
        <v>66880.757362189994</v>
      </c>
      <c r="O3" s="26">
        <f t="shared" si="0"/>
        <v>31.860362070000001</v>
      </c>
      <c r="P3" s="26">
        <f t="shared" si="0"/>
        <v>31.08471596</v>
      </c>
      <c r="Q3" s="26">
        <f t="shared" si="0"/>
        <v>22.59988809</v>
      </c>
      <c r="R3" s="26">
        <f t="shared" si="0"/>
        <v>0</v>
      </c>
      <c r="S3" s="26">
        <f t="shared" si="0"/>
        <v>0</v>
      </c>
      <c r="T3" s="26">
        <f t="shared" si="0"/>
        <v>0</v>
      </c>
      <c r="U3" s="26">
        <f t="shared" si="0"/>
        <v>0</v>
      </c>
      <c r="V3" s="26">
        <f t="shared" si="0"/>
        <v>0</v>
      </c>
      <c r="W3" s="26">
        <f t="shared" si="0"/>
        <v>0</v>
      </c>
    </row>
    <row r="4" spans="1:24" s="14" customFormat="1" ht="15" x14ac:dyDescent="0.25">
      <c r="A4" s="36" t="s">
        <v>611</v>
      </c>
      <c r="B4" s="42" t="s">
        <v>613</v>
      </c>
      <c r="C4" s="14" t="s">
        <v>617</v>
      </c>
      <c r="D4" s="14" t="s">
        <v>678</v>
      </c>
      <c r="E4" s="14" t="s">
        <v>0</v>
      </c>
      <c r="F4" s="14" t="s">
        <v>16</v>
      </c>
      <c r="G4" s="14" t="s">
        <v>2</v>
      </c>
      <c r="H4" s="41">
        <v>6264000</v>
      </c>
      <c r="I4" s="41">
        <v>0</v>
      </c>
      <c r="J4" s="41">
        <v>0</v>
      </c>
      <c r="K4" s="43">
        <v>-327804000</v>
      </c>
      <c r="L4" s="41">
        <v>0</v>
      </c>
      <c r="M4" s="41">
        <v>138193922.90000001</v>
      </c>
      <c r="N4" s="41">
        <v>2652516032.0999999</v>
      </c>
      <c r="O4" s="41">
        <v>0</v>
      </c>
      <c r="P4" s="41">
        <v>0</v>
      </c>
      <c r="Q4" s="41">
        <v>7500000</v>
      </c>
      <c r="R4" s="41">
        <v>0</v>
      </c>
      <c r="S4" s="41">
        <v>0</v>
      </c>
      <c r="T4" s="41">
        <v>0</v>
      </c>
      <c r="U4" s="41">
        <v>0</v>
      </c>
      <c r="V4" s="41">
        <v>0</v>
      </c>
      <c r="W4" s="41">
        <v>0</v>
      </c>
    </row>
    <row r="5" spans="1:24" x14ac:dyDescent="0.2">
      <c r="A5" s="15" t="s">
        <v>27</v>
      </c>
      <c r="B5" t="s">
        <v>391</v>
      </c>
      <c r="C5" t="s">
        <v>236</v>
      </c>
      <c r="D5" t="s">
        <v>679</v>
      </c>
      <c r="E5" t="s">
        <v>0</v>
      </c>
      <c r="F5" t="s">
        <v>16</v>
      </c>
      <c r="G5" t="s">
        <v>2</v>
      </c>
      <c r="H5" s="9">
        <v>75378000</v>
      </c>
      <c r="I5" s="9">
        <v>78515454.099999994</v>
      </c>
      <c r="J5" s="9">
        <v>40485.22</v>
      </c>
      <c r="K5" s="9">
        <v>119045000</v>
      </c>
      <c r="L5" s="9">
        <v>432619022.45999998</v>
      </c>
      <c r="M5" s="9">
        <v>432619022.38</v>
      </c>
      <c r="N5" s="9">
        <v>678769531.04999995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</row>
    <row r="6" spans="1:24" s="14" customFormat="1" x14ac:dyDescent="0.2">
      <c r="A6" s="36" t="s">
        <v>27</v>
      </c>
      <c r="B6" s="42" t="s">
        <v>393</v>
      </c>
      <c r="C6" s="14" t="s">
        <v>183</v>
      </c>
      <c r="D6" s="14" t="s">
        <v>680</v>
      </c>
      <c r="E6" s="14" t="s">
        <v>0</v>
      </c>
      <c r="F6" s="14" t="s">
        <v>16</v>
      </c>
      <c r="G6" s="14" t="s">
        <v>2</v>
      </c>
      <c r="H6" s="41">
        <v>0</v>
      </c>
      <c r="I6" s="41">
        <v>2422590.9</v>
      </c>
      <c r="J6" s="41">
        <v>457954.34</v>
      </c>
      <c r="K6" s="41">
        <v>0</v>
      </c>
      <c r="L6" s="41">
        <v>4272769.34</v>
      </c>
      <c r="M6" s="41">
        <v>4092441.63</v>
      </c>
      <c r="N6" s="41">
        <v>31831922.100000001</v>
      </c>
      <c r="O6" s="41">
        <v>0</v>
      </c>
      <c r="P6" s="41">
        <v>0</v>
      </c>
      <c r="Q6" s="41">
        <v>0</v>
      </c>
      <c r="R6" s="41">
        <v>0</v>
      </c>
      <c r="S6" s="41">
        <v>0</v>
      </c>
      <c r="T6" s="41">
        <v>0</v>
      </c>
      <c r="U6" s="41">
        <v>0</v>
      </c>
      <c r="V6" s="41">
        <v>0</v>
      </c>
      <c r="W6" s="41">
        <v>0</v>
      </c>
    </row>
    <row r="7" spans="1:24" s="14" customFormat="1" x14ac:dyDescent="0.2">
      <c r="A7" s="36" t="s">
        <v>27</v>
      </c>
      <c r="B7" s="42" t="s">
        <v>394</v>
      </c>
      <c r="C7" s="14" t="s">
        <v>184</v>
      </c>
      <c r="D7" s="14" t="s">
        <v>681</v>
      </c>
      <c r="E7" s="14" t="s">
        <v>0</v>
      </c>
      <c r="F7" s="14" t="s">
        <v>16</v>
      </c>
      <c r="G7" s="14" t="s">
        <v>2</v>
      </c>
      <c r="H7" s="41">
        <v>0</v>
      </c>
      <c r="I7" s="41">
        <v>0</v>
      </c>
      <c r="J7" s="41">
        <v>526281.82999999996</v>
      </c>
      <c r="K7" s="41">
        <v>0</v>
      </c>
      <c r="L7" s="41">
        <v>0</v>
      </c>
      <c r="M7" s="41">
        <v>-5765916.7400000002</v>
      </c>
      <c r="N7" s="41">
        <v>169883884.75</v>
      </c>
      <c r="O7" s="41">
        <v>0</v>
      </c>
      <c r="P7" s="41">
        <v>0</v>
      </c>
      <c r="Q7" s="41">
        <v>0</v>
      </c>
      <c r="R7" s="41">
        <v>0</v>
      </c>
      <c r="S7" s="41">
        <v>0</v>
      </c>
      <c r="T7" s="41">
        <v>0</v>
      </c>
      <c r="U7" s="41">
        <v>0</v>
      </c>
      <c r="V7" s="41">
        <v>0</v>
      </c>
      <c r="W7" s="41">
        <v>0</v>
      </c>
    </row>
    <row r="8" spans="1:24" s="14" customFormat="1" x14ac:dyDescent="0.2">
      <c r="A8" s="36" t="s">
        <v>27</v>
      </c>
      <c r="B8" s="42" t="s">
        <v>395</v>
      </c>
      <c r="C8" s="14" t="s">
        <v>181</v>
      </c>
      <c r="D8" s="14" t="s">
        <v>682</v>
      </c>
      <c r="E8" s="14" t="s">
        <v>0</v>
      </c>
      <c r="F8" s="14" t="s">
        <v>16</v>
      </c>
      <c r="G8" s="14" t="s">
        <v>2</v>
      </c>
      <c r="H8" s="41">
        <v>0</v>
      </c>
      <c r="I8" s="41">
        <v>72165</v>
      </c>
      <c r="J8" s="41">
        <v>255480.95999999999</v>
      </c>
      <c r="K8" s="41">
        <v>0</v>
      </c>
      <c r="L8" s="41">
        <v>60005673.140000001</v>
      </c>
      <c r="M8" s="41">
        <v>75753101.159999996</v>
      </c>
      <c r="N8" s="41">
        <v>336300884.52999997</v>
      </c>
      <c r="O8" s="41">
        <v>0</v>
      </c>
      <c r="P8" s="41">
        <v>0</v>
      </c>
      <c r="Q8" s="41">
        <v>0</v>
      </c>
      <c r="R8" s="41">
        <v>0</v>
      </c>
      <c r="S8" s="41">
        <v>0</v>
      </c>
      <c r="T8" s="41">
        <v>0</v>
      </c>
      <c r="U8" s="41">
        <v>0</v>
      </c>
      <c r="V8" s="41">
        <v>0</v>
      </c>
      <c r="W8" s="41">
        <v>0</v>
      </c>
    </row>
    <row r="9" spans="1:24" s="14" customFormat="1" x14ac:dyDescent="0.2">
      <c r="A9" s="36" t="s">
        <v>27</v>
      </c>
      <c r="B9" s="42" t="s">
        <v>396</v>
      </c>
      <c r="C9" s="14" t="s">
        <v>182</v>
      </c>
      <c r="D9" s="14" t="s">
        <v>683</v>
      </c>
      <c r="E9" s="14" t="s">
        <v>0</v>
      </c>
      <c r="F9" s="14" t="s">
        <v>16</v>
      </c>
      <c r="G9" s="14" t="s">
        <v>2</v>
      </c>
      <c r="H9" s="41">
        <v>0</v>
      </c>
      <c r="I9" s="41">
        <v>29879.14</v>
      </c>
      <c r="J9" s="41">
        <v>1373901.01</v>
      </c>
      <c r="K9" s="41">
        <v>0</v>
      </c>
      <c r="L9" s="41">
        <v>15331278.42</v>
      </c>
      <c r="M9" s="41">
        <v>16198438.32</v>
      </c>
      <c r="N9" s="41">
        <v>33573102.560000002</v>
      </c>
      <c r="O9" s="41">
        <v>0</v>
      </c>
      <c r="P9" s="41">
        <v>0</v>
      </c>
      <c r="Q9" s="41">
        <v>0</v>
      </c>
      <c r="R9" s="41">
        <v>0</v>
      </c>
      <c r="S9" s="41">
        <v>0</v>
      </c>
      <c r="T9" s="41">
        <v>0</v>
      </c>
      <c r="U9" s="41">
        <v>0</v>
      </c>
      <c r="V9" s="41">
        <v>0</v>
      </c>
      <c r="W9" s="41">
        <v>0</v>
      </c>
    </row>
    <row r="10" spans="1:24" x14ac:dyDescent="0.2">
      <c r="A10" s="15" t="s">
        <v>29</v>
      </c>
      <c r="B10" t="s">
        <v>414</v>
      </c>
      <c r="C10" t="s">
        <v>91</v>
      </c>
      <c r="D10" t="s">
        <v>684</v>
      </c>
      <c r="E10" t="s">
        <v>0</v>
      </c>
      <c r="F10" t="s">
        <v>16</v>
      </c>
      <c r="G10" t="s">
        <v>2</v>
      </c>
      <c r="H10" s="9">
        <v>64823029.270000003</v>
      </c>
      <c r="I10" s="9">
        <v>57064524.259999998</v>
      </c>
      <c r="J10" s="9">
        <v>0</v>
      </c>
      <c r="K10" s="9">
        <v>71096919.549999997</v>
      </c>
      <c r="L10" s="9">
        <v>165642720.99000001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</row>
    <row r="11" spans="1:24" x14ac:dyDescent="0.2">
      <c r="A11" s="15" t="s">
        <v>29</v>
      </c>
      <c r="B11" t="s">
        <v>415</v>
      </c>
      <c r="C11" t="s">
        <v>245</v>
      </c>
      <c r="D11" t="s">
        <v>685</v>
      </c>
      <c r="E11" t="s">
        <v>0</v>
      </c>
      <c r="F11" t="s">
        <v>16</v>
      </c>
      <c r="G11" t="s">
        <v>2</v>
      </c>
      <c r="H11" s="9">
        <v>13900000</v>
      </c>
      <c r="I11" s="9">
        <v>9000000</v>
      </c>
      <c r="J11" s="9">
        <v>0</v>
      </c>
      <c r="K11" s="9">
        <v>71922400.689999998</v>
      </c>
      <c r="L11" s="9">
        <v>166436072.88</v>
      </c>
      <c r="M11" s="9">
        <v>169818826.99000001</v>
      </c>
      <c r="N11" s="9">
        <v>1586840797.51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</row>
    <row r="12" spans="1:24" x14ac:dyDescent="0.2">
      <c r="A12" s="15" t="s">
        <v>32</v>
      </c>
      <c r="B12" t="s">
        <v>448</v>
      </c>
      <c r="C12" t="s">
        <v>751</v>
      </c>
      <c r="D12" t="s">
        <v>686</v>
      </c>
      <c r="E12" t="s">
        <v>0</v>
      </c>
      <c r="F12" t="s">
        <v>16</v>
      </c>
      <c r="G12" t="s">
        <v>2</v>
      </c>
      <c r="H12" s="9">
        <v>7062580000</v>
      </c>
      <c r="I12" s="9">
        <v>1909000000</v>
      </c>
      <c r="J12" s="9">
        <v>2123000000</v>
      </c>
      <c r="K12" s="9">
        <v>3128073000</v>
      </c>
      <c r="L12" s="9">
        <v>2865121000</v>
      </c>
      <c r="M12" s="9">
        <v>3752868376.04</v>
      </c>
      <c r="N12" s="9">
        <v>19461765503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17">
        <v>0</v>
      </c>
      <c r="W12" s="9">
        <v>0</v>
      </c>
    </row>
    <row r="13" spans="1:24" x14ac:dyDescent="0.2">
      <c r="A13" s="15" t="s">
        <v>32</v>
      </c>
      <c r="B13" t="s">
        <v>449</v>
      </c>
      <c r="C13" t="s">
        <v>277</v>
      </c>
      <c r="D13" t="s">
        <v>687</v>
      </c>
      <c r="E13" t="s">
        <v>0</v>
      </c>
      <c r="F13" t="s">
        <v>16</v>
      </c>
      <c r="G13" t="s">
        <v>2</v>
      </c>
      <c r="H13" s="9">
        <v>5226277000</v>
      </c>
      <c r="I13" s="9">
        <v>1378000000</v>
      </c>
      <c r="J13" s="9">
        <v>1646000000</v>
      </c>
      <c r="K13" s="9">
        <v>1644366000</v>
      </c>
      <c r="L13" s="9">
        <v>1201554000</v>
      </c>
      <c r="M13" s="9">
        <v>1700541453.53</v>
      </c>
      <c r="N13" s="9">
        <v>6942666724.25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9">
        <v>0</v>
      </c>
      <c r="U13" s="9">
        <v>0</v>
      </c>
      <c r="V13" s="9">
        <v>0</v>
      </c>
      <c r="W13" s="9">
        <v>0</v>
      </c>
    </row>
    <row r="14" spans="1:24" x14ac:dyDescent="0.2">
      <c r="A14" s="15" t="s">
        <v>32</v>
      </c>
      <c r="B14" t="s">
        <v>450</v>
      </c>
      <c r="C14" t="s">
        <v>278</v>
      </c>
      <c r="D14" t="s">
        <v>688</v>
      </c>
      <c r="E14" t="s">
        <v>0</v>
      </c>
      <c r="F14" t="s">
        <v>16</v>
      </c>
      <c r="G14" t="s">
        <v>2</v>
      </c>
      <c r="H14" s="9">
        <v>944265000</v>
      </c>
      <c r="I14" s="9">
        <v>414000000</v>
      </c>
      <c r="J14" s="9">
        <v>410000000</v>
      </c>
      <c r="K14" s="9">
        <v>835078000</v>
      </c>
      <c r="L14" s="9">
        <v>1055535000</v>
      </c>
      <c r="M14" s="9">
        <v>871433235.39999998</v>
      </c>
      <c r="N14" s="9">
        <v>7755454588.5699997</v>
      </c>
      <c r="O14" s="9">
        <v>0</v>
      </c>
      <c r="P14" s="9">
        <v>0</v>
      </c>
      <c r="Q14" s="9">
        <v>0</v>
      </c>
      <c r="R14" s="9">
        <v>0</v>
      </c>
      <c r="S14" s="9">
        <v>0</v>
      </c>
      <c r="T14" s="9">
        <v>0</v>
      </c>
      <c r="U14" s="9">
        <v>0</v>
      </c>
      <c r="V14" s="9">
        <v>0</v>
      </c>
      <c r="W14" s="9">
        <v>0</v>
      </c>
    </row>
    <row r="15" spans="1:24" x14ac:dyDescent="0.2">
      <c r="A15" s="15" t="s">
        <v>34</v>
      </c>
      <c r="B15" t="s">
        <v>468</v>
      </c>
      <c r="C15" t="s">
        <v>294</v>
      </c>
      <c r="D15" t="s">
        <v>689</v>
      </c>
      <c r="E15" t="s">
        <v>0</v>
      </c>
      <c r="F15" t="s">
        <v>16</v>
      </c>
      <c r="G15" t="s">
        <v>2</v>
      </c>
      <c r="H15" s="9">
        <v>1928600</v>
      </c>
      <c r="I15" s="9">
        <v>9812458.6400000006</v>
      </c>
      <c r="J15" s="9">
        <v>6567918</v>
      </c>
      <c r="K15" s="9">
        <v>2062869</v>
      </c>
      <c r="L15" s="9">
        <v>3909755625.9299998</v>
      </c>
      <c r="M15" s="9">
        <v>5048599696.8299999</v>
      </c>
      <c r="N15" s="9">
        <v>22175239287.970001</v>
      </c>
      <c r="O15" s="9">
        <v>0</v>
      </c>
      <c r="P15" s="9">
        <v>0</v>
      </c>
      <c r="Q15" s="9">
        <v>0</v>
      </c>
      <c r="R15" s="9">
        <v>0</v>
      </c>
      <c r="S15" s="9">
        <v>0</v>
      </c>
      <c r="T15" s="9">
        <v>0</v>
      </c>
      <c r="U15" s="9">
        <v>0</v>
      </c>
      <c r="V15" s="9">
        <v>0</v>
      </c>
      <c r="W15" s="9">
        <v>0</v>
      </c>
    </row>
    <row r="16" spans="1:24" s="14" customFormat="1" x14ac:dyDescent="0.2">
      <c r="A16" s="36" t="s">
        <v>39</v>
      </c>
      <c r="B16" s="42" t="s">
        <v>533</v>
      </c>
      <c r="C16" s="14" t="s">
        <v>321</v>
      </c>
      <c r="D16" s="14" t="s">
        <v>690</v>
      </c>
      <c r="E16" s="14" t="s">
        <v>0</v>
      </c>
      <c r="F16" s="14" t="s">
        <v>16</v>
      </c>
      <c r="G16" s="14" t="s">
        <v>2</v>
      </c>
      <c r="H16" s="41">
        <v>0</v>
      </c>
      <c r="I16" s="41">
        <v>0</v>
      </c>
      <c r="J16" s="41">
        <v>2581071078.4200001</v>
      </c>
      <c r="K16" s="41">
        <v>0</v>
      </c>
      <c r="L16" s="41">
        <v>0</v>
      </c>
      <c r="M16" s="41">
        <v>209632699.99000001</v>
      </c>
      <c r="N16" s="41">
        <v>916451045.79999995</v>
      </c>
      <c r="O16" s="41">
        <v>0</v>
      </c>
      <c r="P16" s="41">
        <v>0</v>
      </c>
      <c r="Q16" s="41">
        <v>0</v>
      </c>
      <c r="R16" s="41">
        <v>0</v>
      </c>
      <c r="S16" s="41">
        <v>0</v>
      </c>
      <c r="T16" s="41">
        <v>0</v>
      </c>
      <c r="U16" s="41">
        <v>0</v>
      </c>
      <c r="V16" s="41">
        <v>0</v>
      </c>
      <c r="W16" s="41">
        <v>0</v>
      </c>
      <c r="X16" s="14" t="s">
        <v>745</v>
      </c>
    </row>
    <row r="17" spans="1:23" s="14" customFormat="1" x14ac:dyDescent="0.2">
      <c r="A17" s="36" t="s">
        <v>39</v>
      </c>
      <c r="B17" s="42" t="s">
        <v>540</v>
      </c>
      <c r="C17" s="14" t="s">
        <v>174</v>
      </c>
      <c r="D17" s="14" t="s">
        <v>691</v>
      </c>
      <c r="E17" s="14" t="s">
        <v>0</v>
      </c>
      <c r="F17" s="14" t="s">
        <v>16</v>
      </c>
      <c r="G17" s="14" t="s">
        <v>2</v>
      </c>
      <c r="H17" s="41">
        <v>425961000</v>
      </c>
      <c r="I17" s="41">
        <v>0</v>
      </c>
      <c r="J17" s="41">
        <v>1946398412.8800001</v>
      </c>
      <c r="K17" s="41">
        <v>-693151000</v>
      </c>
      <c r="L17" s="41">
        <v>-693151000</v>
      </c>
      <c r="M17" s="41">
        <v>907381400.07000005</v>
      </c>
      <c r="N17" s="41">
        <v>826252200.70000005</v>
      </c>
      <c r="O17" s="41">
        <v>0</v>
      </c>
      <c r="P17" s="41">
        <v>0</v>
      </c>
      <c r="Q17" s="41">
        <v>0</v>
      </c>
      <c r="R17" s="41">
        <v>0</v>
      </c>
      <c r="S17" s="41">
        <v>0</v>
      </c>
      <c r="T17" s="41">
        <v>0</v>
      </c>
      <c r="U17" s="41">
        <v>0</v>
      </c>
      <c r="V17" s="41">
        <v>0</v>
      </c>
      <c r="W17" s="41">
        <v>0</v>
      </c>
    </row>
    <row r="18" spans="1:23" s="14" customFormat="1" x14ac:dyDescent="0.2">
      <c r="A18" s="36" t="s">
        <v>40</v>
      </c>
      <c r="B18" s="42" t="s">
        <v>544</v>
      </c>
      <c r="C18" s="14" t="s">
        <v>178</v>
      </c>
      <c r="D18" s="14" t="s">
        <v>692</v>
      </c>
      <c r="E18" s="14" t="s">
        <v>5</v>
      </c>
      <c r="F18" s="14" t="s">
        <v>16</v>
      </c>
      <c r="G18" s="14" t="s">
        <v>2</v>
      </c>
      <c r="H18" s="41">
        <v>0</v>
      </c>
      <c r="I18" s="41">
        <v>0</v>
      </c>
      <c r="J18" s="41">
        <v>0</v>
      </c>
      <c r="K18" s="41">
        <v>0</v>
      </c>
      <c r="L18" s="41">
        <v>0</v>
      </c>
      <c r="M18" s="41">
        <v>0</v>
      </c>
      <c r="N18" s="41">
        <v>82.93</v>
      </c>
      <c r="O18" s="41">
        <v>0</v>
      </c>
      <c r="P18" s="41">
        <v>0</v>
      </c>
      <c r="Q18" s="41">
        <v>0</v>
      </c>
      <c r="R18" s="41">
        <v>0</v>
      </c>
      <c r="S18" s="41">
        <v>0</v>
      </c>
      <c r="T18" s="41">
        <v>0</v>
      </c>
      <c r="U18" s="41">
        <v>0</v>
      </c>
      <c r="V18" s="41">
        <v>0</v>
      </c>
      <c r="W18" s="41">
        <v>0</v>
      </c>
    </row>
    <row r="19" spans="1:23" x14ac:dyDescent="0.2">
      <c r="A19" s="15" t="s">
        <v>42</v>
      </c>
      <c r="B19" t="s">
        <v>569</v>
      </c>
      <c r="C19" t="s">
        <v>632</v>
      </c>
      <c r="D19" t="s">
        <v>693</v>
      </c>
      <c r="E19" t="s">
        <v>5</v>
      </c>
      <c r="F19" t="s">
        <v>16</v>
      </c>
      <c r="G19" t="s">
        <v>4</v>
      </c>
      <c r="H19" s="9">
        <v>5229</v>
      </c>
      <c r="I19" s="9">
        <v>16109.66</v>
      </c>
      <c r="J19" s="9">
        <v>0</v>
      </c>
      <c r="K19" s="9">
        <v>-25158000</v>
      </c>
      <c r="L19" s="9">
        <v>-290332023.30000001</v>
      </c>
      <c r="M19" s="9">
        <v>-30248948.219999999</v>
      </c>
      <c r="N19" s="9">
        <v>-45891504.649999999</v>
      </c>
      <c r="O19" s="9">
        <v>31860362.07</v>
      </c>
      <c r="P19" s="9">
        <v>31084715.960000001</v>
      </c>
      <c r="Q19" s="9">
        <v>15099888.09</v>
      </c>
      <c r="R19" s="9">
        <v>0</v>
      </c>
      <c r="S19" s="9">
        <v>0</v>
      </c>
      <c r="T19" s="9">
        <v>0</v>
      </c>
      <c r="U19" s="9">
        <v>0</v>
      </c>
      <c r="V19" s="9">
        <v>0</v>
      </c>
      <c r="W19" s="9">
        <v>0</v>
      </c>
    </row>
    <row r="20" spans="1:23" x14ac:dyDescent="0.2">
      <c r="A20" s="15" t="s">
        <v>43</v>
      </c>
      <c r="B20" t="s">
        <v>578</v>
      </c>
      <c r="C20" t="s">
        <v>133</v>
      </c>
      <c r="D20" t="s">
        <v>694</v>
      </c>
      <c r="E20" t="s">
        <v>0</v>
      </c>
      <c r="F20" t="s">
        <v>16</v>
      </c>
      <c r="G20" t="s">
        <v>2</v>
      </c>
      <c r="H20" s="9">
        <v>599971460.60000002</v>
      </c>
      <c r="I20" s="9">
        <v>671198156.69000006</v>
      </c>
      <c r="J20" s="9">
        <v>777067537</v>
      </c>
      <c r="K20" s="9">
        <v>283575141.10000002</v>
      </c>
      <c r="L20" s="9">
        <v>518685000</v>
      </c>
      <c r="M20" s="9">
        <v>563172000</v>
      </c>
      <c r="N20" s="9">
        <v>2621369000</v>
      </c>
      <c r="O20" s="9">
        <v>0</v>
      </c>
      <c r="P20" s="9">
        <v>0</v>
      </c>
      <c r="Q20" s="9">
        <v>0</v>
      </c>
      <c r="R20" s="9">
        <v>0</v>
      </c>
      <c r="S20" s="9">
        <v>0</v>
      </c>
      <c r="T20" s="9">
        <v>0</v>
      </c>
      <c r="U20" s="9">
        <v>0</v>
      </c>
      <c r="V20" s="9">
        <v>0</v>
      </c>
      <c r="W20" s="9">
        <v>0</v>
      </c>
    </row>
    <row r="21" spans="1:23" x14ac:dyDescent="0.2">
      <c r="A21" s="15" t="s">
        <v>44</v>
      </c>
      <c r="B21" t="s">
        <v>600</v>
      </c>
      <c r="C21" t="s">
        <v>622</v>
      </c>
      <c r="D21" t="s">
        <v>695</v>
      </c>
      <c r="E21" t="s">
        <v>0</v>
      </c>
      <c r="F21" t="s">
        <v>16</v>
      </c>
      <c r="G21" t="s">
        <v>2</v>
      </c>
      <c r="H21" s="9">
        <v>26692</v>
      </c>
      <c r="I21" s="9">
        <v>37414774.409999996</v>
      </c>
      <c r="J21" s="9">
        <v>96278453.799999997</v>
      </c>
      <c r="K21" s="9">
        <v>92636</v>
      </c>
      <c r="L21" s="9">
        <v>198484795.61000001</v>
      </c>
      <c r="M21" s="9">
        <v>149918106.61000001</v>
      </c>
      <c r="N21" s="9">
        <v>737734279.01999998</v>
      </c>
      <c r="O21" s="9">
        <v>0</v>
      </c>
      <c r="P21" s="9">
        <v>0</v>
      </c>
      <c r="Q21" s="9">
        <v>0</v>
      </c>
      <c r="R21" s="9">
        <v>0</v>
      </c>
      <c r="S21" s="9">
        <v>0</v>
      </c>
      <c r="T21" s="9">
        <v>0</v>
      </c>
      <c r="U21" s="9">
        <v>0</v>
      </c>
      <c r="V21" s="9">
        <v>0</v>
      </c>
      <c r="W21" s="9">
        <v>0</v>
      </c>
    </row>
    <row r="22" spans="1:23" x14ac:dyDescent="0.2">
      <c r="L22" s="9"/>
    </row>
    <row r="23" spans="1:23" x14ac:dyDescent="0.2">
      <c r="L23" s="9"/>
    </row>
  </sheetData>
  <autoFilter ref="D1:W21" xr:uid="{5590FFC3-7C18-4D0A-8709-B222C1F21EBE}"/>
  <conditionalFormatting sqref="A19:B21 A18:D18 C6:D9 A1:G1 J5:J21 A5:B17 O4:R4 M5:T21 V5:W21 L4:L21 U4:U21 E4:I21 K4:K5">
    <cfRule type="cellIs" dxfId="89" priority="37" operator="equal">
      <formula>"nan"</formula>
    </cfRule>
  </conditionalFormatting>
  <conditionalFormatting sqref="L4:M21 O4:O21 R4:R21 U4:U21 K4:K5">
    <cfRule type="cellIs" dxfId="88" priority="36" operator="lessThan">
      <formula>0</formula>
    </cfRule>
  </conditionalFormatting>
  <conditionalFormatting sqref="A4:B4">
    <cfRule type="cellIs" dxfId="87" priority="35" operator="equal">
      <formula>"nan"</formula>
    </cfRule>
  </conditionalFormatting>
  <conditionalFormatting sqref="J4">
    <cfRule type="cellIs" dxfId="86" priority="34" operator="equal">
      <formula>"nan"</formula>
    </cfRule>
  </conditionalFormatting>
  <conditionalFormatting sqref="M4:N4">
    <cfRule type="cellIs" dxfId="85" priority="33" operator="equal">
      <formula>"nan"</formula>
    </cfRule>
  </conditionalFormatting>
  <conditionalFormatting sqref="S4:T4 V4:W4">
    <cfRule type="cellIs" dxfId="84" priority="32" operator="equal">
      <formula>"nan"</formula>
    </cfRule>
  </conditionalFormatting>
  <conditionalFormatting sqref="T4 V4:W4">
    <cfRule type="cellIs" dxfId="83" priority="31" operator="equal">
      <formula>"nan"</formula>
    </cfRule>
  </conditionalFormatting>
  <conditionalFormatting sqref="H1:J1">
    <cfRule type="cellIs" dxfId="82" priority="30" operator="equal">
      <formula>"nan"</formula>
    </cfRule>
  </conditionalFormatting>
  <conditionalFormatting sqref="K1:N1">
    <cfRule type="cellIs" dxfId="81" priority="29" operator="equal">
      <formula>"nan"</formula>
    </cfRule>
  </conditionalFormatting>
  <conditionalFormatting sqref="M1">
    <cfRule type="cellIs" dxfId="80" priority="28" operator="lessThan">
      <formula>0</formula>
    </cfRule>
  </conditionalFormatting>
  <conditionalFormatting sqref="K1">
    <cfRule type="cellIs" dxfId="79" priority="27" operator="lessThan">
      <formula>0</formula>
    </cfRule>
  </conditionalFormatting>
  <conditionalFormatting sqref="L1">
    <cfRule type="cellIs" dxfId="78" priority="26" operator="lessThan">
      <formula>0</formula>
    </cfRule>
  </conditionalFormatting>
  <conditionalFormatting sqref="O1:W1">
    <cfRule type="cellIs" dxfId="77" priority="25" operator="equal">
      <formula>"nan"</formula>
    </cfRule>
  </conditionalFormatting>
  <conditionalFormatting sqref="L22:L23">
    <cfRule type="cellIs" dxfId="76" priority="23" operator="equal">
      <formula>"nan"</formula>
    </cfRule>
  </conditionalFormatting>
  <conditionalFormatting sqref="K16">
    <cfRule type="cellIs" dxfId="75" priority="22" operator="equal">
      <formula>"nan"</formula>
    </cfRule>
  </conditionalFormatting>
  <conditionalFormatting sqref="K16">
    <cfRule type="cellIs" dxfId="74" priority="21" operator="lessThan">
      <formula>0</formula>
    </cfRule>
  </conditionalFormatting>
  <conditionalFormatting sqref="K10:K12 K17:K21">
    <cfRule type="cellIs" dxfId="73" priority="20" operator="equal">
      <formula>"nan"</formula>
    </cfRule>
  </conditionalFormatting>
  <conditionalFormatting sqref="K10:K12 K17:K21">
    <cfRule type="cellIs" dxfId="72" priority="19" operator="lessThan">
      <formula>0</formula>
    </cfRule>
  </conditionalFormatting>
  <conditionalFormatting sqref="K15">
    <cfRule type="cellIs" dxfId="71" priority="11" operator="equal">
      <formula>"nan"</formula>
    </cfRule>
  </conditionalFormatting>
  <conditionalFormatting sqref="K13:K14">
    <cfRule type="cellIs" dxfId="70" priority="10" operator="equal">
      <formula>"nan"</formula>
    </cfRule>
  </conditionalFormatting>
  <conditionalFormatting sqref="K6:K9">
    <cfRule type="cellIs" dxfId="69" priority="8" operator="equal">
      <formula>"nan"</formula>
    </cfRule>
  </conditionalFormatting>
  <conditionalFormatting sqref="A2:G3 X2:XFD3">
    <cfRule type="cellIs" dxfId="68" priority="7" operator="equal">
      <formula>"nan"</formula>
    </cfRule>
  </conditionalFormatting>
  <conditionalFormatting sqref="H2:J2 H3:W3">
    <cfRule type="cellIs" dxfId="67" priority="6" operator="equal">
      <formula>"nan"</formula>
    </cfRule>
  </conditionalFormatting>
  <conditionalFormatting sqref="N2">
    <cfRule type="cellIs" dxfId="66" priority="5" operator="equal">
      <formula>"nan"</formula>
    </cfRule>
  </conditionalFormatting>
  <conditionalFormatting sqref="K2:M2">
    <cfRule type="cellIs" dxfId="65" priority="4" operator="equal">
      <formula>"nan"</formula>
    </cfRule>
  </conditionalFormatting>
  <conditionalFormatting sqref="O2:Q2">
    <cfRule type="cellIs" dxfId="64" priority="3" operator="equal">
      <formula>"nan"</formula>
    </cfRule>
  </conditionalFormatting>
  <conditionalFormatting sqref="R2:T2">
    <cfRule type="cellIs" dxfId="63" priority="2" operator="equal">
      <formula>"nan"</formula>
    </cfRule>
  </conditionalFormatting>
  <conditionalFormatting sqref="U2:W2">
    <cfRule type="cellIs" dxfId="62" priority="1" operator="equal">
      <formula>"nan"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A0442-2CBF-4125-802F-000C472FE927}">
  <dimension ref="A1:P12"/>
  <sheetViews>
    <sheetView topLeftCell="A4" workbookViewId="0">
      <selection activeCell="B10" sqref="B10"/>
    </sheetView>
  </sheetViews>
  <sheetFormatPr defaultRowHeight="12.75" x14ac:dyDescent="0.2"/>
  <cols>
    <col min="1" max="1" width="12.85546875" bestFit="1" customWidth="1"/>
    <col min="2" max="2" width="13.140625" bestFit="1" customWidth="1"/>
    <col min="3" max="3" width="21.28515625" bestFit="1" customWidth="1"/>
    <col min="4" max="4" width="12.28515625" bestFit="1" customWidth="1"/>
  </cols>
  <sheetData>
    <row r="1" spans="1:16" ht="51" x14ac:dyDescent="0.2">
      <c r="A1" s="16" t="s">
        <v>717</v>
      </c>
      <c r="B1" s="16" t="s">
        <v>717</v>
      </c>
      <c r="C1" s="16" t="s">
        <v>717</v>
      </c>
      <c r="D1" s="16" t="s">
        <v>718</v>
      </c>
      <c r="E1" s="16" t="s">
        <v>718</v>
      </c>
      <c r="F1" s="16" t="s">
        <v>718</v>
      </c>
      <c r="G1" s="16" t="s">
        <v>719</v>
      </c>
      <c r="H1" s="16" t="s">
        <v>720</v>
      </c>
      <c r="I1" s="16" t="s">
        <v>720</v>
      </c>
      <c r="J1" s="16" t="s">
        <v>720</v>
      </c>
      <c r="K1" s="16" t="s">
        <v>721</v>
      </c>
      <c r="L1" s="16" t="s">
        <v>721</v>
      </c>
      <c r="M1" s="16" t="s">
        <v>721</v>
      </c>
      <c r="N1" s="16" t="s">
        <v>722</v>
      </c>
      <c r="O1" s="16" t="s">
        <v>722</v>
      </c>
      <c r="P1" s="16" t="s">
        <v>722</v>
      </c>
    </row>
    <row r="2" spans="1:16" x14ac:dyDescent="0.2">
      <c r="A2" s="25">
        <v>2019</v>
      </c>
      <c r="B2" s="25">
        <v>2020</v>
      </c>
      <c r="C2" s="25">
        <v>2021</v>
      </c>
      <c r="D2" s="25">
        <v>2019</v>
      </c>
      <c r="E2" s="25">
        <v>2020</v>
      </c>
      <c r="F2" s="25">
        <v>2021</v>
      </c>
      <c r="G2" s="25">
        <v>2021</v>
      </c>
      <c r="H2" s="25">
        <v>2019</v>
      </c>
      <c r="I2" s="25">
        <v>2020</v>
      </c>
      <c r="J2" s="25">
        <v>2021</v>
      </c>
      <c r="K2" s="25">
        <v>2019</v>
      </c>
      <c r="L2" s="25">
        <v>2020</v>
      </c>
      <c r="M2" s="25">
        <v>2021</v>
      </c>
      <c r="N2" s="25">
        <v>2019</v>
      </c>
      <c r="O2" s="25">
        <v>2020</v>
      </c>
      <c r="P2" s="25">
        <v>2021</v>
      </c>
    </row>
    <row r="3" spans="1:16" x14ac:dyDescent="0.2">
      <c r="A3" s="26">
        <f>Energia!H3</f>
        <v>14421.380010870002</v>
      </c>
      <c r="B3" s="26">
        <f>Energia!I3</f>
        <v>4566.5461127999988</v>
      </c>
      <c r="C3" s="26">
        <f>Energia!J3</f>
        <v>9589.0375034599983</v>
      </c>
      <c r="D3" s="26">
        <f>Energia!K3</f>
        <v>5109.19896634</v>
      </c>
      <c r="E3" s="26">
        <f>Energia!L3</f>
        <v>9609.9599354700003</v>
      </c>
      <c r="F3" s="26">
        <f>Energia!M3</f>
        <v>14004.20785689</v>
      </c>
      <c r="G3" s="26">
        <f>Energia!N3</f>
        <v>66880.757362189994</v>
      </c>
      <c r="H3" s="26">
        <f>Energia!O3</f>
        <v>31.860362070000001</v>
      </c>
      <c r="I3" s="26">
        <f>Energia!P3</f>
        <v>31.08471596</v>
      </c>
      <c r="J3" s="26">
        <f>Energia!Q3</f>
        <v>22.59988809</v>
      </c>
      <c r="K3" s="26">
        <f>Energia!R3</f>
        <v>0</v>
      </c>
      <c r="L3" s="26">
        <f>Energia!S3</f>
        <v>0</v>
      </c>
      <c r="M3" s="26">
        <f>Energia!T3</f>
        <v>0</v>
      </c>
      <c r="N3" s="26">
        <f>Energia!U3</f>
        <v>0</v>
      </c>
      <c r="O3" s="26">
        <f>Energia!V3</f>
        <v>0</v>
      </c>
      <c r="P3" s="26">
        <f>Energia!W3</f>
        <v>0</v>
      </c>
    </row>
    <row r="8" spans="1:16" x14ac:dyDescent="0.2">
      <c r="B8" s="27" t="str">
        <f>A1</f>
        <v xml:space="preserve">Investimento </v>
      </c>
      <c r="C8" s="27" t="str">
        <f>D1</f>
        <v>Lucro / Prejuízo Líquido</v>
      </c>
      <c r="D8" s="27" t="str">
        <f>H1</f>
        <v xml:space="preserve">Subvenções </v>
      </c>
      <c r="E8" s="27" t="str">
        <f>K1</f>
        <v xml:space="preserve">Passivos </v>
      </c>
      <c r="F8" s="27" t="str">
        <f>N1</f>
        <v xml:space="preserve">Reforço de Capital </v>
      </c>
    </row>
    <row r="9" spans="1:16" x14ac:dyDescent="0.2">
      <c r="A9">
        <v>2019</v>
      </c>
      <c r="B9" s="18">
        <f>A3</f>
        <v>14421.380010870002</v>
      </c>
      <c r="C9" s="18">
        <f>D3</f>
        <v>5109.19896634</v>
      </c>
      <c r="D9" s="18">
        <f>H3</f>
        <v>31.860362070000001</v>
      </c>
      <c r="E9" s="18">
        <f>K3</f>
        <v>0</v>
      </c>
      <c r="F9" s="18">
        <f>N3</f>
        <v>0</v>
      </c>
    </row>
    <row r="10" spans="1:16" x14ac:dyDescent="0.2">
      <c r="A10">
        <v>2020</v>
      </c>
      <c r="B10" s="18">
        <f>B3</f>
        <v>4566.5461127999988</v>
      </c>
      <c r="C10" s="18">
        <f>E3</f>
        <v>9609.9599354700003</v>
      </c>
      <c r="D10" s="18">
        <f>I3</f>
        <v>31.08471596</v>
      </c>
      <c r="E10" s="18">
        <f>L3</f>
        <v>0</v>
      </c>
      <c r="F10" s="18">
        <f>O3</f>
        <v>0</v>
      </c>
    </row>
    <row r="11" spans="1:16" x14ac:dyDescent="0.2">
      <c r="A11">
        <v>2021</v>
      </c>
      <c r="B11" s="18">
        <f>C3</f>
        <v>9589.0375034599983</v>
      </c>
      <c r="C11" s="18">
        <f>F3</f>
        <v>14004.20785689</v>
      </c>
      <c r="D11" s="18">
        <f>J3</f>
        <v>22.59988809</v>
      </c>
      <c r="E11" s="18">
        <f>M3</f>
        <v>0</v>
      </c>
      <c r="F11" s="28">
        <f>P3</f>
        <v>0</v>
      </c>
    </row>
    <row r="12" spans="1:16" x14ac:dyDescent="0.2">
      <c r="B12" s="18">
        <f>AVERAGE(B9:B11)</f>
        <v>9525.6545423766656</v>
      </c>
      <c r="C12" s="18">
        <f t="shared" ref="C12:D12" si="0">AVERAGE(C9:C11)</f>
        <v>9574.4555862333345</v>
      </c>
      <c r="D12" s="18">
        <f t="shared" si="0"/>
        <v>28.514988706666667</v>
      </c>
    </row>
  </sheetData>
  <conditionalFormatting sqref="A2:C2 A3:P3">
    <cfRule type="cellIs" dxfId="61" priority="11" operator="equal">
      <formula>"nan"</formula>
    </cfRule>
  </conditionalFormatting>
  <conditionalFormatting sqref="G2">
    <cfRule type="cellIs" dxfId="60" priority="10" operator="equal">
      <formula>"nan"</formula>
    </cfRule>
  </conditionalFormatting>
  <conditionalFormatting sqref="D2:F2">
    <cfRule type="cellIs" dxfId="59" priority="9" operator="equal">
      <formula>"nan"</formula>
    </cfRule>
  </conditionalFormatting>
  <conditionalFormatting sqref="H2:J2">
    <cfRule type="cellIs" dxfId="58" priority="8" operator="equal">
      <formula>"nan"</formula>
    </cfRule>
  </conditionalFormatting>
  <conditionalFormatting sqref="K2:M2">
    <cfRule type="cellIs" dxfId="57" priority="7" operator="equal">
      <formula>"nan"</formula>
    </cfRule>
  </conditionalFormatting>
  <conditionalFormatting sqref="N2:P2">
    <cfRule type="cellIs" dxfId="56" priority="6" operator="equal">
      <formula>"nan"</formula>
    </cfRule>
  </conditionalFormatting>
  <conditionalFormatting sqref="A1:C1">
    <cfRule type="cellIs" dxfId="55" priority="5" operator="equal">
      <formula>"nan"</formula>
    </cfRule>
  </conditionalFormatting>
  <conditionalFormatting sqref="D1:G1">
    <cfRule type="cellIs" dxfId="54" priority="4" operator="equal">
      <formula>"nan"</formula>
    </cfRule>
  </conditionalFormatting>
  <conditionalFormatting sqref="F1">
    <cfRule type="cellIs" dxfId="53" priority="3" operator="lessThan">
      <formula>0</formula>
    </cfRule>
  </conditionalFormatting>
  <conditionalFormatting sqref="D1:F1">
    <cfRule type="cellIs" dxfId="52" priority="2" operator="lessThan">
      <formula>0</formula>
    </cfRule>
  </conditionalFormatting>
  <conditionalFormatting sqref="H1:P1">
    <cfRule type="cellIs" dxfId="51" priority="1" operator="equal">
      <formula>"nan"</formula>
    </cfRule>
  </conditionalFormatting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4C92B-D4E1-4660-8193-3BB7DC254F82}">
  <sheetPr filterMode="1"/>
  <dimension ref="A1:W25"/>
  <sheetViews>
    <sheetView workbookViewId="0">
      <selection activeCell="B6" sqref="B6"/>
    </sheetView>
  </sheetViews>
  <sheetFormatPr defaultRowHeight="12.75" x14ac:dyDescent="0.2"/>
  <cols>
    <col min="1" max="1" width="17.5703125" customWidth="1"/>
    <col min="2" max="2" width="80" bestFit="1" customWidth="1"/>
    <col min="3" max="3" width="13.140625" style="14" bestFit="1" customWidth="1"/>
    <col min="4" max="4" width="17.28515625" style="14" bestFit="1" customWidth="1"/>
    <col min="7" max="7" width="17.5703125" bestFit="1" customWidth="1"/>
    <col min="8" max="8" width="17.28515625" customWidth="1"/>
    <col min="9" max="10" width="19.28515625" bestFit="1" customWidth="1"/>
    <col min="11" max="12" width="19.28515625" customWidth="1"/>
    <col min="13" max="13" width="19.28515625" bestFit="1" customWidth="1"/>
    <col min="14" max="14" width="20.28515625" hidden="1" customWidth="1"/>
    <col min="15" max="15" width="20.28515625" customWidth="1"/>
    <col min="16" max="16" width="17.7109375" bestFit="1" customWidth="1"/>
    <col min="17" max="17" width="19.28515625" bestFit="1" customWidth="1"/>
    <col min="18" max="18" width="19.28515625" customWidth="1"/>
    <col min="19" max="19" width="19.28515625" bestFit="1" customWidth="1"/>
    <col min="20" max="20" width="19.42578125" bestFit="1" customWidth="1"/>
    <col min="21" max="23" width="19.28515625" bestFit="1" customWidth="1"/>
  </cols>
  <sheetData>
    <row r="1" spans="1:23" s="3" customFormat="1" ht="25.5" x14ac:dyDescent="0.2">
      <c r="A1" s="15" t="s">
        <v>21</v>
      </c>
      <c r="B1" s="15" t="s">
        <v>53</v>
      </c>
      <c r="C1" s="15" t="s">
        <v>54</v>
      </c>
      <c r="D1" s="15" t="s">
        <v>648</v>
      </c>
      <c r="E1" s="15" t="s">
        <v>47</v>
      </c>
      <c r="F1" s="15" t="s">
        <v>48</v>
      </c>
      <c r="G1" s="15" t="s">
        <v>49</v>
      </c>
      <c r="H1" s="16" t="s">
        <v>717</v>
      </c>
      <c r="I1" s="16" t="s">
        <v>717</v>
      </c>
      <c r="J1" s="16" t="s">
        <v>717</v>
      </c>
      <c r="K1" s="16" t="s">
        <v>718</v>
      </c>
      <c r="L1" s="16" t="s">
        <v>718</v>
      </c>
      <c r="M1" s="16" t="s">
        <v>718</v>
      </c>
      <c r="N1" s="16" t="s">
        <v>719</v>
      </c>
      <c r="O1" s="16" t="s">
        <v>720</v>
      </c>
      <c r="P1" s="16" t="s">
        <v>720</v>
      </c>
      <c r="Q1" s="16" t="s">
        <v>720</v>
      </c>
      <c r="R1" s="16" t="s">
        <v>721</v>
      </c>
      <c r="S1" s="16" t="s">
        <v>721</v>
      </c>
      <c r="T1" s="16" t="s">
        <v>721</v>
      </c>
      <c r="U1" s="16" t="s">
        <v>722</v>
      </c>
      <c r="V1" s="16" t="s">
        <v>722</v>
      </c>
      <c r="W1" s="16" t="s">
        <v>722</v>
      </c>
    </row>
    <row r="2" spans="1:23" s="22" customFormat="1" x14ac:dyDescent="0.2">
      <c r="A2" s="23" t="s">
        <v>723</v>
      </c>
      <c r="B2" s="24"/>
      <c r="C2" s="24"/>
      <c r="D2" s="24"/>
      <c r="E2" s="24"/>
      <c r="F2" s="24"/>
      <c r="G2" s="24"/>
      <c r="H2" s="25">
        <v>2019</v>
      </c>
      <c r="I2" s="25">
        <v>2020</v>
      </c>
      <c r="J2" s="25">
        <v>2021</v>
      </c>
      <c r="K2" s="25">
        <v>2019</v>
      </c>
      <c r="L2" s="25">
        <v>2020</v>
      </c>
      <c r="M2" s="25">
        <v>2021</v>
      </c>
      <c r="N2" s="25">
        <v>2021</v>
      </c>
      <c r="O2" s="25">
        <v>2019</v>
      </c>
      <c r="P2" s="25">
        <v>2020</v>
      </c>
      <c r="Q2" s="25">
        <v>2021</v>
      </c>
      <c r="R2" s="25">
        <v>2019</v>
      </c>
      <c r="S2" s="25">
        <v>2020</v>
      </c>
      <c r="T2" s="25">
        <v>2021</v>
      </c>
      <c r="U2" s="25">
        <v>2019</v>
      </c>
      <c r="V2" s="25">
        <v>2020</v>
      </c>
      <c r="W2" s="25">
        <v>2021</v>
      </c>
    </row>
    <row r="3" spans="1:23" s="22" customFormat="1" x14ac:dyDescent="0.2">
      <c r="A3" s="23" t="s">
        <v>724</v>
      </c>
      <c r="B3" s="24"/>
      <c r="C3" s="24"/>
      <c r="D3" s="24"/>
      <c r="E3" s="24"/>
      <c r="F3" s="24"/>
      <c r="G3" s="24"/>
      <c r="H3" s="26">
        <f>SUM(H4:H25)/1000000</f>
        <v>88.97907942999997</v>
      </c>
      <c r="I3" s="26">
        <f t="shared" ref="I3" si="0">SUM(I4:I25)/1000000</f>
        <v>2487.8584933900001</v>
      </c>
      <c r="J3" s="26">
        <f>SUM(J4:J25)/1000000</f>
        <v>2005.4724532499999</v>
      </c>
      <c r="K3" s="26">
        <f t="shared" ref="K3:W3" si="1">SUM(K4:K25)/1000000</f>
        <v>-335.79619601000002</v>
      </c>
      <c r="L3" s="26">
        <f t="shared" si="1"/>
        <v>-10042.366018939998</v>
      </c>
      <c r="M3" s="26">
        <f t="shared" si="1"/>
        <v>-7506.0258983400008</v>
      </c>
      <c r="N3" s="26">
        <f t="shared" si="1"/>
        <v>47605.633199830001</v>
      </c>
      <c r="O3" s="26">
        <f t="shared" si="1"/>
        <v>1512.9239530099997</v>
      </c>
      <c r="P3" s="26">
        <f t="shared" si="1"/>
        <v>1559.28170037</v>
      </c>
      <c r="Q3" s="26">
        <f t="shared" si="1"/>
        <v>2856.7479742300002</v>
      </c>
      <c r="R3" s="26">
        <f t="shared" si="1"/>
        <v>363.97522456000002</v>
      </c>
      <c r="S3" s="26">
        <f t="shared" si="1"/>
        <v>1821.2455808599998</v>
      </c>
      <c r="T3" s="26">
        <f t="shared" si="1"/>
        <v>1907.99224656</v>
      </c>
      <c r="U3" s="26">
        <f t="shared" si="1"/>
        <v>1858.8383305400002</v>
      </c>
      <c r="V3" s="26">
        <f t="shared" si="1"/>
        <v>2517.8268063400001</v>
      </c>
      <c r="W3" s="26">
        <f t="shared" si="1"/>
        <v>2444.0051194899997</v>
      </c>
    </row>
    <row r="4" spans="1:23" s="3" customFormat="1" x14ac:dyDescent="0.2">
      <c r="A4" s="15" t="s">
        <v>25</v>
      </c>
      <c r="B4" t="s">
        <v>366</v>
      </c>
      <c r="C4" t="s">
        <v>220</v>
      </c>
      <c r="D4" t="s">
        <v>696</v>
      </c>
      <c r="E4" t="s">
        <v>0</v>
      </c>
      <c r="F4" t="s">
        <v>18</v>
      </c>
      <c r="G4" t="s">
        <v>4</v>
      </c>
      <c r="H4" s="9">
        <v>6943574.7199999997</v>
      </c>
      <c r="I4" s="9">
        <v>0</v>
      </c>
      <c r="J4" s="9">
        <v>35844247</v>
      </c>
      <c r="K4" s="9">
        <v>-5279954.68</v>
      </c>
      <c r="L4" s="9">
        <v>5917586.3399999999</v>
      </c>
      <c r="M4" s="9">
        <v>5544111</v>
      </c>
      <c r="N4" s="9">
        <v>62395036</v>
      </c>
      <c r="O4" s="9">
        <v>30749061.879999999</v>
      </c>
      <c r="P4" s="9">
        <v>30924004.68</v>
      </c>
      <c r="Q4" s="9">
        <v>61493086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</row>
    <row r="5" spans="1:23" s="3" customFormat="1" x14ac:dyDescent="0.2">
      <c r="A5" s="15" t="s">
        <v>26</v>
      </c>
      <c r="B5" t="s">
        <v>374</v>
      </c>
      <c r="C5" t="s">
        <v>228</v>
      </c>
      <c r="D5" t="s">
        <v>697</v>
      </c>
      <c r="E5" t="s">
        <v>0</v>
      </c>
      <c r="F5" t="s">
        <v>18</v>
      </c>
      <c r="G5" t="s">
        <v>2</v>
      </c>
      <c r="H5" s="9">
        <v>33701428.840000004</v>
      </c>
      <c r="I5" s="9">
        <v>27625823.399999999</v>
      </c>
      <c r="J5" s="9">
        <v>15661639.27</v>
      </c>
      <c r="K5" s="9">
        <v>-187730058.30000001</v>
      </c>
      <c r="L5" s="9">
        <v>-180229943.75999999</v>
      </c>
      <c r="M5" s="9">
        <v>-195359443.28</v>
      </c>
      <c r="N5" s="9">
        <v>1043325461.0599999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146647615.47999999</v>
      </c>
      <c r="V5" s="9">
        <v>169509353.53</v>
      </c>
      <c r="W5" s="9">
        <v>163829798.65000001</v>
      </c>
    </row>
    <row r="6" spans="1:23" s="3" customFormat="1" x14ac:dyDescent="0.2">
      <c r="A6" s="15" t="s">
        <v>27</v>
      </c>
      <c r="B6" t="s">
        <v>400</v>
      </c>
      <c r="C6" t="s">
        <v>239</v>
      </c>
      <c r="D6" t="s">
        <v>698</v>
      </c>
      <c r="E6" t="s">
        <v>0</v>
      </c>
      <c r="F6" t="s">
        <v>18</v>
      </c>
      <c r="G6" t="s">
        <v>4</v>
      </c>
      <c r="H6" s="9">
        <v>22097215.699999999</v>
      </c>
      <c r="I6" s="9">
        <v>13415284.01</v>
      </c>
      <c r="J6" s="9">
        <v>6832407.9100000001</v>
      </c>
      <c r="K6" s="9">
        <v>-132263066.40000001</v>
      </c>
      <c r="L6" s="9">
        <v>-83595341.5</v>
      </c>
      <c r="M6" s="9">
        <v>-78023880.170000002</v>
      </c>
      <c r="N6" s="9">
        <v>1807773175.8</v>
      </c>
      <c r="O6" s="9">
        <v>211784983.46000001</v>
      </c>
      <c r="P6" s="9">
        <v>275133296.94999999</v>
      </c>
      <c r="Q6" s="9">
        <v>267793036.56</v>
      </c>
      <c r="R6" s="9">
        <v>25410569.239999998</v>
      </c>
      <c r="S6" s="9">
        <v>12921168.720000001</v>
      </c>
      <c r="T6" s="9">
        <v>16741045.199999999</v>
      </c>
      <c r="U6" s="9">
        <v>17151028.280000001</v>
      </c>
      <c r="V6" s="9">
        <v>12921168.720000001</v>
      </c>
      <c r="W6" s="9">
        <v>6080993.3399999999</v>
      </c>
    </row>
    <row r="7" spans="1:23" s="3" customFormat="1" x14ac:dyDescent="0.2">
      <c r="A7" s="15" t="s">
        <v>27</v>
      </c>
      <c r="B7" t="s">
        <v>403</v>
      </c>
      <c r="C7" t="s">
        <v>242</v>
      </c>
      <c r="D7" t="s">
        <v>699</v>
      </c>
      <c r="E7" t="s">
        <v>0</v>
      </c>
      <c r="F7" t="s">
        <v>18</v>
      </c>
      <c r="G7" t="s">
        <v>4</v>
      </c>
      <c r="H7" s="9">
        <v>7180961.1799999997</v>
      </c>
      <c r="I7" s="9">
        <v>245839.03</v>
      </c>
      <c r="J7" s="9">
        <v>5946158</v>
      </c>
      <c r="K7" s="9">
        <v>6416973.71</v>
      </c>
      <c r="L7" s="9">
        <v>-3171434.1</v>
      </c>
      <c r="M7" s="9">
        <v>-4541813.01</v>
      </c>
      <c r="N7" s="9">
        <v>65498439.170000002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9662620</v>
      </c>
      <c r="W7" s="9">
        <v>5500000</v>
      </c>
    </row>
    <row r="8" spans="1:23" s="3" customFormat="1" x14ac:dyDescent="0.2">
      <c r="A8" s="15" t="s">
        <v>28</v>
      </c>
      <c r="B8" t="s">
        <v>410</v>
      </c>
      <c r="C8" t="s">
        <v>78</v>
      </c>
      <c r="D8" t="s">
        <v>700</v>
      </c>
      <c r="E8" t="s">
        <v>0</v>
      </c>
      <c r="F8" t="s">
        <v>18</v>
      </c>
      <c r="G8" t="s">
        <v>2</v>
      </c>
      <c r="H8" s="9">
        <v>7033801.0499999998</v>
      </c>
      <c r="I8" s="9">
        <v>0</v>
      </c>
      <c r="J8" s="9">
        <v>452974.25</v>
      </c>
      <c r="K8" s="9">
        <v>-724608.53</v>
      </c>
      <c r="L8" s="9">
        <v>-56887835.049999997</v>
      </c>
      <c r="M8" s="9">
        <v>-4714996.33</v>
      </c>
      <c r="N8" s="9">
        <v>5712946.3499999996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2361161.4700000002</v>
      </c>
      <c r="V8" s="9">
        <v>2361161.4700000002</v>
      </c>
      <c r="W8" s="9">
        <v>689746.67</v>
      </c>
    </row>
    <row r="9" spans="1:23" s="3" customFormat="1" x14ac:dyDescent="0.2">
      <c r="A9" s="15" t="s">
        <v>29</v>
      </c>
      <c r="B9" t="s">
        <v>420</v>
      </c>
      <c r="C9" t="s">
        <v>250</v>
      </c>
      <c r="D9" t="s">
        <v>701</v>
      </c>
      <c r="E9" t="s">
        <v>0</v>
      </c>
      <c r="F9" t="s">
        <v>18</v>
      </c>
      <c r="G9" t="s">
        <v>4</v>
      </c>
      <c r="H9" s="9">
        <v>4289220.71</v>
      </c>
      <c r="I9" s="9">
        <v>2637823.37</v>
      </c>
      <c r="J9" s="9">
        <v>1458228.35</v>
      </c>
      <c r="K9" s="9">
        <v>-13979332.82</v>
      </c>
      <c r="L9" s="9">
        <v>16977000</v>
      </c>
      <c r="M9" s="9">
        <v>-391602.98</v>
      </c>
      <c r="N9" s="9">
        <v>202506.78</v>
      </c>
      <c r="O9" s="9">
        <v>0</v>
      </c>
      <c r="P9" s="9">
        <v>17400000</v>
      </c>
      <c r="Q9" s="9">
        <v>39772822.539999999</v>
      </c>
      <c r="R9" s="9">
        <v>0</v>
      </c>
      <c r="S9" s="9">
        <v>0</v>
      </c>
      <c r="T9" s="9">
        <v>0</v>
      </c>
      <c r="U9" s="9">
        <v>4546337.51</v>
      </c>
      <c r="V9" s="9">
        <v>0</v>
      </c>
      <c r="W9" s="9">
        <v>0</v>
      </c>
    </row>
    <row r="10" spans="1:23" s="3" customFormat="1" hidden="1" x14ac:dyDescent="0.2">
      <c r="A10" s="15" t="s">
        <v>32</v>
      </c>
      <c r="B10" t="s">
        <v>462</v>
      </c>
      <c r="C10" t="s">
        <v>290</v>
      </c>
      <c r="D10" t="s">
        <v>702</v>
      </c>
      <c r="E10" t="s">
        <v>0</v>
      </c>
      <c r="F10" t="s">
        <v>18</v>
      </c>
      <c r="G10" t="s">
        <v>2</v>
      </c>
      <c r="H10" s="21">
        <v>0</v>
      </c>
      <c r="I10" s="9">
        <v>0</v>
      </c>
      <c r="J10" s="9">
        <v>0</v>
      </c>
      <c r="K10" s="9">
        <v>-213761</v>
      </c>
      <c r="L10" s="9">
        <v>-218917</v>
      </c>
      <c r="M10" s="9">
        <v>-1029760</v>
      </c>
      <c r="N10" s="9">
        <v>99299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1042618</v>
      </c>
      <c r="W10" s="9">
        <v>210000</v>
      </c>
    </row>
    <row r="11" spans="1:23" s="3" customFormat="1" hidden="1" x14ac:dyDescent="0.2">
      <c r="A11" s="15" t="s">
        <v>34</v>
      </c>
      <c r="B11" t="s">
        <v>467</v>
      </c>
      <c r="C11" t="s">
        <v>95</v>
      </c>
      <c r="D11" t="s">
        <v>703</v>
      </c>
      <c r="E11" t="s">
        <v>0</v>
      </c>
      <c r="F11" t="s">
        <v>18</v>
      </c>
      <c r="G11" t="s">
        <v>2</v>
      </c>
      <c r="H11" s="9">
        <v>418852.61</v>
      </c>
      <c r="I11" s="9">
        <v>0</v>
      </c>
      <c r="J11" s="9">
        <v>0</v>
      </c>
      <c r="K11" s="9">
        <v>-6530718.6600000001</v>
      </c>
      <c r="L11" s="9">
        <v>-3864658.67</v>
      </c>
      <c r="M11" s="9">
        <v>20783426.190000001</v>
      </c>
      <c r="N11" s="9">
        <v>291054402.92000002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5000000</v>
      </c>
      <c r="V11" s="9">
        <v>0</v>
      </c>
      <c r="W11" s="9">
        <v>0</v>
      </c>
    </row>
    <row r="12" spans="1:23" s="3" customFormat="1" x14ac:dyDescent="0.2">
      <c r="A12" s="15" t="s">
        <v>36</v>
      </c>
      <c r="B12" t="s">
        <v>504</v>
      </c>
      <c r="C12" t="s">
        <v>304</v>
      </c>
      <c r="D12" t="s">
        <v>704</v>
      </c>
      <c r="E12" t="s">
        <v>0</v>
      </c>
      <c r="F12" t="s">
        <v>18</v>
      </c>
      <c r="G12" t="s">
        <v>4</v>
      </c>
      <c r="H12" s="9">
        <v>5092712.13</v>
      </c>
      <c r="I12" s="9">
        <v>78152</v>
      </c>
      <c r="J12" s="9">
        <v>171666.83</v>
      </c>
      <c r="K12" s="9">
        <v>10001725</v>
      </c>
      <c r="L12" s="9">
        <v>-2216333.9700000002</v>
      </c>
      <c r="M12" s="9">
        <v>-9516631.8699999992</v>
      </c>
      <c r="N12" s="9">
        <v>-180552941</v>
      </c>
      <c r="O12" s="9">
        <v>201990551.06999999</v>
      </c>
      <c r="P12" s="9">
        <v>186430862.27000001</v>
      </c>
      <c r="Q12" s="9">
        <v>377998493.13999999</v>
      </c>
      <c r="R12" s="9">
        <v>202164370.65000001</v>
      </c>
      <c r="S12" s="9">
        <v>207834115.77000001</v>
      </c>
      <c r="T12" s="9">
        <v>216490069.99000001</v>
      </c>
      <c r="U12" s="9">
        <v>0</v>
      </c>
      <c r="V12" s="9">
        <v>0</v>
      </c>
      <c r="W12" s="9">
        <v>0</v>
      </c>
    </row>
    <row r="13" spans="1:23" s="3" customFormat="1" x14ac:dyDescent="0.2">
      <c r="A13" s="15" t="s">
        <v>36</v>
      </c>
      <c r="B13" t="s">
        <v>507</v>
      </c>
      <c r="C13" t="s">
        <v>306</v>
      </c>
      <c r="D13" t="s">
        <v>705</v>
      </c>
      <c r="E13" t="s">
        <v>0</v>
      </c>
      <c r="F13" t="s">
        <v>18</v>
      </c>
      <c r="G13" t="s">
        <v>4</v>
      </c>
      <c r="H13" s="9">
        <v>65404.49</v>
      </c>
      <c r="I13" s="9">
        <v>46841.599999999999</v>
      </c>
      <c r="J13" s="9">
        <v>272043.58</v>
      </c>
      <c r="K13" s="9">
        <v>633978</v>
      </c>
      <c r="L13" s="9">
        <v>971088.01</v>
      </c>
      <c r="M13" s="9">
        <v>1272052</v>
      </c>
      <c r="N13" s="9">
        <v>4755171.2699999996</v>
      </c>
      <c r="O13" s="9">
        <v>2016457.39</v>
      </c>
      <c r="P13" s="9">
        <v>2435520</v>
      </c>
      <c r="Q13" s="9">
        <v>2094362</v>
      </c>
      <c r="R13" s="9">
        <v>0</v>
      </c>
      <c r="S13" s="9">
        <v>0</v>
      </c>
      <c r="T13" s="9">
        <v>0</v>
      </c>
      <c r="U13" s="9">
        <v>0</v>
      </c>
      <c r="V13" s="9">
        <v>0</v>
      </c>
      <c r="W13" s="9">
        <v>0</v>
      </c>
    </row>
    <row r="14" spans="1:23" s="20" customFormat="1" x14ac:dyDescent="0.2">
      <c r="A14" s="29" t="s">
        <v>37</v>
      </c>
      <c r="B14" s="40" t="s">
        <v>516</v>
      </c>
      <c r="C14" s="19" t="s">
        <v>119</v>
      </c>
      <c r="D14" s="19" t="s">
        <v>706</v>
      </c>
      <c r="E14" s="19" t="s">
        <v>0</v>
      </c>
      <c r="F14" s="19" t="s">
        <v>18</v>
      </c>
      <c r="G14" s="19" t="s">
        <v>4</v>
      </c>
      <c r="H14" s="39">
        <v>0</v>
      </c>
      <c r="I14" s="39">
        <v>660000</v>
      </c>
      <c r="J14" s="39">
        <v>157560</v>
      </c>
      <c r="K14" s="39">
        <v>0</v>
      </c>
      <c r="L14" s="39">
        <v>160000</v>
      </c>
      <c r="M14" s="39">
        <v>1330593.53</v>
      </c>
      <c r="N14" s="39">
        <v>1697336.84</v>
      </c>
      <c r="O14" s="39">
        <v>4300000</v>
      </c>
      <c r="P14" s="39">
        <v>6108000</v>
      </c>
      <c r="Q14" s="39">
        <v>6825000</v>
      </c>
      <c r="R14" s="39">
        <v>90500</v>
      </c>
      <c r="S14" s="39">
        <v>75000</v>
      </c>
      <c r="T14" s="39">
        <v>67835</v>
      </c>
      <c r="U14" s="39">
        <v>0</v>
      </c>
      <c r="V14" s="39">
        <v>0</v>
      </c>
      <c r="W14" s="39">
        <v>0</v>
      </c>
    </row>
    <row r="15" spans="1:23" s="3" customFormat="1" hidden="1" x14ac:dyDescent="0.2">
      <c r="A15" s="15" t="s">
        <v>39</v>
      </c>
      <c r="B15" t="s">
        <v>538</v>
      </c>
      <c r="C15" t="s">
        <v>324</v>
      </c>
      <c r="D15" t="s">
        <v>707</v>
      </c>
      <c r="E15" t="s">
        <v>0</v>
      </c>
      <c r="F15" t="s">
        <v>18</v>
      </c>
      <c r="G15" t="s">
        <v>2</v>
      </c>
      <c r="H15" s="21">
        <v>0</v>
      </c>
      <c r="I15" s="9">
        <v>0</v>
      </c>
      <c r="J15" s="9">
        <v>0</v>
      </c>
      <c r="K15" s="21">
        <v>0</v>
      </c>
      <c r="L15" s="9">
        <v>0</v>
      </c>
      <c r="M15" s="9">
        <v>1300</v>
      </c>
      <c r="N15" s="9">
        <v>46604000</v>
      </c>
      <c r="O15" s="9">
        <v>0</v>
      </c>
      <c r="P15" s="9">
        <v>0</v>
      </c>
      <c r="Q15" s="9">
        <v>0</v>
      </c>
      <c r="R15" s="9">
        <v>0</v>
      </c>
      <c r="S15" s="9">
        <v>0</v>
      </c>
      <c r="T15" s="9">
        <v>0</v>
      </c>
      <c r="U15" s="9">
        <v>0</v>
      </c>
      <c r="V15" s="9">
        <v>0</v>
      </c>
      <c r="W15" s="9">
        <v>0</v>
      </c>
    </row>
    <row r="16" spans="1:23" s="20" customFormat="1" x14ac:dyDescent="0.2">
      <c r="A16" s="29" t="s">
        <v>40</v>
      </c>
      <c r="B16" s="40" t="s">
        <v>546</v>
      </c>
      <c r="C16" s="19" t="s">
        <v>179</v>
      </c>
      <c r="D16" s="19" t="s">
        <v>708</v>
      </c>
      <c r="E16" s="19" t="s">
        <v>5</v>
      </c>
      <c r="F16" s="19" t="s">
        <v>18</v>
      </c>
      <c r="G16" s="19" t="s">
        <v>4</v>
      </c>
      <c r="H16" s="39">
        <v>0</v>
      </c>
      <c r="I16" s="39">
        <v>0</v>
      </c>
      <c r="J16" s="39">
        <v>0</v>
      </c>
      <c r="K16" s="39">
        <v>0</v>
      </c>
      <c r="L16" s="39">
        <v>-679123227.13999999</v>
      </c>
      <c r="M16" s="39">
        <v>-888816036.97000003</v>
      </c>
      <c r="N16" s="39">
        <v>-1075636476.74</v>
      </c>
      <c r="O16" s="39">
        <v>2678079.21</v>
      </c>
      <c r="P16" s="39">
        <v>2755821.72</v>
      </c>
      <c r="Q16" s="39">
        <v>2800168.14</v>
      </c>
      <c r="R16" s="39">
        <v>0</v>
      </c>
      <c r="S16" s="39">
        <v>0</v>
      </c>
      <c r="T16" s="39">
        <v>0</v>
      </c>
      <c r="U16" s="39">
        <v>0</v>
      </c>
      <c r="V16" s="39">
        <v>0</v>
      </c>
      <c r="W16" s="39">
        <v>0</v>
      </c>
    </row>
    <row r="17" spans="1:23" s="20" customFormat="1" x14ac:dyDescent="0.2">
      <c r="A17" s="29" t="s">
        <v>40</v>
      </c>
      <c r="B17" s="40" t="s">
        <v>547</v>
      </c>
      <c r="C17" s="19" t="s">
        <v>633</v>
      </c>
      <c r="D17" s="19" t="s">
        <v>709</v>
      </c>
      <c r="E17" s="19" t="s">
        <v>5</v>
      </c>
      <c r="F17" s="19" t="s">
        <v>18</v>
      </c>
      <c r="G17" s="19" t="s">
        <v>4</v>
      </c>
      <c r="H17" s="39">
        <v>0</v>
      </c>
      <c r="I17" s="39">
        <v>0</v>
      </c>
      <c r="J17" s="39">
        <v>66000</v>
      </c>
      <c r="K17" s="39">
        <v>0</v>
      </c>
      <c r="L17" s="39">
        <v>-4520622320.9499998</v>
      </c>
      <c r="M17" s="39">
        <v>-4634255177.54</v>
      </c>
      <c r="N17" s="39">
        <v>-607732133.25</v>
      </c>
      <c r="O17" s="39">
        <v>50350.559999999998</v>
      </c>
      <c r="P17" s="39">
        <v>48933.04</v>
      </c>
      <c r="Q17" s="39">
        <v>24690.77</v>
      </c>
      <c r="R17" s="39">
        <v>0</v>
      </c>
      <c r="S17" s="39">
        <v>0</v>
      </c>
      <c r="T17" s="39">
        <v>0</v>
      </c>
      <c r="U17" s="39">
        <v>0</v>
      </c>
      <c r="V17" s="39">
        <v>0</v>
      </c>
      <c r="W17" s="39">
        <v>0</v>
      </c>
    </row>
    <row r="18" spans="1:23" s="3" customFormat="1" x14ac:dyDescent="0.2">
      <c r="A18" s="15" t="s">
        <v>40</v>
      </c>
      <c r="B18" t="s">
        <v>551</v>
      </c>
      <c r="C18" t="s">
        <v>634</v>
      </c>
      <c r="D18" t="s">
        <v>710</v>
      </c>
      <c r="E18" t="s">
        <v>0</v>
      </c>
      <c r="F18" t="s">
        <v>18</v>
      </c>
      <c r="G18" t="s">
        <v>4</v>
      </c>
      <c r="H18" s="21">
        <v>0</v>
      </c>
      <c r="I18" s="9">
        <v>403414.48</v>
      </c>
      <c r="J18" s="9">
        <v>0</v>
      </c>
      <c r="K18" s="9">
        <v>-5108918.33</v>
      </c>
      <c r="L18" s="9">
        <v>249610152.25</v>
      </c>
      <c r="M18" s="9">
        <v>196274507.21000001</v>
      </c>
      <c r="N18" s="9">
        <v>744749415.49000001</v>
      </c>
      <c r="O18" s="9">
        <v>67292889.670000002</v>
      </c>
      <c r="P18" s="9">
        <v>53782836.219999999</v>
      </c>
      <c r="Q18" s="9">
        <v>56393151.659999996</v>
      </c>
      <c r="R18" s="9">
        <v>71523397</v>
      </c>
      <c r="S18" s="9">
        <v>0</v>
      </c>
      <c r="T18" s="9">
        <v>0</v>
      </c>
      <c r="U18" s="9">
        <v>0</v>
      </c>
      <c r="V18" s="9">
        <v>0</v>
      </c>
      <c r="W18" s="9">
        <v>0</v>
      </c>
    </row>
    <row r="19" spans="1:23" s="3" customFormat="1" x14ac:dyDescent="0.2">
      <c r="A19" s="15" t="s">
        <v>40</v>
      </c>
      <c r="B19" t="s">
        <v>555</v>
      </c>
      <c r="C19" t="s">
        <v>167</v>
      </c>
      <c r="D19" t="s">
        <v>711</v>
      </c>
      <c r="E19" t="s">
        <v>0</v>
      </c>
      <c r="F19" t="s">
        <v>18</v>
      </c>
      <c r="G19" t="s">
        <v>4</v>
      </c>
      <c r="H19" s="21">
        <v>0</v>
      </c>
      <c r="I19" s="9">
        <v>0</v>
      </c>
      <c r="J19" s="9">
        <v>0</v>
      </c>
      <c r="K19" s="21">
        <v>0</v>
      </c>
      <c r="L19" s="9">
        <v>-115388061.95999999</v>
      </c>
      <c r="M19" s="9">
        <v>-190508341.56999999</v>
      </c>
      <c r="N19" s="9">
        <v>397765116.54000002</v>
      </c>
      <c r="O19" s="9">
        <v>61648991.590000004</v>
      </c>
      <c r="P19" s="9">
        <v>64523000</v>
      </c>
      <c r="Q19" s="9">
        <v>53216000</v>
      </c>
      <c r="R19" s="9">
        <v>61794091</v>
      </c>
      <c r="S19" s="9">
        <v>1597423000</v>
      </c>
      <c r="T19" s="9">
        <v>1671701000</v>
      </c>
      <c r="U19" s="9">
        <v>0</v>
      </c>
      <c r="V19" s="9">
        <v>0</v>
      </c>
      <c r="W19" s="9">
        <v>0</v>
      </c>
    </row>
    <row r="20" spans="1:23" s="20" customFormat="1" x14ac:dyDescent="0.2">
      <c r="A20" s="29" t="s">
        <v>40</v>
      </c>
      <c r="B20" s="40" t="s">
        <v>558</v>
      </c>
      <c r="C20" s="19" t="s">
        <v>148</v>
      </c>
      <c r="D20" s="19" t="s">
        <v>712</v>
      </c>
      <c r="E20" s="19" t="s">
        <v>5</v>
      </c>
      <c r="F20" s="19" t="s">
        <v>18</v>
      </c>
      <c r="G20" s="19" t="s">
        <v>4</v>
      </c>
      <c r="H20" s="39">
        <v>0</v>
      </c>
      <c r="I20" s="39">
        <v>0</v>
      </c>
      <c r="J20" s="39">
        <v>0</v>
      </c>
      <c r="K20" s="39">
        <v>0</v>
      </c>
      <c r="L20" s="39">
        <v>-75045361.260000005</v>
      </c>
      <c r="M20" s="39">
        <v>-76204039.75</v>
      </c>
      <c r="N20" s="39">
        <v>-6176078.96</v>
      </c>
      <c r="O20" s="39">
        <v>600073.66</v>
      </c>
      <c r="P20" s="39">
        <v>450438.19</v>
      </c>
      <c r="Q20" s="39">
        <v>480323.11</v>
      </c>
      <c r="R20" s="39">
        <v>2992296.67</v>
      </c>
      <c r="S20" s="39">
        <v>2992296.37</v>
      </c>
      <c r="T20" s="39">
        <v>2992296.37</v>
      </c>
      <c r="U20" s="39">
        <v>0</v>
      </c>
      <c r="V20" s="39">
        <v>0</v>
      </c>
      <c r="W20" s="39">
        <v>0</v>
      </c>
    </row>
    <row r="21" spans="1:23" s="3" customFormat="1" x14ac:dyDescent="0.2">
      <c r="A21" s="15" t="s">
        <v>44</v>
      </c>
      <c r="B21" t="s">
        <v>593</v>
      </c>
      <c r="C21" t="s">
        <v>635</v>
      </c>
      <c r="D21" t="s">
        <v>713</v>
      </c>
      <c r="E21" t="s">
        <v>0</v>
      </c>
      <c r="F21" t="s">
        <v>18</v>
      </c>
      <c r="G21" t="s">
        <v>4</v>
      </c>
      <c r="H21" s="9">
        <v>314133</v>
      </c>
      <c r="I21" s="9">
        <v>662814537.44000006</v>
      </c>
      <c r="J21" s="9">
        <v>420842877.72000003</v>
      </c>
      <c r="K21" s="9">
        <v>-237287</v>
      </c>
      <c r="L21" s="9">
        <v>-963982568.46000004</v>
      </c>
      <c r="M21" s="9">
        <v>-469383483.98000002</v>
      </c>
      <c r="N21" s="9">
        <v>9640818843.2600002</v>
      </c>
      <c r="O21" s="9">
        <v>929812514.51999998</v>
      </c>
      <c r="P21" s="9">
        <v>919288987.29999995</v>
      </c>
      <c r="Q21" s="9">
        <v>1309652894.51</v>
      </c>
      <c r="R21" s="9">
        <v>0</v>
      </c>
      <c r="S21" s="9">
        <v>0</v>
      </c>
      <c r="T21" s="9">
        <v>0</v>
      </c>
      <c r="U21" s="9">
        <v>88763627.689999998</v>
      </c>
      <c r="V21" s="9">
        <v>530368612.05000001</v>
      </c>
      <c r="W21" s="9">
        <v>686415096.42999995</v>
      </c>
    </row>
    <row r="22" spans="1:23" s="3" customFormat="1" hidden="1" x14ac:dyDescent="0.2">
      <c r="A22" s="15" t="s">
        <v>44</v>
      </c>
      <c r="B22" t="s">
        <v>595</v>
      </c>
      <c r="C22" t="s">
        <v>636</v>
      </c>
      <c r="D22" t="s">
        <v>714</v>
      </c>
      <c r="E22" t="s">
        <v>0</v>
      </c>
      <c r="F22" t="s">
        <v>18</v>
      </c>
      <c r="G22" t="s">
        <v>2</v>
      </c>
      <c r="H22" s="9">
        <v>1841775</v>
      </c>
      <c r="I22" s="9">
        <v>1695387904.72</v>
      </c>
      <c r="J22" s="9">
        <v>1635070429.23</v>
      </c>
      <c r="K22" s="9">
        <v>-599416</v>
      </c>
      <c r="L22" s="9">
        <v>-1701339755.6800001</v>
      </c>
      <c r="M22" s="9">
        <v>-759405233</v>
      </c>
      <c r="N22" s="9">
        <v>34015920421.049999</v>
      </c>
      <c r="O22" s="9">
        <v>0</v>
      </c>
      <c r="P22" s="9">
        <v>0</v>
      </c>
      <c r="Q22" s="9">
        <v>559169988</v>
      </c>
      <c r="R22" s="9">
        <v>0</v>
      </c>
      <c r="S22" s="9">
        <v>0</v>
      </c>
      <c r="T22" s="9">
        <v>0</v>
      </c>
      <c r="U22" s="9">
        <v>1494419821.48</v>
      </c>
      <c r="V22" s="9">
        <v>1715265035</v>
      </c>
      <c r="W22" s="9">
        <v>1581279484.4000001</v>
      </c>
    </row>
    <row r="23" spans="1:23" s="3" customFormat="1" x14ac:dyDescent="0.2">
      <c r="A23" s="15" t="s">
        <v>44</v>
      </c>
      <c r="B23" t="s">
        <v>598</v>
      </c>
      <c r="C23" t="s">
        <v>620</v>
      </c>
      <c r="D23" t="s">
        <v>715</v>
      </c>
      <c r="E23" t="s">
        <v>5</v>
      </c>
      <c r="F23" t="s">
        <v>18</v>
      </c>
      <c r="G23" t="s">
        <v>4</v>
      </c>
      <c r="H23" s="21">
        <v>0</v>
      </c>
      <c r="I23" s="9">
        <v>2505751.9</v>
      </c>
      <c r="J23" s="9">
        <v>0</v>
      </c>
      <c r="K23" s="9">
        <v>-125711</v>
      </c>
      <c r="L23" s="9">
        <v>-1786970223.3299999</v>
      </c>
      <c r="M23" s="9">
        <v>-191691968.38999999</v>
      </c>
      <c r="N23" s="9">
        <v>-610226534.25999999</v>
      </c>
      <c r="O23" s="9">
        <v>0</v>
      </c>
      <c r="P23" s="9">
        <v>0</v>
      </c>
      <c r="Q23" s="9">
        <v>119033957.8</v>
      </c>
      <c r="R23" s="9">
        <v>0</v>
      </c>
      <c r="S23" s="9">
        <v>0</v>
      </c>
      <c r="T23" s="9">
        <v>0</v>
      </c>
      <c r="U23" s="9">
        <v>13986825.630000001</v>
      </c>
      <c r="V23" s="9">
        <v>12977452.73</v>
      </c>
      <c r="W23" s="9">
        <v>0</v>
      </c>
    </row>
    <row r="24" spans="1:23" s="3" customFormat="1" hidden="1" x14ac:dyDescent="0.2">
      <c r="A24" s="15" t="s">
        <v>44</v>
      </c>
      <c r="B24" t="s">
        <v>601</v>
      </c>
      <c r="C24" t="s">
        <v>637</v>
      </c>
      <c r="D24" t="s">
        <v>716</v>
      </c>
      <c r="E24" t="s">
        <v>0</v>
      </c>
      <c r="F24" t="s">
        <v>18</v>
      </c>
      <c r="G24" t="s">
        <v>2</v>
      </c>
      <c r="H24" s="21">
        <v>0</v>
      </c>
      <c r="I24" s="9">
        <v>82037121.439999998</v>
      </c>
      <c r="J24" s="9">
        <v>51530779.210000001</v>
      </c>
      <c r="K24" s="9">
        <v>-56040</v>
      </c>
      <c r="L24" s="9">
        <v>-139813642.25</v>
      </c>
      <c r="M24" s="9">
        <v>-44976362.549999997</v>
      </c>
      <c r="N24" s="9">
        <v>1957585792.51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9">
        <v>85961913</v>
      </c>
      <c r="V24" s="9">
        <v>63718784.840000004</v>
      </c>
      <c r="W24" s="9">
        <v>0</v>
      </c>
    </row>
    <row r="25" spans="1:23" s="3" customFormat="1" x14ac:dyDescent="0.2">
      <c r="A25" s="15" t="s">
        <v>40</v>
      </c>
      <c r="B25" t="s">
        <v>747</v>
      </c>
      <c r="C25" t="s">
        <v>748</v>
      </c>
      <c r="D25" t="s">
        <v>749</v>
      </c>
      <c r="E25" t="s">
        <v>0</v>
      </c>
      <c r="F25" t="s">
        <v>750</v>
      </c>
      <c r="G25" t="s">
        <v>4</v>
      </c>
      <c r="H25" s="21"/>
      <c r="I25" s="9"/>
      <c r="J25" s="9">
        <v>-168834558.09999999</v>
      </c>
      <c r="K25" s="9"/>
      <c r="L25" s="9">
        <v>-3532220.46</v>
      </c>
      <c r="M25" s="9">
        <v>-182413116.88</v>
      </c>
      <c r="N25" s="9"/>
      <c r="O25" s="9"/>
      <c r="P25" s="9"/>
      <c r="Q25" s="9"/>
      <c r="R25" s="9"/>
      <c r="S25" s="9"/>
      <c r="T25" s="9"/>
      <c r="U25" s="9"/>
      <c r="V25" s="9"/>
      <c r="W25" s="9"/>
    </row>
  </sheetData>
  <autoFilter ref="A1:W25" xr:uid="{B194C92B-D4E1-4660-8193-3BB7DC254F82}">
    <filterColumn colId="6">
      <filters>
        <filter val="DEPENDENTE"/>
      </filters>
    </filterColumn>
  </autoFilter>
  <conditionalFormatting sqref="A19:D20 A8:D8 A1:G3 X1:XFD3 A9:B18 A4:B7 A21:B25 E4:XFD25">
    <cfRule type="cellIs" dxfId="50" priority="40" operator="equal">
      <formula>"nan"</formula>
    </cfRule>
  </conditionalFormatting>
  <conditionalFormatting sqref="K4:M25 O4:O25 R4:R25 U4:U25">
    <cfRule type="cellIs" dxfId="49" priority="39" operator="lessThan">
      <formula>0</formula>
    </cfRule>
  </conditionalFormatting>
  <conditionalFormatting sqref="H1:J2 H3:W3">
    <cfRule type="cellIs" dxfId="48" priority="38" operator="equal">
      <formula>"nan"</formula>
    </cfRule>
  </conditionalFormatting>
  <conditionalFormatting sqref="N2 K1:N1">
    <cfRule type="cellIs" dxfId="47" priority="37" operator="equal">
      <formula>"nan"</formula>
    </cfRule>
  </conditionalFormatting>
  <conditionalFormatting sqref="M1">
    <cfRule type="cellIs" dxfId="46" priority="36" operator="lessThan">
      <formula>0</formula>
    </cfRule>
  </conditionalFormatting>
  <conditionalFormatting sqref="K1:M1">
    <cfRule type="cellIs" dxfId="45" priority="34" operator="lessThan">
      <formula>0</formula>
    </cfRule>
  </conditionalFormatting>
  <conditionalFormatting sqref="O1:W1">
    <cfRule type="cellIs" dxfId="44" priority="33" operator="equal">
      <formula>"nan"</formula>
    </cfRule>
  </conditionalFormatting>
  <conditionalFormatting sqref="K2:M2">
    <cfRule type="cellIs" dxfId="43" priority="16" operator="equal">
      <formula>"nan"</formula>
    </cfRule>
  </conditionalFormatting>
  <conditionalFormatting sqref="O2:Q2">
    <cfRule type="cellIs" dxfId="42" priority="15" operator="equal">
      <formula>"nan"</formula>
    </cfRule>
  </conditionalFormatting>
  <conditionalFormatting sqref="R2:T2">
    <cfRule type="cellIs" dxfId="41" priority="14" operator="equal">
      <formula>"nan"</formula>
    </cfRule>
  </conditionalFormatting>
  <conditionalFormatting sqref="U2:W2">
    <cfRule type="cellIs" dxfId="40" priority="13" operator="equal">
      <formula>"nan"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77F80-2B93-4253-A152-3BAB93A0586E}">
  <dimension ref="A1:P11"/>
  <sheetViews>
    <sheetView workbookViewId="0">
      <selection activeCell="C10" sqref="C10"/>
    </sheetView>
  </sheetViews>
  <sheetFormatPr defaultRowHeight="12.75" x14ac:dyDescent="0.2"/>
  <cols>
    <col min="1" max="1" width="13.7109375" customWidth="1"/>
    <col min="2" max="2" width="12.5703125" bestFit="1" customWidth="1"/>
    <col min="3" max="3" width="21.28515625" bestFit="1" customWidth="1"/>
    <col min="4" max="4" width="12.28515625" bestFit="1" customWidth="1"/>
    <col min="5" max="5" width="15.7109375" customWidth="1"/>
    <col min="6" max="6" width="17.85546875" bestFit="1" customWidth="1"/>
    <col min="7" max="7" width="12.85546875" bestFit="1" customWidth="1"/>
    <col min="8" max="10" width="11.85546875" bestFit="1" customWidth="1"/>
    <col min="11" max="11" width="10.28515625" bestFit="1" customWidth="1"/>
    <col min="12" max="16" width="11.85546875" bestFit="1" customWidth="1"/>
  </cols>
  <sheetData>
    <row r="1" spans="1:16" ht="38.25" x14ac:dyDescent="0.2">
      <c r="A1" s="16" t="s">
        <v>717</v>
      </c>
      <c r="B1" s="16" t="s">
        <v>717</v>
      </c>
      <c r="C1" s="16" t="s">
        <v>717</v>
      </c>
      <c r="D1" s="16" t="s">
        <v>718</v>
      </c>
      <c r="E1" s="16" t="s">
        <v>718</v>
      </c>
      <c r="F1" s="16" t="s">
        <v>718</v>
      </c>
      <c r="G1" s="16" t="s">
        <v>719</v>
      </c>
      <c r="H1" s="16" t="s">
        <v>720</v>
      </c>
      <c r="I1" s="16" t="s">
        <v>720</v>
      </c>
      <c r="J1" s="16" t="s">
        <v>720</v>
      </c>
      <c r="K1" s="16" t="s">
        <v>721</v>
      </c>
      <c r="L1" s="16" t="s">
        <v>721</v>
      </c>
      <c r="M1" s="16" t="s">
        <v>721</v>
      </c>
      <c r="N1" s="16" t="s">
        <v>722</v>
      </c>
      <c r="O1" s="16" t="s">
        <v>722</v>
      </c>
      <c r="P1" s="16" t="s">
        <v>722</v>
      </c>
    </row>
    <row r="2" spans="1:16" x14ac:dyDescent="0.2">
      <c r="A2" s="25">
        <v>2019</v>
      </c>
      <c r="B2" s="25">
        <v>2020</v>
      </c>
      <c r="C2" s="25">
        <v>2021</v>
      </c>
      <c r="D2" s="25">
        <v>2019</v>
      </c>
      <c r="E2" s="25">
        <v>2020</v>
      </c>
      <c r="F2" s="25">
        <v>2021</v>
      </c>
      <c r="G2" s="25">
        <v>2021</v>
      </c>
      <c r="H2" s="25">
        <v>2019</v>
      </c>
      <c r="I2" s="25">
        <v>2020</v>
      </c>
      <c r="J2" s="25">
        <v>2021</v>
      </c>
      <c r="K2" s="25">
        <v>2019</v>
      </c>
      <c r="L2" s="25">
        <v>2020</v>
      </c>
      <c r="M2" s="25">
        <v>2021</v>
      </c>
      <c r="N2" s="25">
        <v>2019</v>
      </c>
      <c r="O2" s="25">
        <v>2020</v>
      </c>
      <c r="P2" s="25">
        <v>2021</v>
      </c>
    </row>
    <row r="3" spans="1:16" x14ac:dyDescent="0.2">
      <c r="A3" s="26">
        <f>Transporte!H3</f>
        <v>88.97907942999997</v>
      </c>
      <c r="B3" s="26">
        <f>Transporte!I3</f>
        <v>2487.8584933900001</v>
      </c>
      <c r="C3" s="26">
        <f>Transporte!J3</f>
        <v>2005.4724532499999</v>
      </c>
      <c r="D3" s="26">
        <f>Transporte!K3</f>
        <v>-335.79619601000002</v>
      </c>
      <c r="E3" s="26">
        <f>Transporte!L3</f>
        <v>-10042.366018939998</v>
      </c>
      <c r="F3" s="26">
        <f>Transporte!M3</f>
        <v>-7506.0258983400008</v>
      </c>
      <c r="G3" s="26">
        <f>Transporte!N3</f>
        <v>47605.633199830001</v>
      </c>
      <c r="H3" s="26">
        <f>Transporte!O3</f>
        <v>1512.9239530099997</v>
      </c>
      <c r="I3" s="26">
        <f>Transporte!P3</f>
        <v>1559.28170037</v>
      </c>
      <c r="J3" s="26">
        <f>Transporte!Q3</f>
        <v>2856.7479742300002</v>
      </c>
      <c r="K3" s="26">
        <f>Transporte!R3</f>
        <v>363.97522456000002</v>
      </c>
      <c r="L3" s="26">
        <f>Transporte!S3</f>
        <v>1821.2455808599998</v>
      </c>
      <c r="M3" s="26">
        <f>Transporte!T3</f>
        <v>1907.99224656</v>
      </c>
      <c r="N3" s="26">
        <f>Transporte!U3</f>
        <v>1858.8383305400002</v>
      </c>
      <c r="O3" s="26">
        <f>Transporte!V3</f>
        <v>2517.8268063400001</v>
      </c>
      <c r="P3" s="26">
        <f>Transporte!W3</f>
        <v>2444.0051194899997</v>
      </c>
    </row>
    <row r="8" spans="1:16" x14ac:dyDescent="0.2">
      <c r="B8" s="27" t="str">
        <f>A1</f>
        <v xml:space="preserve">Investimento </v>
      </c>
      <c r="C8" s="27" t="str">
        <f>D1</f>
        <v>Lucro / Prejuízo Líquido</v>
      </c>
      <c r="D8" s="27" t="str">
        <f>H1</f>
        <v xml:space="preserve">Subvenções </v>
      </c>
      <c r="E8" s="27" t="str">
        <f>K1</f>
        <v xml:space="preserve">Passivos </v>
      </c>
      <c r="F8" s="27" t="str">
        <f>N1</f>
        <v xml:space="preserve">Reforço de Capital </v>
      </c>
    </row>
    <row r="9" spans="1:16" x14ac:dyDescent="0.2">
      <c r="A9">
        <v>2020</v>
      </c>
      <c r="B9" s="18">
        <f>B3</f>
        <v>2487.8584933900001</v>
      </c>
      <c r="C9" s="18">
        <f>E3</f>
        <v>-10042.366018939998</v>
      </c>
      <c r="D9" s="18">
        <f>I3</f>
        <v>1559.28170037</v>
      </c>
      <c r="E9" s="18">
        <f>L3</f>
        <v>1821.2455808599998</v>
      </c>
      <c r="F9" s="18">
        <f>O3</f>
        <v>2517.8268063400001</v>
      </c>
    </row>
    <row r="10" spans="1:16" x14ac:dyDescent="0.2">
      <c r="A10">
        <v>2021</v>
      </c>
      <c r="B10" s="18">
        <f>C3</f>
        <v>2005.4724532499999</v>
      </c>
      <c r="C10" s="18">
        <f>F3</f>
        <v>-7506.0258983400008</v>
      </c>
      <c r="D10" s="18">
        <f>J3</f>
        <v>2856.7479742300002</v>
      </c>
      <c r="E10" s="18">
        <f>M3</f>
        <v>1907.99224656</v>
      </c>
      <c r="F10" s="28">
        <f>P3</f>
        <v>2444.0051194899997</v>
      </c>
    </row>
    <row r="11" spans="1:16" x14ac:dyDescent="0.2">
      <c r="A11" s="37" t="s">
        <v>744</v>
      </c>
      <c r="B11" s="38">
        <f>AVERAGE(B9:B10)</f>
        <v>2246.6654733200003</v>
      </c>
      <c r="C11" s="38">
        <f>AVERAGE(C9:C10)</f>
        <v>-8774.1959586399989</v>
      </c>
      <c r="D11" s="38">
        <f>AVERAGE(D9:D10)</f>
        <v>2208.0148373000002</v>
      </c>
      <c r="E11" s="38">
        <f>AVERAGE(E9:E10)</f>
        <v>1864.61891371</v>
      </c>
      <c r="F11" s="38">
        <f>AVERAGE(F9:F10)</f>
        <v>2480.9159629149999</v>
      </c>
    </row>
  </sheetData>
  <conditionalFormatting sqref="A1:C2 A3:P3">
    <cfRule type="cellIs" dxfId="39" priority="18" operator="equal">
      <formula>"nan"</formula>
    </cfRule>
  </conditionalFormatting>
  <conditionalFormatting sqref="G2 D1:G1">
    <cfRule type="cellIs" dxfId="38" priority="17" operator="equal">
      <formula>"nan"</formula>
    </cfRule>
  </conditionalFormatting>
  <conditionalFormatting sqref="F1">
    <cfRule type="cellIs" dxfId="37" priority="16" operator="lessThan">
      <formula>0</formula>
    </cfRule>
  </conditionalFormatting>
  <conditionalFormatting sqref="D1:F1">
    <cfRule type="cellIs" dxfId="36" priority="15" operator="lessThan">
      <formula>0</formula>
    </cfRule>
  </conditionalFormatting>
  <conditionalFormatting sqref="H1:P1">
    <cfRule type="cellIs" dxfId="35" priority="14" operator="equal">
      <formula>"nan"</formula>
    </cfRule>
  </conditionalFormatting>
  <conditionalFormatting sqref="D2:F2">
    <cfRule type="cellIs" dxfId="34" priority="13" operator="equal">
      <formula>"nan"</formula>
    </cfRule>
  </conditionalFormatting>
  <conditionalFormatting sqref="H2:J2">
    <cfRule type="cellIs" dxfId="33" priority="12" operator="equal">
      <formula>"nan"</formula>
    </cfRule>
  </conditionalFormatting>
  <conditionalFormatting sqref="K2:M2">
    <cfRule type="cellIs" dxfId="32" priority="11" operator="equal">
      <formula>"nan"</formula>
    </cfRule>
  </conditionalFormatting>
  <conditionalFormatting sqref="N2:P2">
    <cfRule type="cellIs" dxfId="31" priority="10" operator="equal">
      <formula>"nan"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EE39C-C79C-4AA3-9576-586312CED21A}">
  <dimension ref="A1:W284"/>
  <sheetViews>
    <sheetView workbookViewId="0">
      <selection activeCell="I20" sqref="I20"/>
    </sheetView>
  </sheetViews>
  <sheetFormatPr defaultRowHeight="12.75" x14ac:dyDescent="0.2"/>
  <cols>
    <col min="2" max="2" width="63.42578125" customWidth="1"/>
    <col min="3" max="3" width="13" bestFit="1" customWidth="1"/>
    <col min="4" max="4" width="17.28515625" bestFit="1" customWidth="1"/>
    <col min="7" max="7" width="6.7109375" customWidth="1"/>
    <col min="8" max="9" width="16.85546875" bestFit="1" customWidth="1"/>
    <col min="10" max="10" width="19.28515625" bestFit="1" customWidth="1"/>
    <col min="11" max="12" width="19.28515625" customWidth="1"/>
    <col min="13" max="13" width="19.28515625" bestFit="1" customWidth="1"/>
    <col min="14" max="14" width="20.28515625" bestFit="1" customWidth="1"/>
    <col min="15" max="15" width="20.28515625" customWidth="1"/>
    <col min="16" max="17" width="17.7109375" bestFit="1" customWidth="1"/>
    <col min="18" max="18" width="13.140625" bestFit="1" customWidth="1"/>
    <col min="19" max="20" width="17.7109375" bestFit="1" customWidth="1"/>
  </cols>
  <sheetData>
    <row r="1" spans="1:23" s="34" customFormat="1" ht="51" x14ac:dyDescent="0.2">
      <c r="A1" s="32" t="s">
        <v>21</v>
      </c>
      <c r="B1" s="32" t="s">
        <v>53</v>
      </c>
      <c r="C1" s="32" t="s">
        <v>54</v>
      </c>
      <c r="D1" s="32" t="s">
        <v>648</v>
      </c>
      <c r="E1" s="32" t="s">
        <v>47</v>
      </c>
      <c r="F1" s="32" t="s">
        <v>48</v>
      </c>
      <c r="G1" s="32" t="s">
        <v>49</v>
      </c>
      <c r="H1" s="33" t="s">
        <v>641</v>
      </c>
      <c r="I1" s="33" t="s">
        <v>640</v>
      </c>
      <c r="J1" s="33" t="s">
        <v>638</v>
      </c>
      <c r="K1" s="33" t="s">
        <v>643</v>
      </c>
      <c r="L1" s="33" t="s">
        <v>642</v>
      </c>
      <c r="M1" s="33" t="s">
        <v>639</v>
      </c>
      <c r="N1" s="33" t="s">
        <v>647</v>
      </c>
      <c r="O1" s="33" t="s">
        <v>644</v>
      </c>
      <c r="P1" s="33" t="s">
        <v>626</v>
      </c>
      <c r="Q1" s="33" t="s">
        <v>627</v>
      </c>
      <c r="R1" s="33" t="s">
        <v>645</v>
      </c>
      <c r="S1" s="33" t="s">
        <v>628</v>
      </c>
      <c r="T1" s="33" t="s">
        <v>629</v>
      </c>
      <c r="U1" s="33" t="s">
        <v>646</v>
      </c>
      <c r="V1" s="33" t="s">
        <v>630</v>
      </c>
      <c r="W1" s="33" t="s">
        <v>631</v>
      </c>
    </row>
    <row r="2" spans="1:23" s="22" customFormat="1" x14ac:dyDescent="0.2">
      <c r="A2" s="23" t="s">
        <v>723</v>
      </c>
      <c r="B2" s="24"/>
      <c r="C2" s="24"/>
      <c r="D2" s="24"/>
      <c r="E2" s="24"/>
      <c r="F2" s="24"/>
      <c r="G2" s="24"/>
      <c r="H2" s="25">
        <v>2019</v>
      </c>
      <c r="I2" s="25">
        <v>2020</v>
      </c>
      <c r="J2" s="25">
        <v>2021</v>
      </c>
      <c r="K2" s="25">
        <v>2019</v>
      </c>
      <c r="L2" s="25">
        <v>2020</v>
      </c>
      <c r="M2" s="25">
        <v>2021</v>
      </c>
      <c r="N2" s="25">
        <v>2021</v>
      </c>
      <c r="O2" s="25">
        <v>2019</v>
      </c>
      <c r="P2" s="25">
        <v>2020</v>
      </c>
      <c r="Q2" s="25">
        <v>2021</v>
      </c>
      <c r="R2" s="25">
        <v>2019</v>
      </c>
      <c r="S2" s="25">
        <v>2020</v>
      </c>
      <c r="T2" s="25">
        <v>2021</v>
      </c>
      <c r="U2" s="25">
        <v>2019</v>
      </c>
      <c r="V2" s="25">
        <v>2020</v>
      </c>
      <c r="W2" s="25">
        <v>2021</v>
      </c>
    </row>
    <row r="3" spans="1:23" s="22" customFormat="1" x14ac:dyDescent="0.2">
      <c r="A3" s="23" t="s">
        <v>724</v>
      </c>
      <c r="B3" s="24"/>
      <c r="C3" s="24"/>
      <c r="D3" s="24"/>
      <c r="E3" s="24"/>
      <c r="F3" s="24"/>
      <c r="G3" s="24"/>
      <c r="H3" s="26">
        <f>SUM(H4:H22)/1000000</f>
        <v>37.913088180000003</v>
      </c>
      <c r="I3" s="26">
        <f t="shared" ref="I3:W3" si="0">SUM(I4:I22)/1000000</f>
        <v>20.586255190000006</v>
      </c>
      <c r="J3" s="26">
        <f t="shared" si="0"/>
        <v>32.88911031</v>
      </c>
      <c r="K3" s="26">
        <f t="shared" si="0"/>
        <v>-74.104789600000004</v>
      </c>
      <c r="L3" s="26">
        <f t="shared" si="0"/>
        <v>-107.71968108</v>
      </c>
      <c r="M3" s="26">
        <f t="shared" si="0"/>
        <v>-119.11211163999998</v>
      </c>
      <c r="N3" s="26">
        <f t="shared" si="0"/>
        <v>-1035.2300395699999</v>
      </c>
      <c r="O3" s="26">
        <f t="shared" si="0"/>
        <v>1002.1207714800001</v>
      </c>
      <c r="P3" s="26">
        <f t="shared" si="0"/>
        <v>1798.5010999799997</v>
      </c>
      <c r="Q3" s="26">
        <f t="shared" si="0"/>
        <v>1784.5812412299999</v>
      </c>
      <c r="R3" s="26">
        <f t="shared" si="0"/>
        <v>217.88950369</v>
      </c>
      <c r="S3" s="26">
        <f t="shared" si="0"/>
        <v>300.97238009999995</v>
      </c>
      <c r="T3" s="26">
        <f t="shared" si="0"/>
        <v>313.95421798000001</v>
      </c>
      <c r="U3" s="26">
        <f t="shared" si="0"/>
        <v>0</v>
      </c>
      <c r="V3" s="26">
        <f t="shared" si="0"/>
        <v>0</v>
      </c>
      <c r="W3" s="26">
        <f t="shared" si="0"/>
        <v>0</v>
      </c>
    </row>
    <row r="4" spans="1:23" s="14" customFormat="1" x14ac:dyDescent="0.2">
      <c r="A4" s="35" t="s">
        <v>22</v>
      </c>
      <c r="B4" s="42" t="s">
        <v>339</v>
      </c>
      <c r="C4" s="14" t="s">
        <v>204</v>
      </c>
      <c r="D4" s="14" t="s">
        <v>725</v>
      </c>
      <c r="E4" s="14" t="s">
        <v>0</v>
      </c>
      <c r="F4" s="14" t="s">
        <v>19</v>
      </c>
      <c r="G4" s="14" t="s">
        <v>4</v>
      </c>
      <c r="H4" s="41">
        <v>0</v>
      </c>
      <c r="I4" s="41">
        <v>1859</v>
      </c>
      <c r="J4" s="41">
        <v>518700</v>
      </c>
      <c r="K4" s="41">
        <v>-262019.47</v>
      </c>
      <c r="L4" s="41">
        <v>2032832.74</v>
      </c>
      <c r="M4" s="41">
        <v>651732.77</v>
      </c>
      <c r="N4" s="41">
        <v>-2982970.12</v>
      </c>
      <c r="O4" s="41">
        <v>20167768.420000002</v>
      </c>
      <c r="P4" s="41">
        <v>18524821.75</v>
      </c>
      <c r="Q4" s="41">
        <v>19730427.579999998</v>
      </c>
      <c r="R4" s="41">
        <v>20167768.420000002</v>
      </c>
      <c r="S4" s="41">
        <v>2290713.73</v>
      </c>
      <c r="T4" s="41">
        <v>2321004.9700000002</v>
      </c>
      <c r="U4" s="41">
        <v>0</v>
      </c>
      <c r="V4" s="41">
        <v>0</v>
      </c>
      <c r="W4" s="41">
        <v>0</v>
      </c>
    </row>
    <row r="5" spans="1:23" x14ac:dyDescent="0.2">
      <c r="A5" s="35" t="s">
        <v>26</v>
      </c>
      <c r="B5" t="s">
        <v>375</v>
      </c>
      <c r="C5" t="s">
        <v>229</v>
      </c>
      <c r="D5" t="s">
        <v>726</v>
      </c>
      <c r="E5" t="s">
        <v>0</v>
      </c>
      <c r="F5" t="s">
        <v>19</v>
      </c>
      <c r="G5" t="s">
        <v>4</v>
      </c>
      <c r="H5" s="9">
        <v>22924161.84</v>
      </c>
      <c r="I5" s="9">
        <v>0</v>
      </c>
      <c r="J5" s="9">
        <v>0</v>
      </c>
      <c r="K5" s="9">
        <v>1252536.28</v>
      </c>
      <c r="L5" s="9">
        <v>-1426914.41</v>
      </c>
      <c r="M5" s="9">
        <v>-3557178.03</v>
      </c>
      <c r="N5" s="9">
        <v>-100785757.95</v>
      </c>
      <c r="O5" s="9">
        <v>0</v>
      </c>
      <c r="P5" s="9">
        <v>106491641.93000001</v>
      </c>
      <c r="Q5" s="9">
        <v>107610744.25</v>
      </c>
      <c r="R5" s="9">
        <v>0</v>
      </c>
      <c r="S5" s="9">
        <v>935845.13</v>
      </c>
      <c r="T5" s="9">
        <v>695191.45</v>
      </c>
      <c r="U5" s="9">
        <v>0</v>
      </c>
      <c r="V5" s="9">
        <v>0</v>
      </c>
      <c r="W5" s="9">
        <v>0</v>
      </c>
    </row>
    <row r="6" spans="1:23" x14ac:dyDescent="0.2">
      <c r="A6" s="35" t="s">
        <v>27</v>
      </c>
      <c r="B6" t="s">
        <v>399</v>
      </c>
      <c r="C6" t="s">
        <v>204</v>
      </c>
      <c r="D6" t="s">
        <v>727</v>
      </c>
      <c r="E6" t="s">
        <v>0</v>
      </c>
      <c r="F6" t="s">
        <v>19</v>
      </c>
      <c r="G6" t="s">
        <v>4</v>
      </c>
      <c r="H6" s="9">
        <v>0</v>
      </c>
      <c r="I6" s="9">
        <v>989518.17</v>
      </c>
      <c r="J6" s="9">
        <v>1415068.15</v>
      </c>
      <c r="K6" s="9">
        <v>-8592891.5099999998</v>
      </c>
      <c r="L6" s="9">
        <v>-1153541.45</v>
      </c>
      <c r="M6" s="9">
        <v>-28590512.039999999</v>
      </c>
      <c r="N6" s="9">
        <v>-18867499.600000001</v>
      </c>
      <c r="O6" s="9">
        <v>0</v>
      </c>
      <c r="P6" s="9">
        <v>123614213.37</v>
      </c>
      <c r="Q6" s="9">
        <v>124090412.90000001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</row>
    <row r="7" spans="1:23" x14ac:dyDescent="0.2">
      <c r="A7" s="35" t="s">
        <v>29</v>
      </c>
      <c r="B7" t="s">
        <v>424</v>
      </c>
      <c r="C7" t="s">
        <v>180</v>
      </c>
      <c r="D7" t="s">
        <v>728</v>
      </c>
      <c r="E7" t="s">
        <v>5</v>
      </c>
      <c r="F7" t="s">
        <v>19</v>
      </c>
      <c r="G7" t="s">
        <v>4</v>
      </c>
      <c r="H7" s="9">
        <v>0</v>
      </c>
      <c r="I7" s="9">
        <v>0</v>
      </c>
      <c r="J7" s="9">
        <v>0</v>
      </c>
      <c r="K7" s="9">
        <v>916322.89</v>
      </c>
      <c r="L7" s="9">
        <v>-3830257.11</v>
      </c>
      <c r="M7" s="9">
        <v>1816651.8</v>
      </c>
      <c r="N7" s="9">
        <v>5433217.21</v>
      </c>
      <c r="O7" s="9">
        <v>63870</v>
      </c>
      <c r="P7" s="9">
        <v>44130</v>
      </c>
      <c r="Q7" s="9">
        <v>28800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</row>
    <row r="8" spans="1:23" x14ac:dyDescent="0.2">
      <c r="A8" s="35" t="s">
        <v>32</v>
      </c>
      <c r="B8" t="s">
        <v>457</v>
      </c>
      <c r="C8" t="s">
        <v>285</v>
      </c>
      <c r="D8" t="s">
        <v>729</v>
      </c>
      <c r="E8" t="s">
        <v>0</v>
      </c>
      <c r="F8" t="s">
        <v>19</v>
      </c>
      <c r="G8" t="s">
        <v>4</v>
      </c>
      <c r="H8" s="9">
        <v>1130031.26</v>
      </c>
      <c r="I8" s="9">
        <v>26613.24</v>
      </c>
      <c r="J8" s="9">
        <v>6503758.0700000003</v>
      </c>
      <c r="K8" s="9">
        <v>2983840.68</v>
      </c>
      <c r="L8" s="9">
        <v>-4278318.93</v>
      </c>
      <c r="M8" s="9">
        <v>5583348.8799999999</v>
      </c>
      <c r="N8" s="9">
        <v>64585113.409999996</v>
      </c>
      <c r="O8" s="9">
        <v>154677073</v>
      </c>
      <c r="P8" s="9">
        <v>222661826.24000001</v>
      </c>
      <c r="Q8" s="9">
        <v>209963339.25999999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</row>
    <row r="9" spans="1:23" x14ac:dyDescent="0.2">
      <c r="A9" s="35" t="s">
        <v>32</v>
      </c>
      <c r="B9" t="s">
        <v>459</v>
      </c>
      <c r="C9" t="s">
        <v>287</v>
      </c>
      <c r="D9" t="s">
        <v>730</v>
      </c>
      <c r="E9" t="s">
        <v>0</v>
      </c>
      <c r="F9" t="s">
        <v>19</v>
      </c>
      <c r="G9" t="s">
        <v>4</v>
      </c>
      <c r="H9" s="9">
        <v>4203428.97</v>
      </c>
      <c r="I9" s="9">
        <v>0</v>
      </c>
      <c r="J9" s="9">
        <v>1579959.17</v>
      </c>
      <c r="K9" s="9">
        <v>756922.16</v>
      </c>
      <c r="L9" s="9">
        <v>-56557466.420000002</v>
      </c>
      <c r="M9" s="9">
        <v>5007961.4800000004</v>
      </c>
      <c r="N9" s="9">
        <v>11515051.279999999</v>
      </c>
      <c r="O9" s="9">
        <v>0</v>
      </c>
      <c r="P9" s="9">
        <v>91803198.730000004</v>
      </c>
      <c r="Q9" s="9">
        <v>88983305.709999993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</row>
    <row r="10" spans="1:23" s="14" customFormat="1" x14ac:dyDescent="0.2">
      <c r="A10" s="35" t="s">
        <v>31</v>
      </c>
      <c r="B10" s="42" t="s">
        <v>441</v>
      </c>
      <c r="C10" s="14" t="s">
        <v>271</v>
      </c>
      <c r="D10" s="14" t="s">
        <v>731</v>
      </c>
      <c r="E10" s="14" t="s">
        <v>5</v>
      </c>
      <c r="F10" s="14" t="s">
        <v>19</v>
      </c>
      <c r="G10" s="14" t="s">
        <v>4</v>
      </c>
      <c r="H10" s="41">
        <v>0</v>
      </c>
      <c r="I10" s="41">
        <v>5837178.7400000002</v>
      </c>
      <c r="J10" s="41">
        <v>0</v>
      </c>
      <c r="K10" s="41">
        <v>-52841700.340000004</v>
      </c>
      <c r="L10" s="41">
        <v>3928208.49</v>
      </c>
      <c r="M10" s="41">
        <v>-60354984.43</v>
      </c>
      <c r="N10" s="41">
        <v>-930486891.75999999</v>
      </c>
      <c r="O10" s="41">
        <v>200461600.50999999</v>
      </c>
      <c r="P10" s="41">
        <v>0</v>
      </c>
      <c r="Q10" s="41">
        <v>0</v>
      </c>
      <c r="R10" s="41">
        <v>0</v>
      </c>
      <c r="S10" s="41">
        <v>0</v>
      </c>
      <c r="T10" s="41">
        <v>0</v>
      </c>
      <c r="U10" s="41">
        <v>0</v>
      </c>
      <c r="V10" s="41">
        <v>0</v>
      </c>
      <c r="W10" s="41">
        <v>0</v>
      </c>
    </row>
    <row r="11" spans="1:23" x14ac:dyDescent="0.2">
      <c r="A11" s="35" t="s">
        <v>75</v>
      </c>
      <c r="B11" t="s">
        <v>437</v>
      </c>
      <c r="C11" t="s">
        <v>266</v>
      </c>
      <c r="D11" t="s">
        <v>732</v>
      </c>
      <c r="E11" t="s">
        <v>0</v>
      </c>
      <c r="F11" t="s">
        <v>19</v>
      </c>
      <c r="G11" t="s">
        <v>4</v>
      </c>
      <c r="H11" s="9">
        <v>0</v>
      </c>
      <c r="I11" s="9">
        <v>445573.94</v>
      </c>
      <c r="J11" s="9">
        <v>0</v>
      </c>
      <c r="K11" s="9">
        <v>-4278318.93</v>
      </c>
      <c r="L11" s="9">
        <v>3383372.5</v>
      </c>
      <c r="M11" s="9">
        <v>5238127.2300000004</v>
      </c>
      <c r="N11" s="9">
        <v>-77217620.239999995</v>
      </c>
      <c r="O11" s="9">
        <v>97282763.640000001</v>
      </c>
      <c r="P11" s="9">
        <v>155052104.13999999</v>
      </c>
      <c r="Q11" s="9">
        <v>146013517.43000001</v>
      </c>
      <c r="R11" s="9">
        <v>0</v>
      </c>
      <c r="S11" s="9">
        <v>146746651.12</v>
      </c>
      <c r="T11" s="9">
        <v>145775390.19999999</v>
      </c>
      <c r="U11" s="9">
        <v>0</v>
      </c>
      <c r="V11" s="9">
        <v>0</v>
      </c>
      <c r="W11" s="9">
        <v>0</v>
      </c>
    </row>
    <row r="12" spans="1:23" x14ac:dyDescent="0.2">
      <c r="A12" s="35" t="s">
        <v>33</v>
      </c>
      <c r="B12" t="s">
        <v>495</v>
      </c>
      <c r="C12" t="s">
        <v>114</v>
      </c>
      <c r="D12" t="s">
        <v>733</v>
      </c>
      <c r="E12" t="s">
        <v>0</v>
      </c>
      <c r="F12" t="s">
        <v>19</v>
      </c>
      <c r="G12" t="s">
        <v>4</v>
      </c>
      <c r="H12" s="9">
        <v>444447.9</v>
      </c>
      <c r="I12" s="9">
        <v>0</v>
      </c>
      <c r="J12" s="9">
        <v>615771.34</v>
      </c>
      <c r="K12" s="9">
        <v>3258885.81</v>
      </c>
      <c r="L12" s="9">
        <v>-753895</v>
      </c>
      <c r="M12" s="9">
        <v>3789908.17</v>
      </c>
      <c r="N12" s="9">
        <v>29576530.030000001</v>
      </c>
      <c r="O12" s="9">
        <v>5726394</v>
      </c>
      <c r="P12" s="9">
        <v>120150086.31999999</v>
      </c>
      <c r="Q12" s="9">
        <v>128089913.94</v>
      </c>
      <c r="R12" s="9">
        <v>0</v>
      </c>
      <c r="S12" s="9">
        <v>2557719.7200000002</v>
      </c>
      <c r="T12" s="9">
        <v>10289767.560000001</v>
      </c>
      <c r="U12" s="9">
        <v>0</v>
      </c>
      <c r="V12" s="9">
        <v>0</v>
      </c>
      <c r="W12" s="9">
        <v>0</v>
      </c>
    </row>
    <row r="13" spans="1:23" s="14" customFormat="1" x14ac:dyDescent="0.2">
      <c r="A13" s="35" t="s">
        <v>35</v>
      </c>
      <c r="B13" s="42" t="s">
        <v>476</v>
      </c>
      <c r="C13" s="6" t="s">
        <v>746</v>
      </c>
      <c r="D13" s="14" t="s">
        <v>734</v>
      </c>
      <c r="E13" s="14" t="s">
        <v>5</v>
      </c>
      <c r="F13" s="14" t="s">
        <v>19</v>
      </c>
      <c r="G13" s="14" t="s">
        <v>4</v>
      </c>
      <c r="H13" s="41">
        <v>0</v>
      </c>
      <c r="I13" s="41">
        <v>0</v>
      </c>
      <c r="J13" s="41">
        <v>0</v>
      </c>
      <c r="K13" s="41">
        <v>23863</v>
      </c>
      <c r="L13" s="41">
        <v>-802.43</v>
      </c>
      <c r="M13" s="41">
        <v>661189</v>
      </c>
      <c r="N13" s="41">
        <v>5230553</v>
      </c>
      <c r="O13" s="41">
        <v>57256417.68</v>
      </c>
      <c r="P13" s="41">
        <v>0</v>
      </c>
      <c r="Q13" s="41">
        <v>0</v>
      </c>
      <c r="R13" s="41">
        <v>0</v>
      </c>
      <c r="S13" s="41">
        <v>0</v>
      </c>
      <c r="T13" s="41">
        <v>0</v>
      </c>
      <c r="U13" s="41">
        <v>0</v>
      </c>
      <c r="V13" s="41">
        <v>0</v>
      </c>
      <c r="W13" s="41">
        <v>0</v>
      </c>
    </row>
    <row r="14" spans="1:23" s="14" customFormat="1" x14ac:dyDescent="0.2">
      <c r="A14" s="35" t="s">
        <v>35</v>
      </c>
      <c r="B14" s="42" t="s">
        <v>477</v>
      </c>
      <c r="C14" s="14" t="s">
        <v>101</v>
      </c>
      <c r="D14" s="14" t="s">
        <v>735</v>
      </c>
      <c r="E14" s="14" t="s">
        <v>5</v>
      </c>
      <c r="F14" s="14" t="s">
        <v>19</v>
      </c>
      <c r="G14" s="14" t="s">
        <v>4</v>
      </c>
      <c r="H14" s="41">
        <v>9590</v>
      </c>
      <c r="I14" s="41">
        <v>253344.24</v>
      </c>
      <c r="J14" s="41">
        <v>0</v>
      </c>
      <c r="K14" s="41">
        <v>212042.1</v>
      </c>
      <c r="L14" s="41">
        <v>1665958.52</v>
      </c>
      <c r="M14" s="41">
        <v>370067.82</v>
      </c>
      <c r="N14" s="41">
        <v>1233539.2</v>
      </c>
      <c r="O14" s="41">
        <v>53694257.200000003</v>
      </c>
      <c r="P14" s="41">
        <v>0</v>
      </c>
      <c r="Q14" s="41">
        <v>0</v>
      </c>
      <c r="R14" s="41">
        <v>0</v>
      </c>
      <c r="S14" s="41">
        <v>0</v>
      </c>
      <c r="T14" s="41">
        <v>0</v>
      </c>
      <c r="U14" s="41">
        <v>0</v>
      </c>
      <c r="V14" s="41">
        <v>0</v>
      </c>
      <c r="W14" s="41">
        <v>0</v>
      </c>
    </row>
    <row r="15" spans="1:23" x14ac:dyDescent="0.2">
      <c r="A15" s="36" t="s">
        <v>35</v>
      </c>
      <c r="B15" t="s">
        <v>482</v>
      </c>
      <c r="C15" t="s">
        <v>99</v>
      </c>
      <c r="D15" t="s">
        <v>736</v>
      </c>
      <c r="E15" t="s">
        <v>0</v>
      </c>
      <c r="F15" t="s">
        <v>19</v>
      </c>
      <c r="G15" t="s">
        <v>4</v>
      </c>
      <c r="H15" s="9">
        <v>58678.32</v>
      </c>
      <c r="I15" s="9">
        <v>0</v>
      </c>
      <c r="J15" s="9">
        <v>1008647.97</v>
      </c>
      <c r="K15" s="9">
        <v>-184209.04</v>
      </c>
      <c r="L15" s="9">
        <v>-47612637.270000003</v>
      </c>
      <c r="M15" s="9">
        <v>714919.25</v>
      </c>
      <c r="N15" s="9">
        <v>1235280.58</v>
      </c>
      <c r="O15" s="9">
        <v>0</v>
      </c>
      <c r="P15" s="9">
        <v>121560125.27</v>
      </c>
      <c r="Q15" s="9">
        <v>123625670.56999999</v>
      </c>
      <c r="R15" s="9">
        <v>0</v>
      </c>
      <c r="S15" s="9">
        <v>0</v>
      </c>
      <c r="T15" s="9">
        <v>0</v>
      </c>
      <c r="U15" s="9">
        <v>0</v>
      </c>
      <c r="V15" s="9">
        <v>0</v>
      </c>
      <c r="W15" s="9">
        <v>0</v>
      </c>
    </row>
    <row r="16" spans="1:23" x14ac:dyDescent="0.2">
      <c r="A16" s="35" t="s">
        <v>36</v>
      </c>
      <c r="B16" t="s">
        <v>508</v>
      </c>
      <c r="C16" t="s">
        <v>307</v>
      </c>
      <c r="D16" t="s">
        <v>737</v>
      </c>
      <c r="E16" t="s">
        <v>0</v>
      </c>
      <c r="F16" t="s">
        <v>19</v>
      </c>
      <c r="G16" t="s">
        <v>4</v>
      </c>
      <c r="H16" s="9">
        <v>4324157.2699999996</v>
      </c>
      <c r="I16" s="9">
        <v>6489999.4400000004</v>
      </c>
      <c r="J16" s="9">
        <v>6876378.1500000004</v>
      </c>
      <c r="K16" s="9">
        <v>-4235139</v>
      </c>
      <c r="L16" s="9">
        <v>-1141215.8500000001</v>
      </c>
      <c r="M16" s="9">
        <v>-2374982</v>
      </c>
      <c r="N16" s="9">
        <v>32165788</v>
      </c>
      <c r="O16" s="9">
        <v>92391578.219999999</v>
      </c>
      <c r="P16" s="9">
        <v>95257616.530000001</v>
      </c>
      <c r="Q16" s="9">
        <v>105281370.95</v>
      </c>
      <c r="R16" s="9">
        <v>92042687.909999996</v>
      </c>
      <c r="S16" s="9">
        <v>91759261.879999995</v>
      </c>
      <c r="T16" s="9">
        <v>103824160.84999999</v>
      </c>
      <c r="U16" s="9">
        <v>0</v>
      </c>
      <c r="V16" s="9">
        <v>0</v>
      </c>
      <c r="W16" s="9">
        <v>0</v>
      </c>
    </row>
    <row r="17" spans="1:23" x14ac:dyDescent="0.2">
      <c r="A17" s="35" t="s">
        <v>40</v>
      </c>
      <c r="B17" t="s">
        <v>542</v>
      </c>
      <c r="C17" t="s">
        <v>326</v>
      </c>
      <c r="D17" t="s">
        <v>738</v>
      </c>
      <c r="E17" t="s">
        <v>0</v>
      </c>
      <c r="F17" t="s">
        <v>19</v>
      </c>
      <c r="G17" t="s">
        <v>4</v>
      </c>
      <c r="H17" s="9">
        <v>0</v>
      </c>
      <c r="I17" s="9">
        <v>62290.41</v>
      </c>
      <c r="J17" s="9">
        <v>12300</v>
      </c>
      <c r="K17" s="9">
        <v>-510548.59</v>
      </c>
      <c r="L17" s="9">
        <v>-1999241.48</v>
      </c>
      <c r="M17" s="9">
        <v>-314222.25</v>
      </c>
      <c r="N17" s="9">
        <v>-233390.14</v>
      </c>
      <c r="O17" s="9">
        <v>14492049.07</v>
      </c>
      <c r="P17" s="9">
        <v>93666210.780000001</v>
      </c>
      <c r="Q17" s="9">
        <v>97325294.489999995</v>
      </c>
      <c r="R17" s="9">
        <v>11139678</v>
      </c>
      <c r="S17" s="9">
        <v>55969538.560000002</v>
      </c>
      <c r="T17" s="9">
        <v>50521681.350000001</v>
      </c>
      <c r="U17" s="9">
        <v>0</v>
      </c>
      <c r="V17" s="9">
        <v>0</v>
      </c>
      <c r="W17" s="9">
        <v>0</v>
      </c>
    </row>
    <row r="18" spans="1:23" x14ac:dyDescent="0.2">
      <c r="A18" s="35" t="s">
        <v>40</v>
      </c>
      <c r="B18" t="s">
        <v>550</v>
      </c>
      <c r="C18" t="s">
        <v>171</v>
      </c>
      <c r="D18" t="s">
        <v>739</v>
      </c>
      <c r="E18" t="s">
        <v>0</v>
      </c>
      <c r="F18" t="s">
        <v>19</v>
      </c>
      <c r="G18" t="s">
        <v>4</v>
      </c>
      <c r="H18" s="9">
        <v>171380.36</v>
      </c>
      <c r="I18" s="9">
        <v>0</v>
      </c>
      <c r="J18" s="9">
        <v>129011.3</v>
      </c>
      <c r="K18" s="9">
        <v>1322145.26</v>
      </c>
      <c r="L18" s="9">
        <v>-18162.580000000002</v>
      </c>
      <c r="M18" s="9">
        <v>383537.34</v>
      </c>
      <c r="N18" s="9">
        <v>-8731546.0199999996</v>
      </c>
      <c r="O18" s="9">
        <v>87111831.599999994</v>
      </c>
      <c r="P18" s="17">
        <v>0</v>
      </c>
      <c r="Q18" s="9">
        <v>0</v>
      </c>
      <c r="R18" s="9">
        <v>57896420.43</v>
      </c>
      <c r="S18" s="9">
        <v>0</v>
      </c>
      <c r="T18" s="9">
        <v>0</v>
      </c>
      <c r="U18" s="9">
        <v>0</v>
      </c>
      <c r="V18" s="9">
        <v>0</v>
      </c>
      <c r="W18" s="9">
        <v>0</v>
      </c>
    </row>
    <row r="19" spans="1:23" x14ac:dyDescent="0.2">
      <c r="A19" s="35" t="s">
        <v>38</v>
      </c>
      <c r="B19" t="s">
        <v>525</v>
      </c>
      <c r="C19" t="s">
        <v>314</v>
      </c>
      <c r="D19" t="s">
        <v>740</v>
      </c>
      <c r="E19" t="s">
        <v>0</v>
      </c>
      <c r="F19" t="s">
        <v>19</v>
      </c>
      <c r="G19" t="s">
        <v>4</v>
      </c>
      <c r="H19" s="9">
        <v>0</v>
      </c>
      <c r="I19" s="9">
        <v>1350250.4</v>
      </c>
      <c r="J19" s="9">
        <v>0</v>
      </c>
      <c r="K19" s="9">
        <v>-1143136</v>
      </c>
      <c r="L19" s="9">
        <v>-3795358.47</v>
      </c>
      <c r="M19" s="9">
        <v>-646074.93999999994</v>
      </c>
      <c r="N19" s="9">
        <v>-3629858.05</v>
      </c>
      <c r="O19" s="9">
        <v>36642948.93</v>
      </c>
      <c r="P19" s="9">
        <v>15532094.689999999</v>
      </c>
      <c r="Q19" s="9">
        <v>16032418.050000001</v>
      </c>
      <c r="R19" s="9">
        <v>36642948.93</v>
      </c>
      <c r="S19" s="9">
        <v>712649.96</v>
      </c>
      <c r="T19" s="9">
        <v>527021.6</v>
      </c>
      <c r="U19" s="9">
        <v>0</v>
      </c>
      <c r="V19" s="9">
        <v>0</v>
      </c>
      <c r="W19" s="9">
        <v>0</v>
      </c>
    </row>
    <row r="20" spans="1:23" x14ac:dyDescent="0.2">
      <c r="A20" s="35" t="s">
        <v>43</v>
      </c>
      <c r="B20" t="s">
        <v>572</v>
      </c>
      <c r="C20" t="s">
        <v>129</v>
      </c>
      <c r="D20" t="s">
        <v>741</v>
      </c>
      <c r="E20" t="s">
        <v>0</v>
      </c>
      <c r="F20" t="s">
        <v>19</v>
      </c>
      <c r="G20" t="s">
        <v>4</v>
      </c>
      <c r="H20" s="9">
        <v>1397747.3</v>
      </c>
      <c r="I20" s="9">
        <v>960936.21</v>
      </c>
      <c r="J20" s="9">
        <v>1360836.24</v>
      </c>
      <c r="K20" s="9">
        <v>-9425008.7699999996</v>
      </c>
      <c r="L20" s="9">
        <v>-11030481.619999999</v>
      </c>
      <c r="M20" s="9">
        <v>304261.3</v>
      </c>
      <c r="N20" s="9">
        <v>1385948.06</v>
      </c>
      <c r="O20" s="9">
        <v>182152219.21000001</v>
      </c>
      <c r="P20" s="9">
        <v>201023573.83000001</v>
      </c>
      <c r="Q20" s="9">
        <v>195881081.87</v>
      </c>
      <c r="R20" s="9">
        <v>0</v>
      </c>
      <c r="S20" s="9">
        <v>0</v>
      </c>
      <c r="T20" s="9">
        <v>0</v>
      </c>
      <c r="U20" s="9">
        <v>0</v>
      </c>
      <c r="V20" s="9">
        <v>0</v>
      </c>
      <c r="W20" s="9">
        <v>0</v>
      </c>
    </row>
    <row r="21" spans="1:23" x14ac:dyDescent="0.2">
      <c r="A21" s="35" t="s">
        <v>43</v>
      </c>
      <c r="B21" t="s">
        <v>573</v>
      </c>
      <c r="C21" t="s">
        <v>130</v>
      </c>
      <c r="D21" t="s">
        <v>742</v>
      </c>
      <c r="E21" t="s">
        <v>0</v>
      </c>
      <c r="F21" t="s">
        <v>19</v>
      </c>
      <c r="G21" t="s">
        <v>4</v>
      </c>
      <c r="H21" s="9">
        <v>3087559.04</v>
      </c>
      <c r="I21" s="9">
        <v>3851205.98</v>
      </c>
      <c r="J21" s="9">
        <v>11528375.58</v>
      </c>
      <c r="K21" s="9">
        <v>2422444.71</v>
      </c>
      <c r="L21" s="9">
        <v>7301552.1699999999</v>
      </c>
      <c r="M21" s="9">
        <v>-14266827.470000001</v>
      </c>
      <c r="N21" s="9">
        <v>-2485142.04</v>
      </c>
      <c r="O21" s="9">
        <v>0</v>
      </c>
      <c r="P21" s="9">
        <v>372391251.60000002</v>
      </c>
      <c r="Q21" s="9">
        <v>365207403.44999999</v>
      </c>
      <c r="R21" s="9">
        <v>0</v>
      </c>
      <c r="S21" s="9">
        <v>0</v>
      </c>
      <c r="T21" s="9">
        <v>0</v>
      </c>
      <c r="U21" s="9">
        <v>0</v>
      </c>
      <c r="V21" s="9">
        <v>0</v>
      </c>
      <c r="W21" s="9">
        <v>0</v>
      </c>
    </row>
    <row r="22" spans="1:23" x14ac:dyDescent="0.2">
      <c r="A22" s="30" t="s">
        <v>46</v>
      </c>
      <c r="B22" t="s">
        <v>65</v>
      </c>
      <c r="C22" t="s">
        <v>141</v>
      </c>
      <c r="D22" t="s">
        <v>743</v>
      </c>
      <c r="E22" t="s">
        <v>0</v>
      </c>
      <c r="F22" t="s">
        <v>19</v>
      </c>
      <c r="G22" t="s">
        <v>4</v>
      </c>
      <c r="H22" s="9">
        <v>161905.92000000001</v>
      </c>
      <c r="I22" s="9">
        <v>317485.42</v>
      </c>
      <c r="J22" s="9">
        <v>1340304.3400000001</v>
      </c>
      <c r="K22" s="9">
        <v>-5780820.8399999999</v>
      </c>
      <c r="L22" s="9">
        <v>7566687.5199999996</v>
      </c>
      <c r="M22" s="9">
        <v>-33529035.52</v>
      </c>
      <c r="N22" s="9">
        <v>-42170384.420000002</v>
      </c>
      <c r="O22" s="9">
        <v>0</v>
      </c>
      <c r="P22" s="9">
        <v>60728204.799999997</v>
      </c>
      <c r="Q22" s="9">
        <v>56717540.780000001</v>
      </c>
      <c r="R22" s="9">
        <v>0</v>
      </c>
      <c r="S22" s="9">
        <v>0</v>
      </c>
      <c r="T22" s="9">
        <v>0</v>
      </c>
      <c r="U22" s="9">
        <v>0</v>
      </c>
      <c r="V22" s="9">
        <v>0</v>
      </c>
      <c r="W22" s="9">
        <v>0</v>
      </c>
    </row>
    <row r="52" spans="1:1" ht="27" customHeight="1" x14ac:dyDescent="0.2"/>
    <row r="53" spans="1:1" ht="27.75" customHeight="1" x14ac:dyDescent="0.2"/>
    <row r="54" spans="1:1" ht="43.5" customHeight="1" x14ac:dyDescent="0.2"/>
    <row r="55" spans="1:1" x14ac:dyDescent="0.2">
      <c r="A55" s="31"/>
    </row>
    <row r="80" spans="1:1" x14ac:dyDescent="0.2">
      <c r="A80" s="31"/>
    </row>
    <row r="106" spans="1:1" x14ac:dyDescent="0.2">
      <c r="A106" s="31"/>
    </row>
    <row r="119" spans="1:1" x14ac:dyDescent="0.2">
      <c r="A119" s="31"/>
    </row>
    <row r="124" spans="1:1" x14ac:dyDescent="0.2">
      <c r="A124" s="31"/>
    </row>
    <row r="140" spans="1:1" x14ac:dyDescent="0.2">
      <c r="A140" s="31"/>
    </row>
    <row r="142" spans="1:1" x14ac:dyDescent="0.2">
      <c r="A142" s="31"/>
    </row>
    <row r="159" spans="1:1" x14ac:dyDescent="0.2">
      <c r="A159" s="31"/>
    </row>
    <row r="160" spans="1:1" x14ac:dyDescent="0.2">
      <c r="A160" s="31"/>
    </row>
    <row r="165" spans="1:1" x14ac:dyDescent="0.2">
      <c r="A165" s="31"/>
    </row>
    <row r="178" spans="1:1" x14ac:dyDescent="0.2">
      <c r="A178" s="31"/>
    </row>
    <row r="191" spans="1:1" x14ac:dyDescent="0.2">
      <c r="A191" s="31"/>
    </row>
    <row r="208" spans="1:1" x14ac:dyDescent="0.2">
      <c r="A208" s="31"/>
    </row>
    <row r="225" spans="1:1" x14ac:dyDescent="0.2">
      <c r="A225" s="31"/>
    </row>
    <row r="233" spans="1:1" x14ac:dyDescent="0.2">
      <c r="A233" s="31"/>
    </row>
    <row r="259" spans="1:1" x14ac:dyDescent="0.2">
      <c r="A259" s="31"/>
    </row>
    <row r="260" spans="1:1" x14ac:dyDescent="0.2">
      <c r="A260" s="31"/>
    </row>
    <row r="284" spans="1:1" x14ac:dyDescent="0.2">
      <c r="A284" s="31"/>
    </row>
  </sheetData>
  <autoFilter ref="A1:W284" xr:uid="{69BEE39C-C79C-4AA3-9576-586312CED21A}">
    <sortState xmlns:xlrd2="http://schemas.microsoft.com/office/spreadsheetml/2017/richdata2" ref="A2:W284">
      <sortCondition ref="A1:A284"/>
    </sortState>
  </autoFilter>
  <conditionalFormatting sqref="A284 A259:B260 A15:B15 A106:B106 A225:B225 A233:B233 A55:B55 X4:XFD284 E15:G15 E284:W284 E259:W260 E233:W233 E225:W225 E208:W208 A208:B208 E191:W191 A191:B191 E178:W178 A178:B178 E165:W165 A165:B165 E159:W160 A159:B160 E142:W142 A142:B142 E140:W140 A140:B140 E124:W124 A124:B124 E119:W119 A119:B119 E106:W106 E80:W80 A80:B80 E55:W55 J15 M15:N15 V15:W15 S15:T15 P15:Q15">
    <cfRule type="cellIs" dxfId="30" priority="28" operator="equal">
      <formula>"nan"</formula>
    </cfRule>
  </conditionalFormatting>
  <conditionalFormatting sqref="M15 M284 M259:M260 M233 M225 M208 M191 M178 M165 M159:M160 M142 M140 M124 M119 M106 M80 M55">
    <cfRule type="cellIs" dxfId="29" priority="18" operator="lessThan">
      <formula>0</formula>
    </cfRule>
  </conditionalFormatting>
  <conditionalFormatting sqref="D15">
    <cfRule type="cellIs" dxfId="28" priority="17" operator="equal">
      <formula>"nan"</formula>
    </cfRule>
  </conditionalFormatting>
  <conditionalFormatting sqref="D55">
    <cfRule type="cellIs" dxfId="27" priority="16" operator="equal">
      <formula>"nan"</formula>
    </cfRule>
  </conditionalFormatting>
  <conditionalFormatting sqref="D80">
    <cfRule type="cellIs" dxfId="26" priority="15" operator="equal">
      <formula>"nan"</formula>
    </cfRule>
  </conditionalFormatting>
  <conditionalFormatting sqref="D106">
    <cfRule type="cellIs" dxfId="25" priority="14" operator="equal">
      <formula>"nan"</formula>
    </cfRule>
  </conditionalFormatting>
  <conditionalFormatting sqref="D119">
    <cfRule type="cellIs" dxfId="24" priority="13" operator="equal">
      <formula>"nan"</formula>
    </cfRule>
  </conditionalFormatting>
  <conditionalFormatting sqref="D124">
    <cfRule type="cellIs" dxfId="23" priority="12" operator="equal">
      <formula>"nan"</formula>
    </cfRule>
  </conditionalFormatting>
  <conditionalFormatting sqref="A1:XFD1">
    <cfRule type="cellIs" dxfId="22" priority="11" operator="equal">
      <formula>"nan"</formula>
    </cfRule>
  </conditionalFormatting>
  <conditionalFormatting sqref="M1">
    <cfRule type="cellIs" dxfId="21" priority="10" operator="lessThan">
      <formula>0</formula>
    </cfRule>
  </conditionalFormatting>
  <conditionalFormatting sqref="K1">
    <cfRule type="cellIs" dxfId="20" priority="9" operator="lessThan">
      <formula>0</formula>
    </cfRule>
  </conditionalFormatting>
  <conditionalFormatting sqref="L1">
    <cfRule type="cellIs" dxfId="19" priority="8" operator="lessThan">
      <formula>0</formula>
    </cfRule>
  </conditionalFormatting>
  <conditionalFormatting sqref="A2:G3 X2:XFD3">
    <cfRule type="cellIs" dxfId="18" priority="7" operator="equal">
      <formula>"nan"</formula>
    </cfRule>
  </conditionalFormatting>
  <conditionalFormatting sqref="H2:J2 H3:W3">
    <cfRule type="cellIs" dxfId="17" priority="6" operator="equal">
      <formula>"nan"</formula>
    </cfRule>
  </conditionalFormatting>
  <conditionalFormatting sqref="N2">
    <cfRule type="cellIs" dxfId="16" priority="5" operator="equal">
      <formula>"nan"</formula>
    </cfRule>
  </conditionalFormatting>
  <conditionalFormatting sqref="K2:M2">
    <cfRule type="cellIs" dxfId="15" priority="4" operator="equal">
      <formula>"nan"</formula>
    </cfRule>
  </conditionalFormatting>
  <conditionalFormatting sqref="O2:Q2">
    <cfRule type="cellIs" dxfId="14" priority="3" operator="equal">
      <formula>"nan"</formula>
    </cfRule>
  </conditionalFormatting>
  <conditionalFormatting sqref="R2:T2">
    <cfRule type="cellIs" dxfId="13" priority="2" operator="equal">
      <formula>"nan"</formula>
    </cfRule>
  </conditionalFormatting>
  <conditionalFormatting sqref="U2:W2">
    <cfRule type="cellIs" dxfId="12" priority="1" operator="equal">
      <formula>"nan"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BD6731-34CD-42C9-BA43-D7AAD1CB1797}">
  <dimension ref="A1:P13"/>
  <sheetViews>
    <sheetView workbookViewId="0">
      <selection activeCell="K28" sqref="K28"/>
    </sheetView>
  </sheetViews>
  <sheetFormatPr defaultRowHeight="12.75" x14ac:dyDescent="0.2"/>
  <cols>
    <col min="1" max="1" width="9.28515625" bestFit="1" customWidth="1"/>
    <col min="2" max="2" width="12.5703125" bestFit="1" customWidth="1"/>
    <col min="3" max="3" width="21.28515625" bestFit="1" customWidth="1"/>
    <col min="4" max="4" width="19.28515625" bestFit="1" customWidth="1"/>
    <col min="5" max="6" width="10.42578125" bestFit="1" customWidth="1"/>
    <col min="7" max="10" width="11.85546875" bestFit="1" customWidth="1"/>
    <col min="11" max="13" width="10.28515625" bestFit="1" customWidth="1"/>
    <col min="14" max="14" width="8.140625" bestFit="1" customWidth="1"/>
  </cols>
  <sheetData>
    <row r="1" spans="1:16" ht="51" x14ac:dyDescent="0.2">
      <c r="A1" s="16" t="s">
        <v>717</v>
      </c>
      <c r="B1" s="16" t="s">
        <v>717</v>
      </c>
      <c r="C1" s="16" t="s">
        <v>717</v>
      </c>
      <c r="D1" s="16" t="s">
        <v>718</v>
      </c>
      <c r="E1" s="16" t="s">
        <v>718</v>
      </c>
      <c r="F1" s="16" t="s">
        <v>718</v>
      </c>
      <c r="G1" s="16" t="s">
        <v>719</v>
      </c>
      <c r="H1" s="16" t="s">
        <v>720</v>
      </c>
      <c r="I1" s="16" t="s">
        <v>720</v>
      </c>
      <c r="J1" s="16" t="s">
        <v>720</v>
      </c>
      <c r="K1" s="16" t="s">
        <v>721</v>
      </c>
      <c r="L1" s="16" t="s">
        <v>721</v>
      </c>
      <c r="M1" s="16" t="s">
        <v>721</v>
      </c>
      <c r="N1" s="16" t="s">
        <v>722</v>
      </c>
      <c r="O1" s="16" t="s">
        <v>722</v>
      </c>
      <c r="P1" s="16" t="s">
        <v>722</v>
      </c>
    </row>
    <row r="2" spans="1:16" x14ac:dyDescent="0.2">
      <c r="A2" s="25">
        <v>2019</v>
      </c>
      <c r="B2" s="25">
        <v>2020</v>
      </c>
      <c r="C2" s="25">
        <v>2021</v>
      </c>
      <c r="D2" s="25">
        <v>2019</v>
      </c>
      <c r="E2" s="25">
        <v>2020</v>
      </c>
      <c r="F2" s="25">
        <v>2021</v>
      </c>
      <c r="G2" s="25">
        <v>2021</v>
      </c>
      <c r="H2" s="25">
        <v>2019</v>
      </c>
      <c r="I2" s="25">
        <v>2020</v>
      </c>
      <c r="J2" s="25">
        <v>2021</v>
      </c>
      <c r="K2" s="25">
        <v>2019</v>
      </c>
      <c r="L2" s="25">
        <v>2020</v>
      </c>
      <c r="M2" s="25">
        <v>2021</v>
      </c>
      <c r="N2" s="25">
        <v>2019</v>
      </c>
      <c r="O2" s="25">
        <v>2020</v>
      </c>
      <c r="P2" s="25">
        <v>2021</v>
      </c>
    </row>
    <row r="3" spans="1:16" x14ac:dyDescent="0.2">
      <c r="A3" s="26">
        <f>pesquisa_assistencia_tecnica!H3</f>
        <v>37.913088180000003</v>
      </c>
      <c r="B3" s="26">
        <f>pesquisa_assistencia_tecnica!I3</f>
        <v>20.586255190000006</v>
      </c>
      <c r="C3" s="26">
        <f>pesquisa_assistencia_tecnica!J3</f>
        <v>32.88911031</v>
      </c>
      <c r="D3" s="26">
        <f>pesquisa_assistencia_tecnica!K3</f>
        <v>-74.104789600000004</v>
      </c>
      <c r="E3" s="26">
        <f>pesquisa_assistencia_tecnica!L3</f>
        <v>-107.71968108</v>
      </c>
      <c r="F3" s="26">
        <f>pesquisa_assistencia_tecnica!M3</f>
        <v>-119.11211163999998</v>
      </c>
      <c r="G3" s="26">
        <f>pesquisa_assistencia_tecnica!N3</f>
        <v>-1035.2300395699999</v>
      </c>
      <c r="H3" s="26">
        <f>pesquisa_assistencia_tecnica!O3</f>
        <v>1002.1207714800001</v>
      </c>
      <c r="I3" s="26">
        <f>pesquisa_assistencia_tecnica!P3</f>
        <v>1798.5010999799997</v>
      </c>
      <c r="J3" s="26">
        <f>pesquisa_assistencia_tecnica!Q3</f>
        <v>1784.5812412299999</v>
      </c>
      <c r="K3" s="26">
        <f>pesquisa_assistencia_tecnica!R3</f>
        <v>217.88950369</v>
      </c>
      <c r="L3" s="26">
        <f>pesquisa_assistencia_tecnica!S3</f>
        <v>300.97238009999995</v>
      </c>
      <c r="M3" s="26">
        <f>pesquisa_assistencia_tecnica!T3</f>
        <v>313.95421798000001</v>
      </c>
      <c r="N3" s="26">
        <f>pesquisa_assistencia_tecnica!U3</f>
        <v>0</v>
      </c>
      <c r="O3" s="26">
        <f>pesquisa_assistencia_tecnica!V3</f>
        <v>0</v>
      </c>
      <c r="P3" s="26">
        <f>pesquisa_assistencia_tecnica!W3</f>
        <v>0</v>
      </c>
    </row>
    <row r="8" spans="1:16" x14ac:dyDescent="0.2">
      <c r="B8" s="27" t="str">
        <f>A1</f>
        <v xml:space="preserve">Investimento </v>
      </c>
      <c r="C8" s="27" t="str">
        <f>D1</f>
        <v>Lucro / Prejuízo Líquido</v>
      </c>
      <c r="D8" s="27" t="str">
        <f>H1</f>
        <v xml:space="preserve">Subvenções </v>
      </c>
      <c r="E8" s="27" t="str">
        <f>K1</f>
        <v xml:space="preserve">Passivos </v>
      </c>
      <c r="F8" s="27" t="str">
        <f>N1</f>
        <v xml:space="preserve">Reforço de Capital </v>
      </c>
    </row>
    <row r="9" spans="1:16" x14ac:dyDescent="0.2">
      <c r="A9">
        <v>2019</v>
      </c>
      <c r="B9" s="18">
        <f>A3</f>
        <v>37.913088180000003</v>
      </c>
      <c r="C9" s="18">
        <f>D3</f>
        <v>-74.104789600000004</v>
      </c>
      <c r="D9" s="18">
        <f>H3</f>
        <v>1002.1207714800001</v>
      </c>
      <c r="E9" s="18">
        <f>K3</f>
        <v>217.88950369</v>
      </c>
      <c r="F9" s="18">
        <f>N3</f>
        <v>0</v>
      </c>
    </row>
    <row r="10" spans="1:16" x14ac:dyDescent="0.2">
      <c r="A10">
        <v>2020</v>
      </c>
      <c r="B10" s="18">
        <f>B3</f>
        <v>20.586255190000006</v>
      </c>
      <c r="C10" s="18">
        <f>E3</f>
        <v>-107.71968108</v>
      </c>
      <c r="D10" s="18">
        <f>I3</f>
        <v>1798.5010999799997</v>
      </c>
      <c r="E10" s="18">
        <f>L3</f>
        <v>300.97238009999995</v>
      </c>
      <c r="F10" s="18">
        <f>O3</f>
        <v>0</v>
      </c>
    </row>
    <row r="11" spans="1:16" x14ac:dyDescent="0.2">
      <c r="A11">
        <v>2021</v>
      </c>
      <c r="B11" s="18">
        <f>C3</f>
        <v>32.88911031</v>
      </c>
      <c r="C11" s="18">
        <f>F3</f>
        <v>-119.11211163999998</v>
      </c>
      <c r="D11" s="18">
        <f>J3</f>
        <v>1784.5812412299999</v>
      </c>
      <c r="E11" s="18">
        <f>M3</f>
        <v>313.95421798000001</v>
      </c>
      <c r="F11" s="28">
        <f>P3</f>
        <v>0</v>
      </c>
    </row>
    <row r="12" spans="1:16" x14ac:dyDescent="0.2">
      <c r="B12" s="18">
        <f>AVERAGE(B9:B11)</f>
        <v>30.462817893333334</v>
      </c>
      <c r="C12" s="18">
        <f>AVERAGE(C9:C11)</f>
        <v>-100.31219410666665</v>
      </c>
      <c r="D12" s="18">
        <f>AVERAGE(D9:D11)</f>
        <v>1528.4010375633334</v>
      </c>
      <c r="E12" s="18">
        <f>AVERAGE(E9:E11)</f>
        <v>277.60536725666663</v>
      </c>
    </row>
    <row r="13" spans="1:16" x14ac:dyDescent="0.2">
      <c r="D13" s="18"/>
    </row>
  </sheetData>
  <conditionalFormatting sqref="A2:C2">
    <cfRule type="cellIs" dxfId="11" priority="17" operator="equal">
      <formula>"nan"</formula>
    </cfRule>
  </conditionalFormatting>
  <conditionalFormatting sqref="G2">
    <cfRule type="cellIs" dxfId="10" priority="16" operator="equal">
      <formula>"nan"</formula>
    </cfRule>
  </conditionalFormatting>
  <conditionalFormatting sqref="D2:F2">
    <cfRule type="cellIs" dxfId="9" priority="15" operator="equal">
      <formula>"nan"</formula>
    </cfRule>
  </conditionalFormatting>
  <conditionalFormatting sqref="H2:J2">
    <cfRule type="cellIs" dxfId="8" priority="14" operator="equal">
      <formula>"nan"</formula>
    </cfRule>
  </conditionalFormatting>
  <conditionalFormatting sqref="K2:M2">
    <cfRule type="cellIs" dxfId="7" priority="13" operator="equal">
      <formula>"nan"</formula>
    </cfRule>
  </conditionalFormatting>
  <conditionalFormatting sqref="N2:P2">
    <cfRule type="cellIs" dxfId="6" priority="12" operator="equal">
      <formula>"nan"</formula>
    </cfRule>
  </conditionalFormatting>
  <conditionalFormatting sqref="A3:P3">
    <cfRule type="cellIs" dxfId="5" priority="6" operator="equal">
      <formula>"nan"</formula>
    </cfRule>
  </conditionalFormatting>
  <conditionalFormatting sqref="A1:C1">
    <cfRule type="cellIs" dxfId="4" priority="5" operator="equal">
      <formula>"nan"</formula>
    </cfRule>
  </conditionalFormatting>
  <conditionalFormatting sqref="D1:G1">
    <cfRule type="cellIs" dxfId="3" priority="4" operator="equal">
      <formula>"nan"</formula>
    </cfRule>
  </conditionalFormatting>
  <conditionalFormatting sqref="F1">
    <cfRule type="cellIs" dxfId="2" priority="3" operator="lessThan">
      <formula>0</formula>
    </cfRule>
  </conditionalFormatting>
  <conditionalFormatting sqref="D1:F1">
    <cfRule type="cellIs" dxfId="1" priority="2" operator="lessThan">
      <formula>0</formula>
    </cfRule>
  </conditionalFormatting>
  <conditionalFormatting sqref="H1:P1">
    <cfRule type="cellIs" dxfId="0" priority="1" operator="equal">
      <formula>"nan"</formula>
    </cfRule>
  </conditionalFormatting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c 1 4 u V b T v C k K l A A A A 9 g A A A B I A H A B D b 2 5 m a W c v U G F j a 2 F n Z S 5 4 b W w g o h g A K K A U A A A A A A A A A A A A A A A A A A A A A A A A A A A A h Y / R C o I w G I V f R X b v N g 3 C 5 H d C 3 S Z E Q X Q 7 5 t K h T n G z + W 5 d 9 E i 9 Q k Z Z 3 X V 5 z v k O n H O / 3 i A d m 9 q 7 y N 6 o V i c o w B R 5 U o s 2 V 7 p I 0 G D P f o R S B j s u K l 5 I b 4 K 1 i U e j E l R a 2 8 W E O O e w W + C 2 L 0 h I a U B O 2 f Y g S t l w X 2 l j u R Y S f V r 5 / x Z i c H y N Y S E O a I R X 0 R J T I L M J m d J f I J z 2 P t M f E z Z D b Y d e s s 7 6 6 z 2 Q W Q J 5 f 2 A P U E s D B B Q A A g A I A H N e L l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z X i 5 V K I p H u A 4 A A A A R A A A A E w A c A E Z v c m 1 1 b G F z L 1 N l Y 3 R p b 2 4 x L m 0 g o h g A K K A U A A A A A A A A A A A A A A A A A A A A A A A A A A A A K 0 5 N L s n M z 1 M I h t C G 1 g B Q S w E C L Q A U A A I A C A B z X i 5 V t O 8 K Q q U A A A D 2 A A A A E g A A A A A A A A A A A A A A A A A A A A A A Q 2 9 u Z m l n L 1 B h Y 2 t h Z 2 U u e G 1 s U E s B A i 0 A F A A C A A g A c 1 4 u V Q / K 6 a u k A A A A 6 Q A A A B M A A A A A A A A A A A A A A A A A 8 Q A A A F t D b 2 5 0 Z W 5 0 X 1 R 5 c G V z X S 5 4 b W x Q S w E C L Q A U A A I A C A B z X i 5 V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i F g u N p g L I U K 5 n Z g 1 A O V 7 n A A A A A A C A A A A A A A Q Z g A A A A E A A C A A A A C W M c R Q m K 1 t C h d 1 4 w i k + F u G y f H g 7 s 2 B h S 9 2 U 0 J j W 3 x H A w A A A A A O g A A A A A I A A C A A A A B 2 x B A r H R 2 B h k 4 x e p B N g b O u I 1 J i t S n s 2 6 O 1 n 5 Y N m p l 5 g 1 A A A A B d H C q q e S F j v i s b n N q Q + G 9 F z n p h F x P v T F R O H I r v r c s U d 7 X W B x 2 T P o G j s C 7 8 G n W j b H 2 G 8 q 9 1 k e J c A q k k J p T 8 J 7 8 M d j X F Y 1 v f l q y T Z D B U R Q 1 R O U A A A A A A n 8 S + q b u t u 9 6 N N s K u g + / l E j X U 9 R 2 n a J X R J p u B H s w G C s t O E T 6 o J T v D / L S Y k o E L G m d Z m s U W k f L L k h 5 q l A k P r q / b < / D a t a M a s h u p > 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02D7DD22AF86D4185DB969840DAB2EC" ma:contentTypeVersion="11" ma:contentTypeDescription="Crie um novo documento." ma:contentTypeScope="" ma:versionID="b207d6c78a7b0612f69ed40d8b849238">
  <xsd:schema xmlns:xsd="http://www.w3.org/2001/XMLSchema" xmlns:xs="http://www.w3.org/2001/XMLSchema" xmlns:p="http://schemas.microsoft.com/office/2006/metadata/properties" xmlns:ns2="46b55141-4b2f-4258-a573-db1c39b0939f" xmlns:ns3="2f4a01b5-f148-4a33-9aef-843534c709be" targetNamespace="http://schemas.microsoft.com/office/2006/metadata/properties" ma:root="true" ma:fieldsID="b0971b2a2ac255c47f31da1e471fe9c6" ns2:_="" ns3:_="">
    <xsd:import namespace="46b55141-4b2f-4258-a573-db1c39b0939f"/>
    <xsd:import namespace="2f4a01b5-f148-4a33-9aef-843534c709b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b55141-4b2f-4258-a573-db1c39b0939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f4a01b5-f148-4a33-9aef-843534c709be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2f4a01b5-f148-4a33-9aef-843534c709be">
      <UserInfo>
        <DisplayName>Fernando Almeida Barbalho</DisplayName>
        <AccountId>15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3A3BEC8F-3036-48FE-85B1-CFA5C08BFAEA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6AF94CC7-9FE0-4224-AC04-BCBEF82D42C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1D202AF-9789-47D0-8BD8-51B9BBCCDDC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6b55141-4b2f-4258-a573-db1c39b0939f"/>
    <ds:schemaRef ds:uri="2f4a01b5-f148-4a33-9aef-843534c709b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D43F2633-081B-4077-9145-FAAE6B22A6E3}">
  <ds:schemaRefs>
    <ds:schemaRef ds:uri="http://www.w3.org/XML/1998/namespace"/>
    <ds:schemaRef ds:uri="46b55141-4b2f-4258-a573-db1c39b0939f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2006/documentManagement/types"/>
    <ds:schemaRef ds:uri="http://schemas.microsoft.com/office/2006/metadata/properties"/>
    <ds:schemaRef ds:uri="2f4a01b5-f148-4a33-9aef-843534c709be"/>
    <ds:schemaRef ds:uri="http://purl.org/dc/dcmitype/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Todos</vt:lpstr>
      <vt:lpstr>Saneamento</vt:lpstr>
      <vt:lpstr>Análise - Saneamento</vt:lpstr>
      <vt:lpstr>Energia</vt:lpstr>
      <vt:lpstr>Análise - Energia</vt:lpstr>
      <vt:lpstr>Transporte</vt:lpstr>
      <vt:lpstr>Analise - Transporte</vt:lpstr>
      <vt:lpstr>pesquisa_assistencia_tecnica</vt:lpstr>
      <vt:lpstr>analise_pesquisa_assistencia_te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Agatha Lechner</dc:creator>
  <cp:keywords/>
  <dc:description/>
  <cp:lastModifiedBy>Fernando Barbalho</cp:lastModifiedBy>
  <cp:revision/>
  <dcterms:created xsi:type="dcterms:W3CDTF">2022-09-05T17:37:40Z</dcterms:created>
  <dcterms:modified xsi:type="dcterms:W3CDTF">2022-10-21T14:35:01Z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0x010100802D7DD22AF86D4185DB969840DAB2EC</vt:lpwstr>
  </property>
</Properties>
</file>