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B:\01GIT\Portifolio\Projeto_EXCEL_IA\"/>
    </mc:Choice>
  </mc:AlternateContent>
  <xr:revisionPtr revIDLastSave="0" documentId="8_{46816F78-0148-46D7-8463-BC5719C9A2B6}" xr6:coauthVersionLast="47" xr6:coauthVersionMax="47" xr10:uidLastSave="{00000000-0000-0000-0000-000000000000}"/>
  <bookViews>
    <workbookView xWindow="-120" yWindow="-120" windowWidth="20730" windowHeight="11040" tabRatio="0" xr2:uid="{22FA1CD1-45A0-494E-804F-BB1EE33A5127}"/>
  </bookViews>
  <sheets>
    <sheet name="Simulador" sheetId="1" r:id="rId1"/>
    <sheet name="Staff" sheetId="2" r:id="rId2"/>
  </sheets>
  <definedNames>
    <definedName name="DIVIDENDOS">Simulador!$D$16</definedName>
    <definedName name="PATRIMONIO">Simulador!$D$15</definedName>
    <definedName name="Percentual_Desenvolvimento">Simulador!$C$32</definedName>
    <definedName name="Percentual_fofs">Simulador!$C$31</definedName>
    <definedName name="Percentual_hibrido">Simulador!$C$30</definedName>
    <definedName name="Percentual_hotelaria">Simulador!$C$33</definedName>
    <definedName name="Percentual_papel">Simulador!$C$28</definedName>
    <definedName name="Percentual_tijolo">Simulador!$C$29</definedName>
    <definedName name="Perfil_investido">Simulador!$D$25</definedName>
    <definedName name="Rendimento_Carteira">Simulador!$D$8</definedName>
    <definedName name="SALARIO">Simulador!$D$7</definedName>
    <definedName name="Soma_Investmento">Simulador!$D$34</definedName>
    <definedName name="SUGESTAO_INVESTIMENTO">Simulador!$B$9</definedName>
    <definedName name="ValorFuturo10a">Simulador!$C$21</definedName>
    <definedName name="ValorFuturo20a">Simulador!$C$22</definedName>
    <definedName name="ValorFuturo2a">Simulador!$C$19</definedName>
    <definedName name="ValorFuturo30a">Simulador!$C$23</definedName>
    <definedName name="ValorFuturo5a">Simulador!$C$20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 s="1"/>
  <c r="C30" i="1"/>
  <c r="D30" i="1" s="1"/>
  <c r="C31" i="1"/>
  <c r="D31" i="1" s="1"/>
  <c r="C32" i="1"/>
  <c r="D32" i="1" s="1"/>
  <c r="C33" i="1"/>
  <c r="D33" i="1" s="1"/>
  <c r="C28" i="1"/>
  <c r="D28" i="1" s="1"/>
  <c r="B18" i="2"/>
  <c r="B19" i="2"/>
  <c r="B20" i="2"/>
  <c r="B15" i="2"/>
  <c r="B16" i="2"/>
  <c r="B17" i="2"/>
  <c r="B14" i="2"/>
  <c r="B10" i="2"/>
  <c r="B11" i="2"/>
  <c r="B12" i="2"/>
  <c r="B13" i="2"/>
  <c r="B9" i="2"/>
  <c r="B4" i="2"/>
  <c r="B5" i="2"/>
  <c r="B6" i="2"/>
  <c r="B7" i="2"/>
  <c r="B8" i="2"/>
  <c r="B3" i="2"/>
  <c r="D9" i="1"/>
  <c r="C23" i="1"/>
  <c r="D23" i="1" s="1"/>
  <c r="C22" i="1"/>
  <c r="D22" i="1" s="1"/>
  <c r="C21" i="1"/>
  <c r="D21" i="1" s="1"/>
  <c r="C20" i="1"/>
  <c r="D20" i="1" s="1"/>
  <c r="C19" i="1"/>
  <c r="D19" i="1" s="1"/>
  <c r="D15" i="1"/>
  <c r="D16" i="1" s="1"/>
  <c r="D34" i="1" l="1"/>
</calcChain>
</file>

<file path=xl/sharedStrings.xml><?xml version="1.0" encoding="utf-8"?>
<sst xmlns="http://schemas.openxmlformats.org/spreadsheetml/2006/main" count="69" uniqueCount="32">
  <si>
    <t>Quanto investir por mês?</t>
  </si>
  <si>
    <t>Por quantos anos?</t>
  </si>
  <si>
    <t>Patrimonio acumulado?</t>
  </si>
  <si>
    <t>Taxa de rendimento mensal?</t>
  </si>
  <si>
    <t xml:space="preserve">Dividendos Mensais </t>
  </si>
  <si>
    <t>Investimento Mensal</t>
  </si>
  <si>
    <t>Quanto em 2 anos?</t>
  </si>
  <si>
    <t>Quanto em 10 anos?</t>
  </si>
  <si>
    <t>Quanto em 20 anos?</t>
  </si>
  <si>
    <t>Quanto em 30 anos?</t>
  </si>
  <si>
    <t>Quanto em 5 anos?</t>
  </si>
  <si>
    <t>Dividendos</t>
  </si>
  <si>
    <t>Cenarios Hitóricos</t>
  </si>
  <si>
    <t>Salário</t>
  </si>
  <si>
    <t>Rendimento da carteira</t>
  </si>
  <si>
    <t>Sugestão de investimento</t>
  </si>
  <si>
    <t>CONFIGURAÇÃO</t>
  </si>
  <si>
    <t>PERFIL</t>
  </si>
  <si>
    <t>AGRESIVO</t>
  </si>
  <si>
    <t>CONSERVADOR</t>
  </si>
  <si>
    <t>MODERADO</t>
  </si>
  <si>
    <t>VALOR A INVESTIR POR MÊS</t>
  </si>
  <si>
    <t>TIPOS DE FII</t>
  </si>
  <si>
    <t>PAPEL</t>
  </si>
  <si>
    <t>TIJOLO</t>
  </si>
  <si>
    <t>HIBRIDOS</t>
  </si>
  <si>
    <t>FOFs</t>
  </si>
  <si>
    <t>DESENVOLVIMENTO</t>
  </si>
  <si>
    <t>HOTELARIA</t>
  </si>
  <si>
    <t>PERCENTUAL</t>
  </si>
  <si>
    <t>VALORES</t>
  </si>
  <si>
    <t>CHAVE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</si>
</sst>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2" tint="-0.74999237037263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2" tint="-0.749992370372631"/>
      <name val="Aptos Narrow"/>
      <family val="2"/>
      <scheme val="minor"/>
    </font>
    <font>
      <b/>
      <sz val="20"/>
      <color rgb="FF00FF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2" tint="-0.74999237037263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C003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A5A5A5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24994659260841701"/>
      </right>
      <top style="thin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indexed="64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/>
      <top style="medium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2" fillId="9" borderId="31" applyNumberFormat="0" applyAlignment="0" applyProtection="0"/>
  </cellStyleXfs>
  <cellXfs count="71">
    <xf numFmtId="0" fontId="0" fillId="0" borderId="0" xfId="0"/>
    <xf numFmtId="0" fontId="5" fillId="0" borderId="0" xfId="0" applyFont="1"/>
    <xf numFmtId="44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6" fillId="0" borderId="0" xfId="0" applyFont="1"/>
    <xf numFmtId="8" fontId="4" fillId="0" borderId="0" xfId="0" applyNumberFormat="1" applyFont="1"/>
    <xf numFmtId="0" fontId="7" fillId="0" borderId="0" xfId="0" applyFont="1" applyAlignment="1">
      <alignment horizontal="left" vertical="center"/>
    </xf>
    <xf numFmtId="0" fontId="3" fillId="0" borderId="0" xfId="0" applyFont="1"/>
    <xf numFmtId="44" fontId="8" fillId="4" borderId="10" xfId="0" applyNumberFormat="1" applyFont="1" applyFill="1" applyBorder="1" applyAlignment="1">
      <alignment horizontal="left"/>
    </xf>
    <xf numFmtId="44" fontId="8" fillId="4" borderId="11" xfId="0" applyNumberFormat="1" applyFont="1" applyFill="1" applyBorder="1" applyAlignment="1">
      <alignment horizontal="left"/>
    </xf>
    <xf numFmtId="44" fontId="8" fillId="4" borderId="13" xfId="0" applyNumberFormat="1" applyFont="1" applyFill="1" applyBorder="1" applyAlignment="1">
      <alignment horizontal="left"/>
    </xf>
    <xf numFmtId="44" fontId="8" fillId="4" borderId="14" xfId="0" applyNumberFormat="1" applyFont="1" applyFill="1" applyBorder="1" applyAlignment="1">
      <alignment horizontal="left"/>
    </xf>
    <xf numFmtId="44" fontId="8" fillId="4" borderId="16" xfId="0" applyNumberFormat="1" applyFont="1" applyFill="1" applyBorder="1" applyAlignment="1">
      <alignment horizontal="left"/>
    </xf>
    <xf numFmtId="44" fontId="8" fillId="4" borderId="17" xfId="0" applyNumberFormat="1" applyFont="1" applyFill="1" applyBorder="1" applyAlignment="1">
      <alignment horizontal="left"/>
    </xf>
    <xf numFmtId="44" fontId="8" fillId="0" borderId="0" xfId="0" applyNumberFormat="1" applyFont="1" applyAlignment="1">
      <alignment horizontal="left"/>
    </xf>
    <xf numFmtId="44" fontId="0" fillId="0" borderId="0" xfId="1" applyFont="1"/>
    <xf numFmtId="164" fontId="2" fillId="5" borderId="3" xfId="1" applyNumberFormat="1" applyFont="1" applyFill="1" applyBorder="1"/>
    <xf numFmtId="164" fontId="2" fillId="5" borderId="7" xfId="0" applyNumberFormat="1" applyFont="1" applyFill="1" applyBorder="1"/>
    <xf numFmtId="0" fontId="10" fillId="4" borderId="9" xfId="0" applyFont="1" applyFill="1" applyBorder="1"/>
    <xf numFmtId="0" fontId="10" fillId="4" borderId="12" xfId="0" applyFont="1" applyFill="1" applyBorder="1"/>
    <xf numFmtId="0" fontId="11" fillId="4" borderId="15" xfId="0" applyFont="1" applyFill="1" applyBorder="1"/>
    <xf numFmtId="0" fontId="9" fillId="6" borderId="1" xfId="0" applyFont="1" applyFill="1" applyBorder="1"/>
    <xf numFmtId="1" fontId="2" fillId="0" borderId="19" xfId="0" applyNumberFormat="1" applyFont="1" applyBorder="1" applyAlignment="1">
      <alignment horizontal="right"/>
    </xf>
    <xf numFmtId="10" fontId="2" fillId="0" borderId="19" xfId="0" applyNumberFormat="1" applyFont="1" applyBorder="1" applyAlignment="1">
      <alignment horizontal="right" vertical="center"/>
    </xf>
    <xf numFmtId="8" fontId="4" fillId="3" borderId="19" xfId="0" applyNumberFormat="1" applyFont="1" applyFill="1" applyBorder="1"/>
    <xf numFmtId="8" fontId="4" fillId="3" borderId="20" xfId="0" applyNumberFormat="1" applyFont="1" applyFill="1" applyBorder="1"/>
    <xf numFmtId="44" fontId="2" fillId="0" borderId="21" xfId="0" applyNumberFormat="1" applyFont="1" applyBorder="1" applyAlignment="1">
      <alignment horizontal="left"/>
    </xf>
    <xf numFmtId="0" fontId="9" fillId="6" borderId="24" xfId="0" applyFont="1" applyFill="1" applyBorder="1" applyAlignment="1">
      <alignment horizontal="left" vertical="center"/>
    </xf>
    <xf numFmtId="10" fontId="2" fillId="5" borderId="5" xfId="0" applyNumberFormat="1" applyFont="1" applyFill="1" applyBorder="1"/>
    <xf numFmtId="0" fontId="11" fillId="0" borderId="0" xfId="0" applyFont="1"/>
    <xf numFmtId="0" fontId="0" fillId="8" borderId="0" xfId="0" applyFill="1"/>
    <xf numFmtId="0" fontId="3" fillId="2" borderId="2" xfId="2" applyBorder="1"/>
    <xf numFmtId="44" fontId="3" fillId="2" borderId="8" xfId="2" applyNumberFormat="1" applyBorder="1" applyAlignment="1">
      <alignment horizontal="left"/>
    </xf>
    <xf numFmtId="0" fontId="3" fillId="2" borderId="3" xfId="2" applyBorder="1"/>
    <xf numFmtId="0" fontId="11" fillId="0" borderId="4" xfId="0" applyFont="1" applyBorder="1"/>
    <xf numFmtId="44" fontId="8" fillId="0" borderId="5" xfId="0" applyNumberFormat="1" applyFont="1" applyBorder="1" applyAlignment="1">
      <alignment horizontal="left"/>
    </xf>
    <xf numFmtId="44" fontId="8" fillId="8" borderId="4" xfId="0" applyNumberFormat="1" applyFont="1" applyFill="1" applyBorder="1" applyAlignment="1">
      <alignment horizontal="left"/>
    </xf>
    <xf numFmtId="0" fontId="8" fillId="8" borderId="0" xfId="0" applyFont="1" applyFill="1"/>
    <xf numFmtId="44" fontId="8" fillId="8" borderId="5" xfId="0" applyNumberFormat="1" applyFont="1" applyFill="1" applyBorder="1" applyAlignment="1">
      <alignment horizontal="left"/>
    </xf>
    <xf numFmtId="44" fontId="8" fillId="0" borderId="4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8" fillId="0" borderId="5" xfId="0" applyNumberFormat="1" applyFont="1" applyBorder="1" applyAlignment="1">
      <alignment horizontal="left"/>
    </xf>
    <xf numFmtId="10" fontId="0" fillId="0" borderId="0" xfId="0" applyNumberFormat="1" applyAlignment="1">
      <alignment horizontal="center" vertical="center"/>
    </xf>
    <xf numFmtId="0" fontId="0" fillId="8" borderId="6" xfId="0" applyFill="1" applyBorder="1"/>
    <xf numFmtId="0" fontId="0" fillId="8" borderId="18" xfId="0" applyFill="1" applyBorder="1"/>
    <xf numFmtId="164" fontId="0" fillId="8" borderId="7" xfId="0" applyNumberFormat="1" applyFill="1" applyBorder="1"/>
    <xf numFmtId="0" fontId="10" fillId="5" borderId="25" xfId="0" applyFont="1" applyFill="1" applyBorder="1" applyAlignment="1">
      <alignment horizontal="left"/>
    </xf>
    <xf numFmtId="0" fontId="10" fillId="5" borderId="26" xfId="0" applyFont="1" applyFill="1" applyBorder="1" applyAlignment="1">
      <alignment horizontal="left"/>
    </xf>
    <xf numFmtId="0" fontId="10" fillId="5" borderId="27" xfId="0" applyFont="1" applyFill="1" applyBorder="1" applyAlignment="1">
      <alignment horizontal="left"/>
    </xf>
    <xf numFmtId="0" fontId="10" fillId="5" borderId="28" xfId="0" applyFont="1" applyFill="1" applyBorder="1" applyAlignment="1">
      <alignment horizontal="left"/>
    </xf>
    <xf numFmtId="0" fontId="10" fillId="5" borderId="29" xfId="0" applyFont="1" applyFill="1" applyBorder="1" applyAlignment="1">
      <alignment horizontal="left"/>
    </xf>
    <xf numFmtId="0" fontId="10" fillId="5" borderId="30" xfId="0" applyFont="1" applyFill="1" applyBorder="1" applyAlignment="1">
      <alignment horizontal="left"/>
    </xf>
    <xf numFmtId="0" fontId="9" fillId="7" borderId="22" xfId="0" applyFont="1" applyFill="1" applyBorder="1" applyAlignment="1">
      <alignment horizontal="left"/>
    </xf>
    <xf numFmtId="0" fontId="9" fillId="7" borderId="23" xfId="0" applyFont="1" applyFill="1" applyBorder="1" applyAlignment="1">
      <alignment horizontal="left"/>
    </xf>
    <xf numFmtId="0" fontId="9" fillId="7" borderId="24" xfId="0" applyFont="1" applyFill="1" applyBorder="1" applyAlignment="1">
      <alignment horizontal="left"/>
    </xf>
    <xf numFmtId="0" fontId="9" fillId="6" borderId="22" xfId="0" applyFont="1" applyFill="1" applyBorder="1" applyAlignment="1">
      <alignment horizontal="left" vertical="center"/>
    </xf>
    <xf numFmtId="0" fontId="9" fillId="6" borderId="2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2" fillId="9" borderId="31" xfId="3"/>
    <xf numFmtId="10" fontId="12" fillId="9" borderId="31" xfId="3" applyNumberFormat="1" applyAlignment="1">
      <alignment horizontal="center"/>
    </xf>
    <xf numFmtId="9" fontId="12" fillId="9" borderId="31" xfId="3" applyNumberFormat="1" applyAlignment="1">
      <alignment horizontal="center"/>
    </xf>
    <xf numFmtId="0" fontId="12" fillId="9" borderId="31" xfId="3" applyAlignment="1">
      <alignment horizontal="left"/>
    </xf>
    <xf numFmtId="44" fontId="12" fillId="9" borderId="31" xfId="3" applyNumberFormat="1" applyAlignment="1">
      <alignment horizontal="left" vertical="center"/>
    </xf>
  </cellXfs>
  <cellStyles count="4">
    <cellStyle name="Célula de Verificação" xfId="3" builtinId="23"/>
    <cellStyle name="Ênfase5" xfId="2" builtinId="45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4C003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594633</xdr:colOff>
      <xdr:row>1</xdr:row>
      <xdr:rowOff>42182</xdr:rowOff>
    </xdr:from>
    <xdr:to>
      <xdr:col>4</xdr:col>
      <xdr:colOff>0</xdr:colOff>
      <xdr:row>4</xdr:row>
      <xdr:rowOff>108857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2B495727-E563-7DB6-BD9B-289E410969A3}"/>
            </a:ext>
          </a:extLst>
        </xdr:cNvPr>
        <xdr:cNvSpPr/>
      </xdr:nvSpPr>
      <xdr:spPr>
        <a:xfrm>
          <a:off x="594633" y="232682"/>
          <a:ext cx="5583010" cy="638175"/>
        </a:xfrm>
        <a:prstGeom prst="rect">
          <a:avLst/>
        </a:prstGeom>
        <a:solidFill>
          <a:srgbClr val="4C0038"/>
        </a:solidFill>
        <a:effectLst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oneCellAnchor>
    <xdr:from>
      <xdr:col>2</xdr:col>
      <xdr:colOff>272142</xdr:colOff>
      <xdr:row>0</xdr:row>
      <xdr:rowOff>187779</xdr:rowOff>
    </xdr:from>
    <xdr:ext cx="3057526" cy="593239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3154CD-EBFA-D5C2-EED6-87BDF3D64EEA}"/>
            </a:ext>
          </a:extLst>
        </xdr:cNvPr>
        <xdr:cNvSpPr txBox="1"/>
      </xdr:nvSpPr>
      <xdr:spPr>
        <a:xfrm>
          <a:off x="3102428" y="187779"/>
          <a:ext cx="3057526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3200">
              <a:solidFill>
                <a:schemeClr val="bg1"/>
              </a:solidFill>
            </a:rPr>
            <a:t>GS Investimentos</a:t>
          </a:r>
        </a:p>
      </xdr:txBody>
    </xdr:sp>
    <xdr:clientData/>
  </xdr:oneCellAnchor>
  <xdr:twoCellAnchor editAs="oneCell">
    <xdr:from>
      <xdr:col>0</xdr:col>
      <xdr:colOff>504825</xdr:colOff>
      <xdr:row>1</xdr:row>
      <xdr:rowOff>19050</xdr:rowOff>
    </xdr:from>
    <xdr:to>
      <xdr:col>1</xdr:col>
      <xdr:colOff>657225</xdr:colOff>
      <xdr:row>5</xdr:row>
      <xdr:rowOff>5443</xdr:rowOff>
    </xdr:to>
    <xdr:pic>
      <xdr:nvPicPr>
        <xdr:cNvPr id="5" name="Gráfico 4" descr="Bitcoin com preenchimento sólido">
          <a:extLst>
            <a:ext uri="{FF2B5EF4-FFF2-40B4-BE49-F238E27FC236}">
              <a16:creationId xmlns:a16="http://schemas.microsoft.com/office/drawing/2014/main" id="{BAA056E8-3837-0C86-C951-0CEA8CADD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04825" y="2095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81654</xdr:rowOff>
    </xdr:from>
    <xdr:to>
      <xdr:col>1</xdr:col>
      <xdr:colOff>302079</xdr:colOff>
      <xdr:row>0</xdr:row>
      <xdr:rowOff>81654</xdr:rowOff>
    </xdr:to>
    <xdr:pic>
      <xdr:nvPicPr>
        <xdr:cNvPr id="7" name="Gráfico 6" descr="Gráfico linear com preenchimento sólido">
          <a:extLst>
            <a:ext uri="{FF2B5EF4-FFF2-40B4-BE49-F238E27FC236}">
              <a16:creationId xmlns:a16="http://schemas.microsoft.com/office/drawing/2014/main" id="{52BF1281-D31B-CF90-F209-C0E25C6CF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0" y="81654"/>
          <a:ext cx="914400" cy="0"/>
        </a:xfrm>
        <a:prstGeom prst="rect">
          <a:avLst/>
        </a:prstGeom>
      </xdr:spPr>
    </xdr:pic>
    <xdr:clientData/>
  </xdr:twoCellAnchor>
  <xdr:twoCellAnchor editAs="oneCell">
    <xdr:from>
      <xdr:col>4</xdr:col>
      <xdr:colOff>258535</xdr:colOff>
      <xdr:row>28</xdr:row>
      <xdr:rowOff>190499</xdr:rowOff>
    </xdr:from>
    <xdr:to>
      <xdr:col>5</xdr:col>
      <xdr:colOff>449034</xdr:colOff>
      <xdr:row>33</xdr:row>
      <xdr:rowOff>190500</xdr:rowOff>
    </xdr:to>
    <xdr:pic>
      <xdr:nvPicPr>
        <xdr:cNvPr id="9" name="Gráfico 8" descr="Moedas com preenchimento sólido">
          <a:extLst>
            <a:ext uri="{FF2B5EF4-FFF2-40B4-BE49-F238E27FC236}">
              <a16:creationId xmlns:a16="http://schemas.microsoft.com/office/drawing/2014/main" id="{4E364B02-9EF2-DD92-61F7-96F4CF43C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436178" y="6694713"/>
          <a:ext cx="1224642" cy="1224644"/>
        </a:xfrm>
        <a:prstGeom prst="rect">
          <a:avLst/>
        </a:prstGeom>
      </xdr:spPr>
    </xdr:pic>
    <xdr:clientData/>
  </xdr:twoCellAnchor>
  <xdr:twoCellAnchor editAs="oneCell">
    <xdr:from>
      <xdr:col>4</xdr:col>
      <xdr:colOff>585108</xdr:colOff>
      <xdr:row>23</xdr:row>
      <xdr:rowOff>81644</xdr:rowOff>
    </xdr:from>
    <xdr:to>
      <xdr:col>5</xdr:col>
      <xdr:colOff>465365</xdr:colOff>
      <xdr:row>27</xdr:row>
      <xdr:rowOff>16329</xdr:rowOff>
    </xdr:to>
    <xdr:pic>
      <xdr:nvPicPr>
        <xdr:cNvPr id="11" name="Gráfico 10" descr="Euro com preenchimento sólido">
          <a:extLst>
            <a:ext uri="{FF2B5EF4-FFF2-40B4-BE49-F238E27FC236}">
              <a16:creationId xmlns:a16="http://schemas.microsoft.com/office/drawing/2014/main" id="{8FC54D34-5013-A3B7-EB32-972BEB44BD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762751" y="5361215"/>
          <a:ext cx="91440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F5B0B-AEA7-43E0-AC46-D07240A11B81}">
  <dimension ref="A1:H36"/>
  <sheetViews>
    <sheetView showGridLines="0" tabSelected="1" zoomScale="70" zoomScaleNormal="70" workbookViewId="0">
      <selection activeCell="E7" sqref="E7"/>
    </sheetView>
  </sheetViews>
  <sheetFormatPr defaultColWidth="0" defaultRowHeight="15" zeroHeight="1" x14ac:dyDescent="0.25"/>
  <cols>
    <col min="1" max="1" width="9.140625" customWidth="1"/>
    <col min="2" max="2" width="33.28515625" style="31" bestFit="1" customWidth="1"/>
    <col min="3" max="3" width="29.7109375" style="31" customWidth="1"/>
    <col min="4" max="4" width="20.42578125" style="31" customWidth="1"/>
    <col min="5" max="5" width="15.42578125" customWidth="1"/>
    <col min="6" max="6" width="9.140625" customWidth="1"/>
    <col min="7" max="7" width="31.42578125" hidden="1" customWidth="1"/>
    <col min="8" max="8" width="17.85546875" hidden="1" customWidth="1"/>
    <col min="9" max="9" width="9.140625" hidden="1" customWidth="1"/>
    <col min="10" max="16384" width="9.140625" hidden="1"/>
  </cols>
  <sheetData>
    <row r="1" spans="2:8" x14ac:dyDescent="0.25">
      <c r="B1"/>
      <c r="C1"/>
      <c r="D1"/>
    </row>
    <row r="2" spans="2:8" x14ac:dyDescent="0.25">
      <c r="B2"/>
      <c r="C2"/>
      <c r="D2"/>
    </row>
    <row r="3" spans="2:8" x14ac:dyDescent="0.25">
      <c r="B3"/>
      <c r="C3"/>
      <c r="D3"/>
    </row>
    <row r="4" spans="2:8" x14ac:dyDescent="0.25">
      <c r="B4"/>
      <c r="C4"/>
      <c r="D4"/>
    </row>
    <row r="5" spans="2:8" ht="15.75" thickBot="1" x14ac:dyDescent="0.3">
      <c r="B5"/>
      <c r="C5"/>
      <c r="D5"/>
    </row>
    <row r="6" spans="2:8" ht="27" thickBot="1" x14ac:dyDescent="0.45">
      <c r="B6" s="53" t="s">
        <v>16</v>
      </c>
      <c r="C6" s="54"/>
      <c r="D6" s="55"/>
    </row>
    <row r="7" spans="2:8" ht="16.5" thickBot="1" x14ac:dyDescent="0.3">
      <c r="B7" s="47" t="s">
        <v>13</v>
      </c>
      <c r="C7" s="48"/>
      <c r="D7" s="17">
        <v>4200</v>
      </c>
    </row>
    <row r="8" spans="2:8" ht="16.5" thickBot="1" x14ac:dyDescent="0.3">
      <c r="B8" s="49" t="s">
        <v>14</v>
      </c>
      <c r="C8" s="50"/>
      <c r="D8" s="29">
        <v>0.01</v>
      </c>
    </row>
    <row r="9" spans="2:8" ht="16.5" thickBot="1" x14ac:dyDescent="0.3">
      <c r="B9" s="51" t="s">
        <v>15</v>
      </c>
      <c r="C9" s="52"/>
      <c r="D9" s="18">
        <f>D7*30%</f>
        <v>1260</v>
      </c>
    </row>
    <row r="10" spans="2:8" ht="15.75" thickBot="1" x14ac:dyDescent="0.3">
      <c r="B10"/>
      <c r="C10"/>
      <c r="D10"/>
    </row>
    <row r="11" spans="2:8" ht="27.75" customHeight="1" thickBot="1" x14ac:dyDescent="0.3">
      <c r="B11" s="56" t="s">
        <v>5</v>
      </c>
      <c r="C11" s="57"/>
      <c r="D11" s="28"/>
    </row>
    <row r="12" spans="2:8" ht="15.75" x14ac:dyDescent="0.25">
      <c r="B12" s="62" t="s">
        <v>0</v>
      </c>
      <c r="C12" s="63"/>
      <c r="D12" s="27">
        <v>500</v>
      </c>
    </row>
    <row r="13" spans="2:8" ht="15.75" x14ac:dyDescent="0.25">
      <c r="B13" s="62" t="s">
        <v>1</v>
      </c>
      <c r="C13" s="63"/>
      <c r="D13" s="23">
        <v>5</v>
      </c>
    </row>
    <row r="14" spans="2:8" ht="15.75" x14ac:dyDescent="0.25">
      <c r="B14" s="62" t="s">
        <v>3</v>
      </c>
      <c r="C14" s="63"/>
      <c r="D14" s="24">
        <v>1.0789999999999999E-2</v>
      </c>
    </row>
    <row r="15" spans="2:8" ht="15.75" x14ac:dyDescent="0.25">
      <c r="B15" s="58" t="s">
        <v>2</v>
      </c>
      <c r="C15" s="59"/>
      <c r="D15" s="25">
        <f>FV(D14,D13*12,D12)*-1</f>
        <v>41888.456999243819</v>
      </c>
      <c r="H15" s="16"/>
    </row>
    <row r="16" spans="2:8" ht="16.5" thickBot="1" x14ac:dyDescent="0.3">
      <c r="B16" s="64" t="s">
        <v>4</v>
      </c>
      <c r="C16" s="65"/>
      <c r="D16" s="26">
        <f>PATRIMONIO*Rendimento_Carteira</f>
        <v>418.88456999243817</v>
      </c>
    </row>
    <row r="17" spans="1:8" ht="15.75" thickBot="1" x14ac:dyDescent="0.3">
      <c r="B17"/>
      <c r="C17"/>
      <c r="D17"/>
    </row>
    <row r="18" spans="1:8" ht="27" thickBot="1" x14ac:dyDescent="0.45">
      <c r="B18" s="60" t="s">
        <v>12</v>
      </c>
      <c r="C18" s="61"/>
      <c r="D18" s="22" t="s">
        <v>11</v>
      </c>
    </row>
    <row r="19" spans="1:8" ht="19.5" thickBot="1" x14ac:dyDescent="0.35">
      <c r="A19" s="8">
        <v>2</v>
      </c>
      <c r="B19" s="19" t="s">
        <v>6</v>
      </c>
      <c r="C19" s="9">
        <f>FV($D$14,A19*12,$D$12)*-1</f>
        <v>13613.813648822608</v>
      </c>
      <c r="D19" s="10">
        <f>C19*$D$8</f>
        <v>136.13813648822608</v>
      </c>
    </row>
    <row r="20" spans="1:8" ht="19.5" thickBot="1" x14ac:dyDescent="0.35">
      <c r="A20" s="8">
        <v>5</v>
      </c>
      <c r="B20" s="20" t="s">
        <v>10</v>
      </c>
      <c r="C20" s="11">
        <f>FV($D$14,A20*12,$D$12)*-1</f>
        <v>41888.456999243819</v>
      </c>
      <c r="D20" s="12">
        <f>C20*$D$8</f>
        <v>418.88456999243817</v>
      </c>
      <c r="H20" s="15"/>
    </row>
    <row r="21" spans="1:8" ht="20.25" customHeight="1" thickBot="1" x14ac:dyDescent="0.35">
      <c r="A21" s="8">
        <v>10</v>
      </c>
      <c r="B21" s="20" t="s">
        <v>7</v>
      </c>
      <c r="C21" s="11">
        <f>FV($D$14,A21*12,$D$12)*-1</f>
        <v>121642.1062650861</v>
      </c>
      <c r="D21" s="12">
        <f>C21*$D$8</f>
        <v>1216.4210626508609</v>
      </c>
      <c r="E21" s="7"/>
      <c r="F21" s="7"/>
      <c r="H21" s="15"/>
    </row>
    <row r="22" spans="1:8" ht="19.5" thickBot="1" x14ac:dyDescent="0.35">
      <c r="A22" s="8">
        <v>20</v>
      </c>
      <c r="B22" s="20" t="s">
        <v>8</v>
      </c>
      <c r="C22" s="11">
        <f>FV($D$14,A22*12,$D$12)*-1</f>
        <v>562599.20004854025</v>
      </c>
      <c r="D22" s="12">
        <f>C22*$D$8</f>
        <v>5625.992000485403</v>
      </c>
      <c r="E22" s="1"/>
      <c r="F22" s="2"/>
      <c r="H22" s="15"/>
    </row>
    <row r="23" spans="1:8" ht="19.5" thickBot="1" x14ac:dyDescent="0.35">
      <c r="A23" s="8">
        <v>30</v>
      </c>
      <c r="B23" s="21" t="s">
        <v>9</v>
      </c>
      <c r="C23" s="13">
        <f>FV($D$14,A23*12,$D$12)*-1</f>
        <v>2161084.8275023573</v>
      </c>
      <c r="D23" s="14">
        <f>C23*$D$8</f>
        <v>21610.848275023574</v>
      </c>
      <c r="E23" s="1"/>
      <c r="F23" s="3"/>
      <c r="H23" s="15"/>
    </row>
    <row r="24" spans="1:8" ht="19.5" thickBot="1" x14ac:dyDescent="0.35">
      <c r="A24" s="8"/>
      <c r="B24" s="30"/>
      <c r="C24" s="15"/>
      <c r="D24" s="15"/>
      <c r="E24" s="1"/>
      <c r="F24" s="3"/>
      <c r="H24" s="15"/>
    </row>
    <row r="25" spans="1:8" ht="18.75" x14ac:dyDescent="0.3">
      <c r="A25" s="8"/>
      <c r="B25" s="32" t="s">
        <v>17</v>
      </c>
      <c r="C25" s="33"/>
      <c r="D25" s="34" t="s">
        <v>20</v>
      </c>
      <c r="E25" s="1"/>
      <c r="F25" s="3"/>
      <c r="H25" s="15"/>
    </row>
    <row r="26" spans="1:8" ht="18.75" x14ac:dyDescent="0.3">
      <c r="A26" s="8"/>
      <c r="B26" s="35" t="s">
        <v>21</v>
      </c>
      <c r="C26" s="15"/>
      <c r="D26" s="36">
        <v>500</v>
      </c>
      <c r="E26" s="1"/>
      <c r="F26" s="3"/>
      <c r="H26" s="15"/>
    </row>
    <row r="27" spans="1:8" ht="18.75" x14ac:dyDescent="0.3">
      <c r="A27" s="8"/>
      <c r="B27" s="37" t="s">
        <v>22</v>
      </c>
      <c r="C27" s="38" t="s">
        <v>29</v>
      </c>
      <c r="D27" s="39" t="s">
        <v>30</v>
      </c>
      <c r="E27" s="1"/>
      <c r="F27" s="3"/>
      <c r="H27" s="15"/>
    </row>
    <row r="28" spans="1:8" ht="18.75" x14ac:dyDescent="0.3">
      <c r="A28" s="8"/>
      <c r="B28" s="40" t="s">
        <v>23</v>
      </c>
      <c r="C28" s="41">
        <f>VLOOKUP($D$25&amp;"-"&amp;B28,Staff!B:E,4,FALSE)</f>
        <v>0.32</v>
      </c>
      <c r="D28" s="42">
        <f>$D$26*C28</f>
        <v>160</v>
      </c>
      <c r="E28" s="1"/>
      <c r="F28" s="3"/>
      <c r="H28" s="15"/>
    </row>
    <row r="29" spans="1:8" ht="18.75" x14ac:dyDescent="0.3">
      <c r="A29" s="8"/>
      <c r="B29" s="40" t="s">
        <v>24</v>
      </c>
      <c r="C29" s="43">
        <f>VLOOKUP($D$25&amp;"-"&amp;B29,Staff!B:E,4,FALSE)</f>
        <v>0.35</v>
      </c>
      <c r="D29" s="42">
        <f t="shared" ref="D29:D33" si="0">$D$26*C29</f>
        <v>175</v>
      </c>
      <c r="E29" s="1"/>
      <c r="F29" s="3"/>
      <c r="H29" s="15"/>
    </row>
    <row r="30" spans="1:8" ht="18.75" x14ac:dyDescent="0.3">
      <c r="A30" s="8"/>
      <c r="B30" s="40" t="s">
        <v>25</v>
      </c>
      <c r="C30" s="43">
        <f>VLOOKUP($D$25&amp;"-"&amp;B30,Staff!B:E,4,FALSE)</f>
        <v>0.08</v>
      </c>
      <c r="D30" s="42">
        <f t="shared" si="0"/>
        <v>40</v>
      </c>
      <c r="E30" s="1"/>
      <c r="F30" s="3"/>
      <c r="H30" s="15"/>
    </row>
    <row r="31" spans="1:8" ht="18.75" x14ac:dyDescent="0.3">
      <c r="A31" s="8"/>
      <c r="B31" s="40" t="s">
        <v>26</v>
      </c>
      <c r="C31" s="43">
        <f>VLOOKUP($D$25&amp;"-"&amp;B31,Staff!B:E,4,FALSE)</f>
        <v>0.05</v>
      </c>
      <c r="D31" s="42">
        <f t="shared" si="0"/>
        <v>25</v>
      </c>
      <c r="E31" s="1"/>
      <c r="F31" s="3"/>
      <c r="H31" s="15"/>
    </row>
    <row r="32" spans="1:8" ht="18.75" x14ac:dyDescent="0.3">
      <c r="A32" s="8"/>
      <c r="B32" s="40" t="s">
        <v>27</v>
      </c>
      <c r="C32" s="43">
        <f>VLOOKUP($D$25&amp;"-"&amp;B32,Staff!B:E,4,FALSE)</f>
        <v>0.1</v>
      </c>
      <c r="D32" s="42">
        <f t="shared" si="0"/>
        <v>50</v>
      </c>
      <c r="E32" s="1"/>
      <c r="F32" s="3"/>
      <c r="H32" s="15"/>
    </row>
    <row r="33" spans="1:8" ht="18.75" x14ac:dyDescent="0.3">
      <c r="A33" s="8"/>
      <c r="B33" s="40" t="s">
        <v>28</v>
      </c>
      <c r="C33" s="43">
        <f>VLOOKUP($D$25&amp;"-"&amp;B33,Staff!B:E,4,FALSE)</f>
        <v>0.1</v>
      </c>
      <c r="D33" s="42">
        <f t="shared" si="0"/>
        <v>50</v>
      </c>
      <c r="E33" s="1"/>
      <c r="F33" s="3"/>
      <c r="H33" s="15"/>
    </row>
    <row r="34" spans="1:8" ht="19.5" thickBot="1" x14ac:dyDescent="0.35">
      <c r="B34" s="44"/>
      <c r="C34" s="45"/>
      <c r="D34" s="46">
        <f>SUM(D28:D33)</f>
        <v>500</v>
      </c>
      <c r="E34" s="1"/>
      <c r="F34" s="4"/>
      <c r="H34" s="15"/>
    </row>
    <row r="35" spans="1:8" ht="18.75" hidden="1" x14ac:dyDescent="0.3">
      <c r="E35" s="5"/>
      <c r="F35" s="6"/>
    </row>
    <row r="36" spans="1:8" ht="18.75" hidden="1" x14ac:dyDescent="0.3">
      <c r="E36" s="5"/>
      <c r="F36" s="6"/>
    </row>
  </sheetData>
  <mergeCells count="11">
    <mergeCell ref="B15:C15"/>
    <mergeCell ref="B18:C18"/>
    <mergeCell ref="B12:C12"/>
    <mergeCell ref="B13:C13"/>
    <mergeCell ref="B14:C14"/>
    <mergeCell ref="B16:C16"/>
    <mergeCell ref="B7:C7"/>
    <mergeCell ref="B8:C8"/>
    <mergeCell ref="B9:C9"/>
    <mergeCell ref="B6:D6"/>
    <mergeCell ref="B11:C11"/>
  </mergeCells>
  <dataValidations disablePrompts="1" count="1">
    <dataValidation type="list" allowBlank="1" showInputMessage="1" showErrorMessage="1" sqref="D25" xr:uid="{DEFC2F11-F7CC-4433-A6BA-0D06BE25C3B7}">
      <formula1>"CONSERVADOR,MODERADO,AGRESIVO"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BCAC-DF74-4F16-B631-22D764373E4F}">
  <dimension ref="B1:E21"/>
  <sheetViews>
    <sheetView zoomScale="80" zoomScaleNormal="80" workbookViewId="0">
      <selection activeCell="I21" sqref="I21"/>
    </sheetView>
  </sheetViews>
  <sheetFormatPr defaultRowHeight="15" x14ac:dyDescent="0.25"/>
  <cols>
    <col min="2" max="2" width="33" bestFit="1" customWidth="1"/>
    <col min="3" max="3" width="17" customWidth="1"/>
    <col min="4" max="4" width="21.85546875" customWidth="1"/>
    <col min="5" max="5" width="12.140625" bestFit="1" customWidth="1"/>
    <col min="8" max="8" width="18.28515625" bestFit="1" customWidth="1"/>
  </cols>
  <sheetData>
    <row r="1" spans="2:5" ht="15.75" thickBot="1" x14ac:dyDescent="0.3"/>
    <row r="2" spans="2:5" ht="16.5" thickTop="1" thickBot="1" x14ac:dyDescent="0.3">
      <c r="B2" s="66" t="s">
        <v>31</v>
      </c>
      <c r="C2" s="66" t="s">
        <v>17</v>
      </c>
      <c r="D2" s="69" t="s">
        <v>22</v>
      </c>
      <c r="E2" s="67" t="s">
        <v>29</v>
      </c>
    </row>
    <row r="3" spans="2:5" ht="16.5" thickTop="1" thickBot="1" x14ac:dyDescent="0.3">
      <c r="B3" s="66" t="str">
        <f>$C$3&amp;"-"&amp;D3</f>
        <v>CONSERVADOR-PAPEL</v>
      </c>
      <c r="C3" s="66" t="s">
        <v>19</v>
      </c>
      <c r="D3" s="70" t="s">
        <v>23</v>
      </c>
      <c r="E3" s="68">
        <v>0.3</v>
      </c>
    </row>
    <row r="4" spans="2:5" ht="16.5" thickTop="1" thickBot="1" x14ac:dyDescent="0.3">
      <c r="B4" s="66" t="str">
        <f t="shared" ref="B4:B8" si="0">$C$3&amp;"-"&amp;D4</f>
        <v>CONSERVADOR-TIJOLO</v>
      </c>
      <c r="C4" s="66" t="s">
        <v>19</v>
      </c>
      <c r="D4" s="70" t="s">
        <v>24</v>
      </c>
      <c r="E4" s="68">
        <v>0.5</v>
      </c>
    </row>
    <row r="5" spans="2:5" ht="16.5" thickTop="1" thickBot="1" x14ac:dyDescent="0.3">
      <c r="B5" s="66" t="str">
        <f t="shared" si="0"/>
        <v>CONSERVADOR-HIBRIDOS</v>
      </c>
      <c r="C5" s="66" t="s">
        <v>19</v>
      </c>
      <c r="D5" s="70" t="s">
        <v>25</v>
      </c>
      <c r="E5" s="68">
        <v>0.1</v>
      </c>
    </row>
    <row r="6" spans="2:5" ht="16.5" thickTop="1" thickBot="1" x14ac:dyDescent="0.3">
      <c r="B6" s="66" t="str">
        <f t="shared" si="0"/>
        <v>CONSERVADOR-FOFs</v>
      </c>
      <c r="C6" s="66" t="s">
        <v>19</v>
      </c>
      <c r="D6" s="70" t="s">
        <v>26</v>
      </c>
      <c r="E6" s="68">
        <v>0.1</v>
      </c>
    </row>
    <row r="7" spans="2:5" ht="16.5" thickTop="1" thickBot="1" x14ac:dyDescent="0.3">
      <c r="B7" s="66" t="str">
        <f t="shared" si="0"/>
        <v>CONSERVADOR-DESENVOLVIMENTO</v>
      </c>
      <c r="C7" s="66" t="s">
        <v>19</v>
      </c>
      <c r="D7" s="70" t="s">
        <v>27</v>
      </c>
      <c r="E7" s="68">
        <v>0</v>
      </c>
    </row>
    <row r="8" spans="2:5" ht="16.5" thickTop="1" thickBot="1" x14ac:dyDescent="0.3">
      <c r="B8" s="66" t="str">
        <f t="shared" si="0"/>
        <v>CONSERVADOR-HOTELARIA</v>
      </c>
      <c r="C8" s="66" t="s">
        <v>19</v>
      </c>
      <c r="D8" s="70" t="s">
        <v>28</v>
      </c>
      <c r="E8" s="68">
        <v>0</v>
      </c>
    </row>
    <row r="9" spans="2:5" ht="16.5" thickTop="1" thickBot="1" x14ac:dyDescent="0.3">
      <c r="B9" s="66" t="str">
        <f>C9&amp;"-"&amp;D9</f>
        <v>MODERADO-PAPEL</v>
      </c>
      <c r="C9" s="66" t="s">
        <v>20</v>
      </c>
      <c r="D9" s="70" t="s">
        <v>23</v>
      </c>
      <c r="E9" s="68">
        <v>0.32</v>
      </c>
    </row>
    <row r="10" spans="2:5" ht="16.5" thickTop="1" thickBot="1" x14ac:dyDescent="0.3">
      <c r="B10" s="66" t="str">
        <f t="shared" ref="B10:B13" si="1">C10&amp;"-"&amp;D10</f>
        <v>MODERADO-TIJOLO</v>
      </c>
      <c r="C10" s="66" t="s">
        <v>20</v>
      </c>
      <c r="D10" s="70" t="s">
        <v>24</v>
      </c>
      <c r="E10" s="68">
        <v>0.35</v>
      </c>
    </row>
    <row r="11" spans="2:5" ht="16.5" thickTop="1" thickBot="1" x14ac:dyDescent="0.3">
      <c r="B11" s="66" t="str">
        <f t="shared" si="1"/>
        <v>MODERADO-HIBRIDOS</v>
      </c>
      <c r="C11" s="66" t="s">
        <v>20</v>
      </c>
      <c r="D11" s="70" t="s">
        <v>25</v>
      </c>
      <c r="E11" s="68">
        <v>0.08</v>
      </c>
    </row>
    <row r="12" spans="2:5" ht="16.5" thickTop="1" thickBot="1" x14ac:dyDescent="0.3">
      <c r="B12" s="66" t="str">
        <f t="shared" si="1"/>
        <v>MODERADO-FOFs</v>
      </c>
      <c r="C12" s="66" t="s">
        <v>20</v>
      </c>
      <c r="D12" s="70" t="s">
        <v>26</v>
      </c>
      <c r="E12" s="68">
        <v>0.05</v>
      </c>
    </row>
    <row r="13" spans="2:5" ht="16.5" thickTop="1" thickBot="1" x14ac:dyDescent="0.3">
      <c r="B13" s="66" t="str">
        <f t="shared" si="1"/>
        <v>MODERADO-DESENVOLVIMENTO</v>
      </c>
      <c r="C13" s="66" t="s">
        <v>20</v>
      </c>
      <c r="D13" s="70" t="s">
        <v>27</v>
      </c>
      <c r="E13" s="68">
        <v>0.1</v>
      </c>
    </row>
    <row r="14" spans="2:5" ht="16.5" thickTop="1" thickBot="1" x14ac:dyDescent="0.3">
      <c r="B14" s="66" t="str">
        <f>C14&amp;"-"&amp;D14</f>
        <v>MODERADO-HOTELARIA</v>
      </c>
      <c r="C14" s="66" t="s">
        <v>20</v>
      </c>
      <c r="D14" s="70" t="s">
        <v>28</v>
      </c>
      <c r="E14" s="68">
        <v>0.1</v>
      </c>
    </row>
    <row r="15" spans="2:5" ht="16.5" thickTop="1" thickBot="1" x14ac:dyDescent="0.3">
      <c r="B15" s="66" t="str">
        <f>C15&amp;"-"&amp;D15</f>
        <v>AGRESIVO-PAPEL</v>
      </c>
      <c r="C15" s="66" t="s">
        <v>18</v>
      </c>
      <c r="D15" s="70" t="s">
        <v>23</v>
      </c>
      <c r="E15" s="68">
        <v>0.5</v>
      </c>
    </row>
    <row r="16" spans="2:5" ht="16.5" thickTop="1" thickBot="1" x14ac:dyDescent="0.3">
      <c r="B16" s="66" t="str">
        <f t="shared" ref="B16:B17" si="2">C16&amp;"-"&amp;D16</f>
        <v>AGRESIVO-TIJOLO</v>
      </c>
      <c r="C16" s="66" t="s">
        <v>18</v>
      </c>
      <c r="D16" s="70" t="s">
        <v>24</v>
      </c>
      <c r="E16" s="68">
        <v>0.1</v>
      </c>
    </row>
    <row r="17" spans="2:5" ht="16.5" thickTop="1" thickBot="1" x14ac:dyDescent="0.3">
      <c r="B17" s="66" t="str">
        <f t="shared" si="2"/>
        <v>AGRESIVO-HIBRIDOS</v>
      </c>
      <c r="C17" s="66" t="s">
        <v>18</v>
      </c>
      <c r="D17" s="70" t="s">
        <v>25</v>
      </c>
      <c r="E17" s="68">
        <v>0.05</v>
      </c>
    </row>
    <row r="18" spans="2:5" ht="16.5" thickTop="1" thickBot="1" x14ac:dyDescent="0.3">
      <c r="B18" s="66" t="str">
        <f>C18&amp;"-"&amp;D18</f>
        <v>AGRESIVO-FOFs</v>
      </c>
      <c r="C18" s="66" t="s">
        <v>18</v>
      </c>
      <c r="D18" s="70" t="s">
        <v>26</v>
      </c>
      <c r="E18" s="68">
        <v>0.05</v>
      </c>
    </row>
    <row r="19" spans="2:5" ht="16.5" thickTop="1" thickBot="1" x14ac:dyDescent="0.3">
      <c r="B19" s="66" t="str">
        <f t="shared" ref="B19:B20" si="3">C19&amp;"-"&amp;D19</f>
        <v>AGRESIVO-DESENVOLVIMENTO</v>
      </c>
      <c r="C19" s="66" t="s">
        <v>18</v>
      </c>
      <c r="D19" s="70" t="s">
        <v>27</v>
      </c>
      <c r="E19" s="68">
        <v>0.2</v>
      </c>
    </row>
    <row r="20" spans="2:5" ht="16.5" thickTop="1" thickBot="1" x14ac:dyDescent="0.3">
      <c r="B20" s="66" t="str">
        <f t="shared" si="3"/>
        <v>AGRESIVO-HOTELARIA</v>
      </c>
      <c r="C20" s="66" t="s">
        <v>18</v>
      </c>
      <c r="D20" s="70" t="s">
        <v>28</v>
      </c>
      <c r="E20" s="68">
        <v>0.1</v>
      </c>
    </row>
    <row r="21" spans="2:5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18</vt:i4>
      </vt:variant>
    </vt:vector>
  </HeadingPairs>
  <TitlesOfParts>
    <vt:vector size="20" baseType="lpstr">
      <vt:lpstr>Simulador</vt:lpstr>
      <vt:lpstr>Staff</vt:lpstr>
      <vt:lpstr>DIVIDENDOS</vt:lpstr>
      <vt:lpstr>PATRIMONIO</vt:lpstr>
      <vt:lpstr>Percentual_Desenvolvimento</vt:lpstr>
      <vt:lpstr>Percentual_fofs</vt:lpstr>
      <vt:lpstr>Percentual_hibrido</vt:lpstr>
      <vt:lpstr>Percentual_hotelaria</vt:lpstr>
      <vt:lpstr>Percentual_papel</vt:lpstr>
      <vt:lpstr>Percentual_tijolo</vt:lpstr>
      <vt:lpstr>Perfil_investido</vt:lpstr>
      <vt:lpstr>Rendimento_Carteira</vt:lpstr>
      <vt:lpstr>SALARIO</vt:lpstr>
      <vt:lpstr>Soma_Investmento</vt:lpstr>
      <vt:lpstr>SUGESTAO_INVESTIMENTO</vt:lpstr>
      <vt:lpstr>ValorFuturo10a</vt:lpstr>
      <vt:lpstr>ValorFuturo20a</vt:lpstr>
      <vt:lpstr>ValorFuturo2a</vt:lpstr>
      <vt:lpstr>ValorFuturo30a</vt:lpstr>
      <vt:lpstr>ValorFuturo5a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Sousa Sousa</dc:creator>
  <cp:lastModifiedBy>Gustavo Sousa Sousa</cp:lastModifiedBy>
  <dcterms:created xsi:type="dcterms:W3CDTF">2025-06-14T12:30:50Z</dcterms:created>
  <dcterms:modified xsi:type="dcterms:W3CDTF">2025-06-15T02:03:32Z</dcterms:modified>
</cp:coreProperties>
</file>