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Leticia\Documents\git PI\Ar Condicionado\TechHumi\documentacao\"/>
    </mc:Choice>
  </mc:AlternateContent>
  <xr:revisionPtr revIDLastSave="0" documentId="13_ncr:1_{8518A093-4FBA-47E1-ACF7-0B2EF1C3A0DC}" xr6:coauthVersionLast="41" xr6:coauthVersionMax="41" xr10:uidLastSave="{00000000-0000-0000-0000-000000000000}"/>
  <bookViews>
    <workbookView xWindow="0" yWindow="0" windowWidth="20490" windowHeight="1092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15" i="1"/>
  <c r="R11" i="1"/>
  <c r="R10" i="1"/>
  <c r="R6" i="1"/>
  <c r="R5" i="1"/>
  <c r="O16" i="1"/>
  <c r="O15" i="1"/>
  <c r="O11" i="1"/>
  <c r="O10" i="1"/>
  <c r="O6" i="1"/>
  <c r="O5" i="1"/>
  <c r="F10" i="1"/>
  <c r="T16" i="1"/>
  <c r="T15" i="1"/>
  <c r="T10" i="1"/>
  <c r="T5" i="1"/>
  <c r="T6" i="1"/>
  <c r="I10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E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U6" i="1" l="1"/>
  <c r="N5" i="1" l="1"/>
  <c r="L5" i="1"/>
  <c r="U5" i="1"/>
  <c r="S6" i="1"/>
  <c r="S5" i="1"/>
  <c r="N6" i="1"/>
  <c r="L6" i="1"/>
  <c r="Q6" i="1"/>
  <c r="Q5" i="1"/>
  <c r="P6" i="1"/>
  <c r="P5" i="1"/>
  <c r="I5" i="1"/>
  <c r="I6" i="1"/>
  <c r="I8" i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F5" i="1"/>
  <c r="F6" i="1"/>
  <c r="F8" i="1"/>
  <c r="F9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S11" i="1" l="1"/>
  <c r="T11" i="1" s="1"/>
  <c r="S16" i="1"/>
  <c r="S15" i="1"/>
  <c r="Q10" i="1"/>
  <c r="U10" i="1"/>
  <c r="N15" i="1"/>
  <c r="Q15" i="1"/>
  <c r="U15" i="1"/>
  <c r="N11" i="1"/>
  <c r="Q11" i="1"/>
  <c r="U11" i="1"/>
  <c r="N16" i="1"/>
  <c r="Q16" i="1"/>
  <c r="U16" i="1"/>
  <c r="N10" i="1"/>
  <c r="L10" i="1"/>
  <c r="P10" i="1"/>
  <c r="S10" i="1"/>
  <c r="L15" i="1"/>
  <c r="P15" i="1"/>
  <c r="L11" i="1"/>
  <c r="P11" i="1"/>
  <c r="L16" i="1"/>
  <c r="P16" i="1"/>
</calcChain>
</file>

<file path=xl/sharedStrings.xml><?xml version="1.0" encoding="utf-8"?>
<sst xmlns="http://schemas.openxmlformats.org/spreadsheetml/2006/main" count="40" uniqueCount="15">
  <si>
    <t>Temperatura</t>
  </si>
  <si>
    <t>Umidade</t>
  </si>
  <si>
    <t>Solução 1</t>
  </si>
  <si>
    <t>Solução 2</t>
  </si>
  <si>
    <t>Solução 3</t>
  </si>
  <si>
    <t>1ºQ</t>
  </si>
  <si>
    <t>Média</t>
  </si>
  <si>
    <t>Mediana</t>
  </si>
  <si>
    <t>3ºQ</t>
  </si>
  <si>
    <t>Máximo</t>
  </si>
  <si>
    <t>Mínimo</t>
  </si>
  <si>
    <t>Legenda</t>
  </si>
  <si>
    <t>Critico</t>
  </si>
  <si>
    <t>Aceitável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</si>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</sst>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F19B61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68A042"/>
        <bgColor indexed="64"/>
      </patternFill>
    </fill>
    <fill>
      <patternFill patternType="solid">
        <fgColor rgb="FF91C46E"/>
        <bgColor indexed="64"/>
      </patternFill>
    </fill>
    <fill>
      <patternFill patternType="solid">
        <fgColor rgb="FFACD391"/>
        <bgColor indexed="64"/>
      </patternFill>
    </fill>
    <fill>
      <patternFill patternType="solid">
        <fgColor rgb="FF3F89CD"/>
        <bgColor indexed="64"/>
      </patternFill>
    </fill>
    <fill>
      <patternFill patternType="solid">
        <fgColor rgb="FFBFD8E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6A8ED0"/>
        <bgColor indexed="64"/>
      </patternFill>
    </fill>
    <fill>
      <patternFill patternType="solid">
        <fgColor rgb="FFEE853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E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94">
    <xf numFmtId="0" fontId="0" fillId="0" borderId="0" xfId="0"/>
    <xf numFmtId="164" fontId="0" fillId="9" borderId="4" xfId="0" applyNumberFormat="1" applyFill="1" applyBorder="1" applyAlignment="1">
      <alignment horizontal="center" vertical="center"/>
    </xf>
    <xf numFmtId="1" fontId="0" fillId="21" borderId="7" xfId="0" applyNumberFormat="1" applyFill="1" applyBorder="1" applyAlignment="1">
      <alignment horizontal="center" vertical="center"/>
    </xf>
    <xf numFmtId="164" fontId="0" fillId="18" borderId="8" xfId="0" applyNumberFormat="1" applyFill="1" applyBorder="1" applyAlignment="1">
      <alignment horizontal="center" vertical="center"/>
    </xf>
    <xf numFmtId="1" fontId="0" fillId="19" borderId="7" xfId="0" applyNumberFormat="1" applyFill="1" applyBorder="1" applyAlignment="1">
      <alignment horizontal="center" vertical="center"/>
    </xf>
    <xf numFmtId="164" fontId="0" fillId="15" borderId="7" xfId="0" applyNumberFormat="1" applyFill="1" applyBorder="1" applyAlignment="1">
      <alignment horizontal="center" vertical="center"/>
    </xf>
    <xf numFmtId="1" fontId="0" fillId="16" borderId="9" xfId="0" applyNumberFormat="1" applyFill="1" applyBorder="1" applyAlignment="1">
      <alignment horizontal="center" vertical="center"/>
    </xf>
    <xf numFmtId="164" fontId="0" fillId="21" borderId="5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1" fontId="0" fillId="18" borderId="5" xfId="0" applyNumberFormat="1" applyFill="1" applyBorder="1" applyAlignment="1">
      <alignment horizontal="center" vertical="center"/>
    </xf>
    <xf numFmtId="1" fontId="0" fillId="15" borderId="10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" fontId="0" fillId="21" borderId="5" xfId="0" applyNumberFormat="1" applyFill="1" applyBorder="1" applyAlignment="1">
      <alignment horizontal="center" vertical="center"/>
    </xf>
    <xf numFmtId="1" fontId="0" fillId="19" borderId="5" xfId="0" applyNumberFormat="1" applyFill="1" applyBorder="1" applyAlignment="1">
      <alignment horizontal="center" vertical="center"/>
    </xf>
    <xf numFmtId="1" fontId="0" fillId="16" borderId="10" xfId="0" applyNumberFormat="1" applyFill="1" applyBorder="1" applyAlignment="1">
      <alignment horizontal="center" vertical="center"/>
    </xf>
    <xf numFmtId="164" fontId="0" fillId="21" borderId="6" xfId="0" applyNumberFormat="1" applyFill="1" applyBorder="1" applyAlignment="1">
      <alignment horizontal="center" vertical="center"/>
    </xf>
    <xf numFmtId="1" fontId="0" fillId="9" borderId="6" xfId="0" applyNumberFormat="1" applyFill="1" applyBorder="1" applyAlignment="1">
      <alignment horizontal="center" vertical="center"/>
    </xf>
    <xf numFmtId="1" fontId="0" fillId="18" borderId="6" xfId="0" applyNumberFormat="1" applyFill="1" applyBorder="1" applyAlignment="1">
      <alignment horizontal="center" vertical="center"/>
    </xf>
    <xf numFmtId="1" fontId="0" fillId="15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6" borderId="0" xfId="0" applyFill="1"/>
    <xf numFmtId="0" fontId="0" fillId="26" borderId="0" xfId="0" applyFill="1" applyAlignment="1">
      <alignment horizontal="center" vertical="center"/>
    </xf>
    <xf numFmtId="164" fontId="0" fillId="26" borderId="0" xfId="0" applyNumberFormat="1" applyFill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0" fontId="3" fillId="20" borderId="1" xfId="4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3" fillId="17" borderId="1" xfId="4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3" fillId="14" borderId="3" xfId="4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4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4" borderId="12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22" borderId="14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25" borderId="14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25" borderId="2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7" borderId="2" xfId="3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0" fontId="3" fillId="7" borderId="3" xfId="3" applyFont="1" applyFill="1" applyBorder="1" applyAlignment="1">
      <alignment horizontal="center" vertical="center"/>
    </xf>
    <xf numFmtId="0" fontId="3" fillId="10" borderId="2" xfId="5" applyFont="1" applyFill="1" applyBorder="1" applyAlignment="1">
      <alignment horizontal="center" vertical="center"/>
    </xf>
    <xf numFmtId="0" fontId="3" fillId="10" borderId="3" xfId="5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0" fontId="3" fillId="12" borderId="3" xfId="1" applyFont="1" applyFill="1" applyBorder="1" applyAlignment="1">
      <alignment horizontal="center" vertical="center"/>
    </xf>
    <xf numFmtId="164" fontId="0" fillId="19" borderId="8" xfId="0" applyNumberFormat="1" applyFill="1" applyBorder="1" applyAlignment="1">
      <alignment horizontal="center" vertical="center"/>
    </xf>
    <xf numFmtId="164" fontId="0" fillId="16" borderId="7" xfId="0" applyNumberFormat="1" applyFill="1" applyBorder="1" applyAlignment="1">
      <alignment horizontal="center" vertical="center"/>
    </xf>
    <xf numFmtId="0" fontId="5" fillId="22" borderId="3" xfId="0" applyFont="1" applyFill="1" applyBorder="1" applyAlignment="1">
      <alignment horizontal="center" vertical="center"/>
    </xf>
    <xf numFmtId="0" fontId="5" fillId="25" borderId="3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164" fontId="0" fillId="27" borderId="1" xfId="0" applyNumberFormat="1" applyFill="1" applyBorder="1" applyAlignment="1">
      <alignment horizontal="center" vertical="center"/>
    </xf>
    <xf numFmtId="164" fontId="0" fillId="27" borderId="12" xfId="0" applyNumberFormat="1" applyFill="1" applyBorder="1" applyAlignment="1">
      <alignment horizontal="center" vertical="center"/>
    </xf>
    <xf numFmtId="1" fontId="0" fillId="27" borderId="15" xfId="0" applyNumberFormat="1" applyFill="1" applyBorder="1" applyAlignment="1">
      <alignment horizontal="center" vertical="center"/>
    </xf>
    <xf numFmtId="1" fontId="0" fillId="27" borderId="14" xfId="0" applyNumberFormat="1" applyFill="1" applyBorder="1" applyAlignment="1">
      <alignment horizontal="center" vertical="center"/>
    </xf>
    <xf numFmtId="164" fontId="0" fillId="28" borderId="1" xfId="0" applyNumberFormat="1" applyFill="1" applyBorder="1" applyAlignment="1">
      <alignment horizontal="center" vertical="center"/>
    </xf>
    <xf numFmtId="1" fontId="0" fillId="28" borderId="14" xfId="0" applyNumberFormat="1" applyFill="1" applyBorder="1" applyAlignment="1">
      <alignment horizontal="center" vertical="center"/>
    </xf>
    <xf numFmtId="164" fontId="0" fillId="28" borderId="12" xfId="0" applyNumberFormat="1" applyFill="1" applyBorder="1" applyAlignment="1">
      <alignment horizontal="center" vertical="center"/>
    </xf>
    <xf numFmtId="1" fontId="0" fillId="28" borderId="15" xfId="0" applyNumberFormat="1" applyFill="1" applyBorder="1" applyAlignment="1">
      <alignment horizontal="center" vertical="center"/>
    </xf>
    <xf numFmtId="164" fontId="0" fillId="29" borderId="1" xfId="0" applyNumberFormat="1" applyFill="1" applyBorder="1" applyAlignment="1">
      <alignment horizontal="center" vertical="center"/>
    </xf>
    <xf numFmtId="1" fontId="0" fillId="29" borderId="14" xfId="0" applyNumberFormat="1" applyFill="1" applyBorder="1" applyAlignment="1">
      <alignment horizontal="center" vertical="center"/>
    </xf>
    <xf numFmtId="164" fontId="0" fillId="29" borderId="12" xfId="0" applyNumberFormat="1" applyFill="1" applyBorder="1" applyAlignment="1">
      <alignment horizontal="center" vertical="center"/>
    </xf>
    <xf numFmtId="1" fontId="0" fillId="29" borderId="15" xfId="0" applyNumberFormat="1" applyFill="1" applyBorder="1" applyAlignment="1">
      <alignment horizontal="center" vertical="center"/>
    </xf>
    <xf numFmtId="164" fontId="0" fillId="28" borderId="3" xfId="0" applyNumberFormat="1" applyFill="1" applyBorder="1" applyAlignment="1">
      <alignment horizontal="center" vertical="center"/>
    </xf>
    <xf numFmtId="1" fontId="0" fillId="28" borderId="16" xfId="0" applyNumberFormat="1" applyFill="1" applyBorder="1" applyAlignment="1">
      <alignment horizontal="center" vertical="center"/>
    </xf>
    <xf numFmtId="1" fontId="0" fillId="28" borderId="3" xfId="0" applyNumberFormat="1" applyFill="1" applyBorder="1" applyAlignment="1">
      <alignment horizontal="center" vertical="center"/>
    </xf>
    <xf numFmtId="1" fontId="0" fillId="28" borderId="1" xfId="0" applyNumberFormat="1" applyFill="1" applyBorder="1" applyAlignment="1">
      <alignment horizontal="center" vertical="center"/>
    </xf>
    <xf numFmtId="1" fontId="0" fillId="29" borderId="1" xfId="0" applyNumberForma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/>
    </xf>
    <xf numFmtId="0" fontId="3" fillId="13" borderId="12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0" borderId="12" xfId="5" applyFont="1" applyFill="1" applyBorder="1" applyAlignment="1">
      <alignment horizontal="center" vertical="center"/>
    </xf>
    <xf numFmtId="0" fontId="0" fillId="26" borderId="0" xfId="0" applyFill="1" applyBorder="1"/>
    <xf numFmtId="0" fontId="4" fillId="26" borderId="0" xfId="0" applyFont="1" applyFill="1" applyBorder="1" applyAlignment="1"/>
    <xf numFmtId="0" fontId="0" fillId="26" borderId="0" xfId="0" applyFill="1" applyBorder="1" applyAlignment="1">
      <alignment horizontal="center"/>
    </xf>
    <xf numFmtId="0" fontId="0" fillId="27" borderId="13" xfId="0" applyFill="1" applyBorder="1"/>
    <xf numFmtId="0" fontId="0" fillId="26" borderId="18" xfId="0" applyFill="1" applyBorder="1" applyAlignment="1">
      <alignment horizontal="center"/>
    </xf>
    <xf numFmtId="0" fontId="0" fillId="28" borderId="17" xfId="0" applyFill="1" applyBorder="1"/>
    <xf numFmtId="0" fontId="0" fillId="26" borderId="15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0" fillId="29" borderId="2" xfId="0" applyFill="1" applyBorder="1"/>
    <xf numFmtId="0" fontId="0" fillId="26" borderId="12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3" fillId="30" borderId="19" xfId="0" applyFont="1" applyFill="1" applyBorder="1" applyAlignment="1">
      <alignment horizontal="center"/>
    </xf>
    <xf numFmtId="0" fontId="3" fillId="30" borderId="20" xfId="0" applyFont="1" applyFill="1" applyBorder="1" applyAlignment="1">
      <alignment horizontal="center"/>
    </xf>
    <xf numFmtId="0" fontId="3" fillId="30" borderId="21" xfId="0" applyFont="1" applyFill="1" applyBorder="1" applyAlignment="1">
      <alignment horizontal="center"/>
    </xf>
  </cellXfs>
  <cellStyles count="6">
    <cellStyle name="40% - Ênfase5" xfId="4" builtinId="47"/>
    <cellStyle name="Ênfase2" xfId="1" builtinId="33"/>
    <cellStyle name="Ênfase4" xfId="2" builtinId="41"/>
    <cellStyle name="Ênfase5" xfId="3" builtinId="45"/>
    <cellStyle name="Ênfase6" xfId="5" builtinId="49"/>
    <cellStyle name="Normal" xfId="0" builtinId="0"/>
  </cellStyles>
  <dxfs count="0"/>
  <tableStyles count="0" defaultTableStyle="TableStyleMedium2" defaultPivotStyle="PivotStyleLight16"/>
  <colors>
    <mruColors>
      <color rgb="FF00FE00"/>
      <color rgb="FFF4B184"/>
      <color rgb="FFACD391"/>
      <color rgb="FF3F89CD"/>
      <color rgb="FF5899D4"/>
      <color rgb="FF91C46E"/>
      <color rgb="FF68A042"/>
      <color rgb="FFF19B61"/>
      <color rgb="FFE66914"/>
      <color rgb="FFEE8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90" zoomScaleNormal="90" workbookViewId="0">
      <selection activeCell="Q19" sqref="Q19"/>
    </sheetView>
  </sheetViews>
  <sheetFormatPr defaultRowHeight="15" x14ac:dyDescent="0.25"/>
  <cols>
    <col min="2" max="2" width="13.85546875" bestFit="1" customWidth="1"/>
    <col min="3" max="3" width="10.140625" bestFit="1" customWidth="1"/>
    <col min="4" max="4" width="12.42578125" bestFit="1" customWidth="1"/>
    <col min="5" max="5" width="13.85546875" bestFit="1" customWidth="1"/>
    <col min="6" max="6" width="10.140625" bestFit="1" customWidth="1"/>
    <col min="7" max="7" width="12.42578125" style="20" bestFit="1" customWidth="1"/>
    <col min="8" max="8" width="13.85546875" bestFit="1" customWidth="1"/>
    <col min="9" max="9" width="10.140625" bestFit="1" customWidth="1"/>
    <col min="10" max="10" width="9.140625" style="20"/>
    <col min="11" max="11" width="13.85546875" bestFit="1" customWidth="1"/>
    <col min="12" max="12" width="9.5703125" customWidth="1"/>
    <col min="13" max="15" width="4.85546875" bestFit="1" customWidth="1"/>
    <col min="16" max="16" width="7.140625" bestFit="1" customWidth="1"/>
    <col min="17" max="17" width="9.5703125" bestFit="1" customWidth="1"/>
    <col min="18" max="18" width="4.85546875" bestFit="1" customWidth="1"/>
    <col min="19" max="19" width="6" customWidth="1"/>
    <col min="20" max="20" width="4.85546875" bestFit="1" customWidth="1"/>
    <col min="21" max="21" width="9.140625" customWidth="1"/>
  </cols>
  <sheetData>
    <row r="1" spans="1:27" ht="15.75" thickBot="1" x14ac:dyDescent="0.3">
      <c r="A1" s="20"/>
      <c r="B1" s="20"/>
      <c r="C1" s="20"/>
      <c r="D1" s="20"/>
      <c r="E1" s="20"/>
      <c r="F1" s="20"/>
      <c r="H1" s="20"/>
      <c r="I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20" customFormat="1" ht="16.5" thickBot="1" x14ac:dyDescent="0.3">
      <c r="B2" s="47" t="s">
        <v>2</v>
      </c>
      <c r="C2" s="49"/>
      <c r="D2" s="23"/>
      <c r="E2" s="50" t="s">
        <v>3</v>
      </c>
      <c r="F2" s="51"/>
      <c r="G2" s="23"/>
      <c r="H2" s="52" t="s">
        <v>4</v>
      </c>
      <c r="I2" s="53"/>
    </row>
    <row r="3" spans="1:27" s="20" customFormat="1" ht="16.5" thickBot="1" x14ac:dyDescent="0.3">
      <c r="B3" s="24" t="s">
        <v>0</v>
      </c>
      <c r="C3" s="25" t="s">
        <v>1</v>
      </c>
      <c r="D3" s="23"/>
      <c r="E3" s="26" t="s">
        <v>0</v>
      </c>
      <c r="F3" s="27" t="s">
        <v>1</v>
      </c>
      <c r="G3" s="23"/>
      <c r="H3" s="28" t="s">
        <v>0</v>
      </c>
      <c r="I3" s="29" t="s">
        <v>1</v>
      </c>
      <c r="K3" s="47" t="s">
        <v>2</v>
      </c>
      <c r="L3" s="48"/>
      <c r="M3" s="48"/>
      <c r="N3" s="48"/>
      <c r="O3" s="48"/>
      <c r="P3" s="48"/>
      <c r="Q3" s="48"/>
      <c r="R3" s="48"/>
      <c r="S3" s="48"/>
      <c r="T3" s="48"/>
      <c r="U3" s="49"/>
    </row>
    <row r="4" spans="1:27" s="20" customFormat="1" ht="16.5" thickBot="1" x14ac:dyDescent="0.3">
      <c r="B4" s="1">
        <v>20</v>
      </c>
      <c r="C4" s="2">
        <v>56</v>
      </c>
      <c r="D4" s="21"/>
      <c r="E4" s="3">
        <v>20</v>
      </c>
      <c r="F4" s="4">
        <f>SUM(C4,1)</f>
        <v>57</v>
      </c>
      <c r="G4" s="21"/>
      <c r="H4" s="5">
        <v>20</v>
      </c>
      <c r="I4" s="6">
        <f>SUM(C4-1)</f>
        <v>55</v>
      </c>
      <c r="K4" s="30"/>
      <c r="L4" s="31" t="s">
        <v>10</v>
      </c>
      <c r="M4" s="58"/>
      <c r="N4" s="32" t="s">
        <v>5</v>
      </c>
      <c r="O4" s="32"/>
      <c r="P4" s="33" t="s">
        <v>6</v>
      </c>
      <c r="Q4" s="32" t="s">
        <v>7</v>
      </c>
      <c r="R4" s="32"/>
      <c r="S4" s="33" t="s">
        <v>8</v>
      </c>
      <c r="T4" s="58"/>
      <c r="U4" s="32" t="s">
        <v>9</v>
      </c>
    </row>
    <row r="5" spans="1:27" s="20" customFormat="1" ht="16.5" thickBot="1" x14ac:dyDescent="0.3">
      <c r="B5" s="7">
        <v>20.3</v>
      </c>
      <c r="C5" s="8">
        <v>57</v>
      </c>
      <c r="D5" s="22"/>
      <c r="E5" s="54">
        <f>SUM(B5,0.3)</f>
        <v>20.6</v>
      </c>
      <c r="F5" s="9">
        <f t="shared" ref="F5:F23" si="0">SUM(C5,1)</f>
        <v>58</v>
      </c>
      <c r="G5" s="21"/>
      <c r="H5" s="55">
        <f t="shared" ref="H5:H23" si="1">SUM(B5,0.2)</f>
        <v>20.5</v>
      </c>
      <c r="I5" s="10">
        <f t="shared" ref="I5:I23" si="2">SUM(C5-1)</f>
        <v>56</v>
      </c>
      <c r="K5" s="34" t="s">
        <v>0</v>
      </c>
      <c r="L5" s="65">
        <f>MIN(B4:B23)</f>
        <v>20</v>
      </c>
      <c r="M5" s="63">
        <v>20.3</v>
      </c>
      <c r="N5" s="67">
        <f>QUARTILE(B4:B23,1)</f>
        <v>20.6</v>
      </c>
      <c r="O5" s="67">
        <f>AVERAGE(N5,P5)</f>
        <v>21.07</v>
      </c>
      <c r="P5" s="60">
        <f>AVERAGE(B4:B23)</f>
        <v>21.54</v>
      </c>
      <c r="Q5" s="59">
        <f>MEDIAN(B4:B23)</f>
        <v>21.6</v>
      </c>
      <c r="R5" s="67">
        <f>AVERAGE(Q5,S5)</f>
        <v>21.950000000000003</v>
      </c>
      <c r="S5" s="69">
        <f>QUARTILE(B4:B23,3)</f>
        <v>22.3</v>
      </c>
      <c r="T5" s="63">
        <f>AVERAGE(S5,U5)</f>
        <v>22.65</v>
      </c>
      <c r="U5" s="63">
        <f>MAX(B4:B23)</f>
        <v>23</v>
      </c>
    </row>
    <row r="6" spans="1:27" ht="16.5" thickBot="1" x14ac:dyDescent="0.3">
      <c r="A6" s="20"/>
      <c r="B6" s="11">
        <v>20.6</v>
      </c>
      <c r="C6" s="12">
        <v>59</v>
      </c>
      <c r="D6" s="22"/>
      <c r="E6" s="3">
        <f t="shared" ref="E6:E23" si="3">SUM(B6,0.3)</f>
        <v>20.900000000000002</v>
      </c>
      <c r="F6" s="13">
        <f t="shared" si="0"/>
        <v>60</v>
      </c>
      <c r="G6" s="21"/>
      <c r="H6" s="5">
        <f t="shared" si="1"/>
        <v>20.8</v>
      </c>
      <c r="I6" s="14">
        <f t="shared" si="2"/>
        <v>58</v>
      </c>
      <c r="K6" s="35" t="s">
        <v>1</v>
      </c>
      <c r="L6" s="66">
        <f>MIN(C4:C23)</f>
        <v>40</v>
      </c>
      <c r="M6" s="64">
        <v>44</v>
      </c>
      <c r="N6" s="68">
        <f>QUARTILE(C4:C23,1)</f>
        <v>47.75</v>
      </c>
      <c r="O6" s="75">
        <f>AVERAGE(N6,P6)</f>
        <v>50.4</v>
      </c>
      <c r="P6" s="61">
        <f>AVERAGE(C4:C23)</f>
        <v>53.05</v>
      </c>
      <c r="Q6" s="62">
        <f>MEDIAN(C4:C23)</f>
        <v>56.5</v>
      </c>
      <c r="R6" s="75">
        <f>AVERAGE(Q6,S6)</f>
        <v>57.375</v>
      </c>
      <c r="S6" s="70">
        <f>QUARTILE(C4:C23,3)</f>
        <v>58.25</v>
      </c>
      <c r="T6" s="74">
        <f>AVERAGE(S6,U6)</f>
        <v>59.125</v>
      </c>
      <c r="U6" s="64">
        <f>MAX(C4:C23)</f>
        <v>60</v>
      </c>
      <c r="V6" s="20"/>
      <c r="W6" s="20"/>
      <c r="X6" s="20"/>
      <c r="Y6" s="20"/>
      <c r="Z6" s="20"/>
      <c r="AA6" s="20"/>
    </row>
    <row r="7" spans="1:27" ht="15.75" thickBot="1" x14ac:dyDescent="0.3">
      <c r="A7" s="20"/>
      <c r="B7" s="7">
        <v>20.6</v>
      </c>
      <c r="C7" s="8">
        <v>60</v>
      </c>
      <c r="D7" s="22"/>
      <c r="E7" s="54">
        <f t="shared" si="3"/>
        <v>20.900000000000002</v>
      </c>
      <c r="F7" s="9">
        <v>60</v>
      </c>
      <c r="G7" s="21"/>
      <c r="H7" s="55">
        <f t="shared" si="1"/>
        <v>20.8</v>
      </c>
      <c r="I7" s="10">
        <v>60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0"/>
      <c r="W7" s="20"/>
      <c r="X7" s="20"/>
      <c r="Y7" s="20"/>
      <c r="Z7" s="20"/>
      <c r="AA7" s="20"/>
    </row>
    <row r="8" spans="1:27" ht="16.5" thickBot="1" x14ac:dyDescent="0.3">
      <c r="A8" s="20"/>
      <c r="B8" s="11">
        <v>20.3</v>
      </c>
      <c r="C8" s="12">
        <v>59</v>
      </c>
      <c r="D8" s="22"/>
      <c r="E8" s="3">
        <f t="shared" si="3"/>
        <v>20.6</v>
      </c>
      <c r="F8" s="13">
        <f t="shared" si="0"/>
        <v>60</v>
      </c>
      <c r="G8" s="21"/>
      <c r="H8" s="5">
        <f t="shared" si="1"/>
        <v>20.5</v>
      </c>
      <c r="I8" s="14">
        <f t="shared" si="2"/>
        <v>58</v>
      </c>
      <c r="K8" s="50" t="s">
        <v>3</v>
      </c>
      <c r="L8" s="79"/>
      <c r="M8" s="79"/>
      <c r="N8" s="79"/>
      <c r="O8" s="79"/>
      <c r="P8" s="79"/>
      <c r="Q8" s="79"/>
      <c r="R8" s="79"/>
      <c r="S8" s="79"/>
      <c r="T8" s="79"/>
      <c r="U8" s="51"/>
      <c r="V8" s="20"/>
      <c r="W8" s="20"/>
      <c r="X8" s="20"/>
      <c r="Y8" s="20"/>
      <c r="Z8" s="20"/>
      <c r="AA8" s="20"/>
    </row>
    <row r="9" spans="1:27" ht="16.5" thickBot="1" x14ac:dyDescent="0.3">
      <c r="A9" s="20"/>
      <c r="B9" s="7">
        <v>21.2</v>
      </c>
      <c r="C9" s="8">
        <v>47</v>
      </c>
      <c r="D9" s="22"/>
      <c r="E9" s="54">
        <f t="shared" si="3"/>
        <v>21.5</v>
      </c>
      <c r="F9" s="9">
        <f t="shared" si="0"/>
        <v>48</v>
      </c>
      <c r="G9" s="21"/>
      <c r="H9" s="55">
        <f t="shared" si="1"/>
        <v>21.4</v>
      </c>
      <c r="I9" s="10">
        <f t="shared" si="2"/>
        <v>46</v>
      </c>
      <c r="K9" s="19"/>
      <c r="L9" s="40" t="s">
        <v>10</v>
      </c>
      <c r="M9" s="40"/>
      <c r="N9" s="41" t="s">
        <v>5</v>
      </c>
      <c r="O9" s="36"/>
      <c r="P9" s="40" t="s">
        <v>6</v>
      </c>
      <c r="Q9" s="41" t="s">
        <v>7</v>
      </c>
      <c r="R9" s="36"/>
      <c r="S9" s="40" t="s">
        <v>8</v>
      </c>
      <c r="T9" s="56"/>
      <c r="U9" s="42" t="s">
        <v>9</v>
      </c>
      <c r="V9" s="20"/>
      <c r="W9" s="20"/>
      <c r="X9" s="20"/>
      <c r="Y9" s="20"/>
      <c r="Z9" s="20"/>
      <c r="AA9" s="20"/>
    </row>
    <row r="10" spans="1:27" s="20" customFormat="1" ht="16.5" thickBot="1" x14ac:dyDescent="0.3">
      <c r="B10" s="11">
        <v>21.9</v>
      </c>
      <c r="C10" s="12">
        <v>44</v>
      </c>
      <c r="D10" s="22"/>
      <c r="E10" s="3">
        <f t="shared" si="3"/>
        <v>22.2</v>
      </c>
      <c r="F10" s="13">
        <f t="shared" si="0"/>
        <v>45</v>
      </c>
      <c r="G10" s="21"/>
      <c r="H10" s="5">
        <f t="shared" si="1"/>
        <v>22.099999999999998</v>
      </c>
      <c r="I10" s="14">
        <f>SUM(C10-1)</f>
        <v>43</v>
      </c>
      <c r="K10" s="36" t="s">
        <v>0</v>
      </c>
      <c r="L10" s="63">
        <f>MIN(E4:E23)</f>
        <v>20</v>
      </c>
      <c r="M10" s="63">
        <v>20.5</v>
      </c>
      <c r="N10" s="69">
        <f>QUARTILE(E4:E23,1)</f>
        <v>20.900000000000002</v>
      </c>
      <c r="O10" s="67">
        <f>AVERAGE(N10,P10)</f>
        <v>21.355</v>
      </c>
      <c r="P10" s="59">
        <f>AVERAGE(E4:E23)</f>
        <v>21.81</v>
      </c>
      <c r="Q10" s="60">
        <f>MEDIAN(E4:E23)</f>
        <v>21.9</v>
      </c>
      <c r="R10" s="67">
        <f>AVERAGE(Q10,S10)</f>
        <v>22.25</v>
      </c>
      <c r="S10" s="67">
        <f>QUARTILE(E4:E23,3)</f>
        <v>22.6</v>
      </c>
      <c r="T10" s="71">
        <f>AVERAGE(S10,U10)</f>
        <v>22.8</v>
      </c>
      <c r="U10" s="71">
        <f>MAX(E4:E23)</f>
        <v>23</v>
      </c>
    </row>
    <row r="11" spans="1:27" ht="16.5" thickBot="1" x14ac:dyDescent="0.3">
      <c r="A11" s="20"/>
      <c r="B11" s="7">
        <v>21.7</v>
      </c>
      <c r="C11" s="8">
        <v>40</v>
      </c>
      <c r="D11" s="22"/>
      <c r="E11" s="54">
        <f t="shared" si="3"/>
        <v>22</v>
      </c>
      <c r="F11" s="9">
        <v>40</v>
      </c>
      <c r="G11" s="21"/>
      <c r="H11" s="55">
        <f t="shared" si="1"/>
        <v>21.9</v>
      </c>
      <c r="I11" s="10">
        <v>40</v>
      </c>
      <c r="K11" s="37" t="s">
        <v>1</v>
      </c>
      <c r="L11" s="64">
        <f>MIN(F4:F23)</f>
        <v>40</v>
      </c>
      <c r="M11" s="64">
        <v>44.5</v>
      </c>
      <c r="N11" s="70">
        <f>QUARTILE(F4:F23,1)</f>
        <v>48.75</v>
      </c>
      <c r="O11" s="75">
        <f>AVERAGE(N11,P11)</f>
        <v>51.35</v>
      </c>
      <c r="P11" s="62">
        <f>AVERAGE(F4:F23)</f>
        <v>53.95</v>
      </c>
      <c r="Q11" s="61">
        <f>MEDIAN(F4:F23)</f>
        <v>57.5</v>
      </c>
      <c r="R11" s="75">
        <f>AVERAGE(Q11,S11)</f>
        <v>58.375</v>
      </c>
      <c r="S11" s="68">
        <f>QUARTILE(F4:F23,3)</f>
        <v>59.25</v>
      </c>
      <c r="T11" s="73">
        <f>AVERAGE(S11,U11)</f>
        <v>59.625</v>
      </c>
      <c r="U11" s="72">
        <f>MAX(F4:F23)</f>
        <v>60</v>
      </c>
      <c r="V11" s="20"/>
      <c r="W11" s="20"/>
      <c r="X11" s="20"/>
      <c r="Y11" s="20"/>
      <c r="Z11" s="20"/>
      <c r="AA11" s="20"/>
    </row>
    <row r="12" spans="1:27" ht="15.75" thickBot="1" x14ac:dyDescent="0.3">
      <c r="A12" s="20"/>
      <c r="B12" s="11">
        <v>21.4</v>
      </c>
      <c r="C12" s="12">
        <v>49</v>
      </c>
      <c r="D12" s="22"/>
      <c r="E12" s="3">
        <f t="shared" si="3"/>
        <v>21.7</v>
      </c>
      <c r="F12" s="13">
        <f t="shared" si="0"/>
        <v>50</v>
      </c>
      <c r="G12" s="21"/>
      <c r="H12" s="5">
        <f t="shared" si="1"/>
        <v>21.599999999999998</v>
      </c>
      <c r="I12" s="14">
        <f t="shared" si="2"/>
        <v>48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0"/>
      <c r="W12" s="20"/>
      <c r="X12" s="20"/>
      <c r="Y12" s="20"/>
      <c r="Z12" s="20"/>
      <c r="AA12" s="20"/>
    </row>
    <row r="13" spans="1:27" ht="16.5" thickBot="1" x14ac:dyDescent="0.3">
      <c r="A13" s="20"/>
      <c r="B13" s="7">
        <v>21.5</v>
      </c>
      <c r="C13" s="8">
        <v>48</v>
      </c>
      <c r="D13" s="22"/>
      <c r="E13" s="54">
        <f t="shared" si="3"/>
        <v>21.8</v>
      </c>
      <c r="F13" s="9">
        <f t="shared" si="0"/>
        <v>49</v>
      </c>
      <c r="G13" s="21"/>
      <c r="H13" s="55">
        <f t="shared" si="1"/>
        <v>21.7</v>
      </c>
      <c r="I13" s="10">
        <f t="shared" si="2"/>
        <v>47</v>
      </c>
      <c r="K13" s="76" t="s">
        <v>4</v>
      </c>
      <c r="L13" s="77"/>
      <c r="M13" s="77"/>
      <c r="N13" s="77"/>
      <c r="O13" s="77"/>
      <c r="P13" s="77"/>
      <c r="Q13" s="77"/>
      <c r="R13" s="77"/>
      <c r="S13" s="77"/>
      <c r="T13" s="77"/>
      <c r="U13" s="78"/>
      <c r="V13" s="20"/>
      <c r="W13" s="20"/>
      <c r="X13" s="20"/>
      <c r="Y13" s="20"/>
      <c r="Z13" s="20"/>
      <c r="AA13" s="20"/>
    </row>
    <row r="14" spans="1:27" ht="16.5" thickBot="1" x14ac:dyDescent="0.3">
      <c r="A14" s="20"/>
      <c r="B14" s="11">
        <v>20.399999999999999</v>
      </c>
      <c r="C14" s="12">
        <v>46</v>
      </c>
      <c r="D14" s="22"/>
      <c r="E14" s="3">
        <f t="shared" si="3"/>
        <v>20.7</v>
      </c>
      <c r="F14" s="13">
        <f t="shared" si="0"/>
        <v>47</v>
      </c>
      <c r="G14" s="21"/>
      <c r="H14" s="5">
        <f t="shared" si="1"/>
        <v>20.599999999999998</v>
      </c>
      <c r="I14" s="14">
        <f t="shared" si="2"/>
        <v>45</v>
      </c>
      <c r="K14" s="19"/>
      <c r="L14" s="43" t="s">
        <v>10</v>
      </c>
      <c r="M14" s="44"/>
      <c r="N14" s="38" t="s">
        <v>5</v>
      </c>
      <c r="O14" s="38"/>
      <c r="P14" s="44" t="s">
        <v>6</v>
      </c>
      <c r="Q14" s="45" t="s">
        <v>7</v>
      </c>
      <c r="R14" s="38"/>
      <c r="S14" s="44" t="s">
        <v>8</v>
      </c>
      <c r="T14" s="57"/>
      <c r="U14" s="46" t="s">
        <v>9</v>
      </c>
      <c r="V14" s="20"/>
      <c r="W14" s="20"/>
      <c r="X14" s="20"/>
      <c r="Y14" s="20"/>
      <c r="Z14" s="20"/>
      <c r="AA14" s="20"/>
    </row>
    <row r="15" spans="1:27" ht="16.5" thickBot="1" x14ac:dyDescent="0.3">
      <c r="A15" s="20"/>
      <c r="B15" s="7">
        <v>21.2</v>
      </c>
      <c r="C15" s="8">
        <v>58</v>
      </c>
      <c r="D15" s="22"/>
      <c r="E15" s="54">
        <f t="shared" si="3"/>
        <v>21.5</v>
      </c>
      <c r="F15" s="9">
        <f t="shared" si="0"/>
        <v>59</v>
      </c>
      <c r="G15" s="21"/>
      <c r="H15" s="55">
        <f t="shared" si="1"/>
        <v>21.4</v>
      </c>
      <c r="I15" s="10">
        <f t="shared" si="2"/>
        <v>57</v>
      </c>
      <c r="K15" s="38" t="s">
        <v>0</v>
      </c>
      <c r="L15" s="65">
        <f>MIN(H4:H23)</f>
        <v>20</v>
      </c>
      <c r="M15" s="63">
        <v>20.399999999999999</v>
      </c>
      <c r="N15" s="67">
        <f>QUARTILE(H4:H23,1)</f>
        <v>20.8</v>
      </c>
      <c r="O15" s="67">
        <f>AVERAGE(N15,P15)</f>
        <v>21.259999999999998</v>
      </c>
      <c r="P15" s="59">
        <f>AVERAGE(H4:H23)</f>
        <v>21.719999999999995</v>
      </c>
      <c r="Q15" s="60">
        <f>MEDIAN(H4:H23)</f>
        <v>21.799999999999997</v>
      </c>
      <c r="R15" s="67">
        <f>AVERAGE(Q15,S15)</f>
        <v>22.15</v>
      </c>
      <c r="S15" s="67">
        <f>QUARTILE(H4:H23,3)</f>
        <v>22.5</v>
      </c>
      <c r="T15" s="71">
        <f>AVERAGE(S15,U15)</f>
        <v>22.75</v>
      </c>
      <c r="U15" s="71">
        <f>MAX(H4:H23)</f>
        <v>23</v>
      </c>
      <c r="V15" s="20"/>
      <c r="W15" s="20"/>
      <c r="X15" s="20"/>
      <c r="Y15" s="20"/>
      <c r="Z15" s="20"/>
      <c r="AA15" s="20"/>
    </row>
    <row r="16" spans="1:27" ht="16.5" thickBot="1" x14ac:dyDescent="0.3">
      <c r="A16" s="20"/>
      <c r="B16" s="11">
        <v>22.3</v>
      </c>
      <c r="C16" s="12">
        <v>59</v>
      </c>
      <c r="D16" s="22"/>
      <c r="E16" s="3">
        <f t="shared" si="3"/>
        <v>22.6</v>
      </c>
      <c r="F16" s="13">
        <f t="shared" si="0"/>
        <v>60</v>
      </c>
      <c r="G16" s="21"/>
      <c r="H16" s="5">
        <f t="shared" si="1"/>
        <v>22.5</v>
      </c>
      <c r="I16" s="14">
        <f t="shared" si="2"/>
        <v>58</v>
      </c>
      <c r="K16" s="39" t="s">
        <v>1</v>
      </c>
      <c r="L16" s="66">
        <f>MIN(I4:I23)</f>
        <v>40</v>
      </c>
      <c r="M16" s="64">
        <v>44</v>
      </c>
      <c r="N16" s="68">
        <f>QUARTILE(I4:I23,1)</f>
        <v>46.75</v>
      </c>
      <c r="O16" s="75">
        <f>AVERAGE(N16,P16)</f>
        <v>49.45</v>
      </c>
      <c r="P16" s="62">
        <f>AVERAGE(I4:I23)</f>
        <v>52.15</v>
      </c>
      <c r="Q16" s="61">
        <f>MEDIAN(I4:I23)</f>
        <v>55.5</v>
      </c>
      <c r="R16" s="75">
        <f>AVERAGE(Q16,S16)</f>
        <v>56.375</v>
      </c>
      <c r="S16" s="68">
        <f>QUARTILE(I4:I23,3)</f>
        <v>57.25</v>
      </c>
      <c r="T16" s="73">
        <f>AVERAGE(S16,U16)</f>
        <v>58.625</v>
      </c>
      <c r="U16" s="72">
        <f>MAX(I4:I23)</f>
        <v>60</v>
      </c>
      <c r="V16" s="20"/>
      <c r="W16" s="20"/>
      <c r="X16" s="20"/>
      <c r="Y16" s="20"/>
      <c r="Z16" s="20"/>
      <c r="AA16" s="20"/>
    </row>
    <row r="17" spans="1:27" x14ac:dyDescent="0.25">
      <c r="A17" s="20"/>
      <c r="B17" s="7">
        <v>22.2</v>
      </c>
      <c r="C17" s="8">
        <v>58</v>
      </c>
      <c r="D17" s="22"/>
      <c r="E17" s="54">
        <f t="shared" si="3"/>
        <v>22.5</v>
      </c>
      <c r="F17" s="9">
        <f t="shared" si="0"/>
        <v>59</v>
      </c>
      <c r="G17" s="21"/>
      <c r="H17" s="55">
        <f t="shared" si="1"/>
        <v>22.4</v>
      </c>
      <c r="I17" s="10">
        <f t="shared" si="2"/>
        <v>57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 s="20"/>
      <c r="B18" s="11">
        <v>22.1</v>
      </c>
      <c r="C18" s="12">
        <v>57</v>
      </c>
      <c r="D18" s="22"/>
      <c r="E18" s="3">
        <f t="shared" si="3"/>
        <v>22.400000000000002</v>
      </c>
      <c r="F18" s="13">
        <f t="shared" si="0"/>
        <v>58</v>
      </c>
      <c r="G18" s="21"/>
      <c r="H18" s="5">
        <f t="shared" si="1"/>
        <v>22.3</v>
      </c>
      <c r="I18" s="14">
        <f t="shared" si="2"/>
        <v>56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6.5" thickBot="1" x14ac:dyDescent="0.3">
      <c r="A19" s="20"/>
      <c r="B19" s="7">
        <v>22.6</v>
      </c>
      <c r="C19" s="8">
        <v>59</v>
      </c>
      <c r="D19" s="22"/>
      <c r="E19" s="54">
        <f>SUM(B19,0.3)</f>
        <v>22.900000000000002</v>
      </c>
      <c r="F19" s="9">
        <f t="shared" si="0"/>
        <v>60</v>
      </c>
      <c r="G19" s="21"/>
      <c r="H19" s="55">
        <f t="shared" si="1"/>
        <v>22.8</v>
      </c>
      <c r="I19" s="10">
        <f t="shared" si="2"/>
        <v>58</v>
      </c>
      <c r="K19" s="91" t="s">
        <v>11</v>
      </c>
      <c r="L19" s="92"/>
      <c r="M19" s="93"/>
      <c r="N19" s="80"/>
      <c r="O19" s="80"/>
      <c r="P19" s="80"/>
      <c r="Q19" s="80"/>
      <c r="R19" s="81"/>
      <c r="S19" s="80"/>
      <c r="T19" s="20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 s="20"/>
      <c r="B20" s="11">
        <v>22.7</v>
      </c>
      <c r="C20" s="12">
        <v>41</v>
      </c>
      <c r="D20" s="22"/>
      <c r="E20" s="3">
        <f t="shared" si="3"/>
        <v>23</v>
      </c>
      <c r="F20" s="13">
        <f t="shared" si="0"/>
        <v>42</v>
      </c>
      <c r="G20" s="21"/>
      <c r="H20" s="5">
        <f t="shared" si="1"/>
        <v>22.9</v>
      </c>
      <c r="I20" s="14">
        <f t="shared" si="2"/>
        <v>40</v>
      </c>
      <c r="K20" s="83"/>
      <c r="L20" s="82" t="s">
        <v>14</v>
      </c>
      <c r="M20" s="84"/>
      <c r="N20" s="80"/>
      <c r="O20" s="80"/>
      <c r="P20" s="80"/>
      <c r="Q20" s="80"/>
      <c r="R20" s="80"/>
      <c r="S20" s="80"/>
      <c r="T20" s="20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 s="20"/>
      <c r="B21" s="7">
        <v>22.5</v>
      </c>
      <c r="C21" s="8">
        <v>57</v>
      </c>
      <c r="D21" s="22"/>
      <c r="E21" s="54">
        <f t="shared" si="3"/>
        <v>22.8</v>
      </c>
      <c r="F21" s="9">
        <f t="shared" si="0"/>
        <v>58</v>
      </c>
      <c r="G21" s="21"/>
      <c r="H21" s="55">
        <f t="shared" si="1"/>
        <v>22.7</v>
      </c>
      <c r="I21" s="10">
        <f t="shared" si="2"/>
        <v>56</v>
      </c>
      <c r="K21" s="88"/>
      <c r="L21" s="89" t="s">
        <v>13</v>
      </c>
      <c r="M21" s="90"/>
      <c r="N21" s="80"/>
      <c r="O21" s="80"/>
      <c r="P21" s="80"/>
      <c r="Q21" s="80"/>
      <c r="R21" s="8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 s="20"/>
      <c r="B22" s="11">
        <v>22.3</v>
      </c>
      <c r="C22" s="12">
        <v>56</v>
      </c>
      <c r="D22" s="22"/>
      <c r="E22" s="3">
        <f t="shared" si="3"/>
        <v>22.6</v>
      </c>
      <c r="F22" s="13">
        <f t="shared" si="0"/>
        <v>57</v>
      </c>
      <c r="G22" s="21"/>
      <c r="H22" s="5">
        <f t="shared" si="1"/>
        <v>22.5</v>
      </c>
      <c r="I22" s="14">
        <f t="shared" si="2"/>
        <v>55</v>
      </c>
      <c r="K22" s="85"/>
      <c r="L22" s="86" t="s">
        <v>12</v>
      </c>
      <c r="M22" s="87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 s="20"/>
      <c r="B23" s="15">
        <v>23</v>
      </c>
      <c r="C23" s="16">
        <v>51</v>
      </c>
      <c r="D23" s="22"/>
      <c r="E23" s="54">
        <v>23</v>
      </c>
      <c r="F23" s="17">
        <f t="shared" si="0"/>
        <v>52</v>
      </c>
      <c r="G23" s="21"/>
      <c r="H23" s="55">
        <v>23</v>
      </c>
      <c r="I23" s="18">
        <f t="shared" si="2"/>
        <v>50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5">
      <c r="A24" s="20"/>
      <c r="B24" s="20"/>
      <c r="C24" s="20"/>
      <c r="D24" s="20"/>
      <c r="E24" s="20"/>
      <c r="F24" s="20"/>
      <c r="H24" s="20"/>
      <c r="I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5">
      <c r="A25" s="20"/>
      <c r="B25" s="20"/>
      <c r="C25" s="20"/>
      <c r="D25" s="20"/>
      <c r="E25" s="20"/>
      <c r="F25" s="20"/>
      <c r="H25" s="20"/>
      <c r="I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5">
      <c r="A26" s="20"/>
      <c r="B26" s="20"/>
      <c r="C26" s="20"/>
      <c r="D26" s="20"/>
      <c r="E26" s="20"/>
      <c r="F26" s="20"/>
      <c r="H26" s="20"/>
      <c r="I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5">
      <c r="A27" s="20"/>
      <c r="B27" s="20"/>
      <c r="C27" s="20"/>
      <c r="D27" s="20"/>
      <c r="E27" s="20"/>
      <c r="F27" s="20"/>
      <c r="H27" s="20"/>
      <c r="I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5">
      <c r="A28" s="20"/>
      <c r="B28" s="20"/>
      <c r="C28" s="20"/>
      <c r="D28" s="20"/>
      <c r="E28" s="20"/>
      <c r="F28" s="20"/>
      <c r="H28" s="20"/>
      <c r="I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5">
      <c r="A29" s="20"/>
      <c r="B29" s="20"/>
      <c r="C29" s="20"/>
      <c r="D29" s="20"/>
      <c r="E29" s="20"/>
      <c r="F29" s="20"/>
      <c r="H29" s="20"/>
      <c r="I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5">
      <c r="B30" s="20"/>
      <c r="C30" s="20"/>
      <c r="D30" s="20"/>
      <c r="E30" s="20"/>
      <c r="F30" s="20"/>
      <c r="H30" s="20"/>
      <c r="I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5">
      <c r="B31" s="20"/>
      <c r="C31" s="20"/>
      <c r="D31" s="20"/>
      <c r="E31" s="20"/>
      <c r="F31" s="20"/>
      <c r="H31" s="20"/>
      <c r="I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5">
      <c r="B32" s="20"/>
      <c r="C32" s="20"/>
      <c r="D32" s="20"/>
      <c r="E32" s="20"/>
      <c r="F32" s="20"/>
      <c r="H32" s="20"/>
      <c r="I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2:27" x14ac:dyDescent="0.25">
      <c r="B33" s="20"/>
      <c r="C33" s="20"/>
      <c r="D33" s="20"/>
      <c r="E33" s="20"/>
      <c r="F33" s="20"/>
      <c r="H33" s="20"/>
      <c r="I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2:27" x14ac:dyDescent="0.25">
      <c r="B34" s="20"/>
      <c r="C34" s="20"/>
      <c r="D34" s="20"/>
      <c r="E34" s="20"/>
      <c r="F34" s="20"/>
      <c r="H34" s="20"/>
      <c r="I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2:27" x14ac:dyDescent="0.25">
      <c r="B35" s="20"/>
      <c r="C35" s="20"/>
      <c r="D35" s="20"/>
      <c r="E35" s="20"/>
      <c r="F35" s="20"/>
      <c r="H35" s="20"/>
      <c r="I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2:27" x14ac:dyDescent="0.25">
      <c r="B36" s="20"/>
      <c r="C36" s="20"/>
      <c r="D36" s="20"/>
      <c r="E36" s="20"/>
      <c r="F36" s="20"/>
      <c r="H36" s="20"/>
      <c r="I36" s="20"/>
      <c r="V36" s="20"/>
      <c r="W36" s="20"/>
      <c r="X36" s="20"/>
      <c r="Y36" s="20"/>
      <c r="Z36" s="20"/>
      <c r="AA36" s="20"/>
    </row>
    <row r="37" spans="2:27" x14ac:dyDescent="0.25">
      <c r="B37" s="20"/>
      <c r="C37" s="20"/>
      <c r="D37" s="20"/>
      <c r="E37" s="20"/>
      <c r="F37" s="20"/>
      <c r="H37" s="20"/>
      <c r="I37" s="20"/>
      <c r="V37" s="20"/>
      <c r="W37" s="20"/>
      <c r="X37" s="20"/>
      <c r="Y37" s="20"/>
      <c r="Z37" s="20"/>
      <c r="AA37" s="20"/>
    </row>
    <row r="38" spans="2:27" x14ac:dyDescent="0.25">
      <c r="V38" s="20"/>
      <c r="W38" s="20"/>
      <c r="X38" s="20"/>
      <c r="Y38" s="20"/>
      <c r="Z38" s="20"/>
      <c r="AA38" s="20"/>
    </row>
    <row r="39" spans="2:27" x14ac:dyDescent="0.25">
      <c r="V39" s="20"/>
      <c r="W39" s="20"/>
      <c r="X39" s="20"/>
      <c r="Y39" s="20"/>
      <c r="Z39" s="20"/>
      <c r="AA39" s="20"/>
    </row>
  </sheetData>
  <mergeCells count="10">
    <mergeCell ref="K19:M19"/>
    <mergeCell ref="L20:M20"/>
    <mergeCell ref="L21:M21"/>
    <mergeCell ref="L22:M22"/>
    <mergeCell ref="B2:C2"/>
    <mergeCell ref="E2:F2"/>
    <mergeCell ref="H2:I2"/>
    <mergeCell ref="K3:U3"/>
    <mergeCell ref="K8:U8"/>
    <mergeCell ref="K13:U1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5:S16 S10:S11 S5:S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Leticia</cp:lastModifiedBy>
  <dcterms:created xsi:type="dcterms:W3CDTF">2019-04-24T18:45:59Z</dcterms:created>
  <dcterms:modified xsi:type="dcterms:W3CDTF">2019-05-08T19:59:27Z</dcterms:modified>
</cp:coreProperties>
</file>