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60" windowWidth="18915" windowHeight="6990"/>
  </bookViews>
  <sheets>
    <sheet name="Caja Bar" sheetId="1" r:id="rId1"/>
    <sheet name="Cta Cte" sheetId="6" r:id="rId2"/>
    <sheet name="Vencimientos" sheetId="11" r:id="rId3"/>
    <sheet name="TZ 1" sheetId="2" r:id="rId4"/>
    <sheet name="TZ 2" sheetId="4" r:id="rId5"/>
    <sheet name="N Cred" sheetId="5" r:id="rId6"/>
    <sheet name="Dep B" sheetId="8" r:id="rId7"/>
    <sheet name="TARJETAS" sheetId="7" r:id="rId8"/>
    <sheet name="GASTOS" sheetId="9" r:id="rId9"/>
  </sheets>
  <definedNames>
    <definedName name="_xlnm._FilterDatabase" localSheetId="6" hidden="1">'Dep B'!$A$1:$E$64</definedName>
    <definedName name="_xlnm._FilterDatabase" localSheetId="8" hidden="1">GASTOS!$A$3:$E$623</definedName>
    <definedName name="_xlnm._FilterDatabase" localSheetId="5" hidden="1">'N Cred'!$A$1:$F$404</definedName>
    <definedName name="_xlnm._FilterDatabase" localSheetId="7" hidden="1">TARJETAS!$A$1:$G$838</definedName>
    <definedName name="_xlnm._FilterDatabase" localSheetId="3" hidden="1">'TZ 1'!$A$1:$I$95</definedName>
    <definedName name="_xlnm._FilterDatabase" localSheetId="4" hidden="1">'TZ 2'!$A$1:$I$95</definedName>
  </definedNames>
  <calcPr calcId="144525"/>
</workbook>
</file>

<file path=xl/calcChain.xml><?xml version="1.0" encoding="utf-8"?>
<calcChain xmlns="http://schemas.openxmlformats.org/spreadsheetml/2006/main">
  <c r="K3" i="1" l="1"/>
  <c r="T3" i="1"/>
  <c r="AC3" i="1"/>
  <c r="AL3" i="1"/>
  <c r="AU3" i="1"/>
  <c r="BD3" i="1"/>
  <c r="BM3" i="1"/>
  <c r="BV3" i="1"/>
  <c r="CE3" i="1"/>
  <c r="CN3" i="1"/>
  <c r="CW3" i="1"/>
  <c r="DF3" i="1"/>
  <c r="DO3" i="1"/>
  <c r="DX3" i="1"/>
  <c r="EG3" i="1"/>
  <c r="EP3" i="1"/>
  <c r="EY3" i="1"/>
  <c r="FH3" i="1"/>
  <c r="FQ3" i="1"/>
  <c r="FZ3" i="1"/>
  <c r="GI3" i="1"/>
  <c r="GR3" i="1"/>
  <c r="HA3" i="1"/>
  <c r="HJ3" i="1"/>
  <c r="HS3" i="1"/>
  <c r="IB3" i="1"/>
  <c r="IK3" i="1"/>
  <c r="IT3" i="1"/>
  <c r="JC3" i="1"/>
  <c r="JL3" i="1"/>
  <c r="B3" i="1"/>
  <c r="C2" i="7"/>
  <c r="C3" i="7" s="1"/>
  <c r="C4" i="7" s="1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T1" i="1"/>
  <c r="Y1" i="1"/>
  <c r="AC1" i="1"/>
  <c r="AH1" i="1"/>
  <c r="AL1" i="1"/>
  <c r="AQ1" i="1"/>
  <c r="AU1" i="1"/>
  <c r="AZ1" i="1"/>
  <c r="BD1" i="1"/>
  <c r="BI1" i="1"/>
  <c r="BM1" i="1"/>
  <c r="BR1" i="1"/>
  <c r="BV1" i="1"/>
  <c r="CA1" i="1"/>
  <c r="CE1" i="1"/>
  <c r="CJ1" i="1"/>
  <c r="CN1" i="1"/>
  <c r="CS1" i="1"/>
  <c r="CW1" i="1"/>
  <c r="DB1" i="1"/>
  <c r="DF1" i="1"/>
  <c r="DK1" i="1"/>
  <c r="DO1" i="1"/>
  <c r="DT1" i="1"/>
  <c r="DX1" i="1"/>
  <c r="EC1" i="1"/>
  <c r="EG1" i="1"/>
  <c r="EL1" i="1"/>
  <c r="EP1" i="1"/>
  <c r="EU1" i="1"/>
  <c r="EY1" i="1"/>
  <c r="FD1" i="1"/>
  <c r="FH1" i="1"/>
  <c r="FM1" i="1"/>
  <c r="FQ1" i="1"/>
  <c r="FV1" i="1"/>
  <c r="FZ1" i="1"/>
  <c r="GE1" i="1"/>
  <c r="GI1" i="1"/>
  <c r="GN1" i="1"/>
  <c r="GR1" i="1"/>
  <c r="GW1" i="1"/>
  <c r="HA1" i="1"/>
  <c r="HF1" i="1"/>
  <c r="HJ1" i="1"/>
  <c r="HO1" i="1"/>
  <c r="HS1" i="1"/>
  <c r="HX1" i="1"/>
  <c r="IB1" i="1"/>
  <c r="IG1" i="1"/>
  <c r="IK1" i="1"/>
  <c r="IP1" i="1"/>
  <c r="IT1" i="1"/>
  <c r="IY1" i="1"/>
  <c r="JC1" i="1"/>
  <c r="JH1" i="1"/>
  <c r="JL1" i="1"/>
  <c r="JQ1" i="1"/>
  <c r="Z2" i="1"/>
  <c r="AI2" i="1" s="1"/>
  <c r="U6" i="1"/>
  <c r="V6" i="1"/>
  <c r="AD6" i="1"/>
  <c r="AE6" i="1"/>
  <c r="AM6" i="1"/>
  <c r="AN6" i="1"/>
  <c r="AV6" i="1"/>
  <c r="AW6" i="1"/>
  <c r="BE6" i="1"/>
  <c r="BF6" i="1"/>
  <c r="BN6" i="1"/>
  <c r="BO6" i="1"/>
  <c r="BW6" i="1"/>
  <c r="BX6" i="1"/>
  <c r="CF6" i="1"/>
  <c r="CG6" i="1"/>
  <c r="CO6" i="1"/>
  <c r="CP6" i="1"/>
  <c r="CX6" i="1"/>
  <c r="CY6" i="1"/>
  <c r="DG6" i="1"/>
  <c r="DH6" i="1"/>
  <c r="DP6" i="1"/>
  <c r="DQ6" i="1"/>
  <c r="DY6" i="1"/>
  <c r="DZ6" i="1"/>
  <c r="EH6" i="1"/>
  <c r="EI6" i="1"/>
  <c r="EQ6" i="1"/>
  <c r="ER6" i="1"/>
  <c r="EZ6" i="1"/>
  <c r="FA6" i="1"/>
  <c r="FI6" i="1"/>
  <c r="FJ6" i="1"/>
  <c r="FR6" i="1"/>
  <c r="FS6" i="1"/>
  <c r="GA6" i="1"/>
  <c r="GB6" i="1"/>
  <c r="GJ6" i="1"/>
  <c r="GK6" i="1"/>
  <c r="GS6" i="1"/>
  <c r="GT6" i="1"/>
  <c r="HB6" i="1"/>
  <c r="HC6" i="1"/>
  <c r="HK6" i="1"/>
  <c r="HL6" i="1"/>
  <c r="HT6" i="1"/>
  <c r="HU6" i="1"/>
  <c r="IC6" i="1"/>
  <c r="ID6" i="1"/>
  <c r="IL6" i="1"/>
  <c r="IM6" i="1"/>
  <c r="IU6" i="1"/>
  <c r="IV6" i="1"/>
  <c r="JD6" i="1"/>
  <c r="JE6" i="1"/>
  <c r="JM6" i="1"/>
  <c r="JN6" i="1"/>
  <c r="AA8" i="1"/>
  <c r="AJ8" i="1"/>
  <c r="AS8" i="1"/>
  <c r="BB8" i="1"/>
  <c r="BK8" i="1"/>
  <c r="BT8" i="1"/>
  <c r="CC8" i="1"/>
  <c r="CL8" i="1"/>
  <c r="CU8" i="1"/>
  <c r="DD8" i="1"/>
  <c r="DM8" i="1"/>
  <c r="DV8" i="1"/>
  <c r="EE8" i="1"/>
  <c r="EN8" i="1"/>
  <c r="EW8" i="1"/>
  <c r="FF8" i="1"/>
  <c r="FO8" i="1"/>
  <c r="FX8" i="1"/>
  <c r="GG8" i="1"/>
  <c r="GP8" i="1"/>
  <c r="GY8" i="1"/>
  <c r="HH8" i="1"/>
  <c r="HQ8" i="1"/>
  <c r="HZ8" i="1"/>
  <c r="II8" i="1"/>
  <c r="IR8" i="1"/>
  <c r="JA8" i="1"/>
  <c r="JJ8" i="1"/>
  <c r="JS8" i="1"/>
  <c r="W11" i="1"/>
  <c r="AF11" i="1"/>
  <c r="AO11" i="1"/>
  <c r="AX11" i="1"/>
  <c r="BG11" i="1"/>
  <c r="BP11" i="1"/>
  <c r="BY11" i="1"/>
  <c r="CH11" i="1"/>
  <c r="CQ11" i="1"/>
  <c r="CZ11" i="1"/>
  <c r="DI11" i="1"/>
  <c r="DR11" i="1"/>
  <c r="EA11" i="1"/>
  <c r="EJ11" i="1"/>
  <c r="ES11" i="1"/>
  <c r="FB11" i="1"/>
  <c r="FK11" i="1"/>
  <c r="FT11" i="1"/>
  <c r="GC11" i="1"/>
  <c r="GL11" i="1"/>
  <c r="GU11" i="1"/>
  <c r="HD11" i="1"/>
  <c r="HM11" i="1"/>
  <c r="HV11" i="1"/>
  <c r="IE11" i="1"/>
  <c r="IN11" i="1"/>
  <c r="IW11" i="1"/>
  <c r="JF11" i="1"/>
  <c r="JO11" i="1"/>
  <c r="U13" i="1"/>
  <c r="V13" i="1"/>
  <c r="AD13" i="1"/>
  <c r="AE13" i="1"/>
  <c r="AM13" i="1"/>
  <c r="AN13" i="1"/>
  <c r="AV13" i="1"/>
  <c r="AW13" i="1"/>
  <c r="BE13" i="1"/>
  <c r="BF13" i="1"/>
  <c r="BN13" i="1"/>
  <c r="BO13" i="1"/>
  <c r="BW13" i="1"/>
  <c r="BX13" i="1"/>
  <c r="CF13" i="1"/>
  <c r="CG13" i="1"/>
  <c r="CO13" i="1"/>
  <c r="CP13" i="1"/>
  <c r="CX13" i="1"/>
  <c r="CY13" i="1"/>
  <c r="DG13" i="1"/>
  <c r="DH13" i="1"/>
  <c r="DP13" i="1"/>
  <c r="DQ13" i="1"/>
  <c r="DY13" i="1"/>
  <c r="DZ13" i="1"/>
  <c r="EH13" i="1"/>
  <c r="EI13" i="1"/>
  <c r="EQ13" i="1"/>
  <c r="ER13" i="1"/>
  <c r="EZ13" i="1"/>
  <c r="FA13" i="1"/>
  <c r="FI13" i="1"/>
  <c r="FJ13" i="1"/>
  <c r="FR13" i="1"/>
  <c r="FS13" i="1"/>
  <c r="GA13" i="1"/>
  <c r="GB13" i="1"/>
  <c r="GJ13" i="1"/>
  <c r="GK13" i="1"/>
  <c r="GS13" i="1"/>
  <c r="GT13" i="1"/>
  <c r="HB13" i="1"/>
  <c r="HC13" i="1"/>
  <c r="HK13" i="1"/>
  <c r="HL13" i="1"/>
  <c r="HT13" i="1"/>
  <c r="HU13" i="1"/>
  <c r="IC13" i="1"/>
  <c r="ID13" i="1"/>
  <c r="IL13" i="1"/>
  <c r="IM13" i="1"/>
  <c r="IU13" i="1"/>
  <c r="IV13" i="1"/>
  <c r="JD13" i="1"/>
  <c r="JE13" i="1"/>
  <c r="JM13" i="1"/>
  <c r="JN13" i="1"/>
  <c r="W18" i="1"/>
  <c r="AF18" i="1"/>
  <c r="AO18" i="1"/>
  <c r="AX18" i="1"/>
  <c r="BG18" i="1"/>
  <c r="BP18" i="1"/>
  <c r="BY18" i="1"/>
  <c r="CH18" i="1"/>
  <c r="CQ18" i="1"/>
  <c r="CZ18" i="1"/>
  <c r="DI18" i="1"/>
  <c r="DR18" i="1"/>
  <c r="EA18" i="1"/>
  <c r="EJ18" i="1"/>
  <c r="ES18" i="1"/>
  <c r="FB18" i="1"/>
  <c r="FK18" i="1"/>
  <c r="FT18" i="1"/>
  <c r="GC18" i="1"/>
  <c r="GL18" i="1"/>
  <c r="GU18" i="1"/>
  <c r="HD18" i="1"/>
  <c r="HM18" i="1"/>
  <c r="HV18" i="1"/>
  <c r="IE18" i="1"/>
  <c r="IN18" i="1"/>
  <c r="IW18" i="1"/>
  <c r="JF18" i="1"/>
  <c r="JO18" i="1"/>
  <c r="W19" i="1"/>
  <c r="AF19" i="1" s="1"/>
  <c r="AO19" i="1" s="1"/>
  <c r="AX19" i="1" s="1"/>
  <c r="BG19" i="1" s="1"/>
  <c r="BP19" i="1" s="1"/>
  <c r="BY19" i="1" s="1"/>
  <c r="CH19" i="1" s="1"/>
  <c r="CQ19" i="1" s="1"/>
  <c r="CZ19" i="1" s="1"/>
  <c r="DI19" i="1" s="1"/>
  <c r="DR19" i="1" s="1"/>
  <c r="EA19" i="1" s="1"/>
  <c r="EJ19" i="1" s="1"/>
  <c r="ES19" i="1" s="1"/>
  <c r="FB19" i="1" s="1"/>
  <c r="FK19" i="1" s="1"/>
  <c r="FT19" i="1" s="1"/>
  <c r="GC19" i="1" s="1"/>
  <c r="GL19" i="1" s="1"/>
  <c r="GU19" i="1" s="1"/>
  <c r="HD19" i="1" s="1"/>
  <c r="HM19" i="1" s="1"/>
  <c r="HV19" i="1" s="1"/>
  <c r="IE19" i="1" s="1"/>
  <c r="IN19" i="1" s="1"/>
  <c r="IW19" i="1" s="1"/>
  <c r="JF19" i="1" s="1"/>
  <c r="JO19" i="1" s="1"/>
  <c r="T21" i="1"/>
  <c r="W21" i="1"/>
  <c r="AC21" i="1"/>
  <c r="AF21" i="1"/>
  <c r="AL21" i="1"/>
  <c r="AO21" i="1"/>
  <c r="AU21" i="1"/>
  <c r="AX21" i="1"/>
  <c r="BD21" i="1"/>
  <c r="BG21" i="1"/>
  <c r="BM21" i="1"/>
  <c r="BP21" i="1"/>
  <c r="BV21" i="1"/>
  <c r="BY21" i="1"/>
  <c r="CE21" i="1"/>
  <c r="CH21" i="1"/>
  <c r="CN21" i="1"/>
  <c r="CQ21" i="1"/>
  <c r="CW21" i="1"/>
  <c r="CZ21" i="1"/>
  <c r="DF21" i="1"/>
  <c r="DI21" i="1"/>
  <c r="DO21" i="1"/>
  <c r="DR21" i="1"/>
  <c r="DX21" i="1"/>
  <c r="EA21" i="1"/>
  <c r="EG21" i="1"/>
  <c r="EJ21" i="1"/>
  <c r="EP21" i="1"/>
  <c r="ES21" i="1"/>
  <c r="EY21" i="1"/>
  <c r="FB21" i="1"/>
  <c r="FH21" i="1"/>
  <c r="FK21" i="1"/>
  <c r="FQ21" i="1"/>
  <c r="FT21" i="1"/>
  <c r="FZ21" i="1"/>
  <c r="GC21" i="1"/>
  <c r="GI21" i="1"/>
  <c r="GL21" i="1"/>
  <c r="GR21" i="1"/>
  <c r="GU21" i="1"/>
  <c r="HA21" i="1"/>
  <c r="HD21" i="1"/>
  <c r="HJ21" i="1"/>
  <c r="HM21" i="1"/>
  <c r="HS21" i="1"/>
  <c r="HV21" i="1"/>
  <c r="IB21" i="1"/>
  <c r="IE21" i="1"/>
  <c r="IK21" i="1"/>
  <c r="IN21" i="1"/>
  <c r="IT21" i="1"/>
  <c r="IW21" i="1"/>
  <c r="JC21" i="1"/>
  <c r="JF21" i="1"/>
  <c r="JL21" i="1"/>
  <c r="JO21" i="1"/>
  <c r="T31" i="1"/>
  <c r="W31" i="1"/>
  <c r="AC31" i="1"/>
  <c r="AF31" i="1"/>
  <c r="AL31" i="1"/>
  <c r="AO31" i="1"/>
  <c r="AU31" i="1"/>
  <c r="AX31" i="1"/>
  <c r="BD31" i="1"/>
  <c r="BG31" i="1"/>
  <c r="BM31" i="1"/>
  <c r="BP31" i="1"/>
  <c r="BV31" i="1"/>
  <c r="BY31" i="1"/>
  <c r="CE31" i="1"/>
  <c r="CH31" i="1"/>
  <c r="CN31" i="1"/>
  <c r="CQ31" i="1"/>
  <c r="CW31" i="1"/>
  <c r="CZ31" i="1"/>
  <c r="DF31" i="1"/>
  <c r="DI31" i="1"/>
  <c r="DO31" i="1"/>
  <c r="DR31" i="1"/>
  <c r="DX31" i="1"/>
  <c r="EA31" i="1"/>
  <c r="EG31" i="1"/>
  <c r="EJ31" i="1"/>
  <c r="EP31" i="1"/>
  <c r="ES31" i="1"/>
  <c r="EY31" i="1"/>
  <c r="FB31" i="1"/>
  <c r="FH31" i="1"/>
  <c r="FK31" i="1"/>
  <c r="FQ31" i="1"/>
  <c r="FT31" i="1"/>
  <c r="FZ31" i="1"/>
  <c r="GC31" i="1"/>
  <c r="GI31" i="1"/>
  <c r="GL31" i="1"/>
  <c r="GR31" i="1"/>
  <c r="GU31" i="1"/>
  <c r="HA31" i="1"/>
  <c r="HD31" i="1"/>
  <c r="HJ31" i="1"/>
  <c r="HM31" i="1"/>
  <c r="HS31" i="1"/>
  <c r="HV31" i="1"/>
  <c r="IB31" i="1"/>
  <c r="IE31" i="1"/>
  <c r="IK31" i="1"/>
  <c r="IN31" i="1"/>
  <c r="IT31" i="1"/>
  <c r="IW31" i="1"/>
  <c r="JC31" i="1"/>
  <c r="JF31" i="1"/>
  <c r="JL31" i="1"/>
  <c r="JO31" i="1"/>
  <c r="W36" i="1"/>
  <c r="W37" i="1" s="1"/>
  <c r="AF36" i="1"/>
  <c r="AO36" i="1"/>
  <c r="AO37" i="1" s="1"/>
  <c r="AX36" i="1"/>
  <c r="BG36" i="1"/>
  <c r="BG37" i="1" s="1"/>
  <c r="BP36" i="1"/>
  <c r="BY36" i="1"/>
  <c r="BY37" i="1" s="1"/>
  <c r="CH36" i="1"/>
  <c r="CQ36" i="1"/>
  <c r="CQ37" i="1" s="1"/>
  <c r="CZ36" i="1"/>
  <c r="DI36" i="1"/>
  <c r="DI37" i="1" s="1"/>
  <c r="DR36" i="1"/>
  <c r="EA36" i="1"/>
  <c r="EA37" i="1" s="1"/>
  <c r="EJ36" i="1"/>
  <c r="ES36" i="1"/>
  <c r="ES37" i="1" s="1"/>
  <c r="FB36" i="1"/>
  <c r="FK36" i="1"/>
  <c r="FK37" i="1" s="1"/>
  <c r="FT36" i="1"/>
  <c r="GC36" i="1"/>
  <c r="GC37" i="1" s="1"/>
  <c r="GL36" i="1"/>
  <c r="GU36" i="1"/>
  <c r="GU37" i="1" s="1"/>
  <c r="HD36" i="1"/>
  <c r="HM36" i="1"/>
  <c r="HM37" i="1" s="1"/>
  <c r="HV36" i="1"/>
  <c r="IE36" i="1"/>
  <c r="IE37" i="1" s="1"/>
  <c r="IN36" i="1"/>
  <c r="IW36" i="1"/>
  <c r="IW37" i="1" s="1"/>
  <c r="JF36" i="1"/>
  <c r="JO36" i="1"/>
  <c r="JO37" i="1" s="1"/>
  <c r="AF37" i="1"/>
  <c r="AX37" i="1"/>
  <c r="BP37" i="1"/>
  <c r="CH37" i="1"/>
  <c r="CZ37" i="1"/>
  <c r="DR37" i="1"/>
  <c r="EJ37" i="1"/>
  <c r="FB37" i="1"/>
  <c r="FT37" i="1"/>
  <c r="GL37" i="1"/>
  <c r="HD37" i="1"/>
  <c r="HV37" i="1"/>
  <c r="IN37" i="1"/>
  <c r="JF37" i="1"/>
  <c r="AA38" i="1"/>
  <c r="AJ38" i="1"/>
  <c r="AS38" i="1"/>
  <c r="BB38" i="1"/>
  <c r="BK38" i="1"/>
  <c r="BT38" i="1"/>
  <c r="CC38" i="1"/>
  <c r="CL38" i="1"/>
  <c r="CU38" i="1"/>
  <c r="DD38" i="1"/>
  <c r="DM38" i="1"/>
  <c r="DV38" i="1"/>
  <c r="EE38" i="1"/>
  <c r="EN38" i="1"/>
  <c r="EW38" i="1"/>
  <c r="FF38" i="1"/>
  <c r="FO38" i="1"/>
  <c r="FX38" i="1"/>
  <c r="GG38" i="1"/>
  <c r="GP38" i="1"/>
  <c r="GY38" i="1"/>
  <c r="HH38" i="1"/>
  <c r="HQ38" i="1"/>
  <c r="HZ38" i="1"/>
  <c r="II38" i="1"/>
  <c r="IR38" i="1"/>
  <c r="JA38" i="1"/>
  <c r="JJ38" i="1"/>
  <c r="JS38" i="1"/>
  <c r="AA39" i="1"/>
  <c r="AA42" i="1"/>
  <c r="AJ42" i="1"/>
  <c r="AS42" i="1"/>
  <c r="BB42" i="1"/>
  <c r="BK42" i="1"/>
  <c r="BT42" i="1"/>
  <c r="CC42" i="1"/>
  <c r="CL42" i="1"/>
  <c r="CU42" i="1"/>
  <c r="DD42" i="1"/>
  <c r="DM42" i="1"/>
  <c r="DV42" i="1"/>
  <c r="EE42" i="1"/>
  <c r="EN42" i="1"/>
  <c r="EW42" i="1"/>
  <c r="FF42" i="1"/>
  <c r="FO42" i="1"/>
  <c r="FX42" i="1"/>
  <c r="GG42" i="1"/>
  <c r="GP42" i="1"/>
  <c r="GY42" i="1"/>
  <c r="HH42" i="1"/>
  <c r="HQ42" i="1"/>
  <c r="HZ42" i="1"/>
  <c r="II42" i="1"/>
  <c r="IR42" i="1"/>
  <c r="JA42" i="1"/>
  <c r="JJ42" i="1"/>
  <c r="JS42" i="1"/>
  <c r="W48" i="1"/>
  <c r="AA56" i="1" s="1"/>
  <c r="AA57" i="1" s="1"/>
  <c r="W77" i="1" s="1"/>
  <c r="AF48" i="1"/>
  <c r="AO48" i="1"/>
  <c r="AS56" i="1" s="1"/>
  <c r="AX48" i="1"/>
  <c r="BG48" i="1"/>
  <c r="BK56" i="1" s="1"/>
  <c r="BK57" i="1" s="1"/>
  <c r="BP48" i="1"/>
  <c r="BY48" i="1"/>
  <c r="CC56" i="1" s="1"/>
  <c r="CH48" i="1"/>
  <c r="CQ48" i="1"/>
  <c r="CU56" i="1" s="1"/>
  <c r="CU57" i="1" s="1"/>
  <c r="CZ48" i="1"/>
  <c r="DI48" i="1"/>
  <c r="DM56" i="1" s="1"/>
  <c r="DR48" i="1"/>
  <c r="EA48" i="1"/>
  <c r="EE56" i="1" s="1"/>
  <c r="EE57" i="1" s="1"/>
  <c r="EJ48" i="1"/>
  <c r="ES48" i="1"/>
  <c r="EW56" i="1" s="1"/>
  <c r="FB48" i="1"/>
  <c r="FK48" i="1"/>
  <c r="FO56" i="1" s="1"/>
  <c r="FO57" i="1" s="1"/>
  <c r="FT48" i="1"/>
  <c r="GC48" i="1"/>
  <c r="GG56" i="1" s="1"/>
  <c r="GL48" i="1"/>
  <c r="GU48" i="1"/>
  <c r="GY56" i="1" s="1"/>
  <c r="GY57" i="1" s="1"/>
  <c r="HD48" i="1"/>
  <c r="HM48" i="1"/>
  <c r="HQ56" i="1" s="1"/>
  <c r="HV48" i="1"/>
  <c r="IE48" i="1"/>
  <c r="II56" i="1" s="1"/>
  <c r="II57" i="1" s="1"/>
  <c r="IN48" i="1"/>
  <c r="IW48" i="1"/>
  <c r="JA56" i="1" s="1"/>
  <c r="JF48" i="1"/>
  <c r="JO48" i="1"/>
  <c r="JS56" i="1" s="1"/>
  <c r="JS57" i="1" s="1"/>
  <c r="AJ56" i="1"/>
  <c r="AJ57" i="1" s="1"/>
  <c r="BB56" i="1"/>
  <c r="BB57" i="1" s="1"/>
  <c r="BT56" i="1"/>
  <c r="CL56" i="1"/>
  <c r="CL57" i="1" s="1"/>
  <c r="DD56" i="1"/>
  <c r="DV56" i="1"/>
  <c r="DV57" i="1" s="1"/>
  <c r="EN56" i="1"/>
  <c r="FF56" i="1"/>
  <c r="FF57" i="1" s="1"/>
  <c r="FX56" i="1"/>
  <c r="GP56" i="1"/>
  <c r="GP57" i="1" s="1"/>
  <c r="HH56" i="1"/>
  <c r="HZ56" i="1"/>
  <c r="HZ57" i="1" s="1"/>
  <c r="IR56" i="1"/>
  <c r="JJ56" i="1"/>
  <c r="JJ57" i="1" s="1"/>
  <c r="AS57" i="1"/>
  <c r="CC57" i="1"/>
  <c r="DM57" i="1"/>
  <c r="EW57" i="1"/>
  <c r="GG57" i="1"/>
  <c r="HQ57" i="1"/>
  <c r="JA57" i="1"/>
  <c r="AA59" i="1"/>
  <c r="AJ59" i="1"/>
  <c r="AS59" i="1"/>
  <c r="BB59" i="1"/>
  <c r="BK59" i="1"/>
  <c r="BT59" i="1"/>
  <c r="CC59" i="1"/>
  <c r="CL59" i="1"/>
  <c r="CU59" i="1"/>
  <c r="DD59" i="1"/>
  <c r="DM59" i="1"/>
  <c r="DV59" i="1"/>
  <c r="EE59" i="1"/>
  <c r="EN59" i="1"/>
  <c r="EW59" i="1"/>
  <c r="FF59" i="1"/>
  <c r="FO59" i="1"/>
  <c r="FX59" i="1"/>
  <c r="GG59" i="1"/>
  <c r="GP59" i="1"/>
  <c r="GY59" i="1"/>
  <c r="HH59" i="1"/>
  <c r="HQ59" i="1"/>
  <c r="HZ59" i="1"/>
  <c r="II59" i="1"/>
  <c r="IR59" i="1"/>
  <c r="JA59" i="1"/>
  <c r="JJ59" i="1"/>
  <c r="JS59" i="1"/>
  <c r="W60" i="1"/>
  <c r="AA67" i="1" s="1"/>
  <c r="AA68" i="1" s="1"/>
  <c r="AF60" i="1"/>
  <c r="AO60" i="1"/>
  <c r="AS67" i="1" s="1"/>
  <c r="AS68" i="1" s="1"/>
  <c r="AX60" i="1"/>
  <c r="BG60" i="1"/>
  <c r="BK67" i="1" s="1"/>
  <c r="BK68" i="1" s="1"/>
  <c r="BP60" i="1"/>
  <c r="BY60" i="1"/>
  <c r="CC67" i="1" s="1"/>
  <c r="CC68" i="1" s="1"/>
  <c r="CH60" i="1"/>
  <c r="CQ60" i="1"/>
  <c r="CU67" i="1" s="1"/>
  <c r="CU68" i="1" s="1"/>
  <c r="CZ60" i="1"/>
  <c r="DI60" i="1"/>
  <c r="DM67" i="1" s="1"/>
  <c r="DM68" i="1" s="1"/>
  <c r="DR60" i="1"/>
  <c r="EA60" i="1"/>
  <c r="EE67" i="1" s="1"/>
  <c r="EE68" i="1" s="1"/>
  <c r="EJ60" i="1"/>
  <c r="ES60" i="1"/>
  <c r="EW67" i="1" s="1"/>
  <c r="EW68" i="1" s="1"/>
  <c r="FB60" i="1"/>
  <c r="FK60" i="1"/>
  <c r="FO67" i="1" s="1"/>
  <c r="FO68" i="1" s="1"/>
  <c r="FT60" i="1"/>
  <c r="GC60" i="1"/>
  <c r="GG67" i="1" s="1"/>
  <c r="GG68" i="1" s="1"/>
  <c r="GL60" i="1"/>
  <c r="GU60" i="1"/>
  <c r="GY67" i="1" s="1"/>
  <c r="GY68" i="1" s="1"/>
  <c r="HD60" i="1"/>
  <c r="HM60" i="1"/>
  <c r="HQ67" i="1" s="1"/>
  <c r="HQ68" i="1" s="1"/>
  <c r="HV60" i="1"/>
  <c r="IE60" i="1"/>
  <c r="II67" i="1" s="1"/>
  <c r="II68" i="1" s="1"/>
  <c r="IN60" i="1"/>
  <c r="IW60" i="1"/>
  <c r="JA67" i="1" s="1"/>
  <c r="JA68" i="1" s="1"/>
  <c r="JF60" i="1"/>
  <c r="JO60" i="1"/>
  <c r="JS67" i="1" s="1"/>
  <c r="JS68" i="1" s="1"/>
  <c r="AJ67" i="1"/>
  <c r="AJ68" i="1" s="1"/>
  <c r="BB67" i="1"/>
  <c r="BB68" i="1" s="1"/>
  <c r="BT67" i="1"/>
  <c r="BT68" i="1" s="1"/>
  <c r="CL67" i="1"/>
  <c r="CL68" i="1" s="1"/>
  <c r="DD67" i="1"/>
  <c r="DD68" i="1" s="1"/>
  <c r="DV67" i="1"/>
  <c r="DV68" i="1" s="1"/>
  <c r="EN67" i="1"/>
  <c r="EN68" i="1" s="1"/>
  <c r="FF67" i="1"/>
  <c r="FF68" i="1" s="1"/>
  <c r="FX67" i="1"/>
  <c r="FX68" i="1" s="1"/>
  <c r="GP67" i="1"/>
  <c r="GP68" i="1" s="1"/>
  <c r="HH67" i="1"/>
  <c r="HH68" i="1" s="1"/>
  <c r="HZ67" i="1"/>
  <c r="HZ68" i="1" s="1"/>
  <c r="IR67" i="1"/>
  <c r="IR68" i="1" s="1"/>
  <c r="JJ67" i="1"/>
  <c r="JJ68" i="1" s="1"/>
  <c r="W68" i="1"/>
  <c r="AF68" i="1"/>
  <c r="AO68" i="1"/>
  <c r="AX68" i="1"/>
  <c r="BG68" i="1"/>
  <c r="BP68" i="1"/>
  <c r="BY68" i="1"/>
  <c r="CH68" i="1"/>
  <c r="CQ68" i="1"/>
  <c r="CZ68" i="1"/>
  <c r="DI68" i="1"/>
  <c r="DR68" i="1"/>
  <c r="EA68" i="1"/>
  <c r="EJ68" i="1"/>
  <c r="ES68" i="1"/>
  <c r="FB68" i="1"/>
  <c r="FK68" i="1"/>
  <c r="FT68" i="1"/>
  <c r="GC68" i="1"/>
  <c r="GL68" i="1"/>
  <c r="GU68" i="1"/>
  <c r="HD68" i="1"/>
  <c r="HM68" i="1"/>
  <c r="HV68" i="1"/>
  <c r="IE68" i="1"/>
  <c r="IN68" i="1"/>
  <c r="IW68" i="1"/>
  <c r="JF68" i="1"/>
  <c r="JO68" i="1"/>
  <c r="W69" i="1"/>
  <c r="AF69" i="1"/>
  <c r="AO69" i="1"/>
  <c r="AX69" i="1"/>
  <c r="BG69" i="1"/>
  <c r="BP69" i="1"/>
  <c r="BY69" i="1"/>
  <c r="CH69" i="1"/>
  <c r="CQ69" i="1"/>
  <c r="CZ69" i="1"/>
  <c r="DI69" i="1"/>
  <c r="DR69" i="1"/>
  <c r="EA69" i="1"/>
  <c r="EJ69" i="1"/>
  <c r="ES69" i="1"/>
  <c r="FB69" i="1"/>
  <c r="FK69" i="1"/>
  <c r="FT69" i="1"/>
  <c r="GC69" i="1"/>
  <c r="GL69" i="1"/>
  <c r="GU69" i="1"/>
  <c r="HD69" i="1"/>
  <c r="HM69" i="1"/>
  <c r="HV69" i="1"/>
  <c r="IE69" i="1"/>
  <c r="IN69" i="1"/>
  <c r="IW69" i="1"/>
  <c r="JF69" i="1"/>
  <c r="JO69" i="1"/>
  <c r="AA74" i="1"/>
  <c r="AJ74" i="1"/>
  <c r="AS74" i="1"/>
  <c r="BB74" i="1"/>
  <c r="BK74" i="1"/>
  <c r="BT74" i="1"/>
  <c r="CC74" i="1"/>
  <c r="CL74" i="1"/>
  <c r="CU74" i="1"/>
  <c r="DD74" i="1"/>
  <c r="DM74" i="1"/>
  <c r="DV74" i="1"/>
  <c r="EE74" i="1"/>
  <c r="EN74" i="1"/>
  <c r="EW74" i="1"/>
  <c r="FF74" i="1"/>
  <c r="FO74" i="1"/>
  <c r="FX74" i="1"/>
  <c r="GG74" i="1"/>
  <c r="GP74" i="1"/>
  <c r="GY74" i="1"/>
  <c r="HH74" i="1"/>
  <c r="HQ74" i="1"/>
  <c r="HZ74" i="1"/>
  <c r="II74" i="1"/>
  <c r="IR74" i="1"/>
  <c r="JA74" i="1"/>
  <c r="JJ74" i="1"/>
  <c r="JS74" i="1"/>
  <c r="W75" i="1"/>
  <c r="AA75" i="1"/>
  <c r="AF75" i="1"/>
  <c r="AJ75" i="1"/>
  <c r="AO75" i="1"/>
  <c r="AS75" i="1"/>
  <c r="AX75" i="1"/>
  <c r="BB75" i="1"/>
  <c r="BG75" i="1"/>
  <c r="BK75" i="1"/>
  <c r="BP75" i="1"/>
  <c r="BT75" i="1"/>
  <c r="BY75" i="1"/>
  <c r="CC75" i="1"/>
  <c r="CH75" i="1"/>
  <c r="CL75" i="1"/>
  <c r="CQ75" i="1"/>
  <c r="CU75" i="1"/>
  <c r="CZ75" i="1"/>
  <c r="DD75" i="1"/>
  <c r="DI75" i="1"/>
  <c r="DM75" i="1"/>
  <c r="DR75" i="1"/>
  <c r="DV75" i="1"/>
  <c r="EA75" i="1"/>
  <c r="EE75" i="1"/>
  <c r="EJ75" i="1"/>
  <c r="EN75" i="1"/>
  <c r="ES75" i="1"/>
  <c r="EW75" i="1"/>
  <c r="FB75" i="1"/>
  <c r="FF75" i="1"/>
  <c r="FK75" i="1"/>
  <c r="FO75" i="1"/>
  <c r="FT75" i="1"/>
  <c r="FX75" i="1"/>
  <c r="GC75" i="1"/>
  <c r="GG75" i="1"/>
  <c r="GL75" i="1"/>
  <c r="GP75" i="1"/>
  <c r="GU75" i="1"/>
  <c r="GY75" i="1"/>
  <c r="HD75" i="1"/>
  <c r="HH75" i="1"/>
  <c r="HM75" i="1"/>
  <c r="HQ75" i="1"/>
  <c r="HV75" i="1"/>
  <c r="HZ75" i="1"/>
  <c r="IE75" i="1"/>
  <c r="II75" i="1"/>
  <c r="IN75" i="1"/>
  <c r="IR75" i="1"/>
  <c r="IW75" i="1"/>
  <c r="JA75" i="1"/>
  <c r="JF75" i="1"/>
  <c r="JJ75" i="1"/>
  <c r="JO75" i="1"/>
  <c r="JS75" i="1"/>
  <c r="W76" i="1"/>
  <c r="AF76" i="1"/>
  <c r="AO76" i="1"/>
  <c r="AX76" i="1"/>
  <c r="BG76" i="1"/>
  <c r="BP76" i="1"/>
  <c r="BY76" i="1"/>
  <c r="CH76" i="1"/>
  <c r="CQ76" i="1"/>
  <c r="CZ76" i="1"/>
  <c r="DI76" i="1"/>
  <c r="DR76" i="1"/>
  <c r="EA76" i="1"/>
  <c r="EJ76" i="1"/>
  <c r="ES76" i="1"/>
  <c r="FB76" i="1"/>
  <c r="FK76" i="1"/>
  <c r="FT76" i="1"/>
  <c r="GC76" i="1"/>
  <c r="GL76" i="1"/>
  <c r="GU76" i="1"/>
  <c r="HD76" i="1"/>
  <c r="HM76" i="1"/>
  <c r="HV76" i="1"/>
  <c r="IE76" i="1"/>
  <c r="IN76" i="1"/>
  <c r="IW76" i="1"/>
  <c r="JF76" i="1"/>
  <c r="JO76" i="1"/>
  <c r="AA77" i="1"/>
  <c r="AJ77" i="1"/>
  <c r="AS77" i="1"/>
  <c r="BB77" i="1"/>
  <c r="BK77" i="1"/>
  <c r="BT77" i="1"/>
  <c r="CC77" i="1"/>
  <c r="CL77" i="1"/>
  <c r="CU77" i="1"/>
  <c r="DD77" i="1"/>
  <c r="DM77" i="1"/>
  <c r="DV77" i="1"/>
  <c r="EE77" i="1"/>
  <c r="EN77" i="1"/>
  <c r="EW77" i="1"/>
  <c r="FF77" i="1"/>
  <c r="FO77" i="1"/>
  <c r="FX77" i="1"/>
  <c r="GG77" i="1"/>
  <c r="GP77" i="1"/>
  <c r="GY77" i="1"/>
  <c r="HH77" i="1"/>
  <c r="HQ77" i="1"/>
  <c r="HZ77" i="1"/>
  <c r="II77" i="1"/>
  <c r="IR77" i="1"/>
  <c r="JA77" i="1"/>
  <c r="JJ77" i="1"/>
  <c r="JS77" i="1"/>
  <c r="W78" i="1"/>
  <c r="AA78" i="1"/>
  <c r="AF78" i="1"/>
  <c r="AJ78" i="1"/>
  <c r="AO78" i="1"/>
  <c r="AS78" i="1"/>
  <c r="AX78" i="1"/>
  <c r="BB78" i="1"/>
  <c r="BG78" i="1"/>
  <c r="BK78" i="1"/>
  <c r="BP78" i="1"/>
  <c r="BT78" i="1"/>
  <c r="BY78" i="1"/>
  <c r="CC78" i="1"/>
  <c r="CH78" i="1"/>
  <c r="CL78" i="1"/>
  <c r="CQ78" i="1"/>
  <c r="CU78" i="1"/>
  <c r="CZ78" i="1"/>
  <c r="DD78" i="1"/>
  <c r="DI78" i="1"/>
  <c r="DM78" i="1"/>
  <c r="DR78" i="1"/>
  <c r="DV78" i="1"/>
  <c r="EA78" i="1"/>
  <c r="EE78" i="1"/>
  <c r="EJ78" i="1"/>
  <c r="EN78" i="1"/>
  <c r="ES78" i="1"/>
  <c r="EW78" i="1"/>
  <c r="FB78" i="1"/>
  <c r="FF78" i="1"/>
  <c r="FK78" i="1"/>
  <c r="FO78" i="1"/>
  <c r="FT78" i="1"/>
  <c r="FX78" i="1"/>
  <c r="GC78" i="1"/>
  <c r="GG78" i="1"/>
  <c r="GL78" i="1"/>
  <c r="GP78" i="1"/>
  <c r="GU78" i="1"/>
  <c r="GY78" i="1"/>
  <c r="HD78" i="1"/>
  <c r="HH78" i="1"/>
  <c r="HM78" i="1"/>
  <c r="HQ78" i="1"/>
  <c r="HV78" i="1"/>
  <c r="HZ78" i="1"/>
  <c r="IE78" i="1"/>
  <c r="II78" i="1"/>
  <c r="IN78" i="1"/>
  <c r="IR78" i="1"/>
  <c r="IW78" i="1"/>
  <c r="JA78" i="1"/>
  <c r="JF78" i="1"/>
  <c r="JJ78" i="1"/>
  <c r="JO78" i="1"/>
  <c r="JS78" i="1"/>
  <c r="R39" i="1"/>
  <c r="I39" i="1"/>
  <c r="C2" i="5"/>
  <c r="D44" i="2"/>
  <c r="E44" i="2"/>
  <c r="F44" i="2"/>
  <c r="I44" i="2"/>
  <c r="G44" i="2" s="1"/>
  <c r="D45" i="2"/>
  <c r="E45" i="2"/>
  <c r="F45" i="2"/>
  <c r="I45" i="2"/>
  <c r="D46" i="2"/>
  <c r="E46" i="2"/>
  <c r="F46" i="2"/>
  <c r="I46" i="2"/>
  <c r="G46" i="2" s="1"/>
  <c r="D47" i="2"/>
  <c r="E47" i="2"/>
  <c r="F47" i="2"/>
  <c r="I47" i="2"/>
  <c r="D48" i="2"/>
  <c r="E48" i="2"/>
  <c r="F48" i="2"/>
  <c r="I48" i="2"/>
  <c r="G48" i="2" s="1"/>
  <c r="D49" i="2"/>
  <c r="E49" i="2"/>
  <c r="F49" i="2"/>
  <c r="I49" i="2"/>
  <c r="D50" i="2"/>
  <c r="E50" i="2"/>
  <c r="F50" i="2"/>
  <c r="I50" i="2"/>
  <c r="G50" i="2" s="1"/>
  <c r="D51" i="2"/>
  <c r="E51" i="2"/>
  <c r="F51" i="2"/>
  <c r="I51" i="2"/>
  <c r="D52" i="2"/>
  <c r="E52" i="2"/>
  <c r="F52" i="2"/>
  <c r="I52" i="2"/>
  <c r="G52" i="2" s="1"/>
  <c r="D53" i="2"/>
  <c r="E53" i="2"/>
  <c r="F53" i="2"/>
  <c r="I53" i="2"/>
  <c r="D54" i="2"/>
  <c r="E54" i="2"/>
  <c r="F54" i="2"/>
  <c r="I54" i="2"/>
  <c r="G54" i="2" s="1"/>
  <c r="D55" i="2"/>
  <c r="E55" i="2"/>
  <c r="F55" i="2"/>
  <c r="I55" i="2"/>
  <c r="D56" i="2"/>
  <c r="E56" i="2"/>
  <c r="F56" i="2"/>
  <c r="I56" i="2"/>
  <c r="G56" i="2" s="1"/>
  <c r="D57" i="2"/>
  <c r="E57" i="2"/>
  <c r="F57" i="2"/>
  <c r="I57" i="2"/>
  <c r="D58" i="2"/>
  <c r="E58" i="2"/>
  <c r="F58" i="2"/>
  <c r="I58" i="2"/>
  <c r="G58" i="2" s="1"/>
  <c r="D59" i="2"/>
  <c r="E59" i="2"/>
  <c r="F59" i="2"/>
  <c r="I59" i="2"/>
  <c r="D60" i="2"/>
  <c r="E60" i="2"/>
  <c r="F60" i="2"/>
  <c r="I60" i="2"/>
  <c r="G60" i="2" s="1"/>
  <c r="D61" i="2"/>
  <c r="E61" i="2"/>
  <c r="F61" i="2"/>
  <c r="I61" i="2"/>
  <c r="D62" i="2"/>
  <c r="E62" i="2"/>
  <c r="F62" i="2"/>
  <c r="I62" i="2"/>
  <c r="G62" i="2" s="1"/>
  <c r="H62" i="2" s="1"/>
  <c r="D63" i="2"/>
  <c r="E63" i="2"/>
  <c r="F63" i="2"/>
  <c r="I63" i="2"/>
  <c r="D64" i="2"/>
  <c r="E64" i="2"/>
  <c r="F64" i="2"/>
  <c r="I64" i="2"/>
  <c r="G64" i="2" s="1"/>
  <c r="H64" i="2" s="1"/>
  <c r="D65" i="2"/>
  <c r="E65" i="2"/>
  <c r="F65" i="2"/>
  <c r="I65" i="2"/>
  <c r="D66" i="2"/>
  <c r="E66" i="2"/>
  <c r="F66" i="2"/>
  <c r="I66" i="2"/>
  <c r="G66" i="2" s="1"/>
  <c r="H66" i="2" s="1"/>
  <c r="D67" i="2"/>
  <c r="E67" i="2"/>
  <c r="F67" i="2"/>
  <c r="I67" i="2"/>
  <c r="D68" i="2"/>
  <c r="E68" i="2"/>
  <c r="F68" i="2"/>
  <c r="I68" i="2"/>
  <c r="G68" i="2" s="1"/>
  <c r="H68" i="2" s="1"/>
  <c r="D69" i="2"/>
  <c r="E69" i="2"/>
  <c r="F69" i="2"/>
  <c r="I69" i="2"/>
  <c r="D70" i="2"/>
  <c r="E70" i="2"/>
  <c r="F70" i="2"/>
  <c r="I70" i="2"/>
  <c r="G70" i="2" s="1"/>
  <c r="H70" i="2" s="1"/>
  <c r="D71" i="2"/>
  <c r="E71" i="2"/>
  <c r="F71" i="2"/>
  <c r="I71" i="2"/>
  <c r="D72" i="2"/>
  <c r="E72" i="2"/>
  <c r="F72" i="2"/>
  <c r="I72" i="2"/>
  <c r="G72" i="2" s="1"/>
  <c r="H72" i="2" s="1"/>
  <c r="D73" i="2"/>
  <c r="E73" i="2"/>
  <c r="F73" i="2"/>
  <c r="I73" i="2"/>
  <c r="D74" i="2"/>
  <c r="E74" i="2"/>
  <c r="F74" i="2"/>
  <c r="I74" i="2"/>
  <c r="G74" i="2" s="1"/>
  <c r="H74" i="2" s="1"/>
  <c r="D75" i="2"/>
  <c r="E75" i="2"/>
  <c r="F75" i="2"/>
  <c r="I75" i="2"/>
  <c r="D76" i="2"/>
  <c r="E76" i="2"/>
  <c r="F76" i="2"/>
  <c r="I76" i="2"/>
  <c r="G76" i="2" s="1"/>
  <c r="H76" i="2" s="1"/>
  <c r="D77" i="2"/>
  <c r="E77" i="2"/>
  <c r="F77" i="2"/>
  <c r="I77" i="2"/>
  <c r="D78" i="2"/>
  <c r="E78" i="2"/>
  <c r="F78" i="2"/>
  <c r="I78" i="2"/>
  <c r="G78" i="2" s="1"/>
  <c r="H78" i="2" s="1"/>
  <c r="D79" i="2"/>
  <c r="E79" i="2"/>
  <c r="F79" i="2"/>
  <c r="I79" i="2"/>
  <c r="D80" i="2"/>
  <c r="E80" i="2"/>
  <c r="F80" i="2"/>
  <c r="I80" i="2"/>
  <c r="G80" i="2" s="1"/>
  <c r="H80" i="2" s="1"/>
  <c r="D81" i="2"/>
  <c r="E81" i="2"/>
  <c r="F81" i="2"/>
  <c r="I81" i="2"/>
  <c r="D82" i="2"/>
  <c r="E82" i="2"/>
  <c r="F82" i="2"/>
  <c r="I82" i="2"/>
  <c r="G82" i="2" s="1"/>
  <c r="H82" i="2" s="1"/>
  <c r="D83" i="2"/>
  <c r="E83" i="2"/>
  <c r="F83" i="2"/>
  <c r="I83" i="2"/>
  <c r="D84" i="2"/>
  <c r="E84" i="2"/>
  <c r="F84" i="2"/>
  <c r="I84" i="2"/>
  <c r="G84" i="2" s="1"/>
  <c r="H84" i="2" s="1"/>
  <c r="D85" i="2"/>
  <c r="E85" i="2"/>
  <c r="F85" i="2"/>
  <c r="I85" i="2"/>
  <c r="D86" i="2"/>
  <c r="E86" i="2"/>
  <c r="F86" i="2"/>
  <c r="I86" i="2"/>
  <c r="G86" i="2" s="1"/>
  <c r="H86" i="2" s="1"/>
  <c r="D87" i="2"/>
  <c r="E87" i="2"/>
  <c r="F87" i="2"/>
  <c r="I87" i="2"/>
  <c r="D88" i="2"/>
  <c r="E88" i="2"/>
  <c r="F88" i="2"/>
  <c r="I88" i="2"/>
  <c r="G88" i="2" s="1"/>
  <c r="H88" i="2" s="1"/>
  <c r="D89" i="2"/>
  <c r="E89" i="2"/>
  <c r="F89" i="2"/>
  <c r="I89" i="2"/>
  <c r="D90" i="2"/>
  <c r="E90" i="2"/>
  <c r="F90" i="2"/>
  <c r="I90" i="2"/>
  <c r="G90" i="2" s="1"/>
  <c r="H90" i="2" s="1"/>
  <c r="D91" i="2"/>
  <c r="E91" i="2"/>
  <c r="F91" i="2"/>
  <c r="I91" i="2"/>
  <c r="D92" i="2"/>
  <c r="E92" i="2"/>
  <c r="F92" i="2"/>
  <c r="I92" i="2"/>
  <c r="G92" i="2" s="1"/>
  <c r="H92" i="2" s="1"/>
  <c r="D93" i="2"/>
  <c r="E93" i="2"/>
  <c r="F93" i="2"/>
  <c r="I93" i="2"/>
  <c r="D94" i="2"/>
  <c r="E94" i="2"/>
  <c r="F94" i="2"/>
  <c r="I94" i="2"/>
  <c r="G94" i="2" s="1"/>
  <c r="H94" i="2" s="1"/>
  <c r="D32" i="2"/>
  <c r="E32" i="2"/>
  <c r="F32" i="2"/>
  <c r="I32" i="2"/>
  <c r="G32" i="2" s="1"/>
  <c r="D33" i="2"/>
  <c r="E33" i="2"/>
  <c r="F33" i="2"/>
  <c r="I33" i="2"/>
  <c r="D34" i="2"/>
  <c r="E34" i="2"/>
  <c r="F34" i="2"/>
  <c r="I34" i="2"/>
  <c r="G34" i="2" s="1"/>
  <c r="D35" i="2"/>
  <c r="E35" i="2"/>
  <c r="F35" i="2"/>
  <c r="I35" i="2"/>
  <c r="D36" i="2"/>
  <c r="E36" i="2"/>
  <c r="F36" i="2"/>
  <c r="I36" i="2"/>
  <c r="G36" i="2" s="1"/>
  <c r="H36" i="2" s="1"/>
  <c r="D37" i="2"/>
  <c r="E37" i="2"/>
  <c r="F37" i="2"/>
  <c r="I37" i="2"/>
  <c r="D38" i="2"/>
  <c r="E38" i="2"/>
  <c r="F38" i="2"/>
  <c r="I38" i="2"/>
  <c r="G38" i="2" s="1"/>
  <c r="H38" i="2" s="1"/>
  <c r="D39" i="2"/>
  <c r="E39" i="2"/>
  <c r="F39" i="2"/>
  <c r="I39" i="2"/>
  <c r="D40" i="2"/>
  <c r="E40" i="2"/>
  <c r="F40" i="2"/>
  <c r="I40" i="2"/>
  <c r="G40" i="2" s="1"/>
  <c r="H40" i="2" s="1"/>
  <c r="D41" i="2"/>
  <c r="E41" i="2"/>
  <c r="F41" i="2"/>
  <c r="I41" i="2"/>
  <c r="D42" i="2"/>
  <c r="E42" i="2"/>
  <c r="F42" i="2"/>
  <c r="I42" i="2"/>
  <c r="G42" i="2" s="1"/>
  <c r="D43" i="2"/>
  <c r="E43" i="2"/>
  <c r="F43" i="2"/>
  <c r="I43" i="2"/>
  <c r="AF77" i="1" l="1"/>
  <c r="IR57" i="1"/>
  <c r="HH57" i="1"/>
  <c r="FX57" i="1"/>
  <c r="EN57" i="1"/>
  <c r="DD57" i="1"/>
  <c r="BT57" i="1"/>
  <c r="AA69" i="1"/>
  <c r="AA40" i="1"/>
  <c r="AR2" i="1"/>
  <c r="AJ39" i="1"/>
  <c r="G93" i="2"/>
  <c r="H93" i="2" s="1"/>
  <c r="G91" i="2"/>
  <c r="H91" i="2" s="1"/>
  <c r="G89" i="2"/>
  <c r="H89" i="2" s="1"/>
  <c r="G87" i="2"/>
  <c r="H87" i="2" s="1"/>
  <c r="G85" i="2"/>
  <c r="H85" i="2" s="1"/>
  <c r="G83" i="2"/>
  <c r="H83" i="2" s="1"/>
  <c r="G81" i="2"/>
  <c r="H81" i="2" s="1"/>
  <c r="G79" i="2"/>
  <c r="H79" i="2" s="1"/>
  <c r="G77" i="2"/>
  <c r="H77" i="2" s="1"/>
  <c r="G75" i="2"/>
  <c r="H75" i="2" s="1"/>
  <c r="G73" i="2"/>
  <c r="H73" i="2" s="1"/>
  <c r="G71" i="2"/>
  <c r="H71" i="2" s="1"/>
  <c r="G69" i="2"/>
  <c r="H69" i="2" s="1"/>
  <c r="G67" i="2"/>
  <c r="H67" i="2" s="1"/>
  <c r="G65" i="2"/>
  <c r="H65" i="2" s="1"/>
  <c r="G63" i="2"/>
  <c r="H63" i="2" s="1"/>
  <c r="G61" i="2"/>
  <c r="H61" i="2" s="1"/>
  <c r="H60" i="2"/>
  <c r="G59" i="2"/>
  <c r="H59" i="2" s="1"/>
  <c r="H58" i="2"/>
  <c r="G57" i="2"/>
  <c r="H57" i="2" s="1"/>
  <c r="H56" i="2"/>
  <c r="G55" i="2"/>
  <c r="H55" i="2" s="1"/>
  <c r="H54" i="2"/>
  <c r="G53" i="2"/>
  <c r="H53" i="2" s="1"/>
  <c r="H52" i="2"/>
  <c r="G51" i="2"/>
  <c r="H51" i="2" s="1"/>
  <c r="H50" i="2"/>
  <c r="G49" i="2"/>
  <c r="H49" i="2" s="1"/>
  <c r="H48" i="2"/>
  <c r="G47" i="2"/>
  <c r="H47" i="2" s="1"/>
  <c r="H46" i="2"/>
  <c r="G45" i="2"/>
  <c r="H45" i="2" s="1"/>
  <c r="H44" i="2"/>
  <c r="G43" i="2"/>
  <c r="H43" i="2" s="1"/>
  <c r="H42" i="2"/>
  <c r="G41" i="2"/>
  <c r="H41" i="2" s="1"/>
  <c r="G39" i="2"/>
  <c r="H39" i="2" s="1"/>
  <c r="G37" i="2"/>
  <c r="H37" i="2" s="1"/>
  <c r="G35" i="2"/>
  <c r="H35" i="2" s="1"/>
  <c r="H34" i="2"/>
  <c r="G33" i="2"/>
  <c r="H33" i="2" s="1"/>
  <c r="H32" i="2"/>
  <c r="BA2" i="1" l="1"/>
  <c r="AS39" i="1"/>
  <c r="AO77" i="1"/>
  <c r="AJ40" i="1"/>
  <c r="AJ69" i="1"/>
  <c r="AS69" i="1" l="1"/>
  <c r="AS40" i="1"/>
  <c r="AX77" i="1"/>
  <c r="BJ2" i="1"/>
  <c r="BB39" i="1"/>
  <c r="BB69" i="1" l="1"/>
  <c r="BB40" i="1"/>
  <c r="BS2" i="1"/>
  <c r="BK39" i="1"/>
  <c r="BG77" i="1"/>
  <c r="BP77" i="1" l="1"/>
  <c r="CB2" i="1"/>
  <c r="BK69" i="1"/>
  <c r="BK40" i="1"/>
  <c r="CK2" i="1" l="1"/>
  <c r="CC39" i="1"/>
  <c r="BY77" i="1"/>
  <c r="CC69" i="1" l="1"/>
  <c r="CC40" i="1"/>
  <c r="CH77" i="1"/>
  <c r="CT2" i="1"/>
  <c r="DC2" i="1" l="1"/>
  <c r="CQ77" i="1"/>
  <c r="CZ77" i="1" l="1"/>
  <c r="DL2" i="1"/>
  <c r="DD39" i="1"/>
  <c r="DD40" i="1" l="1"/>
  <c r="DD69" i="1"/>
  <c r="DI77" i="1"/>
  <c r="DU2" i="1"/>
  <c r="DM39" i="1"/>
  <c r="ED2" i="1" l="1"/>
  <c r="DV39" i="1"/>
  <c r="DR77" i="1"/>
  <c r="DM69" i="1"/>
  <c r="DM40" i="1"/>
  <c r="DV69" i="1" l="1"/>
  <c r="DV40" i="1"/>
  <c r="EA77" i="1"/>
  <c r="EM2" i="1"/>
  <c r="EE39" i="1"/>
  <c r="EV2" i="1" l="1"/>
  <c r="EN39" i="1"/>
  <c r="EE69" i="1"/>
  <c r="EE40" i="1"/>
  <c r="EJ77" i="1"/>
  <c r="EN40" i="1" l="1"/>
  <c r="EN69" i="1"/>
  <c r="ES77" i="1"/>
  <c r="FE2" i="1"/>
  <c r="EW39" i="1"/>
  <c r="FN2" i="1" l="1"/>
  <c r="FB77" i="1"/>
  <c r="EW69" i="1"/>
  <c r="EW40" i="1"/>
  <c r="FK77" i="1" l="1"/>
  <c r="FW2" i="1"/>
  <c r="FO39" i="1"/>
  <c r="GF2" i="1" l="1"/>
  <c r="FO69" i="1"/>
  <c r="FO40" i="1"/>
  <c r="FT77" i="1"/>
  <c r="GC77" i="1" l="1"/>
  <c r="GO2" i="1"/>
  <c r="GX2" i="1" l="1"/>
  <c r="GP39" i="1"/>
  <c r="GL77" i="1"/>
  <c r="GP69" i="1" l="1"/>
  <c r="GP40" i="1"/>
  <c r="GU77" i="1"/>
  <c r="HG2" i="1"/>
  <c r="GY39" i="1"/>
  <c r="HP2" i="1" l="1"/>
  <c r="HH39" i="1"/>
  <c r="GY69" i="1"/>
  <c r="GY40" i="1"/>
  <c r="HD77" i="1"/>
  <c r="HH40" i="1" l="1"/>
  <c r="HH69" i="1"/>
  <c r="HM77" i="1"/>
  <c r="HY2" i="1"/>
  <c r="HQ39" i="1"/>
  <c r="IH2" i="1" l="1"/>
  <c r="HZ39" i="1"/>
  <c r="HV77" i="1"/>
  <c r="HQ69" i="1"/>
  <c r="HQ40" i="1"/>
  <c r="HZ69" i="1" l="1"/>
  <c r="HZ40" i="1"/>
  <c r="IE77" i="1"/>
  <c r="IQ2" i="1"/>
  <c r="II39" i="1"/>
  <c r="IZ2" i="1" l="1"/>
  <c r="II69" i="1"/>
  <c r="II40" i="1"/>
  <c r="IN77" i="1"/>
  <c r="IW77" i="1" l="1"/>
  <c r="JI2" i="1"/>
  <c r="JA39" i="1"/>
  <c r="JR2" i="1" l="1"/>
  <c r="JF77" i="1"/>
  <c r="JA69" i="1"/>
  <c r="JA40" i="1"/>
  <c r="JO77" i="1" l="1"/>
  <c r="L13" i="1" l="1"/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5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3" i="6"/>
  <c r="I844" i="6"/>
  <c r="I845" i="6"/>
  <c r="I846" i="6"/>
  <c r="I847" i="6"/>
  <c r="I848" i="6"/>
  <c r="I849" i="6"/>
  <c r="I850" i="6"/>
  <c r="I851" i="6"/>
  <c r="I852" i="6"/>
  <c r="I853" i="6"/>
  <c r="I854" i="6"/>
  <c r="I855" i="6"/>
  <c r="I856" i="6"/>
  <c r="I857" i="6"/>
  <c r="I858" i="6"/>
  <c r="I859" i="6"/>
  <c r="I860" i="6"/>
  <c r="I861" i="6"/>
  <c r="I862" i="6"/>
  <c r="I863" i="6"/>
  <c r="I864" i="6"/>
  <c r="I865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956" i="6"/>
  <c r="I957" i="6"/>
  <c r="I958" i="6"/>
  <c r="I959" i="6"/>
  <c r="I960" i="6"/>
  <c r="I961" i="6"/>
  <c r="I962" i="6"/>
  <c r="I963" i="6"/>
  <c r="I964" i="6"/>
  <c r="I965" i="6"/>
  <c r="I966" i="6"/>
  <c r="I967" i="6"/>
  <c r="I968" i="6"/>
  <c r="I969" i="6"/>
  <c r="I970" i="6"/>
  <c r="I971" i="6"/>
  <c r="I972" i="6"/>
  <c r="I973" i="6"/>
  <c r="I974" i="6"/>
  <c r="I975" i="6"/>
  <c r="I976" i="6"/>
  <c r="I977" i="6"/>
  <c r="I978" i="6"/>
  <c r="I979" i="6"/>
  <c r="I980" i="6"/>
  <c r="I981" i="6"/>
  <c r="I982" i="6"/>
  <c r="I983" i="6"/>
  <c r="I984" i="6"/>
  <c r="I985" i="6"/>
  <c r="I986" i="6"/>
  <c r="I987" i="6"/>
  <c r="I988" i="6"/>
  <c r="I989" i="6"/>
  <c r="I990" i="6"/>
  <c r="I991" i="6"/>
  <c r="I992" i="6"/>
  <c r="I993" i="6"/>
  <c r="I994" i="6"/>
  <c r="I995" i="6"/>
  <c r="I996" i="6"/>
  <c r="I997" i="6"/>
  <c r="I998" i="6"/>
  <c r="I999" i="6"/>
  <c r="I1000" i="6"/>
  <c r="I1001" i="6"/>
  <c r="I1002" i="6"/>
  <c r="I1003" i="6"/>
  <c r="I1004" i="6"/>
  <c r="I1005" i="6"/>
  <c r="I1006" i="6"/>
  <c r="I1007" i="6"/>
  <c r="I1008" i="6"/>
  <c r="I1009" i="6"/>
  <c r="I1010" i="6"/>
  <c r="I1011" i="6"/>
  <c r="I1012" i="6"/>
  <c r="I1013" i="6"/>
  <c r="I1014" i="6"/>
  <c r="I1015" i="6"/>
  <c r="I1016" i="6"/>
  <c r="I1017" i="6"/>
  <c r="I1018" i="6"/>
  <c r="I1019" i="6"/>
  <c r="I1020" i="6"/>
  <c r="I1021" i="6"/>
  <c r="I1022" i="6"/>
  <c r="I1023" i="6"/>
  <c r="I1024" i="6"/>
  <c r="I1025" i="6"/>
  <c r="I1026" i="6"/>
  <c r="I1027" i="6"/>
  <c r="I1028" i="6"/>
  <c r="I1029" i="6"/>
  <c r="I1030" i="6"/>
  <c r="I1031" i="6"/>
  <c r="I1032" i="6"/>
  <c r="I1033" i="6"/>
  <c r="I1034" i="6"/>
  <c r="I1035" i="6"/>
  <c r="I1036" i="6"/>
  <c r="I1037" i="6"/>
  <c r="I1038" i="6"/>
  <c r="I1039" i="6"/>
  <c r="I1040" i="6"/>
  <c r="I1041" i="6"/>
  <c r="I1042" i="6"/>
  <c r="I1043" i="6"/>
  <c r="I1044" i="6"/>
  <c r="I1045" i="6"/>
  <c r="I1046" i="6"/>
  <c r="I1047" i="6"/>
  <c r="I1048" i="6"/>
  <c r="I1049" i="6"/>
  <c r="I1050" i="6"/>
  <c r="I1051" i="6"/>
  <c r="I1052" i="6"/>
  <c r="I1053" i="6"/>
  <c r="I1054" i="6"/>
  <c r="I1055" i="6"/>
  <c r="I1056" i="6"/>
  <c r="I1057" i="6"/>
  <c r="I1058" i="6"/>
  <c r="I1059" i="6"/>
  <c r="I1060" i="6"/>
  <c r="I1061" i="6"/>
  <c r="I1062" i="6"/>
  <c r="I1063" i="6"/>
  <c r="I1064" i="6"/>
  <c r="I1065" i="6"/>
  <c r="I1066" i="6"/>
  <c r="I1067" i="6"/>
  <c r="I1068" i="6"/>
  <c r="I1069" i="6"/>
  <c r="I1070" i="6"/>
  <c r="I1071" i="6"/>
  <c r="I1072" i="6"/>
  <c r="I1073" i="6"/>
  <c r="I1074" i="6"/>
  <c r="I1075" i="6"/>
  <c r="I1076" i="6"/>
  <c r="I1077" i="6"/>
  <c r="I1078" i="6"/>
  <c r="I1079" i="6"/>
  <c r="I1080" i="6"/>
  <c r="I1081" i="6"/>
  <c r="I1082" i="6"/>
  <c r="I1083" i="6"/>
  <c r="I1084" i="6"/>
  <c r="I1085" i="6"/>
  <c r="I1086" i="6"/>
  <c r="I1087" i="6"/>
  <c r="I1088" i="6"/>
  <c r="I1089" i="6"/>
  <c r="I1090" i="6"/>
  <c r="I1091" i="6"/>
  <c r="I1092" i="6"/>
  <c r="I1093" i="6"/>
  <c r="I1094" i="6"/>
  <c r="I1095" i="6"/>
  <c r="I1096" i="6"/>
  <c r="I1097" i="6"/>
  <c r="I1098" i="6"/>
  <c r="I1099" i="6"/>
  <c r="I1100" i="6"/>
  <c r="I1101" i="6"/>
  <c r="I1102" i="6"/>
  <c r="I1103" i="6"/>
  <c r="I1104" i="6"/>
  <c r="I1105" i="6"/>
  <c r="I1106" i="6"/>
  <c r="I1107" i="6"/>
  <c r="I1108" i="6"/>
  <c r="I1109" i="6"/>
  <c r="I1110" i="6"/>
  <c r="I1111" i="6"/>
  <c r="I1112" i="6"/>
  <c r="I1113" i="6"/>
  <c r="I1114" i="6"/>
  <c r="I1115" i="6"/>
  <c r="I1116" i="6"/>
  <c r="I1117" i="6"/>
  <c r="I1118" i="6"/>
  <c r="I1119" i="6"/>
  <c r="I1120" i="6"/>
  <c r="I1121" i="6"/>
  <c r="I1122" i="6"/>
  <c r="I1123" i="6"/>
  <c r="I1124" i="6"/>
  <c r="I1125" i="6"/>
  <c r="I1126" i="6"/>
  <c r="I1127" i="6"/>
  <c r="I1128" i="6"/>
  <c r="I1129" i="6"/>
  <c r="I1130" i="6"/>
  <c r="I1131" i="6"/>
  <c r="I1132" i="6"/>
  <c r="I1133" i="6"/>
  <c r="I1134" i="6"/>
  <c r="I1135" i="6"/>
  <c r="I1136" i="6"/>
  <c r="I1137" i="6"/>
  <c r="I1138" i="6"/>
  <c r="I1139" i="6"/>
  <c r="I1140" i="6"/>
  <c r="I1141" i="6"/>
  <c r="I1142" i="6"/>
  <c r="I1143" i="6"/>
  <c r="I1144" i="6"/>
  <c r="I1145" i="6"/>
  <c r="I1146" i="6"/>
  <c r="I1147" i="6"/>
  <c r="I1148" i="6"/>
  <c r="I1149" i="6"/>
  <c r="I1150" i="6"/>
  <c r="I1151" i="6"/>
  <c r="I1152" i="6"/>
  <c r="I1153" i="6"/>
  <c r="I1154" i="6"/>
  <c r="I1155" i="6"/>
  <c r="I1156" i="6"/>
  <c r="I1157" i="6"/>
  <c r="I1158" i="6"/>
  <c r="I1159" i="6"/>
  <c r="I1160" i="6"/>
  <c r="I1161" i="6"/>
  <c r="I1162" i="6"/>
  <c r="I1163" i="6"/>
  <c r="I1164" i="6"/>
  <c r="I1165" i="6"/>
  <c r="I1166" i="6"/>
  <c r="I1167" i="6"/>
  <c r="I1168" i="6"/>
  <c r="I1169" i="6"/>
  <c r="I1170" i="6"/>
  <c r="I1171" i="6"/>
  <c r="I1172" i="6"/>
  <c r="I1173" i="6"/>
  <c r="I1174" i="6"/>
  <c r="I1175" i="6"/>
  <c r="I1176" i="6"/>
  <c r="I1177" i="6"/>
  <c r="I1178" i="6"/>
  <c r="I1179" i="6"/>
  <c r="I1180" i="6"/>
  <c r="I1181" i="6"/>
  <c r="I1182" i="6"/>
  <c r="I1183" i="6"/>
  <c r="I1184" i="6"/>
  <c r="I1185" i="6"/>
  <c r="I1186" i="6"/>
  <c r="I1187" i="6"/>
  <c r="I1188" i="6"/>
  <c r="I1189" i="6"/>
  <c r="I1190" i="6"/>
  <c r="I1191" i="6"/>
  <c r="I1192" i="6"/>
  <c r="I1193" i="6"/>
  <c r="I1194" i="6"/>
  <c r="I1195" i="6"/>
  <c r="I1196" i="6"/>
  <c r="I1197" i="6"/>
  <c r="I1198" i="6"/>
  <c r="I1199" i="6"/>
  <c r="I1200" i="6"/>
  <c r="I1201" i="6"/>
  <c r="I1202" i="6"/>
  <c r="I1203" i="6"/>
  <c r="I1204" i="6"/>
  <c r="I1205" i="6"/>
  <c r="I1206" i="6"/>
  <c r="I1207" i="6"/>
  <c r="I1208" i="6"/>
  <c r="I1209" i="6"/>
  <c r="I1210" i="6"/>
  <c r="I1211" i="6"/>
  <c r="I1212" i="6"/>
  <c r="I1213" i="6"/>
  <c r="I1214" i="6"/>
  <c r="I1215" i="6"/>
  <c r="I1216" i="6"/>
  <c r="I1217" i="6"/>
  <c r="I1218" i="6"/>
  <c r="I1219" i="6"/>
  <c r="I1220" i="6"/>
  <c r="I1221" i="6"/>
  <c r="I1222" i="6"/>
  <c r="I1223" i="6"/>
  <c r="I1224" i="6"/>
  <c r="I1225" i="6"/>
  <c r="I1226" i="6"/>
  <c r="I1227" i="6"/>
  <c r="I1228" i="6"/>
  <c r="I1229" i="6"/>
  <c r="I1230" i="6"/>
  <c r="I1231" i="6"/>
  <c r="I1232" i="6"/>
  <c r="I1233" i="6"/>
  <c r="I1234" i="6"/>
  <c r="I1235" i="6"/>
  <c r="I1236" i="6"/>
  <c r="I1237" i="6"/>
  <c r="I1238" i="6"/>
  <c r="I1239" i="6"/>
  <c r="I1240" i="6"/>
  <c r="I1241" i="6"/>
  <c r="I1242" i="6"/>
  <c r="I1243" i="6"/>
  <c r="I1244" i="6"/>
  <c r="I1245" i="6"/>
  <c r="I1246" i="6"/>
  <c r="I1247" i="6"/>
  <c r="I1248" i="6"/>
  <c r="I1249" i="6"/>
  <c r="I1250" i="6"/>
  <c r="I1251" i="6"/>
  <c r="I1252" i="6"/>
  <c r="I1253" i="6"/>
  <c r="I1254" i="6"/>
  <c r="I1255" i="6"/>
  <c r="I1256" i="6"/>
  <c r="I1257" i="6"/>
  <c r="I1258" i="6"/>
  <c r="I1259" i="6"/>
  <c r="I1260" i="6"/>
  <c r="I1261" i="6"/>
  <c r="I1262" i="6"/>
  <c r="I1263" i="6"/>
  <c r="I1264" i="6"/>
  <c r="I1265" i="6"/>
  <c r="I1266" i="6"/>
  <c r="I1267" i="6"/>
  <c r="I1268" i="6"/>
  <c r="I1269" i="6"/>
  <c r="I1270" i="6"/>
  <c r="I1271" i="6"/>
  <c r="I1272" i="6"/>
  <c r="I1273" i="6"/>
  <c r="I1274" i="6"/>
  <c r="I1275" i="6"/>
  <c r="I1276" i="6"/>
  <c r="I1277" i="6"/>
  <c r="I1278" i="6"/>
  <c r="I1279" i="6"/>
  <c r="I1280" i="6"/>
  <c r="I1281" i="6"/>
  <c r="I1282" i="6"/>
  <c r="I1283" i="6"/>
  <c r="I1284" i="6"/>
  <c r="I1285" i="6"/>
  <c r="I1286" i="6"/>
  <c r="I1287" i="6"/>
  <c r="I1288" i="6"/>
  <c r="I1289" i="6"/>
  <c r="I1290" i="6"/>
  <c r="I1291" i="6"/>
  <c r="I1292" i="6"/>
  <c r="I1293" i="6"/>
  <c r="I1294" i="6"/>
  <c r="I1295" i="6"/>
  <c r="I1296" i="6"/>
  <c r="I1297" i="6"/>
  <c r="I1298" i="6"/>
  <c r="I1299" i="6"/>
  <c r="I2" i="6"/>
  <c r="F1299" i="6"/>
  <c r="F1298" i="6"/>
  <c r="F1297" i="6"/>
  <c r="F1296" i="6"/>
  <c r="F1295" i="6"/>
  <c r="F1294" i="6"/>
  <c r="F1293" i="6"/>
  <c r="F1292" i="6"/>
  <c r="F1291" i="6"/>
  <c r="F1290" i="6"/>
  <c r="F1289" i="6"/>
  <c r="F1288" i="6"/>
  <c r="F1287" i="6"/>
  <c r="F1286" i="6"/>
  <c r="F1285" i="6"/>
  <c r="F1284" i="6"/>
  <c r="F1283" i="6"/>
  <c r="F1282" i="6"/>
  <c r="F1281" i="6"/>
  <c r="F1280" i="6"/>
  <c r="F1279" i="6"/>
  <c r="F1278" i="6"/>
  <c r="F1277" i="6"/>
  <c r="F1276" i="6"/>
  <c r="F1275" i="6"/>
  <c r="F1274" i="6"/>
  <c r="F1273" i="6"/>
  <c r="F1272" i="6"/>
  <c r="F1271" i="6"/>
  <c r="F1270" i="6"/>
  <c r="F1269" i="6"/>
  <c r="F1268" i="6"/>
  <c r="F1267" i="6"/>
  <c r="F1266" i="6"/>
  <c r="F1265" i="6"/>
  <c r="F1264" i="6"/>
  <c r="F1263" i="6"/>
  <c r="F1262" i="6"/>
  <c r="F1261" i="6"/>
  <c r="F1260" i="6"/>
  <c r="F1259" i="6"/>
  <c r="F1258" i="6"/>
  <c r="F1257" i="6"/>
  <c r="F1256" i="6"/>
  <c r="F1255" i="6"/>
  <c r="F1254" i="6"/>
  <c r="F1253" i="6"/>
  <c r="F1252" i="6"/>
  <c r="F1251" i="6"/>
  <c r="F1250" i="6"/>
  <c r="F1249" i="6"/>
  <c r="F1248" i="6"/>
  <c r="F1247" i="6"/>
  <c r="F1246" i="6"/>
  <c r="F1245" i="6"/>
  <c r="F1244" i="6"/>
  <c r="F1243" i="6"/>
  <c r="F1242" i="6"/>
  <c r="F1241" i="6"/>
  <c r="F1240" i="6"/>
  <c r="F1239" i="6"/>
  <c r="F1238" i="6"/>
  <c r="F1237" i="6"/>
  <c r="F1236" i="6"/>
  <c r="F1235" i="6"/>
  <c r="F1234" i="6"/>
  <c r="F1233" i="6"/>
  <c r="F1232" i="6"/>
  <c r="F1231" i="6"/>
  <c r="F1230" i="6"/>
  <c r="F1229" i="6"/>
  <c r="F1228" i="6"/>
  <c r="F1227" i="6"/>
  <c r="F1226" i="6"/>
  <c r="F1225" i="6"/>
  <c r="F1224" i="6"/>
  <c r="F1223" i="6"/>
  <c r="F1222" i="6"/>
  <c r="F1221" i="6"/>
  <c r="F1220" i="6"/>
  <c r="F1219" i="6"/>
  <c r="F1218" i="6"/>
  <c r="F1217" i="6"/>
  <c r="F1216" i="6"/>
  <c r="F1215" i="6"/>
  <c r="F1214" i="6"/>
  <c r="F1213" i="6"/>
  <c r="F1212" i="6"/>
  <c r="F1211" i="6"/>
  <c r="F1210" i="6"/>
  <c r="F1209" i="6"/>
  <c r="F1208" i="6"/>
  <c r="F1207" i="6"/>
  <c r="F1206" i="6"/>
  <c r="F1205" i="6"/>
  <c r="F1204" i="6"/>
  <c r="F1203" i="6"/>
  <c r="F1202" i="6"/>
  <c r="F1201" i="6"/>
  <c r="F1200" i="6"/>
  <c r="F1199" i="6"/>
  <c r="F1198" i="6"/>
  <c r="F1197" i="6"/>
  <c r="F1196" i="6"/>
  <c r="F1195" i="6"/>
  <c r="F1194" i="6"/>
  <c r="F1193" i="6"/>
  <c r="F1192" i="6"/>
  <c r="F1191" i="6"/>
  <c r="F1190" i="6"/>
  <c r="F1189" i="6"/>
  <c r="F1188" i="6"/>
  <c r="F1187" i="6"/>
  <c r="F1186" i="6"/>
  <c r="F1185" i="6"/>
  <c r="F1184" i="6"/>
  <c r="F1183" i="6"/>
  <c r="F1182" i="6"/>
  <c r="F1181" i="6"/>
  <c r="F1180" i="6"/>
  <c r="F1179" i="6"/>
  <c r="F1178" i="6"/>
  <c r="F1177" i="6"/>
  <c r="F1176" i="6"/>
  <c r="F1175" i="6"/>
  <c r="F1174" i="6"/>
  <c r="F1173" i="6"/>
  <c r="F1172" i="6"/>
  <c r="F1171" i="6"/>
  <c r="F1170" i="6"/>
  <c r="F1169" i="6"/>
  <c r="F1168" i="6"/>
  <c r="F1167" i="6"/>
  <c r="F1166" i="6"/>
  <c r="F1165" i="6"/>
  <c r="F1164" i="6"/>
  <c r="F1163" i="6"/>
  <c r="F1162" i="6"/>
  <c r="F1161" i="6"/>
  <c r="F1160" i="6"/>
  <c r="F1159" i="6"/>
  <c r="F1158" i="6"/>
  <c r="F1157" i="6"/>
  <c r="F1156" i="6"/>
  <c r="F1155" i="6"/>
  <c r="F1154" i="6"/>
  <c r="F1153" i="6"/>
  <c r="F1152" i="6"/>
  <c r="F1151" i="6"/>
  <c r="F1150" i="6"/>
  <c r="F1149" i="6"/>
  <c r="F1148" i="6"/>
  <c r="F1147" i="6"/>
  <c r="F1146" i="6"/>
  <c r="F1145" i="6"/>
  <c r="F1144" i="6"/>
  <c r="F1143" i="6"/>
  <c r="F1142" i="6"/>
  <c r="F1141" i="6"/>
  <c r="F1140" i="6"/>
  <c r="F1139" i="6"/>
  <c r="F1138" i="6"/>
  <c r="F1137" i="6"/>
  <c r="F1136" i="6"/>
  <c r="F1135" i="6"/>
  <c r="F1134" i="6"/>
  <c r="F1133" i="6"/>
  <c r="F1132" i="6"/>
  <c r="F1131" i="6"/>
  <c r="F1130" i="6"/>
  <c r="F1129" i="6"/>
  <c r="F1128" i="6"/>
  <c r="F1127" i="6"/>
  <c r="F1126" i="6"/>
  <c r="F1125" i="6"/>
  <c r="F1124" i="6"/>
  <c r="F1123" i="6"/>
  <c r="F1122" i="6"/>
  <c r="F1121" i="6"/>
  <c r="F1120" i="6"/>
  <c r="F1119" i="6"/>
  <c r="F1118" i="6"/>
  <c r="F1117" i="6"/>
  <c r="F1116" i="6"/>
  <c r="F1115" i="6"/>
  <c r="F1114" i="6"/>
  <c r="F1113" i="6"/>
  <c r="F1112" i="6"/>
  <c r="F1111" i="6"/>
  <c r="F1110" i="6"/>
  <c r="F1109" i="6"/>
  <c r="F1108" i="6"/>
  <c r="F1107" i="6"/>
  <c r="F1106" i="6"/>
  <c r="F1105" i="6"/>
  <c r="F1104" i="6"/>
  <c r="F1103" i="6"/>
  <c r="F1102" i="6"/>
  <c r="F1101" i="6"/>
  <c r="F1100" i="6"/>
  <c r="F1099" i="6"/>
  <c r="F1098" i="6"/>
  <c r="F1097" i="6"/>
  <c r="F1096" i="6"/>
  <c r="F1095" i="6"/>
  <c r="F1094" i="6"/>
  <c r="F1093" i="6"/>
  <c r="F1092" i="6"/>
  <c r="F1091" i="6"/>
  <c r="F1090" i="6"/>
  <c r="F1089" i="6"/>
  <c r="F1088" i="6"/>
  <c r="F1087" i="6"/>
  <c r="F1086" i="6"/>
  <c r="F1085" i="6"/>
  <c r="F1084" i="6"/>
  <c r="F1083" i="6"/>
  <c r="F1082" i="6"/>
  <c r="F1081" i="6"/>
  <c r="F1080" i="6"/>
  <c r="F1079" i="6"/>
  <c r="F1078" i="6"/>
  <c r="F1077" i="6"/>
  <c r="F1076" i="6"/>
  <c r="F1075" i="6"/>
  <c r="F1074" i="6"/>
  <c r="F1073" i="6"/>
  <c r="F1072" i="6"/>
  <c r="F1071" i="6"/>
  <c r="F1070" i="6"/>
  <c r="F1069" i="6"/>
  <c r="F1068" i="6"/>
  <c r="F1067" i="6"/>
  <c r="F1066" i="6"/>
  <c r="F1065" i="6"/>
  <c r="F1064" i="6"/>
  <c r="F1063" i="6"/>
  <c r="F1062" i="6"/>
  <c r="F1061" i="6"/>
  <c r="F1060" i="6"/>
  <c r="F1059" i="6"/>
  <c r="F1058" i="6"/>
  <c r="F1057" i="6"/>
  <c r="F1056" i="6"/>
  <c r="F1055" i="6"/>
  <c r="F1054" i="6"/>
  <c r="F1053" i="6"/>
  <c r="F1052" i="6"/>
  <c r="F1051" i="6"/>
  <c r="F1050" i="6"/>
  <c r="F1049" i="6"/>
  <c r="F1048" i="6"/>
  <c r="F1047" i="6"/>
  <c r="F1046" i="6"/>
  <c r="F1045" i="6"/>
  <c r="F1044" i="6"/>
  <c r="F1043" i="6"/>
  <c r="F1042" i="6"/>
  <c r="F1041" i="6"/>
  <c r="F1040" i="6"/>
  <c r="F1039" i="6"/>
  <c r="F1038" i="6"/>
  <c r="F1037" i="6"/>
  <c r="F1036" i="6"/>
  <c r="F1035" i="6"/>
  <c r="F1034" i="6"/>
  <c r="F1033" i="6"/>
  <c r="F1032" i="6"/>
  <c r="F1031" i="6"/>
  <c r="F1030" i="6"/>
  <c r="F1029" i="6"/>
  <c r="F1028" i="6"/>
  <c r="F1027" i="6"/>
  <c r="F1026" i="6"/>
  <c r="F1025" i="6"/>
  <c r="F1024" i="6"/>
  <c r="F1023" i="6"/>
  <c r="F1022" i="6"/>
  <c r="F1021" i="6"/>
  <c r="F1020" i="6"/>
  <c r="F1019" i="6"/>
  <c r="F1018" i="6"/>
  <c r="F1017" i="6"/>
  <c r="F1016" i="6"/>
  <c r="F1015" i="6"/>
  <c r="F1014" i="6"/>
  <c r="F1013" i="6"/>
  <c r="F1012" i="6"/>
  <c r="F1011" i="6"/>
  <c r="F1010" i="6"/>
  <c r="F1009" i="6"/>
  <c r="F1008" i="6"/>
  <c r="F1007" i="6"/>
  <c r="F1006" i="6"/>
  <c r="F1005" i="6"/>
  <c r="F1004" i="6"/>
  <c r="F1003" i="6"/>
  <c r="F1002" i="6"/>
  <c r="F1001" i="6"/>
  <c r="F1000" i="6"/>
  <c r="F999" i="6"/>
  <c r="F998" i="6"/>
  <c r="F997" i="6"/>
  <c r="F996" i="6"/>
  <c r="F995" i="6"/>
  <c r="F994" i="6"/>
  <c r="F993" i="6"/>
  <c r="F992" i="6"/>
  <c r="F991" i="6"/>
  <c r="F990" i="6"/>
  <c r="F989" i="6"/>
  <c r="F988" i="6"/>
  <c r="F987" i="6"/>
  <c r="F986" i="6"/>
  <c r="F985" i="6"/>
  <c r="F984" i="6"/>
  <c r="F983" i="6"/>
  <c r="F982" i="6"/>
  <c r="F981" i="6"/>
  <c r="F980" i="6"/>
  <c r="F979" i="6"/>
  <c r="F978" i="6"/>
  <c r="F977" i="6"/>
  <c r="F976" i="6"/>
  <c r="F975" i="6"/>
  <c r="F974" i="6"/>
  <c r="F973" i="6"/>
  <c r="F972" i="6"/>
  <c r="F971" i="6"/>
  <c r="F970" i="6"/>
  <c r="F969" i="6"/>
  <c r="F968" i="6"/>
  <c r="F967" i="6"/>
  <c r="F966" i="6"/>
  <c r="F965" i="6"/>
  <c r="F964" i="6"/>
  <c r="F963" i="6"/>
  <c r="F962" i="6"/>
  <c r="F961" i="6"/>
  <c r="F960" i="6"/>
  <c r="F959" i="6"/>
  <c r="F958" i="6"/>
  <c r="F957" i="6"/>
  <c r="F956" i="6"/>
  <c r="F955" i="6"/>
  <c r="F954" i="6"/>
  <c r="F953" i="6"/>
  <c r="F952" i="6"/>
  <c r="F951" i="6"/>
  <c r="F950" i="6"/>
  <c r="F949" i="6"/>
  <c r="F948" i="6"/>
  <c r="F947" i="6"/>
  <c r="F946" i="6"/>
  <c r="F945" i="6"/>
  <c r="F944" i="6"/>
  <c r="F943" i="6"/>
  <c r="F942" i="6"/>
  <c r="F941" i="6"/>
  <c r="F940" i="6"/>
  <c r="F939" i="6"/>
  <c r="F938" i="6"/>
  <c r="F937" i="6"/>
  <c r="F936" i="6"/>
  <c r="F935" i="6"/>
  <c r="F934" i="6"/>
  <c r="F933" i="6"/>
  <c r="F932" i="6"/>
  <c r="F931" i="6"/>
  <c r="F930" i="6"/>
  <c r="F929" i="6"/>
  <c r="F928" i="6"/>
  <c r="F927" i="6"/>
  <c r="F926" i="6"/>
  <c r="F925" i="6"/>
  <c r="F924" i="6"/>
  <c r="F923" i="6"/>
  <c r="F922" i="6"/>
  <c r="F921" i="6"/>
  <c r="F920" i="6"/>
  <c r="F919" i="6"/>
  <c r="F918" i="6"/>
  <c r="F917" i="6"/>
  <c r="F916" i="6"/>
  <c r="F915" i="6"/>
  <c r="F914" i="6"/>
  <c r="F913" i="6"/>
  <c r="F912" i="6"/>
  <c r="F911" i="6"/>
  <c r="F910" i="6"/>
  <c r="F909" i="6"/>
  <c r="F908" i="6"/>
  <c r="F907" i="6"/>
  <c r="F906" i="6"/>
  <c r="F905" i="6"/>
  <c r="F904" i="6"/>
  <c r="F903" i="6"/>
  <c r="F902" i="6"/>
  <c r="F901" i="6"/>
  <c r="F900" i="6"/>
  <c r="F899" i="6"/>
  <c r="F898" i="6"/>
  <c r="F897" i="6"/>
  <c r="F896" i="6"/>
  <c r="F895" i="6"/>
  <c r="F894" i="6"/>
  <c r="F893" i="6"/>
  <c r="F892" i="6"/>
  <c r="F891" i="6"/>
  <c r="F890" i="6"/>
  <c r="F889" i="6"/>
  <c r="F888" i="6"/>
  <c r="F887" i="6"/>
  <c r="F886" i="6"/>
  <c r="F885" i="6"/>
  <c r="F884" i="6"/>
  <c r="F883" i="6"/>
  <c r="F882" i="6"/>
  <c r="F881" i="6"/>
  <c r="F880" i="6"/>
  <c r="F879" i="6"/>
  <c r="F878" i="6"/>
  <c r="F877" i="6"/>
  <c r="F876" i="6"/>
  <c r="F875" i="6"/>
  <c r="F874" i="6"/>
  <c r="F873" i="6"/>
  <c r="F872" i="6"/>
  <c r="F871" i="6"/>
  <c r="F870" i="6"/>
  <c r="F869" i="6"/>
  <c r="F868" i="6"/>
  <c r="F867" i="6"/>
  <c r="F866" i="6"/>
  <c r="F865" i="6"/>
  <c r="F864" i="6"/>
  <c r="F863" i="6"/>
  <c r="F862" i="6"/>
  <c r="F861" i="6"/>
  <c r="F860" i="6"/>
  <c r="F859" i="6"/>
  <c r="F858" i="6"/>
  <c r="F857" i="6"/>
  <c r="F856" i="6"/>
  <c r="F855" i="6"/>
  <c r="F854" i="6"/>
  <c r="F853" i="6"/>
  <c r="F852" i="6"/>
  <c r="F851" i="6"/>
  <c r="F850" i="6"/>
  <c r="F849" i="6"/>
  <c r="F848" i="6"/>
  <c r="F847" i="6"/>
  <c r="F846" i="6"/>
  <c r="F845" i="6"/>
  <c r="F844" i="6"/>
  <c r="F843" i="6"/>
  <c r="F842" i="6"/>
  <c r="F841" i="6"/>
  <c r="F840" i="6"/>
  <c r="F839" i="6"/>
  <c r="F838" i="6"/>
  <c r="F837" i="6"/>
  <c r="F836" i="6"/>
  <c r="F835" i="6"/>
  <c r="F834" i="6"/>
  <c r="F833" i="6"/>
  <c r="F832" i="6"/>
  <c r="F831" i="6"/>
  <c r="F830" i="6"/>
  <c r="F829" i="6"/>
  <c r="F828" i="6"/>
  <c r="F827" i="6"/>
  <c r="F826" i="6"/>
  <c r="F825" i="6"/>
  <c r="F824" i="6"/>
  <c r="F823" i="6"/>
  <c r="F822" i="6"/>
  <c r="F821" i="6"/>
  <c r="F820" i="6"/>
  <c r="F819" i="6"/>
  <c r="F818" i="6"/>
  <c r="F817" i="6"/>
  <c r="F816" i="6"/>
  <c r="F815" i="6"/>
  <c r="F814" i="6"/>
  <c r="F813" i="6"/>
  <c r="F812" i="6"/>
  <c r="F811" i="6"/>
  <c r="F810" i="6"/>
  <c r="F809" i="6"/>
  <c r="F808" i="6"/>
  <c r="F807" i="6"/>
  <c r="F806" i="6"/>
  <c r="F805" i="6"/>
  <c r="F804" i="6"/>
  <c r="F803" i="6"/>
  <c r="F802" i="6"/>
  <c r="F801" i="6"/>
  <c r="F800" i="6"/>
  <c r="F799" i="6"/>
  <c r="F798" i="6"/>
  <c r="F797" i="6"/>
  <c r="F796" i="6"/>
  <c r="F795" i="6"/>
  <c r="F794" i="6"/>
  <c r="F793" i="6"/>
  <c r="F792" i="6"/>
  <c r="F791" i="6"/>
  <c r="F790" i="6"/>
  <c r="F789" i="6"/>
  <c r="F788" i="6"/>
  <c r="F787" i="6"/>
  <c r="F786" i="6"/>
  <c r="F785" i="6"/>
  <c r="F784" i="6"/>
  <c r="F783" i="6"/>
  <c r="F782" i="6"/>
  <c r="F781" i="6"/>
  <c r="F780" i="6"/>
  <c r="F779" i="6"/>
  <c r="F778" i="6"/>
  <c r="F777" i="6"/>
  <c r="F776" i="6"/>
  <c r="F775" i="6"/>
  <c r="F774" i="6"/>
  <c r="F773" i="6"/>
  <c r="F772" i="6"/>
  <c r="F771" i="6"/>
  <c r="F770" i="6"/>
  <c r="F769" i="6"/>
  <c r="F768" i="6"/>
  <c r="F767" i="6"/>
  <c r="F766" i="6"/>
  <c r="F765" i="6"/>
  <c r="F764" i="6"/>
  <c r="F763" i="6"/>
  <c r="F762" i="6"/>
  <c r="F761" i="6"/>
  <c r="F760" i="6"/>
  <c r="F759" i="6"/>
  <c r="F758" i="6"/>
  <c r="F757" i="6"/>
  <c r="F756" i="6"/>
  <c r="F755" i="6"/>
  <c r="F754" i="6"/>
  <c r="F753" i="6"/>
  <c r="F752" i="6"/>
  <c r="F751" i="6"/>
  <c r="F750" i="6"/>
  <c r="F749" i="6"/>
  <c r="F748" i="6"/>
  <c r="F747" i="6"/>
  <c r="F746" i="6"/>
  <c r="F745" i="6"/>
  <c r="F744" i="6"/>
  <c r="F743" i="6"/>
  <c r="F742" i="6"/>
  <c r="F741" i="6"/>
  <c r="F740" i="6"/>
  <c r="F739" i="6"/>
  <c r="F738" i="6"/>
  <c r="F737" i="6"/>
  <c r="F736" i="6"/>
  <c r="F735" i="6"/>
  <c r="F734" i="6"/>
  <c r="F733" i="6"/>
  <c r="F732" i="6"/>
  <c r="F731" i="6"/>
  <c r="F730" i="6"/>
  <c r="F729" i="6"/>
  <c r="F728" i="6"/>
  <c r="F727" i="6"/>
  <c r="F726" i="6"/>
  <c r="F725" i="6"/>
  <c r="F724" i="6"/>
  <c r="F723" i="6"/>
  <c r="F722" i="6"/>
  <c r="F721" i="6"/>
  <c r="F720" i="6"/>
  <c r="F719" i="6"/>
  <c r="F718" i="6"/>
  <c r="F717" i="6"/>
  <c r="F716" i="6"/>
  <c r="F715" i="6"/>
  <c r="F714" i="6"/>
  <c r="F713" i="6"/>
  <c r="F712" i="6"/>
  <c r="F711" i="6"/>
  <c r="F710" i="6"/>
  <c r="F709" i="6"/>
  <c r="F708" i="6"/>
  <c r="F707" i="6"/>
  <c r="F706" i="6"/>
  <c r="F705" i="6"/>
  <c r="F704" i="6"/>
  <c r="F703" i="6"/>
  <c r="F702" i="6"/>
  <c r="F701" i="6"/>
  <c r="F700" i="6"/>
  <c r="F699" i="6"/>
  <c r="F698" i="6"/>
  <c r="F697" i="6"/>
  <c r="F696" i="6"/>
  <c r="F695" i="6"/>
  <c r="F694" i="6"/>
  <c r="F693" i="6"/>
  <c r="F692" i="6"/>
  <c r="F691" i="6"/>
  <c r="F690" i="6"/>
  <c r="F689" i="6"/>
  <c r="F688" i="6"/>
  <c r="F687" i="6"/>
  <c r="F686" i="6"/>
  <c r="F685" i="6"/>
  <c r="F684" i="6"/>
  <c r="F683" i="6"/>
  <c r="F682" i="6"/>
  <c r="F681" i="6"/>
  <c r="F680" i="6"/>
  <c r="F679" i="6"/>
  <c r="F678" i="6"/>
  <c r="F677" i="6"/>
  <c r="F676" i="6"/>
  <c r="F675" i="6"/>
  <c r="F674" i="6"/>
  <c r="F673" i="6"/>
  <c r="F672" i="6"/>
  <c r="F671" i="6"/>
  <c r="F670" i="6"/>
  <c r="F669" i="6"/>
  <c r="F668" i="6"/>
  <c r="F667" i="6"/>
  <c r="F666" i="6"/>
  <c r="F665" i="6"/>
  <c r="F664" i="6"/>
  <c r="F663" i="6"/>
  <c r="F662" i="6"/>
  <c r="F661" i="6"/>
  <c r="F660" i="6"/>
  <c r="F659" i="6"/>
  <c r="F658" i="6"/>
  <c r="F657" i="6"/>
  <c r="F656" i="6"/>
  <c r="F655" i="6"/>
  <c r="F654" i="6"/>
  <c r="F653" i="6"/>
  <c r="F652" i="6"/>
  <c r="F651" i="6"/>
  <c r="F650" i="6"/>
  <c r="F649" i="6"/>
  <c r="F648" i="6"/>
  <c r="F647" i="6"/>
  <c r="F646" i="6"/>
  <c r="F645" i="6"/>
  <c r="F644" i="6"/>
  <c r="F643" i="6"/>
  <c r="F642" i="6"/>
  <c r="F641" i="6"/>
  <c r="F640" i="6"/>
  <c r="F639" i="6"/>
  <c r="F638" i="6"/>
  <c r="F637" i="6"/>
  <c r="F636" i="6"/>
  <c r="F635" i="6"/>
  <c r="F634" i="6"/>
  <c r="F633" i="6"/>
  <c r="F632" i="6"/>
  <c r="F631" i="6"/>
  <c r="F630" i="6"/>
  <c r="F629" i="6"/>
  <c r="F628" i="6"/>
  <c r="F627" i="6"/>
  <c r="F626" i="6"/>
  <c r="F625" i="6"/>
  <c r="F624" i="6"/>
  <c r="F623" i="6"/>
  <c r="F622" i="6"/>
  <c r="F621" i="6"/>
  <c r="F620" i="6"/>
  <c r="F619" i="6"/>
  <c r="F618" i="6"/>
  <c r="F617" i="6"/>
  <c r="F616" i="6"/>
  <c r="F615" i="6"/>
  <c r="F614" i="6"/>
  <c r="F613" i="6"/>
  <c r="F612" i="6"/>
  <c r="F611" i="6"/>
  <c r="F610" i="6"/>
  <c r="F609" i="6"/>
  <c r="F608" i="6"/>
  <c r="F607" i="6"/>
  <c r="F606" i="6"/>
  <c r="F605" i="6"/>
  <c r="F604" i="6"/>
  <c r="F603" i="6"/>
  <c r="F602" i="6"/>
  <c r="F601" i="6"/>
  <c r="F600" i="6"/>
  <c r="F599" i="6"/>
  <c r="F598" i="6"/>
  <c r="F597" i="6"/>
  <c r="F596" i="6"/>
  <c r="F595" i="6"/>
  <c r="F594" i="6"/>
  <c r="F593" i="6"/>
  <c r="F592" i="6"/>
  <c r="F591" i="6"/>
  <c r="F590" i="6"/>
  <c r="F589" i="6"/>
  <c r="F588" i="6"/>
  <c r="F587" i="6"/>
  <c r="F586" i="6"/>
  <c r="F585" i="6"/>
  <c r="F584" i="6"/>
  <c r="F583" i="6"/>
  <c r="F582" i="6"/>
  <c r="F581" i="6"/>
  <c r="F580" i="6"/>
  <c r="F579" i="6"/>
  <c r="F578" i="6"/>
  <c r="F577" i="6"/>
  <c r="F576" i="6"/>
  <c r="F575" i="6"/>
  <c r="F574" i="6"/>
  <c r="F573" i="6"/>
  <c r="F572" i="6"/>
  <c r="F571" i="6"/>
  <c r="F570" i="6"/>
  <c r="F569" i="6"/>
  <c r="F568" i="6"/>
  <c r="F567" i="6"/>
  <c r="F566" i="6"/>
  <c r="F565" i="6"/>
  <c r="F564" i="6"/>
  <c r="F563" i="6"/>
  <c r="F562" i="6"/>
  <c r="F561" i="6"/>
  <c r="F560" i="6"/>
  <c r="F559" i="6"/>
  <c r="F558" i="6"/>
  <c r="F557" i="6"/>
  <c r="F556" i="6"/>
  <c r="F555" i="6"/>
  <c r="F554" i="6"/>
  <c r="F553" i="6"/>
  <c r="F552" i="6"/>
  <c r="F551" i="6"/>
  <c r="F550" i="6"/>
  <c r="F549" i="6"/>
  <c r="F548" i="6"/>
  <c r="F547" i="6"/>
  <c r="F546" i="6"/>
  <c r="F545" i="6"/>
  <c r="F544" i="6"/>
  <c r="F543" i="6"/>
  <c r="F542" i="6"/>
  <c r="F541" i="6"/>
  <c r="F540" i="6"/>
  <c r="F539" i="6"/>
  <c r="F538" i="6"/>
  <c r="F537" i="6"/>
  <c r="F536" i="6"/>
  <c r="F535" i="6"/>
  <c r="F534" i="6"/>
  <c r="F533" i="6"/>
  <c r="F532" i="6"/>
  <c r="F531" i="6"/>
  <c r="F530" i="6"/>
  <c r="F529" i="6"/>
  <c r="F528" i="6"/>
  <c r="F527" i="6"/>
  <c r="F526" i="6"/>
  <c r="F525" i="6"/>
  <c r="F524" i="6"/>
  <c r="F523" i="6"/>
  <c r="F522" i="6"/>
  <c r="F521" i="6"/>
  <c r="F520" i="6"/>
  <c r="F519" i="6"/>
  <c r="F518" i="6"/>
  <c r="F517" i="6"/>
  <c r="F516" i="6"/>
  <c r="F515" i="6"/>
  <c r="F514" i="6"/>
  <c r="F513" i="6"/>
  <c r="F512" i="6"/>
  <c r="F511" i="6"/>
  <c r="F510" i="6"/>
  <c r="F509" i="6"/>
  <c r="F508" i="6"/>
  <c r="F507" i="6"/>
  <c r="F506" i="6"/>
  <c r="F505" i="6"/>
  <c r="F504" i="6"/>
  <c r="F503" i="6"/>
  <c r="F502" i="6"/>
  <c r="F501" i="6"/>
  <c r="F500" i="6"/>
  <c r="F499" i="6"/>
  <c r="F498" i="6"/>
  <c r="F497" i="6"/>
  <c r="F496" i="6"/>
  <c r="F495" i="6"/>
  <c r="F494" i="6"/>
  <c r="F493" i="6"/>
  <c r="F492" i="6"/>
  <c r="F491" i="6"/>
  <c r="F490" i="6"/>
  <c r="F489" i="6"/>
  <c r="F488" i="6"/>
  <c r="F487" i="6"/>
  <c r="F486" i="6"/>
  <c r="F485" i="6"/>
  <c r="F484" i="6"/>
  <c r="F483" i="6"/>
  <c r="F482" i="6"/>
  <c r="F481" i="6"/>
  <c r="F480" i="6"/>
  <c r="F479" i="6"/>
  <c r="F478" i="6"/>
  <c r="F477" i="6"/>
  <c r="F476" i="6"/>
  <c r="F475" i="6"/>
  <c r="F474" i="6"/>
  <c r="F473" i="6"/>
  <c r="F472" i="6"/>
  <c r="F471" i="6"/>
  <c r="F470" i="6"/>
  <c r="F469" i="6"/>
  <c r="F468" i="6"/>
  <c r="F467" i="6"/>
  <c r="F466" i="6"/>
  <c r="F465" i="6"/>
  <c r="F464" i="6"/>
  <c r="F463" i="6"/>
  <c r="F462" i="6"/>
  <c r="F461" i="6"/>
  <c r="F460" i="6"/>
  <c r="F459" i="6"/>
  <c r="F458" i="6"/>
  <c r="F457" i="6"/>
  <c r="F456" i="6"/>
  <c r="F455" i="6"/>
  <c r="F454" i="6"/>
  <c r="F453" i="6"/>
  <c r="F452" i="6"/>
  <c r="F451" i="6"/>
  <c r="F450" i="6"/>
  <c r="F449" i="6"/>
  <c r="F448" i="6"/>
  <c r="F447" i="6"/>
  <c r="F446" i="6"/>
  <c r="F445" i="6"/>
  <c r="F444" i="6"/>
  <c r="F443" i="6"/>
  <c r="F442" i="6"/>
  <c r="F441" i="6"/>
  <c r="F440" i="6"/>
  <c r="F439" i="6"/>
  <c r="F438" i="6"/>
  <c r="F437" i="6"/>
  <c r="F436" i="6"/>
  <c r="F435" i="6"/>
  <c r="F434" i="6"/>
  <c r="F433" i="6"/>
  <c r="F432" i="6"/>
  <c r="F431" i="6"/>
  <c r="F430" i="6"/>
  <c r="F429" i="6"/>
  <c r="F428" i="6"/>
  <c r="F427" i="6"/>
  <c r="F426" i="6"/>
  <c r="F425" i="6"/>
  <c r="F424" i="6"/>
  <c r="F423" i="6"/>
  <c r="F422" i="6"/>
  <c r="F421" i="6"/>
  <c r="F420" i="6"/>
  <c r="F419" i="6"/>
  <c r="F418" i="6"/>
  <c r="F417" i="6"/>
  <c r="F416" i="6"/>
  <c r="F415" i="6"/>
  <c r="F414" i="6"/>
  <c r="F413" i="6"/>
  <c r="F412" i="6"/>
  <c r="F411" i="6"/>
  <c r="F410" i="6"/>
  <c r="F409" i="6"/>
  <c r="F408" i="6"/>
  <c r="F407" i="6"/>
  <c r="F406" i="6"/>
  <c r="F405" i="6"/>
  <c r="F404" i="6"/>
  <c r="F403" i="6"/>
  <c r="F402" i="6"/>
  <c r="F401" i="6"/>
  <c r="F400" i="6"/>
  <c r="F399" i="6"/>
  <c r="F398" i="6"/>
  <c r="F397" i="6"/>
  <c r="F396" i="6"/>
  <c r="F395" i="6"/>
  <c r="F394" i="6"/>
  <c r="F393" i="6"/>
  <c r="F392" i="6"/>
  <c r="F391" i="6"/>
  <c r="F390" i="6"/>
  <c r="F389" i="6"/>
  <c r="F388" i="6"/>
  <c r="F387" i="6"/>
  <c r="F386" i="6"/>
  <c r="F385" i="6"/>
  <c r="F384" i="6"/>
  <c r="F383" i="6"/>
  <c r="F382" i="6"/>
  <c r="F381" i="6"/>
  <c r="F380" i="6"/>
  <c r="F379" i="6"/>
  <c r="F378" i="6"/>
  <c r="F377" i="6"/>
  <c r="F376" i="6"/>
  <c r="F375" i="6"/>
  <c r="F374" i="6"/>
  <c r="F373" i="6"/>
  <c r="F372" i="6"/>
  <c r="F371" i="6"/>
  <c r="F370" i="6"/>
  <c r="F369" i="6"/>
  <c r="F368" i="6"/>
  <c r="F367" i="6"/>
  <c r="F366" i="6"/>
  <c r="F365" i="6"/>
  <c r="F364" i="6"/>
  <c r="F363" i="6"/>
  <c r="F362" i="6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CL39" i="1" l="1"/>
  <c r="FX39" i="1"/>
  <c r="JJ39" i="1"/>
  <c r="BT39" i="1"/>
  <c r="FF39" i="1"/>
  <c r="IR39" i="1"/>
  <c r="J2" i="6"/>
  <c r="J4" i="6"/>
  <c r="J6" i="6"/>
  <c r="J8" i="6"/>
  <c r="J10" i="6"/>
  <c r="J12" i="6"/>
  <c r="J14" i="6"/>
  <c r="J16" i="6"/>
  <c r="J18" i="6"/>
  <c r="J20" i="6"/>
  <c r="J22" i="6"/>
  <c r="J24" i="6"/>
  <c r="J26" i="6"/>
  <c r="J28" i="6"/>
  <c r="J30" i="6"/>
  <c r="J32" i="6"/>
  <c r="J34" i="6"/>
  <c r="J36" i="6"/>
  <c r="J38" i="6"/>
  <c r="J40" i="6"/>
  <c r="J42" i="6"/>
  <c r="J44" i="6"/>
  <c r="J46" i="6"/>
  <c r="J48" i="6"/>
  <c r="J50" i="6"/>
  <c r="J52" i="6"/>
  <c r="J54" i="6"/>
  <c r="J56" i="6"/>
  <c r="J58" i="6"/>
  <c r="J60" i="6"/>
  <c r="J62" i="6"/>
  <c r="J64" i="6"/>
  <c r="J66" i="6"/>
  <c r="J68" i="6"/>
  <c r="J70" i="6"/>
  <c r="J72" i="6"/>
  <c r="J74" i="6"/>
  <c r="J76" i="6"/>
  <c r="J78" i="6"/>
  <c r="J80" i="6"/>
  <c r="J82" i="6"/>
  <c r="J84" i="6"/>
  <c r="J86" i="6"/>
  <c r="J88" i="6"/>
  <c r="J90" i="6"/>
  <c r="J92" i="6"/>
  <c r="J94" i="6"/>
  <c r="J96" i="6"/>
  <c r="J98" i="6"/>
  <c r="J100" i="6"/>
  <c r="J102" i="6"/>
  <c r="J104" i="6"/>
  <c r="J106" i="6"/>
  <c r="J108" i="6"/>
  <c r="J110" i="6"/>
  <c r="J112" i="6"/>
  <c r="J114" i="6"/>
  <c r="J116" i="6"/>
  <c r="J118" i="6"/>
  <c r="J120" i="6"/>
  <c r="J122" i="6"/>
  <c r="J124" i="6"/>
  <c r="J126" i="6"/>
  <c r="J128" i="6"/>
  <c r="J130" i="6"/>
  <c r="J132" i="6"/>
  <c r="J134" i="6"/>
  <c r="J136" i="6"/>
  <c r="J138" i="6"/>
  <c r="J140" i="6"/>
  <c r="J142" i="6"/>
  <c r="J144" i="6"/>
  <c r="J146" i="6"/>
  <c r="J148" i="6"/>
  <c r="J150" i="6"/>
  <c r="J152" i="6"/>
  <c r="J154" i="6"/>
  <c r="J156" i="6"/>
  <c r="J158" i="6"/>
  <c r="J160" i="6"/>
  <c r="J162" i="6"/>
  <c r="J164" i="6"/>
  <c r="J166" i="6"/>
  <c r="J168" i="6"/>
  <c r="J170" i="6"/>
  <c r="J3" i="6"/>
  <c r="J5" i="6"/>
  <c r="J7" i="6"/>
  <c r="J9" i="6"/>
  <c r="J11" i="6"/>
  <c r="J13" i="6"/>
  <c r="J15" i="6"/>
  <c r="J17" i="6"/>
  <c r="J19" i="6"/>
  <c r="J21" i="6"/>
  <c r="J23" i="6"/>
  <c r="J25" i="6"/>
  <c r="J27" i="6"/>
  <c r="J29" i="6"/>
  <c r="J31" i="6"/>
  <c r="J33" i="6"/>
  <c r="J35" i="6"/>
  <c r="J37" i="6"/>
  <c r="J39" i="6"/>
  <c r="J41" i="6"/>
  <c r="J43" i="6"/>
  <c r="J45" i="6"/>
  <c r="J47" i="6"/>
  <c r="J49" i="6"/>
  <c r="J51" i="6"/>
  <c r="J53" i="6"/>
  <c r="J55" i="6"/>
  <c r="J57" i="6"/>
  <c r="J59" i="6"/>
  <c r="J61" i="6"/>
  <c r="J63" i="6"/>
  <c r="J65" i="6"/>
  <c r="J67" i="6"/>
  <c r="J69" i="6"/>
  <c r="J71" i="6"/>
  <c r="J73" i="6"/>
  <c r="J75" i="6"/>
  <c r="J77" i="6"/>
  <c r="J79" i="6"/>
  <c r="J81" i="6"/>
  <c r="J83" i="6"/>
  <c r="J85" i="6"/>
  <c r="J87" i="6"/>
  <c r="J89" i="6"/>
  <c r="J91" i="6"/>
  <c r="J93" i="6"/>
  <c r="J95" i="6"/>
  <c r="J97" i="6"/>
  <c r="J99" i="6"/>
  <c r="J101" i="6"/>
  <c r="J103" i="6"/>
  <c r="J105" i="6"/>
  <c r="J107" i="6"/>
  <c r="J109" i="6"/>
  <c r="J111" i="6"/>
  <c r="J113" i="6"/>
  <c r="J115" i="6"/>
  <c r="J117" i="6"/>
  <c r="J119" i="6"/>
  <c r="J121" i="6"/>
  <c r="J123" i="6"/>
  <c r="J125" i="6"/>
  <c r="J127" i="6"/>
  <c r="J129" i="6"/>
  <c r="J131" i="6"/>
  <c r="J133" i="6"/>
  <c r="J135" i="6"/>
  <c r="J137" i="6"/>
  <c r="J139" i="6"/>
  <c r="J141" i="6"/>
  <c r="J143" i="6"/>
  <c r="J145" i="6"/>
  <c r="J147" i="6"/>
  <c r="J149" i="6"/>
  <c r="J151" i="6"/>
  <c r="J153" i="6"/>
  <c r="J155" i="6"/>
  <c r="J157" i="6"/>
  <c r="J159" i="6"/>
  <c r="J161" i="6"/>
  <c r="J163" i="6"/>
  <c r="J165" i="6"/>
  <c r="J167" i="6"/>
  <c r="J169" i="6"/>
  <c r="J171" i="6"/>
  <c r="J173" i="6"/>
  <c r="J175" i="6"/>
  <c r="J177" i="6"/>
  <c r="J179" i="6"/>
  <c r="J181" i="6"/>
  <c r="J183" i="6"/>
  <c r="J185" i="6"/>
  <c r="J187" i="6"/>
  <c r="J189" i="6"/>
  <c r="J191" i="6"/>
  <c r="J193" i="6"/>
  <c r="J195" i="6"/>
  <c r="J197" i="6"/>
  <c r="J199" i="6"/>
  <c r="J201" i="6"/>
  <c r="J203" i="6"/>
  <c r="J205" i="6"/>
  <c r="J207" i="6"/>
  <c r="J209" i="6"/>
  <c r="J211" i="6"/>
  <c r="J213" i="6"/>
  <c r="J215" i="6"/>
  <c r="J217" i="6"/>
  <c r="J219" i="6"/>
  <c r="J221" i="6"/>
  <c r="J223" i="6"/>
  <c r="J225" i="6"/>
  <c r="J227" i="6"/>
  <c r="J229" i="6"/>
  <c r="J231" i="6"/>
  <c r="J233" i="6"/>
  <c r="J235" i="6"/>
  <c r="J237" i="6"/>
  <c r="J239" i="6"/>
  <c r="J241" i="6"/>
  <c r="J243" i="6"/>
  <c r="J245" i="6"/>
  <c r="J247" i="6"/>
  <c r="J249" i="6"/>
  <c r="J251" i="6"/>
  <c r="J253" i="6"/>
  <c r="J255" i="6"/>
  <c r="J257" i="6"/>
  <c r="J259" i="6"/>
  <c r="J261" i="6"/>
  <c r="J263" i="6"/>
  <c r="J265" i="6"/>
  <c r="J267" i="6"/>
  <c r="J269" i="6"/>
  <c r="J271" i="6"/>
  <c r="J273" i="6"/>
  <c r="J275" i="6"/>
  <c r="J277" i="6"/>
  <c r="J279" i="6"/>
  <c r="J281" i="6"/>
  <c r="J283" i="6"/>
  <c r="J285" i="6"/>
  <c r="J287" i="6"/>
  <c r="J289" i="6"/>
  <c r="J291" i="6"/>
  <c r="J293" i="6"/>
  <c r="J295" i="6"/>
  <c r="J297" i="6"/>
  <c r="J299" i="6"/>
  <c r="J301" i="6"/>
  <c r="J303" i="6"/>
  <c r="J305" i="6"/>
  <c r="J307" i="6"/>
  <c r="J309" i="6"/>
  <c r="J311" i="6"/>
  <c r="J313" i="6"/>
  <c r="J315" i="6"/>
  <c r="J317" i="6"/>
  <c r="J319" i="6"/>
  <c r="J321" i="6"/>
  <c r="J323" i="6"/>
  <c r="J325" i="6"/>
  <c r="J327" i="6"/>
  <c r="J329" i="6"/>
  <c r="J331" i="6"/>
  <c r="J333" i="6"/>
  <c r="J335" i="6"/>
  <c r="J337" i="6"/>
  <c r="J339" i="6"/>
  <c r="J341" i="6"/>
  <c r="J343" i="6"/>
  <c r="J345" i="6"/>
  <c r="J347" i="6"/>
  <c r="J349" i="6"/>
  <c r="J172" i="6"/>
  <c r="J174" i="6"/>
  <c r="J176" i="6"/>
  <c r="J178" i="6"/>
  <c r="J180" i="6"/>
  <c r="J182" i="6"/>
  <c r="J184" i="6"/>
  <c r="J186" i="6"/>
  <c r="J188" i="6"/>
  <c r="J190" i="6"/>
  <c r="J192" i="6"/>
  <c r="J194" i="6"/>
  <c r="J196" i="6"/>
  <c r="J198" i="6"/>
  <c r="J200" i="6"/>
  <c r="J202" i="6"/>
  <c r="J204" i="6"/>
  <c r="J206" i="6"/>
  <c r="J208" i="6"/>
  <c r="J210" i="6"/>
  <c r="J212" i="6"/>
  <c r="J214" i="6"/>
  <c r="J216" i="6"/>
  <c r="J218" i="6"/>
  <c r="J220" i="6"/>
  <c r="J222" i="6"/>
  <c r="J224" i="6"/>
  <c r="J226" i="6"/>
  <c r="J228" i="6"/>
  <c r="J230" i="6"/>
  <c r="J232" i="6"/>
  <c r="J234" i="6"/>
  <c r="J236" i="6"/>
  <c r="J238" i="6"/>
  <c r="J240" i="6"/>
  <c r="J242" i="6"/>
  <c r="J244" i="6"/>
  <c r="J246" i="6"/>
  <c r="J248" i="6"/>
  <c r="J250" i="6"/>
  <c r="J252" i="6"/>
  <c r="J254" i="6"/>
  <c r="J256" i="6"/>
  <c r="J258" i="6"/>
  <c r="J260" i="6"/>
  <c r="J262" i="6"/>
  <c r="J264" i="6"/>
  <c r="J266" i="6"/>
  <c r="J268" i="6"/>
  <c r="J270" i="6"/>
  <c r="J272" i="6"/>
  <c r="J274" i="6"/>
  <c r="J276" i="6"/>
  <c r="J278" i="6"/>
  <c r="J280" i="6"/>
  <c r="J282" i="6"/>
  <c r="J284" i="6"/>
  <c r="J286" i="6"/>
  <c r="J288" i="6"/>
  <c r="J290" i="6"/>
  <c r="J292" i="6"/>
  <c r="J294" i="6"/>
  <c r="J296" i="6"/>
  <c r="J298" i="6"/>
  <c r="J300" i="6"/>
  <c r="J302" i="6"/>
  <c r="J304" i="6"/>
  <c r="J306" i="6"/>
  <c r="J308" i="6"/>
  <c r="J310" i="6"/>
  <c r="J312" i="6"/>
  <c r="J314" i="6"/>
  <c r="J316" i="6"/>
  <c r="J318" i="6"/>
  <c r="J320" i="6"/>
  <c r="J322" i="6"/>
  <c r="J324" i="6"/>
  <c r="J326" i="6"/>
  <c r="J328" i="6"/>
  <c r="J330" i="6"/>
  <c r="J332" i="6"/>
  <c r="J334" i="6"/>
  <c r="J336" i="6"/>
  <c r="J338" i="6"/>
  <c r="J340" i="6"/>
  <c r="J342" i="6"/>
  <c r="J346" i="6"/>
  <c r="J350" i="6"/>
  <c r="J352" i="6"/>
  <c r="J354" i="6"/>
  <c r="J356" i="6"/>
  <c r="J358" i="6"/>
  <c r="J360" i="6"/>
  <c r="J362" i="6"/>
  <c r="J364" i="6"/>
  <c r="J366" i="6"/>
  <c r="J368" i="6"/>
  <c r="J370" i="6"/>
  <c r="J372" i="6"/>
  <c r="J374" i="6"/>
  <c r="J376" i="6"/>
  <c r="J378" i="6"/>
  <c r="J380" i="6"/>
  <c r="J382" i="6"/>
  <c r="J384" i="6"/>
  <c r="J386" i="6"/>
  <c r="J388" i="6"/>
  <c r="J390" i="6"/>
  <c r="J392" i="6"/>
  <c r="J394" i="6"/>
  <c r="J396" i="6"/>
  <c r="J398" i="6"/>
  <c r="J400" i="6"/>
  <c r="J402" i="6"/>
  <c r="J404" i="6"/>
  <c r="J406" i="6"/>
  <c r="J408" i="6"/>
  <c r="J410" i="6"/>
  <c r="J412" i="6"/>
  <c r="J414" i="6"/>
  <c r="J416" i="6"/>
  <c r="J418" i="6"/>
  <c r="J420" i="6"/>
  <c r="J422" i="6"/>
  <c r="J424" i="6"/>
  <c r="J426" i="6"/>
  <c r="J428" i="6"/>
  <c r="J430" i="6"/>
  <c r="J432" i="6"/>
  <c r="J434" i="6"/>
  <c r="J436" i="6"/>
  <c r="J438" i="6"/>
  <c r="J440" i="6"/>
  <c r="J442" i="6"/>
  <c r="J444" i="6"/>
  <c r="J446" i="6"/>
  <c r="J448" i="6"/>
  <c r="J450" i="6"/>
  <c r="J452" i="6"/>
  <c r="J454" i="6"/>
  <c r="J456" i="6"/>
  <c r="J458" i="6"/>
  <c r="J460" i="6"/>
  <c r="J462" i="6"/>
  <c r="J464" i="6"/>
  <c r="J466" i="6"/>
  <c r="J468" i="6"/>
  <c r="J470" i="6"/>
  <c r="J472" i="6"/>
  <c r="J474" i="6"/>
  <c r="J476" i="6"/>
  <c r="J478" i="6"/>
  <c r="J480" i="6"/>
  <c r="J482" i="6"/>
  <c r="J484" i="6"/>
  <c r="J486" i="6"/>
  <c r="J488" i="6"/>
  <c r="J490" i="6"/>
  <c r="J492" i="6"/>
  <c r="J494" i="6"/>
  <c r="J496" i="6"/>
  <c r="J498" i="6"/>
  <c r="J500" i="6"/>
  <c r="J502" i="6"/>
  <c r="J504" i="6"/>
  <c r="J506" i="6"/>
  <c r="J508" i="6"/>
  <c r="J510" i="6"/>
  <c r="J512" i="6"/>
  <c r="J514" i="6"/>
  <c r="J516" i="6"/>
  <c r="J518" i="6"/>
  <c r="J520" i="6"/>
  <c r="J522" i="6"/>
  <c r="J524" i="6"/>
  <c r="J526" i="6"/>
  <c r="J528" i="6"/>
  <c r="J530" i="6"/>
  <c r="J532" i="6"/>
  <c r="J534" i="6"/>
  <c r="J536" i="6"/>
  <c r="J538" i="6"/>
  <c r="J540" i="6"/>
  <c r="J542" i="6"/>
  <c r="J544" i="6"/>
  <c r="J546" i="6"/>
  <c r="J548" i="6"/>
  <c r="J550" i="6"/>
  <c r="J552" i="6"/>
  <c r="J554" i="6"/>
  <c r="J556" i="6"/>
  <c r="J558" i="6"/>
  <c r="J560" i="6"/>
  <c r="J562" i="6"/>
  <c r="J564" i="6"/>
  <c r="J566" i="6"/>
  <c r="J568" i="6"/>
  <c r="J570" i="6"/>
  <c r="J572" i="6"/>
  <c r="J574" i="6"/>
  <c r="J576" i="6"/>
  <c r="J578" i="6"/>
  <c r="J580" i="6"/>
  <c r="J582" i="6"/>
  <c r="J584" i="6"/>
  <c r="J586" i="6"/>
  <c r="J588" i="6"/>
  <c r="J590" i="6"/>
  <c r="J592" i="6"/>
  <c r="J594" i="6"/>
  <c r="J596" i="6"/>
  <c r="J598" i="6"/>
  <c r="J600" i="6"/>
  <c r="J602" i="6"/>
  <c r="J604" i="6"/>
  <c r="J606" i="6"/>
  <c r="J608" i="6"/>
  <c r="J610" i="6"/>
  <c r="J612" i="6"/>
  <c r="J614" i="6"/>
  <c r="J616" i="6"/>
  <c r="J618" i="6"/>
  <c r="J620" i="6"/>
  <c r="J622" i="6"/>
  <c r="J624" i="6"/>
  <c r="J626" i="6"/>
  <c r="J628" i="6"/>
  <c r="J630" i="6"/>
  <c r="J632" i="6"/>
  <c r="J634" i="6"/>
  <c r="J636" i="6"/>
  <c r="J638" i="6"/>
  <c r="J640" i="6"/>
  <c r="J642" i="6"/>
  <c r="J644" i="6"/>
  <c r="J646" i="6"/>
  <c r="J648" i="6"/>
  <c r="J650" i="6"/>
  <c r="J652" i="6"/>
  <c r="J654" i="6"/>
  <c r="J656" i="6"/>
  <c r="J658" i="6"/>
  <c r="J660" i="6"/>
  <c r="J662" i="6"/>
  <c r="J664" i="6"/>
  <c r="J666" i="6"/>
  <c r="J668" i="6"/>
  <c r="J670" i="6"/>
  <c r="J672" i="6"/>
  <c r="J674" i="6"/>
  <c r="J676" i="6"/>
  <c r="J678" i="6"/>
  <c r="J680" i="6"/>
  <c r="J682" i="6"/>
  <c r="J684" i="6"/>
  <c r="J344" i="6"/>
  <c r="J348" i="6"/>
  <c r="J351" i="6"/>
  <c r="J353" i="6"/>
  <c r="J355" i="6"/>
  <c r="J357" i="6"/>
  <c r="J359" i="6"/>
  <c r="J361" i="6"/>
  <c r="J363" i="6"/>
  <c r="J365" i="6"/>
  <c r="J367" i="6"/>
  <c r="J369" i="6"/>
  <c r="J371" i="6"/>
  <c r="J373" i="6"/>
  <c r="J375" i="6"/>
  <c r="J377" i="6"/>
  <c r="J379" i="6"/>
  <c r="J381" i="6"/>
  <c r="J383" i="6"/>
  <c r="J385" i="6"/>
  <c r="J387" i="6"/>
  <c r="J389" i="6"/>
  <c r="J391" i="6"/>
  <c r="J393" i="6"/>
  <c r="J395" i="6"/>
  <c r="J397" i="6"/>
  <c r="J399" i="6"/>
  <c r="J401" i="6"/>
  <c r="J403" i="6"/>
  <c r="J405" i="6"/>
  <c r="J407" i="6"/>
  <c r="J409" i="6"/>
  <c r="J411" i="6"/>
  <c r="J413" i="6"/>
  <c r="J415" i="6"/>
  <c r="J417" i="6"/>
  <c r="J419" i="6"/>
  <c r="J421" i="6"/>
  <c r="J423" i="6"/>
  <c r="J425" i="6"/>
  <c r="J427" i="6"/>
  <c r="J429" i="6"/>
  <c r="J431" i="6"/>
  <c r="J433" i="6"/>
  <c r="J435" i="6"/>
  <c r="J437" i="6"/>
  <c r="J439" i="6"/>
  <c r="J441" i="6"/>
  <c r="J443" i="6"/>
  <c r="J445" i="6"/>
  <c r="J447" i="6"/>
  <c r="J449" i="6"/>
  <c r="J451" i="6"/>
  <c r="J453" i="6"/>
  <c r="J455" i="6"/>
  <c r="J457" i="6"/>
  <c r="J459" i="6"/>
  <c r="J461" i="6"/>
  <c r="J463" i="6"/>
  <c r="J465" i="6"/>
  <c r="J467" i="6"/>
  <c r="J469" i="6"/>
  <c r="J471" i="6"/>
  <c r="J473" i="6"/>
  <c r="J475" i="6"/>
  <c r="J477" i="6"/>
  <c r="J479" i="6"/>
  <c r="J481" i="6"/>
  <c r="J483" i="6"/>
  <c r="J485" i="6"/>
  <c r="J487" i="6"/>
  <c r="J489" i="6"/>
  <c r="J491" i="6"/>
  <c r="J493" i="6"/>
  <c r="J495" i="6"/>
  <c r="J497" i="6"/>
  <c r="J499" i="6"/>
  <c r="J501" i="6"/>
  <c r="J503" i="6"/>
  <c r="J505" i="6"/>
  <c r="J507" i="6"/>
  <c r="J509" i="6"/>
  <c r="J511" i="6"/>
  <c r="J513" i="6"/>
  <c r="J515" i="6"/>
  <c r="J517" i="6"/>
  <c r="J519" i="6"/>
  <c r="J521" i="6"/>
  <c r="J523" i="6"/>
  <c r="J525" i="6"/>
  <c r="J527" i="6"/>
  <c r="J529" i="6"/>
  <c r="J531" i="6"/>
  <c r="J533" i="6"/>
  <c r="J535" i="6"/>
  <c r="J537" i="6"/>
  <c r="J539" i="6"/>
  <c r="J541" i="6"/>
  <c r="J543" i="6"/>
  <c r="J545" i="6"/>
  <c r="J547" i="6"/>
  <c r="J549" i="6"/>
  <c r="J551" i="6"/>
  <c r="J553" i="6"/>
  <c r="J555" i="6"/>
  <c r="J557" i="6"/>
  <c r="J559" i="6"/>
  <c r="J561" i="6"/>
  <c r="J563" i="6"/>
  <c r="J565" i="6"/>
  <c r="J567" i="6"/>
  <c r="J569" i="6"/>
  <c r="J571" i="6"/>
  <c r="J573" i="6"/>
  <c r="J575" i="6"/>
  <c r="J577" i="6"/>
  <c r="J579" i="6"/>
  <c r="J581" i="6"/>
  <c r="J583" i="6"/>
  <c r="J585" i="6"/>
  <c r="J587" i="6"/>
  <c r="J589" i="6"/>
  <c r="J591" i="6"/>
  <c r="J593" i="6"/>
  <c r="J595" i="6"/>
  <c r="J597" i="6"/>
  <c r="J599" i="6"/>
  <c r="J601" i="6"/>
  <c r="J603" i="6"/>
  <c r="J605" i="6"/>
  <c r="J607" i="6"/>
  <c r="J609" i="6"/>
  <c r="J611" i="6"/>
  <c r="J613" i="6"/>
  <c r="J615" i="6"/>
  <c r="J617" i="6"/>
  <c r="J619" i="6"/>
  <c r="J621" i="6"/>
  <c r="J623" i="6"/>
  <c r="J625" i="6"/>
  <c r="J627" i="6"/>
  <c r="J629" i="6"/>
  <c r="J631" i="6"/>
  <c r="J633" i="6"/>
  <c r="J635" i="6"/>
  <c r="J637" i="6"/>
  <c r="J639" i="6"/>
  <c r="J641" i="6"/>
  <c r="J643" i="6"/>
  <c r="J645" i="6"/>
  <c r="J647" i="6"/>
  <c r="J649" i="6"/>
  <c r="J651" i="6"/>
  <c r="J653" i="6"/>
  <c r="J655" i="6"/>
  <c r="J657" i="6"/>
  <c r="J659" i="6"/>
  <c r="J661" i="6"/>
  <c r="J663" i="6"/>
  <c r="J665" i="6"/>
  <c r="J667" i="6"/>
  <c r="J669" i="6"/>
  <c r="J671" i="6"/>
  <c r="J673" i="6"/>
  <c r="J675" i="6"/>
  <c r="J677" i="6"/>
  <c r="J679" i="6"/>
  <c r="J681" i="6"/>
  <c r="J683" i="6"/>
  <c r="J685" i="6"/>
  <c r="J687" i="6"/>
  <c r="J689" i="6"/>
  <c r="J691" i="6"/>
  <c r="J693" i="6"/>
  <c r="J695" i="6"/>
  <c r="J697" i="6"/>
  <c r="J699" i="6"/>
  <c r="J701" i="6"/>
  <c r="J703" i="6"/>
  <c r="J705" i="6"/>
  <c r="J707" i="6"/>
  <c r="J709" i="6"/>
  <c r="J711" i="6"/>
  <c r="J713" i="6"/>
  <c r="J715" i="6"/>
  <c r="J717" i="6"/>
  <c r="J719" i="6"/>
  <c r="J721" i="6"/>
  <c r="J723" i="6"/>
  <c r="J725" i="6"/>
  <c r="J727" i="6"/>
  <c r="J729" i="6"/>
  <c r="J731" i="6"/>
  <c r="J733" i="6"/>
  <c r="J735" i="6"/>
  <c r="J737" i="6"/>
  <c r="J739" i="6"/>
  <c r="J741" i="6"/>
  <c r="J743" i="6"/>
  <c r="J745" i="6"/>
  <c r="J747" i="6"/>
  <c r="J749" i="6"/>
  <c r="J751" i="6"/>
  <c r="J753" i="6"/>
  <c r="J755" i="6"/>
  <c r="J757" i="6"/>
  <c r="J759" i="6"/>
  <c r="J761" i="6"/>
  <c r="J763" i="6"/>
  <c r="J765" i="6"/>
  <c r="J767" i="6"/>
  <c r="J769" i="6"/>
  <c r="J771" i="6"/>
  <c r="J773" i="6"/>
  <c r="J775" i="6"/>
  <c r="J777" i="6"/>
  <c r="J779" i="6"/>
  <c r="J781" i="6"/>
  <c r="J783" i="6"/>
  <c r="J785" i="6"/>
  <c r="J787" i="6"/>
  <c r="J789" i="6"/>
  <c r="J791" i="6"/>
  <c r="J793" i="6"/>
  <c r="J795" i="6"/>
  <c r="J797" i="6"/>
  <c r="J799" i="6"/>
  <c r="J801" i="6"/>
  <c r="J803" i="6"/>
  <c r="J805" i="6"/>
  <c r="J807" i="6"/>
  <c r="J809" i="6"/>
  <c r="J811" i="6"/>
  <c r="J813" i="6"/>
  <c r="J815" i="6"/>
  <c r="J817" i="6"/>
  <c r="J819" i="6"/>
  <c r="J821" i="6"/>
  <c r="J823" i="6"/>
  <c r="J825" i="6"/>
  <c r="J827" i="6"/>
  <c r="J829" i="6"/>
  <c r="J831" i="6"/>
  <c r="J833" i="6"/>
  <c r="J835" i="6"/>
  <c r="J837" i="6"/>
  <c r="J839" i="6"/>
  <c r="J841" i="6"/>
  <c r="J843" i="6"/>
  <c r="J845" i="6"/>
  <c r="J847" i="6"/>
  <c r="J849" i="6"/>
  <c r="J851" i="6"/>
  <c r="J853" i="6"/>
  <c r="J855" i="6"/>
  <c r="J857" i="6"/>
  <c r="J859" i="6"/>
  <c r="J861" i="6"/>
  <c r="J863" i="6"/>
  <c r="J865" i="6"/>
  <c r="J867" i="6"/>
  <c r="J869" i="6"/>
  <c r="J871" i="6"/>
  <c r="J873" i="6"/>
  <c r="J875" i="6"/>
  <c r="J877" i="6"/>
  <c r="J879" i="6"/>
  <c r="J881" i="6"/>
  <c r="J883" i="6"/>
  <c r="J885" i="6"/>
  <c r="J887" i="6"/>
  <c r="J889" i="6"/>
  <c r="J891" i="6"/>
  <c r="J893" i="6"/>
  <c r="J895" i="6"/>
  <c r="J897" i="6"/>
  <c r="J899" i="6"/>
  <c r="J901" i="6"/>
  <c r="J903" i="6"/>
  <c r="J905" i="6"/>
  <c r="J907" i="6"/>
  <c r="J909" i="6"/>
  <c r="J911" i="6"/>
  <c r="J913" i="6"/>
  <c r="J915" i="6"/>
  <c r="J917" i="6"/>
  <c r="J919" i="6"/>
  <c r="J921" i="6"/>
  <c r="J923" i="6"/>
  <c r="J925" i="6"/>
  <c r="J927" i="6"/>
  <c r="J929" i="6"/>
  <c r="J931" i="6"/>
  <c r="J933" i="6"/>
  <c r="J935" i="6"/>
  <c r="J937" i="6"/>
  <c r="J939" i="6"/>
  <c r="J941" i="6"/>
  <c r="J943" i="6"/>
  <c r="J945" i="6"/>
  <c r="J947" i="6"/>
  <c r="J949" i="6"/>
  <c r="J951" i="6"/>
  <c r="J953" i="6"/>
  <c r="J955" i="6"/>
  <c r="J957" i="6"/>
  <c r="J959" i="6"/>
  <c r="J961" i="6"/>
  <c r="J963" i="6"/>
  <c r="J965" i="6"/>
  <c r="J967" i="6"/>
  <c r="J969" i="6"/>
  <c r="J971" i="6"/>
  <c r="J973" i="6"/>
  <c r="J975" i="6"/>
  <c r="J977" i="6"/>
  <c r="J979" i="6"/>
  <c r="J981" i="6"/>
  <c r="J983" i="6"/>
  <c r="J985" i="6"/>
  <c r="J987" i="6"/>
  <c r="J989" i="6"/>
  <c r="J991" i="6"/>
  <c r="J993" i="6"/>
  <c r="J995" i="6"/>
  <c r="J997" i="6"/>
  <c r="J999" i="6"/>
  <c r="J1001" i="6"/>
  <c r="J1003" i="6"/>
  <c r="J1005" i="6"/>
  <c r="J1007" i="6"/>
  <c r="J1009" i="6"/>
  <c r="J1011" i="6"/>
  <c r="J1013" i="6"/>
  <c r="J1015" i="6"/>
  <c r="J1017" i="6"/>
  <c r="J1019" i="6"/>
  <c r="J1021" i="6"/>
  <c r="J1023" i="6"/>
  <c r="J1025" i="6"/>
  <c r="J1027" i="6"/>
  <c r="J686" i="6"/>
  <c r="J688" i="6"/>
  <c r="J690" i="6"/>
  <c r="J692" i="6"/>
  <c r="J694" i="6"/>
  <c r="J696" i="6"/>
  <c r="J698" i="6"/>
  <c r="J700" i="6"/>
  <c r="J702" i="6"/>
  <c r="J704" i="6"/>
  <c r="J706" i="6"/>
  <c r="J708" i="6"/>
  <c r="J710" i="6"/>
  <c r="J712" i="6"/>
  <c r="J714" i="6"/>
  <c r="J716" i="6"/>
  <c r="J718" i="6"/>
  <c r="J720" i="6"/>
  <c r="J722" i="6"/>
  <c r="J724" i="6"/>
  <c r="J726" i="6"/>
  <c r="J728" i="6"/>
  <c r="J730" i="6"/>
  <c r="J732" i="6"/>
  <c r="J734" i="6"/>
  <c r="J736" i="6"/>
  <c r="J738" i="6"/>
  <c r="J740" i="6"/>
  <c r="J742" i="6"/>
  <c r="J744" i="6"/>
  <c r="J746" i="6"/>
  <c r="J748" i="6"/>
  <c r="J750" i="6"/>
  <c r="J752" i="6"/>
  <c r="J754" i="6"/>
  <c r="J756" i="6"/>
  <c r="J758" i="6"/>
  <c r="J760" i="6"/>
  <c r="J762" i="6"/>
  <c r="J764" i="6"/>
  <c r="J766" i="6"/>
  <c r="J768" i="6"/>
  <c r="J770" i="6"/>
  <c r="J772" i="6"/>
  <c r="J774" i="6"/>
  <c r="J776" i="6"/>
  <c r="J778" i="6"/>
  <c r="J780" i="6"/>
  <c r="J782" i="6"/>
  <c r="J784" i="6"/>
  <c r="J786" i="6"/>
  <c r="J788" i="6"/>
  <c r="J790" i="6"/>
  <c r="J792" i="6"/>
  <c r="J794" i="6"/>
  <c r="J796" i="6"/>
  <c r="J798" i="6"/>
  <c r="J800" i="6"/>
  <c r="J802" i="6"/>
  <c r="J804" i="6"/>
  <c r="J806" i="6"/>
  <c r="J808" i="6"/>
  <c r="J810" i="6"/>
  <c r="J812" i="6"/>
  <c r="J814" i="6"/>
  <c r="J816" i="6"/>
  <c r="J818" i="6"/>
  <c r="J820" i="6"/>
  <c r="J822" i="6"/>
  <c r="J824" i="6"/>
  <c r="J826" i="6"/>
  <c r="J828" i="6"/>
  <c r="J830" i="6"/>
  <c r="J832" i="6"/>
  <c r="J834" i="6"/>
  <c r="J836" i="6"/>
  <c r="J838" i="6"/>
  <c r="J840" i="6"/>
  <c r="J842" i="6"/>
  <c r="J844" i="6"/>
  <c r="J846" i="6"/>
  <c r="J848" i="6"/>
  <c r="J850" i="6"/>
  <c r="J852" i="6"/>
  <c r="J854" i="6"/>
  <c r="J856" i="6"/>
  <c r="J858" i="6"/>
  <c r="J860" i="6"/>
  <c r="J862" i="6"/>
  <c r="J864" i="6"/>
  <c r="J866" i="6"/>
  <c r="J868" i="6"/>
  <c r="J870" i="6"/>
  <c r="J872" i="6"/>
  <c r="J874" i="6"/>
  <c r="J876" i="6"/>
  <c r="J878" i="6"/>
  <c r="J880" i="6"/>
  <c r="J882" i="6"/>
  <c r="J884" i="6"/>
  <c r="J886" i="6"/>
  <c r="J888" i="6"/>
  <c r="J890" i="6"/>
  <c r="J892" i="6"/>
  <c r="J894" i="6"/>
  <c r="J896" i="6"/>
  <c r="J898" i="6"/>
  <c r="J900" i="6"/>
  <c r="J902" i="6"/>
  <c r="J904" i="6"/>
  <c r="J906" i="6"/>
  <c r="J908" i="6"/>
  <c r="J910" i="6"/>
  <c r="J912" i="6"/>
  <c r="J914" i="6"/>
  <c r="J916" i="6"/>
  <c r="J918" i="6"/>
  <c r="J920" i="6"/>
  <c r="J922" i="6"/>
  <c r="J924" i="6"/>
  <c r="J926" i="6"/>
  <c r="J928" i="6"/>
  <c r="J930" i="6"/>
  <c r="J932" i="6"/>
  <c r="J934" i="6"/>
  <c r="J936" i="6"/>
  <c r="J938" i="6"/>
  <c r="J940" i="6"/>
  <c r="J942" i="6"/>
  <c r="J944" i="6"/>
  <c r="J946" i="6"/>
  <c r="J948" i="6"/>
  <c r="J950" i="6"/>
  <c r="J952" i="6"/>
  <c r="J954" i="6"/>
  <c r="J956" i="6"/>
  <c r="J958" i="6"/>
  <c r="J960" i="6"/>
  <c r="J962" i="6"/>
  <c r="J964" i="6"/>
  <c r="J966" i="6"/>
  <c r="J968" i="6"/>
  <c r="J970" i="6"/>
  <c r="J972" i="6"/>
  <c r="J974" i="6"/>
  <c r="J976" i="6"/>
  <c r="J978" i="6"/>
  <c r="J980" i="6"/>
  <c r="J982" i="6"/>
  <c r="J984" i="6"/>
  <c r="J986" i="6"/>
  <c r="J988" i="6"/>
  <c r="J990" i="6"/>
  <c r="J992" i="6"/>
  <c r="J994" i="6"/>
  <c r="J996" i="6"/>
  <c r="J998" i="6"/>
  <c r="J1000" i="6"/>
  <c r="J1002" i="6"/>
  <c r="J1004" i="6"/>
  <c r="J1006" i="6"/>
  <c r="J1008" i="6"/>
  <c r="J1010" i="6"/>
  <c r="J1012" i="6"/>
  <c r="J1014" i="6"/>
  <c r="J1016" i="6"/>
  <c r="J1018" i="6"/>
  <c r="J1020" i="6"/>
  <c r="J1022" i="6"/>
  <c r="J1024" i="6"/>
  <c r="J1298" i="6"/>
  <c r="J1296" i="6"/>
  <c r="J1294" i="6"/>
  <c r="J1292" i="6"/>
  <c r="J1290" i="6"/>
  <c r="J1288" i="6"/>
  <c r="J1286" i="6"/>
  <c r="J1284" i="6"/>
  <c r="J1282" i="6"/>
  <c r="J1280" i="6"/>
  <c r="J1278" i="6"/>
  <c r="J1276" i="6"/>
  <c r="J1274" i="6"/>
  <c r="J1272" i="6"/>
  <c r="J1270" i="6"/>
  <c r="J1268" i="6"/>
  <c r="J1266" i="6"/>
  <c r="J1264" i="6"/>
  <c r="J1262" i="6"/>
  <c r="J1260" i="6"/>
  <c r="J1258" i="6"/>
  <c r="J1256" i="6"/>
  <c r="J1254" i="6"/>
  <c r="J1252" i="6"/>
  <c r="J1250" i="6"/>
  <c r="J1248" i="6"/>
  <c r="J1246" i="6"/>
  <c r="J1244" i="6"/>
  <c r="J1242" i="6"/>
  <c r="J1240" i="6"/>
  <c r="J1238" i="6"/>
  <c r="J1236" i="6"/>
  <c r="J1234" i="6"/>
  <c r="J1232" i="6"/>
  <c r="J1230" i="6"/>
  <c r="J1228" i="6"/>
  <c r="J1226" i="6"/>
  <c r="J1224" i="6"/>
  <c r="J1222" i="6"/>
  <c r="J1220" i="6"/>
  <c r="J1218" i="6"/>
  <c r="J1216" i="6"/>
  <c r="J1214" i="6"/>
  <c r="J1212" i="6"/>
  <c r="J1210" i="6"/>
  <c r="J1208" i="6"/>
  <c r="J1206" i="6"/>
  <c r="J1204" i="6"/>
  <c r="J1202" i="6"/>
  <c r="J1200" i="6"/>
  <c r="J1198" i="6"/>
  <c r="J1196" i="6"/>
  <c r="J1194" i="6"/>
  <c r="J1192" i="6"/>
  <c r="J1190" i="6"/>
  <c r="J1188" i="6"/>
  <c r="J1186" i="6"/>
  <c r="J1184" i="6"/>
  <c r="J1182" i="6"/>
  <c r="J1180" i="6"/>
  <c r="J1178" i="6"/>
  <c r="J1176" i="6"/>
  <c r="J1174" i="6"/>
  <c r="J1172" i="6"/>
  <c r="J1170" i="6"/>
  <c r="J1168" i="6"/>
  <c r="J1166" i="6"/>
  <c r="J1164" i="6"/>
  <c r="J1162" i="6"/>
  <c r="J1160" i="6"/>
  <c r="J1158" i="6"/>
  <c r="J1156" i="6"/>
  <c r="J1154" i="6"/>
  <c r="J1152" i="6"/>
  <c r="J1150" i="6"/>
  <c r="J1148" i="6"/>
  <c r="J1146" i="6"/>
  <c r="J1144" i="6"/>
  <c r="J1142" i="6"/>
  <c r="J1140" i="6"/>
  <c r="J1138" i="6"/>
  <c r="J1136" i="6"/>
  <c r="J1134" i="6"/>
  <c r="J1132" i="6"/>
  <c r="J1130" i="6"/>
  <c r="J1128" i="6"/>
  <c r="J1126" i="6"/>
  <c r="J1124" i="6"/>
  <c r="J1122" i="6"/>
  <c r="J1120" i="6"/>
  <c r="J1118" i="6"/>
  <c r="J1116" i="6"/>
  <c r="J1114" i="6"/>
  <c r="J1112" i="6"/>
  <c r="J1110" i="6"/>
  <c r="J1108" i="6"/>
  <c r="J1106" i="6"/>
  <c r="J1104" i="6"/>
  <c r="J1102" i="6"/>
  <c r="J1100" i="6"/>
  <c r="J1098" i="6"/>
  <c r="J1096" i="6"/>
  <c r="J1094" i="6"/>
  <c r="J1092" i="6"/>
  <c r="J1090" i="6"/>
  <c r="J1088" i="6"/>
  <c r="J1086" i="6"/>
  <c r="J1084" i="6"/>
  <c r="J1082" i="6"/>
  <c r="J1080" i="6"/>
  <c r="J1078" i="6"/>
  <c r="J1076" i="6"/>
  <c r="J1074" i="6"/>
  <c r="J1072" i="6"/>
  <c r="J1070" i="6"/>
  <c r="J1068" i="6"/>
  <c r="J1066" i="6"/>
  <c r="J1064" i="6"/>
  <c r="J1062" i="6"/>
  <c r="J1060" i="6"/>
  <c r="J1058" i="6"/>
  <c r="J1056" i="6"/>
  <c r="J1054" i="6"/>
  <c r="J1052" i="6"/>
  <c r="J1050" i="6"/>
  <c r="J1048" i="6"/>
  <c r="J1046" i="6"/>
  <c r="J1044" i="6"/>
  <c r="J1042" i="6"/>
  <c r="J1040" i="6"/>
  <c r="J1038" i="6"/>
  <c r="J1036" i="6"/>
  <c r="J1034" i="6"/>
  <c r="J1032" i="6"/>
  <c r="J1030" i="6"/>
  <c r="J1028" i="6"/>
  <c r="J1299" i="6"/>
  <c r="J1297" i="6"/>
  <c r="J1295" i="6"/>
  <c r="J1293" i="6"/>
  <c r="J1291" i="6"/>
  <c r="J1289" i="6"/>
  <c r="J1287" i="6"/>
  <c r="J1285" i="6"/>
  <c r="J1283" i="6"/>
  <c r="J1281" i="6"/>
  <c r="J1279" i="6"/>
  <c r="J1277" i="6"/>
  <c r="J1275" i="6"/>
  <c r="J1273" i="6"/>
  <c r="J1271" i="6"/>
  <c r="J1269" i="6"/>
  <c r="J1267" i="6"/>
  <c r="J1265" i="6"/>
  <c r="J1263" i="6"/>
  <c r="J1261" i="6"/>
  <c r="J1259" i="6"/>
  <c r="J1257" i="6"/>
  <c r="J1255" i="6"/>
  <c r="J1253" i="6"/>
  <c r="J1251" i="6"/>
  <c r="J1249" i="6"/>
  <c r="J1247" i="6"/>
  <c r="J1245" i="6"/>
  <c r="J1243" i="6"/>
  <c r="J1241" i="6"/>
  <c r="J1239" i="6"/>
  <c r="J1237" i="6"/>
  <c r="J1235" i="6"/>
  <c r="J1233" i="6"/>
  <c r="J1231" i="6"/>
  <c r="J1229" i="6"/>
  <c r="J1227" i="6"/>
  <c r="J1225" i="6"/>
  <c r="J1223" i="6"/>
  <c r="J1221" i="6"/>
  <c r="J1219" i="6"/>
  <c r="J1217" i="6"/>
  <c r="J1215" i="6"/>
  <c r="J1213" i="6"/>
  <c r="J1211" i="6"/>
  <c r="J1209" i="6"/>
  <c r="J1207" i="6"/>
  <c r="J1205" i="6"/>
  <c r="J1203" i="6"/>
  <c r="J1201" i="6"/>
  <c r="J1199" i="6"/>
  <c r="J1197" i="6"/>
  <c r="J1195" i="6"/>
  <c r="J1193" i="6"/>
  <c r="J1191" i="6"/>
  <c r="J1189" i="6"/>
  <c r="J1187" i="6"/>
  <c r="J1185" i="6"/>
  <c r="J1183" i="6"/>
  <c r="J1181" i="6"/>
  <c r="J1179" i="6"/>
  <c r="J1177" i="6"/>
  <c r="J1175" i="6"/>
  <c r="J1173" i="6"/>
  <c r="J1171" i="6"/>
  <c r="J1169" i="6"/>
  <c r="J1167" i="6"/>
  <c r="J1165" i="6"/>
  <c r="J1163" i="6"/>
  <c r="J1161" i="6"/>
  <c r="J1159" i="6"/>
  <c r="J1157" i="6"/>
  <c r="J1155" i="6"/>
  <c r="J1153" i="6"/>
  <c r="J1151" i="6"/>
  <c r="J1149" i="6"/>
  <c r="J1147" i="6"/>
  <c r="J1145" i="6"/>
  <c r="J1143" i="6"/>
  <c r="J1141" i="6"/>
  <c r="J1139" i="6"/>
  <c r="J1137" i="6"/>
  <c r="J1135" i="6"/>
  <c r="J1133" i="6"/>
  <c r="J1131" i="6"/>
  <c r="J1129" i="6"/>
  <c r="J1127" i="6"/>
  <c r="J1125" i="6"/>
  <c r="J1123" i="6"/>
  <c r="J1121" i="6"/>
  <c r="J1119" i="6"/>
  <c r="J1117" i="6"/>
  <c r="J1115" i="6"/>
  <c r="J1113" i="6"/>
  <c r="J1111" i="6"/>
  <c r="J1109" i="6"/>
  <c r="J1107" i="6"/>
  <c r="J1105" i="6"/>
  <c r="J1103" i="6"/>
  <c r="J1101" i="6"/>
  <c r="J1099" i="6"/>
  <c r="J1097" i="6"/>
  <c r="J1095" i="6"/>
  <c r="J1093" i="6"/>
  <c r="J1091" i="6"/>
  <c r="J1089" i="6"/>
  <c r="J1087" i="6"/>
  <c r="J1085" i="6"/>
  <c r="J1083" i="6"/>
  <c r="J1081" i="6"/>
  <c r="J1079" i="6"/>
  <c r="J1077" i="6"/>
  <c r="J1075" i="6"/>
  <c r="J1073" i="6"/>
  <c r="J1071" i="6"/>
  <c r="J1069" i="6"/>
  <c r="J1067" i="6"/>
  <c r="J1065" i="6"/>
  <c r="J1063" i="6"/>
  <c r="J1061" i="6"/>
  <c r="J1059" i="6"/>
  <c r="J1057" i="6"/>
  <c r="J1055" i="6"/>
  <c r="J1053" i="6"/>
  <c r="J1051" i="6"/>
  <c r="J1049" i="6"/>
  <c r="J1047" i="6"/>
  <c r="J1045" i="6"/>
  <c r="J1043" i="6"/>
  <c r="J1041" i="6"/>
  <c r="J1039" i="6"/>
  <c r="J1037" i="6"/>
  <c r="J1035" i="6"/>
  <c r="J1033" i="6"/>
  <c r="J1031" i="6"/>
  <c r="J1029" i="6"/>
  <c r="J1026" i="6"/>
  <c r="F838" i="7"/>
  <c r="F837" i="7"/>
  <c r="F836" i="7"/>
  <c r="F835" i="7"/>
  <c r="F834" i="7"/>
  <c r="F833" i="7"/>
  <c r="F832" i="7"/>
  <c r="F831" i="7"/>
  <c r="F830" i="7"/>
  <c r="F829" i="7"/>
  <c r="F828" i="7"/>
  <c r="F827" i="7"/>
  <c r="F826" i="7"/>
  <c r="F825" i="7"/>
  <c r="F824" i="7"/>
  <c r="F823" i="7"/>
  <c r="F822" i="7"/>
  <c r="F821" i="7"/>
  <c r="F820" i="7"/>
  <c r="F819" i="7"/>
  <c r="F818" i="7"/>
  <c r="F817" i="7"/>
  <c r="F816" i="7"/>
  <c r="F815" i="7"/>
  <c r="F814" i="7"/>
  <c r="F813" i="7"/>
  <c r="F812" i="7"/>
  <c r="F811" i="7"/>
  <c r="F810" i="7"/>
  <c r="F809" i="7"/>
  <c r="F808" i="7"/>
  <c r="F807" i="7"/>
  <c r="F806" i="7"/>
  <c r="F805" i="7"/>
  <c r="F804" i="7"/>
  <c r="F803" i="7"/>
  <c r="F802" i="7"/>
  <c r="F801" i="7"/>
  <c r="F800" i="7"/>
  <c r="F799" i="7"/>
  <c r="F798" i="7"/>
  <c r="F797" i="7"/>
  <c r="F796" i="7"/>
  <c r="F795" i="7"/>
  <c r="F794" i="7"/>
  <c r="F793" i="7"/>
  <c r="F792" i="7"/>
  <c r="F791" i="7"/>
  <c r="F790" i="7"/>
  <c r="F789" i="7"/>
  <c r="F788" i="7"/>
  <c r="F787" i="7"/>
  <c r="F786" i="7"/>
  <c r="F785" i="7"/>
  <c r="F784" i="7"/>
  <c r="F783" i="7"/>
  <c r="F782" i="7"/>
  <c r="F781" i="7"/>
  <c r="F780" i="7"/>
  <c r="F779" i="7"/>
  <c r="F778" i="7"/>
  <c r="F777" i="7"/>
  <c r="F776" i="7"/>
  <c r="F775" i="7"/>
  <c r="F774" i="7"/>
  <c r="F773" i="7"/>
  <c r="F772" i="7"/>
  <c r="F771" i="7"/>
  <c r="F770" i="7"/>
  <c r="F769" i="7"/>
  <c r="F768" i="7"/>
  <c r="F767" i="7"/>
  <c r="F766" i="7"/>
  <c r="F765" i="7"/>
  <c r="F764" i="7"/>
  <c r="F763" i="7"/>
  <c r="F762" i="7"/>
  <c r="F761" i="7"/>
  <c r="F760" i="7"/>
  <c r="F759" i="7"/>
  <c r="F758" i="7"/>
  <c r="F757" i="7"/>
  <c r="F756" i="7"/>
  <c r="F755" i="7"/>
  <c r="F754" i="7"/>
  <c r="F753" i="7"/>
  <c r="F752" i="7"/>
  <c r="F751" i="7"/>
  <c r="F750" i="7"/>
  <c r="F749" i="7"/>
  <c r="F748" i="7"/>
  <c r="F747" i="7"/>
  <c r="F746" i="7"/>
  <c r="F745" i="7"/>
  <c r="F744" i="7"/>
  <c r="F743" i="7"/>
  <c r="F742" i="7"/>
  <c r="F741" i="7"/>
  <c r="F740" i="7"/>
  <c r="F739" i="7"/>
  <c r="F738" i="7"/>
  <c r="F737" i="7"/>
  <c r="F736" i="7"/>
  <c r="F735" i="7"/>
  <c r="F734" i="7"/>
  <c r="F733" i="7"/>
  <c r="F732" i="7"/>
  <c r="F731" i="7"/>
  <c r="F730" i="7"/>
  <c r="F729" i="7"/>
  <c r="F728" i="7"/>
  <c r="F727" i="7"/>
  <c r="F726" i="7"/>
  <c r="F725" i="7"/>
  <c r="F724" i="7"/>
  <c r="F723" i="7"/>
  <c r="F722" i="7"/>
  <c r="F721" i="7"/>
  <c r="F720" i="7"/>
  <c r="F719" i="7"/>
  <c r="F718" i="7"/>
  <c r="F717" i="7"/>
  <c r="F716" i="7"/>
  <c r="F715" i="7"/>
  <c r="F714" i="7"/>
  <c r="F713" i="7"/>
  <c r="F712" i="7"/>
  <c r="F711" i="7"/>
  <c r="F710" i="7"/>
  <c r="F709" i="7"/>
  <c r="F708" i="7"/>
  <c r="F707" i="7"/>
  <c r="F706" i="7"/>
  <c r="F705" i="7"/>
  <c r="F704" i="7"/>
  <c r="F703" i="7"/>
  <c r="F702" i="7"/>
  <c r="F701" i="7"/>
  <c r="F700" i="7"/>
  <c r="F699" i="7"/>
  <c r="F698" i="7"/>
  <c r="F697" i="7"/>
  <c r="F696" i="7"/>
  <c r="F695" i="7"/>
  <c r="F694" i="7"/>
  <c r="F693" i="7"/>
  <c r="F692" i="7"/>
  <c r="F691" i="7"/>
  <c r="F690" i="7"/>
  <c r="F689" i="7"/>
  <c r="F688" i="7"/>
  <c r="F687" i="7"/>
  <c r="F686" i="7"/>
  <c r="F685" i="7"/>
  <c r="F684" i="7"/>
  <c r="F683" i="7"/>
  <c r="F682" i="7"/>
  <c r="F681" i="7"/>
  <c r="F680" i="7"/>
  <c r="F679" i="7"/>
  <c r="F678" i="7"/>
  <c r="F677" i="7"/>
  <c r="F676" i="7"/>
  <c r="F675" i="7"/>
  <c r="F674" i="7"/>
  <c r="F673" i="7"/>
  <c r="F672" i="7"/>
  <c r="F671" i="7"/>
  <c r="F670" i="7"/>
  <c r="F669" i="7"/>
  <c r="F668" i="7"/>
  <c r="F667" i="7"/>
  <c r="F666" i="7"/>
  <c r="F665" i="7"/>
  <c r="F664" i="7"/>
  <c r="F663" i="7"/>
  <c r="F662" i="7"/>
  <c r="F661" i="7"/>
  <c r="F660" i="7"/>
  <c r="F659" i="7"/>
  <c r="F658" i="7"/>
  <c r="F657" i="7"/>
  <c r="F656" i="7"/>
  <c r="F655" i="7"/>
  <c r="F654" i="7"/>
  <c r="F653" i="7"/>
  <c r="F652" i="7"/>
  <c r="F651" i="7"/>
  <c r="F650" i="7"/>
  <c r="F649" i="7"/>
  <c r="F648" i="7"/>
  <c r="F647" i="7"/>
  <c r="F646" i="7"/>
  <c r="F645" i="7"/>
  <c r="F644" i="7"/>
  <c r="F643" i="7"/>
  <c r="F642" i="7"/>
  <c r="F641" i="7"/>
  <c r="F640" i="7"/>
  <c r="F639" i="7"/>
  <c r="F638" i="7"/>
  <c r="F637" i="7"/>
  <c r="F636" i="7"/>
  <c r="F635" i="7"/>
  <c r="F634" i="7"/>
  <c r="F633" i="7"/>
  <c r="F632" i="7"/>
  <c r="F631" i="7"/>
  <c r="F630" i="7"/>
  <c r="F629" i="7"/>
  <c r="F628" i="7"/>
  <c r="F627" i="7"/>
  <c r="F626" i="7"/>
  <c r="F625" i="7"/>
  <c r="F624" i="7"/>
  <c r="F623" i="7"/>
  <c r="F622" i="7"/>
  <c r="F621" i="7"/>
  <c r="F620" i="7"/>
  <c r="F619" i="7"/>
  <c r="F618" i="7"/>
  <c r="F617" i="7"/>
  <c r="F616" i="7"/>
  <c r="F615" i="7"/>
  <c r="F614" i="7"/>
  <c r="F613" i="7"/>
  <c r="F612" i="7"/>
  <c r="F611" i="7"/>
  <c r="F610" i="7"/>
  <c r="F609" i="7"/>
  <c r="F608" i="7"/>
  <c r="F607" i="7"/>
  <c r="F606" i="7"/>
  <c r="F605" i="7"/>
  <c r="F604" i="7"/>
  <c r="F603" i="7"/>
  <c r="F602" i="7"/>
  <c r="F601" i="7"/>
  <c r="F600" i="7"/>
  <c r="F599" i="7"/>
  <c r="F598" i="7"/>
  <c r="F597" i="7"/>
  <c r="F596" i="7"/>
  <c r="F595" i="7"/>
  <c r="F594" i="7"/>
  <c r="F593" i="7"/>
  <c r="F592" i="7"/>
  <c r="F591" i="7"/>
  <c r="F590" i="7"/>
  <c r="F589" i="7"/>
  <c r="F588" i="7"/>
  <c r="F587" i="7"/>
  <c r="F586" i="7"/>
  <c r="F585" i="7"/>
  <c r="F584" i="7"/>
  <c r="F583" i="7"/>
  <c r="F582" i="7"/>
  <c r="F581" i="7"/>
  <c r="F580" i="7"/>
  <c r="F579" i="7"/>
  <c r="F578" i="7"/>
  <c r="F577" i="7"/>
  <c r="F576" i="7"/>
  <c r="F575" i="7"/>
  <c r="F574" i="7"/>
  <c r="F573" i="7"/>
  <c r="F572" i="7"/>
  <c r="F571" i="7"/>
  <c r="F570" i="7"/>
  <c r="F569" i="7"/>
  <c r="F568" i="7"/>
  <c r="F567" i="7"/>
  <c r="F566" i="7"/>
  <c r="F565" i="7"/>
  <c r="F564" i="7"/>
  <c r="F563" i="7"/>
  <c r="F562" i="7"/>
  <c r="F561" i="7"/>
  <c r="F560" i="7"/>
  <c r="F559" i="7"/>
  <c r="F558" i="7"/>
  <c r="F557" i="7"/>
  <c r="F556" i="7"/>
  <c r="F555" i="7"/>
  <c r="F554" i="7"/>
  <c r="F553" i="7"/>
  <c r="F552" i="7"/>
  <c r="F551" i="7"/>
  <c r="F550" i="7"/>
  <c r="F549" i="7"/>
  <c r="F548" i="7"/>
  <c r="F547" i="7"/>
  <c r="F546" i="7"/>
  <c r="F545" i="7"/>
  <c r="F544" i="7"/>
  <c r="F543" i="7"/>
  <c r="F542" i="7"/>
  <c r="F541" i="7"/>
  <c r="F540" i="7"/>
  <c r="F539" i="7"/>
  <c r="F538" i="7"/>
  <c r="F537" i="7"/>
  <c r="F536" i="7"/>
  <c r="F535" i="7"/>
  <c r="F534" i="7"/>
  <c r="F533" i="7"/>
  <c r="F532" i="7"/>
  <c r="F531" i="7"/>
  <c r="F530" i="7"/>
  <c r="F529" i="7"/>
  <c r="F528" i="7"/>
  <c r="F527" i="7"/>
  <c r="F526" i="7"/>
  <c r="F525" i="7"/>
  <c r="F524" i="7"/>
  <c r="F523" i="7"/>
  <c r="F522" i="7"/>
  <c r="F521" i="7"/>
  <c r="F520" i="7"/>
  <c r="F519" i="7"/>
  <c r="F518" i="7"/>
  <c r="F517" i="7"/>
  <c r="F516" i="7"/>
  <c r="F515" i="7"/>
  <c r="F514" i="7"/>
  <c r="F513" i="7"/>
  <c r="F512" i="7"/>
  <c r="F511" i="7"/>
  <c r="F510" i="7"/>
  <c r="F509" i="7"/>
  <c r="F508" i="7"/>
  <c r="F507" i="7"/>
  <c r="F506" i="7"/>
  <c r="F505" i="7"/>
  <c r="F504" i="7"/>
  <c r="F503" i="7"/>
  <c r="F502" i="7"/>
  <c r="F501" i="7"/>
  <c r="F500" i="7"/>
  <c r="F499" i="7"/>
  <c r="F498" i="7"/>
  <c r="F497" i="7"/>
  <c r="F496" i="7"/>
  <c r="F495" i="7"/>
  <c r="F494" i="7"/>
  <c r="F493" i="7"/>
  <c r="F492" i="7"/>
  <c r="F491" i="7"/>
  <c r="F490" i="7"/>
  <c r="F489" i="7"/>
  <c r="F488" i="7"/>
  <c r="F487" i="7"/>
  <c r="F486" i="7"/>
  <c r="F485" i="7"/>
  <c r="F484" i="7"/>
  <c r="F483" i="7"/>
  <c r="F482" i="7"/>
  <c r="F481" i="7"/>
  <c r="F480" i="7"/>
  <c r="F479" i="7"/>
  <c r="F478" i="7"/>
  <c r="F477" i="7"/>
  <c r="F476" i="7"/>
  <c r="F475" i="7"/>
  <c r="F474" i="7"/>
  <c r="F473" i="7"/>
  <c r="F472" i="7"/>
  <c r="F471" i="7"/>
  <c r="F470" i="7"/>
  <c r="F469" i="7"/>
  <c r="F468" i="7"/>
  <c r="F467" i="7"/>
  <c r="F466" i="7"/>
  <c r="F465" i="7"/>
  <c r="F464" i="7"/>
  <c r="F463" i="7"/>
  <c r="F462" i="7"/>
  <c r="F461" i="7"/>
  <c r="F460" i="7"/>
  <c r="F459" i="7"/>
  <c r="F458" i="7"/>
  <c r="F457" i="7"/>
  <c r="F456" i="7"/>
  <c r="F455" i="7"/>
  <c r="F454" i="7"/>
  <c r="F453" i="7"/>
  <c r="F452" i="7"/>
  <c r="F451" i="7"/>
  <c r="F450" i="7"/>
  <c r="F449" i="7"/>
  <c r="F448" i="7"/>
  <c r="F447" i="7"/>
  <c r="F446" i="7"/>
  <c r="F445" i="7"/>
  <c r="F444" i="7"/>
  <c r="F443" i="7"/>
  <c r="F442" i="7"/>
  <c r="F441" i="7"/>
  <c r="F440" i="7"/>
  <c r="F439" i="7"/>
  <c r="F438" i="7"/>
  <c r="F437" i="7"/>
  <c r="F436" i="7"/>
  <c r="F435" i="7"/>
  <c r="F434" i="7"/>
  <c r="F433" i="7"/>
  <c r="F432" i="7"/>
  <c r="F431" i="7"/>
  <c r="F430" i="7"/>
  <c r="F429" i="7"/>
  <c r="F428" i="7"/>
  <c r="F427" i="7"/>
  <c r="F426" i="7"/>
  <c r="F425" i="7"/>
  <c r="F424" i="7"/>
  <c r="F423" i="7"/>
  <c r="F422" i="7"/>
  <c r="F421" i="7"/>
  <c r="F420" i="7"/>
  <c r="F419" i="7"/>
  <c r="F418" i="7"/>
  <c r="F417" i="7"/>
  <c r="F416" i="7"/>
  <c r="F415" i="7"/>
  <c r="F414" i="7"/>
  <c r="F413" i="7"/>
  <c r="F412" i="7"/>
  <c r="F411" i="7"/>
  <c r="F410" i="7"/>
  <c r="F409" i="7"/>
  <c r="F408" i="7"/>
  <c r="F407" i="7"/>
  <c r="F406" i="7"/>
  <c r="F405" i="7"/>
  <c r="F404" i="7"/>
  <c r="F403" i="7"/>
  <c r="F402" i="7"/>
  <c r="F401" i="7"/>
  <c r="F400" i="7"/>
  <c r="F399" i="7"/>
  <c r="F398" i="7"/>
  <c r="F397" i="7"/>
  <c r="F396" i="7"/>
  <c r="F395" i="7"/>
  <c r="F394" i="7"/>
  <c r="F393" i="7"/>
  <c r="F392" i="7"/>
  <c r="F391" i="7"/>
  <c r="F390" i="7"/>
  <c r="F389" i="7"/>
  <c r="F388" i="7"/>
  <c r="F387" i="7"/>
  <c r="F386" i="7"/>
  <c r="F385" i="7"/>
  <c r="F384" i="7"/>
  <c r="F383" i="7"/>
  <c r="F382" i="7"/>
  <c r="F381" i="7"/>
  <c r="F380" i="7"/>
  <c r="F379" i="7"/>
  <c r="F378" i="7"/>
  <c r="F377" i="7"/>
  <c r="F376" i="7"/>
  <c r="F375" i="7"/>
  <c r="F374" i="7"/>
  <c r="F373" i="7"/>
  <c r="F372" i="7"/>
  <c r="F371" i="7"/>
  <c r="F370" i="7"/>
  <c r="F369" i="7"/>
  <c r="F368" i="7"/>
  <c r="F367" i="7"/>
  <c r="F366" i="7"/>
  <c r="F365" i="7"/>
  <c r="F364" i="7"/>
  <c r="F363" i="7"/>
  <c r="F362" i="7"/>
  <c r="F361" i="7"/>
  <c r="F360" i="7"/>
  <c r="F359" i="7"/>
  <c r="F358" i="7"/>
  <c r="F357" i="7"/>
  <c r="F356" i="7"/>
  <c r="F355" i="7"/>
  <c r="F354" i="7"/>
  <c r="F353" i="7"/>
  <c r="F352" i="7"/>
  <c r="F351" i="7"/>
  <c r="F350" i="7"/>
  <c r="F349" i="7"/>
  <c r="F348" i="7"/>
  <c r="F347" i="7"/>
  <c r="F346" i="7"/>
  <c r="F345" i="7"/>
  <c r="F344" i="7"/>
  <c r="F343" i="7"/>
  <c r="F342" i="7"/>
  <c r="F341" i="7"/>
  <c r="F340" i="7"/>
  <c r="F339" i="7"/>
  <c r="F338" i="7"/>
  <c r="F337" i="7"/>
  <c r="F336" i="7"/>
  <c r="F335" i="7"/>
  <c r="F334" i="7"/>
  <c r="F333" i="7"/>
  <c r="F332" i="7"/>
  <c r="F331" i="7"/>
  <c r="F330" i="7"/>
  <c r="F329" i="7"/>
  <c r="F328" i="7"/>
  <c r="F327" i="7"/>
  <c r="F326" i="7"/>
  <c r="F325" i="7"/>
  <c r="F324" i="7"/>
  <c r="F323" i="7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E2" i="7"/>
  <c r="F2" i="7"/>
  <c r="R38" i="1"/>
  <c r="I38" i="1"/>
  <c r="IR40" i="1" l="1"/>
  <c r="IR69" i="1"/>
  <c r="BT40" i="1"/>
  <c r="BT69" i="1"/>
  <c r="FX40" i="1"/>
  <c r="FX69" i="1"/>
  <c r="CU39" i="1"/>
  <c r="GG39" i="1"/>
  <c r="JS39" i="1"/>
  <c r="FF69" i="1"/>
  <c r="FF40" i="1"/>
  <c r="JJ69" i="1"/>
  <c r="JJ40" i="1"/>
  <c r="CL69" i="1"/>
  <c r="CL40" i="1"/>
  <c r="JS69" i="1" l="1"/>
  <c r="JS40" i="1"/>
  <c r="CU69" i="1"/>
  <c r="CU40" i="1"/>
  <c r="GG69" i="1"/>
  <c r="GG40" i="1"/>
  <c r="K1" i="1"/>
  <c r="D5" i="9" l="1"/>
  <c r="E5" i="9"/>
  <c r="D6" i="9"/>
  <c r="E6" i="9"/>
  <c r="D7" i="9"/>
  <c r="E7" i="9"/>
  <c r="D8" i="9"/>
  <c r="E8" i="9"/>
  <c r="D9" i="9"/>
  <c r="E9" i="9"/>
  <c r="D10" i="9"/>
  <c r="E10" i="9"/>
  <c r="D11" i="9"/>
  <c r="E11" i="9"/>
  <c r="D12" i="9"/>
  <c r="E12" i="9"/>
  <c r="D13" i="9"/>
  <c r="E13" i="9"/>
  <c r="D14" i="9"/>
  <c r="E14" i="9"/>
  <c r="D15" i="9"/>
  <c r="E15" i="9"/>
  <c r="D16" i="9"/>
  <c r="E16" i="9"/>
  <c r="D17" i="9"/>
  <c r="E17" i="9"/>
  <c r="D18" i="9"/>
  <c r="E18" i="9"/>
  <c r="D19" i="9"/>
  <c r="E19" i="9"/>
  <c r="D20" i="9"/>
  <c r="E20" i="9"/>
  <c r="D21" i="9"/>
  <c r="E21" i="9"/>
  <c r="D22" i="9"/>
  <c r="E22" i="9"/>
  <c r="D23" i="9"/>
  <c r="E23" i="9"/>
  <c r="D24" i="9"/>
  <c r="E24" i="9"/>
  <c r="D25" i="9"/>
  <c r="E25" i="9"/>
  <c r="D26" i="9"/>
  <c r="E26" i="9"/>
  <c r="D27" i="9"/>
  <c r="E27" i="9"/>
  <c r="D28" i="9"/>
  <c r="E28" i="9"/>
  <c r="D29" i="9"/>
  <c r="E29" i="9"/>
  <c r="D30" i="9"/>
  <c r="E30" i="9"/>
  <c r="D31" i="9"/>
  <c r="E31" i="9"/>
  <c r="D32" i="9"/>
  <c r="E32" i="9"/>
  <c r="D33" i="9"/>
  <c r="E33" i="9"/>
  <c r="D34" i="9"/>
  <c r="E34" i="9"/>
  <c r="D35" i="9"/>
  <c r="E35" i="9"/>
  <c r="D36" i="9"/>
  <c r="E36" i="9"/>
  <c r="D37" i="9"/>
  <c r="E37" i="9"/>
  <c r="D38" i="9"/>
  <c r="E38" i="9"/>
  <c r="D39" i="9"/>
  <c r="E39" i="9"/>
  <c r="D40" i="9"/>
  <c r="E40" i="9"/>
  <c r="D41" i="9"/>
  <c r="E41" i="9"/>
  <c r="D42" i="9"/>
  <c r="E42" i="9"/>
  <c r="D43" i="9"/>
  <c r="E43" i="9"/>
  <c r="D44" i="9"/>
  <c r="E44" i="9"/>
  <c r="D45" i="9"/>
  <c r="E45" i="9"/>
  <c r="D46" i="9"/>
  <c r="E46" i="9"/>
  <c r="D47" i="9"/>
  <c r="E47" i="9"/>
  <c r="D48" i="9"/>
  <c r="E48" i="9"/>
  <c r="D49" i="9"/>
  <c r="E49" i="9"/>
  <c r="D50" i="9"/>
  <c r="E50" i="9"/>
  <c r="D51" i="9"/>
  <c r="E51" i="9"/>
  <c r="D52" i="9"/>
  <c r="E52" i="9"/>
  <c r="D53" i="9"/>
  <c r="E53" i="9"/>
  <c r="D54" i="9"/>
  <c r="E54" i="9"/>
  <c r="D55" i="9"/>
  <c r="E55" i="9"/>
  <c r="D56" i="9"/>
  <c r="E56" i="9"/>
  <c r="D57" i="9"/>
  <c r="E57" i="9"/>
  <c r="D58" i="9"/>
  <c r="E58" i="9"/>
  <c r="D59" i="9"/>
  <c r="E59" i="9"/>
  <c r="D60" i="9"/>
  <c r="E60" i="9"/>
  <c r="D61" i="9"/>
  <c r="E61" i="9"/>
  <c r="D62" i="9"/>
  <c r="E62" i="9"/>
  <c r="D63" i="9"/>
  <c r="E63" i="9"/>
  <c r="D64" i="9"/>
  <c r="E64" i="9"/>
  <c r="D65" i="9"/>
  <c r="E65" i="9"/>
  <c r="D66" i="9"/>
  <c r="E66" i="9"/>
  <c r="D67" i="9"/>
  <c r="E67" i="9"/>
  <c r="D68" i="9"/>
  <c r="E68" i="9"/>
  <c r="D69" i="9"/>
  <c r="E69" i="9"/>
  <c r="D70" i="9"/>
  <c r="E70" i="9"/>
  <c r="D71" i="9"/>
  <c r="E71" i="9"/>
  <c r="D72" i="9"/>
  <c r="E72" i="9"/>
  <c r="D73" i="9"/>
  <c r="E73" i="9"/>
  <c r="D74" i="9"/>
  <c r="E74" i="9"/>
  <c r="D75" i="9"/>
  <c r="E75" i="9"/>
  <c r="D76" i="9"/>
  <c r="E76" i="9"/>
  <c r="D77" i="9"/>
  <c r="E77" i="9"/>
  <c r="D78" i="9"/>
  <c r="E78" i="9"/>
  <c r="D79" i="9"/>
  <c r="E79" i="9"/>
  <c r="D80" i="9"/>
  <c r="E80" i="9"/>
  <c r="D81" i="9"/>
  <c r="E81" i="9"/>
  <c r="D82" i="9"/>
  <c r="E82" i="9"/>
  <c r="D83" i="9"/>
  <c r="E83" i="9"/>
  <c r="D84" i="9"/>
  <c r="E84" i="9"/>
  <c r="D85" i="9"/>
  <c r="E85" i="9"/>
  <c r="D86" i="9"/>
  <c r="E86" i="9"/>
  <c r="D87" i="9"/>
  <c r="E87" i="9"/>
  <c r="D88" i="9"/>
  <c r="E88" i="9"/>
  <c r="D89" i="9"/>
  <c r="E89" i="9"/>
  <c r="D90" i="9"/>
  <c r="E90" i="9"/>
  <c r="D91" i="9"/>
  <c r="E91" i="9"/>
  <c r="D92" i="9"/>
  <c r="E92" i="9"/>
  <c r="D93" i="9"/>
  <c r="E93" i="9"/>
  <c r="D94" i="9"/>
  <c r="E94" i="9"/>
  <c r="D95" i="9"/>
  <c r="E95" i="9"/>
  <c r="D96" i="9"/>
  <c r="E96" i="9"/>
  <c r="D97" i="9"/>
  <c r="E97" i="9"/>
  <c r="D98" i="9"/>
  <c r="E98" i="9"/>
  <c r="D99" i="9"/>
  <c r="E99" i="9"/>
  <c r="D100" i="9"/>
  <c r="E100" i="9"/>
  <c r="D101" i="9"/>
  <c r="E101" i="9"/>
  <c r="D102" i="9"/>
  <c r="E102" i="9"/>
  <c r="D103" i="9"/>
  <c r="E103" i="9"/>
  <c r="D104" i="9"/>
  <c r="E104" i="9"/>
  <c r="D105" i="9"/>
  <c r="E105" i="9"/>
  <c r="D106" i="9"/>
  <c r="E106" i="9"/>
  <c r="D107" i="9"/>
  <c r="E107" i="9"/>
  <c r="D108" i="9"/>
  <c r="E108" i="9"/>
  <c r="D109" i="9"/>
  <c r="E109" i="9"/>
  <c r="D110" i="9"/>
  <c r="E110" i="9"/>
  <c r="D111" i="9"/>
  <c r="E111" i="9"/>
  <c r="D112" i="9"/>
  <c r="E112" i="9"/>
  <c r="D113" i="9"/>
  <c r="E113" i="9"/>
  <c r="D114" i="9"/>
  <c r="E114" i="9"/>
  <c r="D115" i="9"/>
  <c r="E115" i="9"/>
  <c r="D116" i="9"/>
  <c r="E116" i="9"/>
  <c r="D117" i="9"/>
  <c r="E117" i="9"/>
  <c r="D118" i="9"/>
  <c r="E118" i="9"/>
  <c r="D119" i="9"/>
  <c r="E119" i="9"/>
  <c r="D120" i="9"/>
  <c r="E120" i="9"/>
  <c r="D121" i="9"/>
  <c r="E121" i="9"/>
  <c r="D122" i="9"/>
  <c r="E122" i="9"/>
  <c r="D123" i="9"/>
  <c r="E123" i="9"/>
  <c r="D124" i="9"/>
  <c r="E124" i="9"/>
  <c r="D125" i="9"/>
  <c r="E125" i="9"/>
  <c r="D126" i="9"/>
  <c r="E126" i="9"/>
  <c r="D127" i="9"/>
  <c r="E127" i="9"/>
  <c r="D128" i="9"/>
  <c r="E128" i="9"/>
  <c r="D129" i="9"/>
  <c r="E129" i="9"/>
  <c r="D130" i="9"/>
  <c r="E130" i="9"/>
  <c r="D131" i="9"/>
  <c r="E131" i="9"/>
  <c r="D132" i="9"/>
  <c r="E132" i="9"/>
  <c r="D133" i="9"/>
  <c r="E133" i="9"/>
  <c r="D134" i="9"/>
  <c r="E134" i="9"/>
  <c r="D135" i="9"/>
  <c r="E135" i="9"/>
  <c r="D136" i="9"/>
  <c r="E136" i="9"/>
  <c r="D137" i="9"/>
  <c r="E137" i="9"/>
  <c r="D138" i="9"/>
  <c r="E138" i="9"/>
  <c r="D139" i="9"/>
  <c r="E139" i="9"/>
  <c r="D140" i="9"/>
  <c r="E140" i="9"/>
  <c r="D141" i="9"/>
  <c r="E141" i="9"/>
  <c r="D142" i="9"/>
  <c r="E142" i="9"/>
  <c r="D143" i="9"/>
  <c r="E143" i="9"/>
  <c r="D144" i="9"/>
  <c r="E144" i="9"/>
  <c r="D145" i="9"/>
  <c r="E145" i="9"/>
  <c r="D146" i="9"/>
  <c r="E146" i="9"/>
  <c r="D147" i="9"/>
  <c r="E147" i="9"/>
  <c r="D148" i="9"/>
  <c r="E148" i="9"/>
  <c r="D149" i="9"/>
  <c r="E149" i="9"/>
  <c r="D150" i="9"/>
  <c r="E150" i="9"/>
  <c r="D151" i="9"/>
  <c r="E151" i="9"/>
  <c r="D152" i="9"/>
  <c r="E152" i="9"/>
  <c r="D153" i="9"/>
  <c r="E153" i="9"/>
  <c r="D154" i="9"/>
  <c r="E154" i="9"/>
  <c r="D155" i="9"/>
  <c r="E155" i="9"/>
  <c r="D156" i="9"/>
  <c r="E156" i="9"/>
  <c r="D157" i="9"/>
  <c r="E157" i="9"/>
  <c r="D158" i="9"/>
  <c r="E158" i="9"/>
  <c r="D159" i="9"/>
  <c r="E159" i="9"/>
  <c r="D160" i="9"/>
  <c r="E160" i="9"/>
  <c r="D161" i="9"/>
  <c r="E161" i="9"/>
  <c r="D162" i="9"/>
  <c r="E162" i="9"/>
  <c r="D163" i="9"/>
  <c r="E163" i="9"/>
  <c r="D164" i="9"/>
  <c r="E164" i="9"/>
  <c r="D165" i="9"/>
  <c r="E165" i="9"/>
  <c r="D166" i="9"/>
  <c r="E166" i="9"/>
  <c r="D167" i="9"/>
  <c r="E167" i="9"/>
  <c r="D168" i="9"/>
  <c r="E168" i="9"/>
  <c r="D169" i="9"/>
  <c r="E169" i="9"/>
  <c r="D170" i="9"/>
  <c r="E170" i="9"/>
  <c r="D171" i="9"/>
  <c r="E171" i="9"/>
  <c r="D172" i="9"/>
  <c r="E172" i="9"/>
  <c r="D173" i="9"/>
  <c r="E173" i="9"/>
  <c r="D174" i="9"/>
  <c r="E174" i="9"/>
  <c r="D175" i="9"/>
  <c r="E175" i="9"/>
  <c r="D176" i="9"/>
  <c r="E176" i="9"/>
  <c r="D177" i="9"/>
  <c r="E177" i="9"/>
  <c r="D178" i="9"/>
  <c r="E178" i="9"/>
  <c r="D179" i="9"/>
  <c r="E179" i="9"/>
  <c r="D180" i="9"/>
  <c r="E180" i="9"/>
  <c r="D181" i="9"/>
  <c r="E181" i="9"/>
  <c r="D182" i="9"/>
  <c r="E182" i="9"/>
  <c r="D183" i="9"/>
  <c r="E183" i="9"/>
  <c r="D184" i="9"/>
  <c r="E184" i="9"/>
  <c r="D185" i="9"/>
  <c r="E185" i="9"/>
  <c r="D186" i="9"/>
  <c r="E186" i="9"/>
  <c r="D187" i="9"/>
  <c r="E187" i="9"/>
  <c r="D188" i="9"/>
  <c r="E188" i="9"/>
  <c r="D189" i="9"/>
  <c r="E189" i="9"/>
  <c r="D190" i="9"/>
  <c r="E190" i="9"/>
  <c r="D191" i="9"/>
  <c r="E191" i="9"/>
  <c r="D192" i="9"/>
  <c r="E192" i="9"/>
  <c r="D193" i="9"/>
  <c r="E193" i="9"/>
  <c r="D194" i="9"/>
  <c r="E194" i="9"/>
  <c r="D195" i="9"/>
  <c r="E195" i="9"/>
  <c r="D196" i="9"/>
  <c r="E196" i="9"/>
  <c r="D197" i="9"/>
  <c r="E197" i="9"/>
  <c r="D198" i="9"/>
  <c r="E198" i="9"/>
  <c r="D199" i="9"/>
  <c r="E199" i="9"/>
  <c r="D200" i="9"/>
  <c r="E200" i="9"/>
  <c r="D201" i="9"/>
  <c r="E201" i="9"/>
  <c r="D202" i="9"/>
  <c r="E202" i="9"/>
  <c r="D203" i="9"/>
  <c r="E203" i="9"/>
  <c r="D204" i="9"/>
  <c r="E204" i="9"/>
  <c r="D205" i="9"/>
  <c r="E205" i="9"/>
  <c r="D206" i="9"/>
  <c r="E206" i="9"/>
  <c r="D207" i="9"/>
  <c r="E207" i="9"/>
  <c r="D208" i="9"/>
  <c r="E208" i="9"/>
  <c r="D209" i="9"/>
  <c r="E209" i="9"/>
  <c r="D210" i="9"/>
  <c r="E210" i="9"/>
  <c r="D211" i="9"/>
  <c r="E211" i="9"/>
  <c r="D212" i="9"/>
  <c r="E212" i="9"/>
  <c r="D213" i="9"/>
  <c r="E213" i="9"/>
  <c r="D214" i="9"/>
  <c r="E214" i="9"/>
  <c r="D215" i="9"/>
  <c r="E215" i="9"/>
  <c r="D216" i="9"/>
  <c r="E216" i="9"/>
  <c r="D217" i="9"/>
  <c r="E217" i="9"/>
  <c r="D218" i="9"/>
  <c r="E218" i="9"/>
  <c r="D219" i="9"/>
  <c r="E219" i="9"/>
  <c r="D220" i="9"/>
  <c r="E220" i="9"/>
  <c r="D221" i="9"/>
  <c r="E221" i="9"/>
  <c r="D222" i="9"/>
  <c r="E222" i="9"/>
  <c r="D223" i="9"/>
  <c r="E223" i="9"/>
  <c r="D224" i="9"/>
  <c r="E224" i="9"/>
  <c r="D225" i="9"/>
  <c r="E225" i="9"/>
  <c r="D226" i="9"/>
  <c r="E226" i="9"/>
  <c r="D227" i="9"/>
  <c r="E227" i="9"/>
  <c r="D228" i="9"/>
  <c r="E228" i="9"/>
  <c r="D229" i="9"/>
  <c r="E229" i="9"/>
  <c r="D230" i="9"/>
  <c r="E230" i="9"/>
  <c r="D231" i="9"/>
  <c r="E231" i="9"/>
  <c r="D232" i="9"/>
  <c r="E232" i="9"/>
  <c r="D233" i="9"/>
  <c r="E233" i="9"/>
  <c r="D234" i="9"/>
  <c r="E234" i="9"/>
  <c r="D235" i="9"/>
  <c r="E235" i="9"/>
  <c r="D236" i="9"/>
  <c r="E236" i="9"/>
  <c r="D237" i="9"/>
  <c r="E237" i="9"/>
  <c r="D238" i="9"/>
  <c r="E238" i="9"/>
  <c r="D239" i="9"/>
  <c r="E239" i="9"/>
  <c r="D240" i="9"/>
  <c r="E240" i="9"/>
  <c r="D241" i="9"/>
  <c r="E241" i="9"/>
  <c r="D242" i="9"/>
  <c r="E242" i="9"/>
  <c r="D243" i="9"/>
  <c r="E243" i="9"/>
  <c r="D244" i="9"/>
  <c r="E244" i="9"/>
  <c r="D245" i="9"/>
  <c r="E245" i="9"/>
  <c r="D246" i="9"/>
  <c r="E246" i="9"/>
  <c r="D247" i="9"/>
  <c r="E247" i="9"/>
  <c r="D248" i="9"/>
  <c r="E248" i="9"/>
  <c r="D249" i="9"/>
  <c r="E249" i="9"/>
  <c r="D250" i="9"/>
  <c r="E250" i="9"/>
  <c r="D251" i="9"/>
  <c r="E251" i="9"/>
  <c r="D252" i="9"/>
  <c r="E252" i="9"/>
  <c r="D253" i="9"/>
  <c r="E253" i="9"/>
  <c r="D254" i="9"/>
  <c r="E254" i="9"/>
  <c r="D255" i="9"/>
  <c r="E255" i="9"/>
  <c r="D256" i="9"/>
  <c r="E256" i="9"/>
  <c r="D257" i="9"/>
  <c r="E257" i="9"/>
  <c r="D258" i="9"/>
  <c r="E258" i="9"/>
  <c r="D259" i="9"/>
  <c r="E259" i="9"/>
  <c r="D260" i="9"/>
  <c r="E260" i="9"/>
  <c r="D261" i="9"/>
  <c r="E261" i="9"/>
  <c r="D262" i="9"/>
  <c r="E262" i="9"/>
  <c r="D263" i="9"/>
  <c r="E263" i="9"/>
  <c r="D264" i="9"/>
  <c r="E264" i="9"/>
  <c r="D265" i="9"/>
  <c r="E265" i="9"/>
  <c r="D266" i="9"/>
  <c r="E266" i="9"/>
  <c r="D267" i="9"/>
  <c r="E267" i="9"/>
  <c r="D268" i="9"/>
  <c r="E268" i="9"/>
  <c r="D269" i="9"/>
  <c r="E269" i="9"/>
  <c r="D270" i="9"/>
  <c r="E270" i="9"/>
  <c r="D271" i="9"/>
  <c r="E271" i="9"/>
  <c r="D272" i="9"/>
  <c r="E272" i="9"/>
  <c r="D273" i="9"/>
  <c r="E273" i="9"/>
  <c r="D274" i="9"/>
  <c r="E274" i="9"/>
  <c r="D275" i="9"/>
  <c r="E275" i="9"/>
  <c r="D276" i="9"/>
  <c r="E276" i="9"/>
  <c r="D277" i="9"/>
  <c r="E277" i="9"/>
  <c r="D278" i="9"/>
  <c r="E278" i="9"/>
  <c r="D279" i="9"/>
  <c r="E279" i="9"/>
  <c r="D280" i="9"/>
  <c r="E280" i="9"/>
  <c r="D281" i="9"/>
  <c r="E281" i="9"/>
  <c r="D282" i="9"/>
  <c r="E282" i="9"/>
  <c r="D283" i="9"/>
  <c r="E283" i="9"/>
  <c r="D284" i="9"/>
  <c r="E284" i="9"/>
  <c r="D285" i="9"/>
  <c r="E285" i="9"/>
  <c r="D286" i="9"/>
  <c r="E286" i="9"/>
  <c r="D287" i="9"/>
  <c r="E287" i="9"/>
  <c r="D288" i="9"/>
  <c r="E288" i="9"/>
  <c r="D289" i="9"/>
  <c r="E289" i="9"/>
  <c r="D290" i="9"/>
  <c r="E290" i="9"/>
  <c r="D291" i="9"/>
  <c r="E291" i="9"/>
  <c r="D292" i="9"/>
  <c r="E292" i="9"/>
  <c r="D293" i="9"/>
  <c r="E293" i="9"/>
  <c r="D294" i="9"/>
  <c r="E294" i="9"/>
  <c r="D295" i="9"/>
  <c r="E295" i="9"/>
  <c r="D296" i="9"/>
  <c r="E296" i="9"/>
  <c r="D297" i="9"/>
  <c r="E297" i="9"/>
  <c r="D298" i="9"/>
  <c r="E298" i="9"/>
  <c r="D299" i="9"/>
  <c r="E299" i="9"/>
  <c r="D300" i="9"/>
  <c r="E300" i="9"/>
  <c r="D301" i="9"/>
  <c r="E301" i="9"/>
  <c r="D302" i="9"/>
  <c r="E302" i="9"/>
  <c r="D303" i="9"/>
  <c r="E303" i="9"/>
  <c r="D304" i="9"/>
  <c r="E304" i="9"/>
  <c r="D305" i="9"/>
  <c r="E305" i="9"/>
  <c r="D306" i="9"/>
  <c r="E306" i="9"/>
  <c r="D307" i="9"/>
  <c r="E307" i="9"/>
  <c r="D308" i="9"/>
  <c r="E308" i="9"/>
  <c r="D309" i="9"/>
  <c r="E309" i="9"/>
  <c r="D310" i="9"/>
  <c r="E310" i="9"/>
  <c r="D311" i="9"/>
  <c r="E311" i="9"/>
  <c r="D312" i="9"/>
  <c r="E312" i="9"/>
  <c r="D313" i="9"/>
  <c r="E313" i="9"/>
  <c r="D314" i="9"/>
  <c r="E314" i="9"/>
  <c r="D315" i="9"/>
  <c r="E315" i="9"/>
  <c r="D316" i="9"/>
  <c r="E316" i="9"/>
  <c r="D317" i="9"/>
  <c r="E317" i="9"/>
  <c r="D318" i="9"/>
  <c r="E318" i="9"/>
  <c r="D319" i="9"/>
  <c r="E319" i="9"/>
  <c r="D320" i="9"/>
  <c r="E320" i="9"/>
  <c r="D321" i="9"/>
  <c r="E321" i="9"/>
  <c r="D322" i="9"/>
  <c r="E322" i="9"/>
  <c r="D323" i="9"/>
  <c r="E323" i="9"/>
  <c r="D324" i="9"/>
  <c r="E324" i="9"/>
  <c r="D325" i="9"/>
  <c r="E325" i="9"/>
  <c r="D326" i="9"/>
  <c r="E326" i="9"/>
  <c r="D327" i="9"/>
  <c r="E327" i="9"/>
  <c r="D328" i="9"/>
  <c r="E328" i="9"/>
  <c r="D329" i="9"/>
  <c r="E329" i="9"/>
  <c r="D330" i="9"/>
  <c r="E330" i="9"/>
  <c r="D331" i="9"/>
  <c r="E331" i="9"/>
  <c r="D332" i="9"/>
  <c r="E332" i="9"/>
  <c r="D333" i="9"/>
  <c r="E333" i="9"/>
  <c r="D334" i="9"/>
  <c r="E334" i="9"/>
  <c r="D335" i="9"/>
  <c r="E335" i="9"/>
  <c r="D336" i="9"/>
  <c r="E336" i="9"/>
  <c r="D337" i="9"/>
  <c r="E337" i="9"/>
  <c r="D338" i="9"/>
  <c r="E338" i="9"/>
  <c r="D339" i="9"/>
  <c r="E339" i="9"/>
  <c r="D340" i="9"/>
  <c r="E340" i="9"/>
  <c r="D341" i="9"/>
  <c r="E341" i="9"/>
  <c r="D342" i="9"/>
  <c r="E342" i="9"/>
  <c r="D343" i="9"/>
  <c r="E343" i="9"/>
  <c r="D344" i="9"/>
  <c r="E344" i="9"/>
  <c r="D345" i="9"/>
  <c r="E345" i="9"/>
  <c r="D346" i="9"/>
  <c r="E346" i="9"/>
  <c r="D347" i="9"/>
  <c r="E347" i="9"/>
  <c r="D348" i="9"/>
  <c r="E348" i="9"/>
  <c r="D349" i="9"/>
  <c r="E349" i="9"/>
  <c r="D350" i="9"/>
  <c r="E350" i="9"/>
  <c r="D351" i="9"/>
  <c r="E351" i="9"/>
  <c r="D352" i="9"/>
  <c r="E352" i="9"/>
  <c r="D353" i="9"/>
  <c r="E353" i="9"/>
  <c r="D354" i="9"/>
  <c r="E354" i="9"/>
  <c r="D355" i="9"/>
  <c r="E355" i="9"/>
  <c r="D356" i="9"/>
  <c r="E356" i="9"/>
  <c r="D357" i="9"/>
  <c r="E357" i="9"/>
  <c r="D358" i="9"/>
  <c r="E358" i="9"/>
  <c r="D359" i="9"/>
  <c r="E359" i="9"/>
  <c r="D360" i="9"/>
  <c r="E360" i="9"/>
  <c r="D361" i="9"/>
  <c r="E361" i="9"/>
  <c r="D362" i="9"/>
  <c r="E362" i="9"/>
  <c r="D363" i="9"/>
  <c r="E363" i="9"/>
  <c r="D364" i="9"/>
  <c r="E364" i="9"/>
  <c r="D365" i="9"/>
  <c r="E365" i="9"/>
  <c r="D366" i="9"/>
  <c r="E366" i="9"/>
  <c r="D367" i="9"/>
  <c r="E367" i="9"/>
  <c r="D368" i="9"/>
  <c r="E368" i="9"/>
  <c r="D369" i="9"/>
  <c r="E369" i="9"/>
  <c r="D370" i="9"/>
  <c r="E370" i="9"/>
  <c r="D371" i="9"/>
  <c r="E371" i="9"/>
  <c r="D372" i="9"/>
  <c r="E372" i="9"/>
  <c r="D373" i="9"/>
  <c r="E373" i="9"/>
  <c r="D374" i="9"/>
  <c r="E374" i="9"/>
  <c r="D375" i="9"/>
  <c r="E375" i="9"/>
  <c r="D376" i="9"/>
  <c r="E376" i="9"/>
  <c r="D377" i="9"/>
  <c r="E377" i="9"/>
  <c r="D378" i="9"/>
  <c r="E378" i="9"/>
  <c r="D379" i="9"/>
  <c r="E379" i="9"/>
  <c r="D380" i="9"/>
  <c r="E380" i="9"/>
  <c r="D381" i="9"/>
  <c r="E381" i="9"/>
  <c r="D382" i="9"/>
  <c r="E382" i="9"/>
  <c r="D383" i="9"/>
  <c r="E383" i="9"/>
  <c r="D384" i="9"/>
  <c r="E384" i="9"/>
  <c r="D385" i="9"/>
  <c r="E385" i="9"/>
  <c r="D386" i="9"/>
  <c r="E386" i="9"/>
  <c r="D387" i="9"/>
  <c r="E387" i="9"/>
  <c r="D388" i="9"/>
  <c r="E388" i="9"/>
  <c r="D389" i="9"/>
  <c r="E389" i="9"/>
  <c r="D390" i="9"/>
  <c r="E390" i="9"/>
  <c r="D391" i="9"/>
  <c r="E391" i="9"/>
  <c r="D392" i="9"/>
  <c r="E392" i="9"/>
  <c r="D393" i="9"/>
  <c r="E393" i="9"/>
  <c r="D394" i="9"/>
  <c r="E394" i="9"/>
  <c r="D395" i="9"/>
  <c r="E395" i="9"/>
  <c r="D396" i="9"/>
  <c r="E396" i="9"/>
  <c r="D397" i="9"/>
  <c r="E397" i="9"/>
  <c r="D398" i="9"/>
  <c r="E398" i="9"/>
  <c r="D399" i="9"/>
  <c r="E399" i="9"/>
  <c r="D400" i="9"/>
  <c r="E400" i="9"/>
  <c r="D401" i="9"/>
  <c r="E401" i="9"/>
  <c r="D402" i="9"/>
  <c r="E402" i="9"/>
  <c r="D403" i="9"/>
  <c r="E403" i="9"/>
  <c r="D404" i="9"/>
  <c r="E404" i="9"/>
  <c r="D405" i="9"/>
  <c r="E405" i="9"/>
  <c r="D406" i="9"/>
  <c r="E406" i="9"/>
  <c r="D407" i="9"/>
  <c r="E407" i="9"/>
  <c r="D408" i="9"/>
  <c r="E408" i="9"/>
  <c r="D409" i="9"/>
  <c r="E409" i="9"/>
  <c r="D410" i="9"/>
  <c r="E410" i="9"/>
  <c r="D411" i="9"/>
  <c r="E411" i="9"/>
  <c r="D412" i="9"/>
  <c r="E412" i="9"/>
  <c r="D413" i="9"/>
  <c r="E413" i="9"/>
  <c r="D414" i="9"/>
  <c r="E414" i="9"/>
  <c r="D415" i="9"/>
  <c r="E415" i="9"/>
  <c r="D416" i="9"/>
  <c r="E416" i="9"/>
  <c r="D417" i="9"/>
  <c r="E417" i="9"/>
  <c r="D418" i="9"/>
  <c r="E418" i="9"/>
  <c r="D419" i="9"/>
  <c r="E419" i="9"/>
  <c r="D420" i="9"/>
  <c r="E420" i="9"/>
  <c r="D421" i="9"/>
  <c r="E421" i="9"/>
  <c r="D422" i="9"/>
  <c r="E422" i="9"/>
  <c r="D423" i="9"/>
  <c r="E423" i="9"/>
  <c r="D424" i="9"/>
  <c r="E424" i="9"/>
  <c r="D425" i="9"/>
  <c r="E425" i="9"/>
  <c r="D426" i="9"/>
  <c r="E426" i="9"/>
  <c r="D427" i="9"/>
  <c r="E427" i="9"/>
  <c r="D428" i="9"/>
  <c r="E428" i="9"/>
  <c r="D429" i="9"/>
  <c r="E429" i="9"/>
  <c r="D430" i="9"/>
  <c r="E430" i="9"/>
  <c r="D431" i="9"/>
  <c r="E431" i="9"/>
  <c r="D432" i="9"/>
  <c r="E432" i="9"/>
  <c r="D433" i="9"/>
  <c r="E433" i="9"/>
  <c r="D434" i="9"/>
  <c r="E434" i="9"/>
  <c r="D435" i="9"/>
  <c r="E435" i="9"/>
  <c r="D436" i="9"/>
  <c r="E436" i="9"/>
  <c r="D437" i="9"/>
  <c r="E437" i="9"/>
  <c r="D438" i="9"/>
  <c r="E438" i="9"/>
  <c r="D439" i="9"/>
  <c r="E439" i="9"/>
  <c r="D440" i="9"/>
  <c r="E440" i="9"/>
  <c r="D441" i="9"/>
  <c r="E441" i="9"/>
  <c r="D442" i="9"/>
  <c r="E442" i="9"/>
  <c r="D443" i="9"/>
  <c r="E443" i="9"/>
  <c r="D444" i="9"/>
  <c r="E444" i="9"/>
  <c r="D445" i="9"/>
  <c r="E445" i="9"/>
  <c r="D446" i="9"/>
  <c r="E446" i="9"/>
  <c r="D447" i="9"/>
  <c r="E447" i="9"/>
  <c r="D448" i="9"/>
  <c r="E448" i="9"/>
  <c r="D449" i="9"/>
  <c r="E449" i="9"/>
  <c r="D450" i="9"/>
  <c r="E450" i="9"/>
  <c r="D451" i="9"/>
  <c r="E451" i="9"/>
  <c r="D452" i="9"/>
  <c r="E452" i="9"/>
  <c r="D453" i="9"/>
  <c r="E453" i="9"/>
  <c r="D454" i="9"/>
  <c r="E454" i="9"/>
  <c r="D455" i="9"/>
  <c r="E455" i="9"/>
  <c r="D456" i="9"/>
  <c r="E456" i="9"/>
  <c r="D457" i="9"/>
  <c r="E457" i="9"/>
  <c r="D458" i="9"/>
  <c r="E458" i="9"/>
  <c r="D459" i="9"/>
  <c r="E459" i="9"/>
  <c r="D460" i="9"/>
  <c r="E460" i="9"/>
  <c r="D461" i="9"/>
  <c r="E461" i="9"/>
  <c r="D462" i="9"/>
  <c r="E462" i="9"/>
  <c r="D463" i="9"/>
  <c r="E463" i="9"/>
  <c r="D464" i="9"/>
  <c r="E464" i="9"/>
  <c r="D465" i="9"/>
  <c r="E465" i="9"/>
  <c r="D466" i="9"/>
  <c r="E466" i="9"/>
  <c r="D467" i="9"/>
  <c r="E467" i="9"/>
  <c r="D468" i="9"/>
  <c r="E468" i="9"/>
  <c r="D469" i="9"/>
  <c r="E469" i="9"/>
  <c r="D470" i="9"/>
  <c r="E470" i="9"/>
  <c r="D471" i="9"/>
  <c r="E471" i="9"/>
  <c r="D472" i="9"/>
  <c r="E472" i="9"/>
  <c r="D473" i="9"/>
  <c r="E473" i="9"/>
  <c r="D474" i="9"/>
  <c r="E474" i="9"/>
  <c r="D475" i="9"/>
  <c r="E475" i="9"/>
  <c r="D476" i="9"/>
  <c r="E476" i="9"/>
  <c r="D477" i="9"/>
  <c r="E477" i="9"/>
  <c r="D478" i="9"/>
  <c r="E478" i="9"/>
  <c r="D479" i="9"/>
  <c r="E479" i="9"/>
  <c r="D480" i="9"/>
  <c r="E480" i="9"/>
  <c r="D481" i="9"/>
  <c r="E481" i="9"/>
  <c r="D482" i="9"/>
  <c r="E482" i="9"/>
  <c r="D483" i="9"/>
  <c r="E483" i="9"/>
  <c r="D484" i="9"/>
  <c r="E484" i="9"/>
  <c r="D485" i="9"/>
  <c r="E485" i="9"/>
  <c r="D486" i="9"/>
  <c r="E486" i="9"/>
  <c r="D487" i="9"/>
  <c r="E487" i="9"/>
  <c r="D488" i="9"/>
  <c r="E488" i="9"/>
  <c r="D489" i="9"/>
  <c r="E489" i="9"/>
  <c r="D490" i="9"/>
  <c r="E490" i="9"/>
  <c r="D491" i="9"/>
  <c r="E491" i="9"/>
  <c r="D492" i="9"/>
  <c r="E492" i="9"/>
  <c r="D493" i="9"/>
  <c r="E493" i="9"/>
  <c r="D494" i="9"/>
  <c r="E494" i="9"/>
  <c r="D495" i="9"/>
  <c r="E495" i="9"/>
  <c r="D496" i="9"/>
  <c r="E496" i="9"/>
  <c r="D497" i="9"/>
  <c r="E497" i="9"/>
  <c r="D498" i="9"/>
  <c r="E498" i="9"/>
  <c r="D499" i="9"/>
  <c r="E499" i="9"/>
  <c r="D500" i="9"/>
  <c r="E500" i="9"/>
  <c r="D501" i="9"/>
  <c r="E501" i="9"/>
  <c r="D502" i="9"/>
  <c r="E502" i="9"/>
  <c r="D503" i="9"/>
  <c r="E503" i="9"/>
  <c r="D504" i="9"/>
  <c r="E504" i="9"/>
  <c r="D505" i="9"/>
  <c r="E505" i="9"/>
  <c r="D506" i="9"/>
  <c r="E506" i="9"/>
  <c r="D507" i="9"/>
  <c r="E507" i="9"/>
  <c r="D508" i="9"/>
  <c r="E508" i="9"/>
  <c r="D509" i="9"/>
  <c r="E509" i="9"/>
  <c r="D510" i="9"/>
  <c r="E510" i="9"/>
  <c r="D511" i="9"/>
  <c r="E511" i="9"/>
  <c r="D512" i="9"/>
  <c r="E512" i="9"/>
  <c r="D513" i="9"/>
  <c r="E513" i="9"/>
  <c r="D514" i="9"/>
  <c r="E514" i="9"/>
  <c r="D515" i="9"/>
  <c r="E515" i="9"/>
  <c r="D516" i="9"/>
  <c r="E516" i="9"/>
  <c r="D517" i="9"/>
  <c r="E517" i="9"/>
  <c r="D518" i="9"/>
  <c r="E518" i="9"/>
  <c r="D519" i="9"/>
  <c r="E519" i="9"/>
  <c r="D520" i="9"/>
  <c r="E520" i="9"/>
  <c r="D521" i="9"/>
  <c r="E521" i="9"/>
  <c r="D522" i="9"/>
  <c r="E522" i="9"/>
  <c r="D523" i="9"/>
  <c r="E523" i="9"/>
  <c r="D524" i="9"/>
  <c r="E524" i="9"/>
  <c r="D525" i="9"/>
  <c r="E525" i="9"/>
  <c r="D526" i="9"/>
  <c r="E526" i="9"/>
  <c r="D527" i="9"/>
  <c r="E527" i="9"/>
  <c r="D528" i="9"/>
  <c r="E528" i="9"/>
  <c r="D529" i="9"/>
  <c r="E529" i="9"/>
  <c r="D530" i="9"/>
  <c r="E530" i="9"/>
  <c r="D531" i="9"/>
  <c r="E531" i="9"/>
  <c r="D532" i="9"/>
  <c r="E532" i="9"/>
  <c r="D533" i="9"/>
  <c r="E533" i="9"/>
  <c r="D534" i="9"/>
  <c r="E534" i="9"/>
  <c r="D535" i="9"/>
  <c r="E535" i="9"/>
  <c r="D536" i="9"/>
  <c r="E536" i="9"/>
  <c r="D537" i="9"/>
  <c r="E537" i="9"/>
  <c r="D538" i="9"/>
  <c r="E538" i="9"/>
  <c r="D539" i="9"/>
  <c r="E539" i="9"/>
  <c r="D540" i="9"/>
  <c r="E540" i="9"/>
  <c r="D541" i="9"/>
  <c r="E541" i="9"/>
  <c r="D542" i="9"/>
  <c r="E542" i="9"/>
  <c r="D543" i="9"/>
  <c r="E543" i="9"/>
  <c r="D544" i="9"/>
  <c r="E544" i="9"/>
  <c r="D545" i="9"/>
  <c r="E545" i="9"/>
  <c r="D546" i="9"/>
  <c r="E546" i="9"/>
  <c r="D547" i="9"/>
  <c r="E547" i="9"/>
  <c r="D548" i="9"/>
  <c r="E548" i="9"/>
  <c r="D549" i="9"/>
  <c r="E549" i="9"/>
  <c r="D550" i="9"/>
  <c r="E550" i="9"/>
  <c r="D551" i="9"/>
  <c r="E551" i="9"/>
  <c r="D552" i="9"/>
  <c r="E552" i="9"/>
  <c r="D553" i="9"/>
  <c r="E553" i="9"/>
  <c r="D554" i="9"/>
  <c r="E554" i="9"/>
  <c r="D555" i="9"/>
  <c r="E555" i="9"/>
  <c r="D556" i="9"/>
  <c r="E556" i="9"/>
  <c r="D557" i="9"/>
  <c r="E557" i="9"/>
  <c r="D558" i="9"/>
  <c r="E558" i="9"/>
  <c r="D559" i="9"/>
  <c r="E559" i="9"/>
  <c r="D560" i="9"/>
  <c r="E560" i="9"/>
  <c r="D561" i="9"/>
  <c r="E561" i="9"/>
  <c r="D562" i="9"/>
  <c r="E562" i="9"/>
  <c r="D563" i="9"/>
  <c r="E563" i="9"/>
  <c r="D564" i="9"/>
  <c r="E564" i="9"/>
  <c r="D565" i="9"/>
  <c r="E565" i="9"/>
  <c r="D566" i="9"/>
  <c r="E566" i="9"/>
  <c r="D567" i="9"/>
  <c r="E567" i="9"/>
  <c r="D568" i="9"/>
  <c r="E568" i="9"/>
  <c r="D569" i="9"/>
  <c r="E569" i="9"/>
  <c r="D570" i="9"/>
  <c r="E570" i="9"/>
  <c r="D571" i="9"/>
  <c r="E571" i="9"/>
  <c r="D572" i="9"/>
  <c r="E572" i="9"/>
  <c r="D573" i="9"/>
  <c r="E573" i="9"/>
  <c r="D574" i="9"/>
  <c r="E574" i="9"/>
  <c r="D575" i="9"/>
  <c r="E575" i="9"/>
  <c r="D576" i="9"/>
  <c r="E576" i="9"/>
  <c r="D577" i="9"/>
  <c r="E577" i="9"/>
  <c r="D578" i="9"/>
  <c r="E578" i="9"/>
  <c r="D579" i="9"/>
  <c r="E579" i="9"/>
  <c r="D580" i="9"/>
  <c r="E580" i="9"/>
  <c r="D581" i="9"/>
  <c r="E581" i="9"/>
  <c r="D582" i="9"/>
  <c r="E582" i="9"/>
  <c r="D583" i="9"/>
  <c r="E583" i="9"/>
  <c r="D584" i="9"/>
  <c r="E584" i="9"/>
  <c r="D585" i="9"/>
  <c r="E585" i="9"/>
  <c r="D586" i="9"/>
  <c r="E586" i="9"/>
  <c r="D587" i="9"/>
  <c r="E587" i="9"/>
  <c r="D588" i="9"/>
  <c r="E588" i="9"/>
  <c r="D589" i="9"/>
  <c r="E589" i="9"/>
  <c r="D590" i="9"/>
  <c r="E590" i="9"/>
  <c r="D591" i="9"/>
  <c r="E591" i="9"/>
  <c r="D592" i="9"/>
  <c r="E592" i="9"/>
  <c r="D593" i="9"/>
  <c r="E593" i="9"/>
  <c r="D594" i="9"/>
  <c r="E594" i="9"/>
  <c r="D595" i="9"/>
  <c r="E595" i="9"/>
  <c r="D596" i="9"/>
  <c r="E596" i="9"/>
  <c r="D597" i="9"/>
  <c r="E597" i="9"/>
  <c r="D598" i="9"/>
  <c r="E598" i="9"/>
  <c r="D599" i="9"/>
  <c r="E599" i="9"/>
  <c r="D600" i="9"/>
  <c r="E600" i="9"/>
  <c r="D601" i="9"/>
  <c r="E601" i="9"/>
  <c r="D602" i="9"/>
  <c r="E602" i="9"/>
  <c r="D603" i="9"/>
  <c r="E603" i="9"/>
  <c r="D604" i="9"/>
  <c r="E604" i="9"/>
  <c r="D605" i="9"/>
  <c r="E605" i="9"/>
  <c r="D606" i="9"/>
  <c r="E606" i="9"/>
  <c r="D607" i="9"/>
  <c r="E607" i="9"/>
  <c r="D608" i="9"/>
  <c r="E608" i="9"/>
  <c r="D609" i="9"/>
  <c r="E609" i="9"/>
  <c r="D610" i="9"/>
  <c r="E610" i="9"/>
  <c r="D611" i="9"/>
  <c r="E611" i="9"/>
  <c r="D612" i="9"/>
  <c r="E612" i="9"/>
  <c r="D613" i="9"/>
  <c r="E613" i="9"/>
  <c r="D614" i="9"/>
  <c r="E614" i="9"/>
  <c r="D615" i="9"/>
  <c r="E615" i="9"/>
  <c r="D616" i="9"/>
  <c r="E616" i="9"/>
  <c r="D617" i="9"/>
  <c r="E617" i="9"/>
  <c r="D618" i="9"/>
  <c r="E618" i="9"/>
  <c r="D619" i="9"/>
  <c r="E619" i="9"/>
  <c r="D620" i="9"/>
  <c r="E620" i="9"/>
  <c r="D621" i="9"/>
  <c r="E621" i="9"/>
  <c r="D622" i="9"/>
  <c r="E622" i="9"/>
  <c r="D623" i="9"/>
  <c r="E623" i="9"/>
  <c r="D4" i="9"/>
  <c r="E4" i="9"/>
  <c r="C4" i="9"/>
  <c r="C24" i="9" s="1"/>
  <c r="C44" i="9" s="1"/>
  <c r="C64" i="9" s="1"/>
  <c r="C84" i="9" s="1"/>
  <c r="C104" i="9" s="1"/>
  <c r="C124" i="9" s="1"/>
  <c r="C144" i="9" s="1"/>
  <c r="C164" i="9" s="1"/>
  <c r="C184" i="9" s="1"/>
  <c r="C204" i="9" s="1"/>
  <c r="C224" i="9" s="1"/>
  <c r="C244" i="9" s="1"/>
  <c r="C264" i="9" s="1"/>
  <c r="C284" i="9" s="1"/>
  <c r="C304" i="9" s="1"/>
  <c r="C324" i="9" s="1"/>
  <c r="C344" i="9" s="1"/>
  <c r="C364" i="9" s="1"/>
  <c r="C384" i="9" s="1"/>
  <c r="C404" i="9" s="1"/>
  <c r="C424" i="9" s="1"/>
  <c r="C444" i="9" s="1"/>
  <c r="C464" i="9" s="1"/>
  <c r="C484" i="9" s="1"/>
  <c r="C504" i="9" s="1"/>
  <c r="C524" i="9" s="1"/>
  <c r="C544" i="9" s="1"/>
  <c r="C564" i="9" s="1"/>
  <c r="C584" i="9" s="1"/>
  <c r="C604" i="9" s="1"/>
  <c r="E3" i="8"/>
  <c r="D3" i="8"/>
  <c r="E2" i="8"/>
  <c r="D2" i="8"/>
  <c r="C2" i="8"/>
  <c r="C4" i="8" s="1"/>
  <c r="C6" i="8" s="1"/>
  <c r="C8" i="8" s="1"/>
  <c r="C10" i="8" s="1"/>
  <c r="C12" i="8" s="1"/>
  <c r="C14" i="8" s="1"/>
  <c r="C16" i="8" s="1"/>
  <c r="C18" i="8" s="1"/>
  <c r="C20" i="8" s="1"/>
  <c r="C22" i="8" s="1"/>
  <c r="C24" i="8" s="1"/>
  <c r="C26" i="8" s="1"/>
  <c r="C28" i="8" s="1"/>
  <c r="C30" i="8" s="1"/>
  <c r="C32" i="8" s="1"/>
  <c r="C34" i="8" s="1"/>
  <c r="C36" i="8" s="1"/>
  <c r="C38" i="8" s="1"/>
  <c r="C40" i="8" s="1"/>
  <c r="C42" i="8" s="1"/>
  <c r="C44" i="8" s="1"/>
  <c r="C46" i="8" s="1"/>
  <c r="C48" i="8" s="1"/>
  <c r="C50" i="8" s="1"/>
  <c r="C52" i="8" s="1"/>
  <c r="C54" i="8" s="1"/>
  <c r="C56" i="8" s="1"/>
  <c r="C58" i="8" s="1"/>
  <c r="C60" i="8" s="1"/>
  <c r="C62" i="8" s="1"/>
  <c r="G28" i="7"/>
  <c r="E28" i="7"/>
  <c r="D28" i="7"/>
  <c r="G27" i="7"/>
  <c r="E27" i="7"/>
  <c r="D27" i="7"/>
  <c r="G26" i="7"/>
  <c r="E26" i="7"/>
  <c r="D26" i="7"/>
  <c r="G25" i="7"/>
  <c r="E25" i="7"/>
  <c r="D25" i="7"/>
  <c r="G24" i="7"/>
  <c r="E24" i="7"/>
  <c r="D24" i="7"/>
  <c r="G23" i="7"/>
  <c r="E23" i="7"/>
  <c r="D23" i="7"/>
  <c r="G22" i="7"/>
  <c r="E22" i="7"/>
  <c r="D22" i="7"/>
  <c r="G21" i="7"/>
  <c r="E21" i="7"/>
  <c r="D21" i="7"/>
  <c r="G20" i="7"/>
  <c r="E20" i="7"/>
  <c r="D20" i="7"/>
  <c r="G19" i="7"/>
  <c r="E19" i="7"/>
  <c r="D19" i="7"/>
  <c r="G18" i="7"/>
  <c r="E18" i="7"/>
  <c r="D18" i="7"/>
  <c r="G17" i="7"/>
  <c r="E17" i="7"/>
  <c r="D17" i="7"/>
  <c r="G16" i="7"/>
  <c r="E16" i="7"/>
  <c r="D16" i="7"/>
  <c r="G15" i="7"/>
  <c r="E15" i="7"/>
  <c r="D15" i="7"/>
  <c r="G14" i="7"/>
  <c r="E14" i="7"/>
  <c r="D14" i="7"/>
  <c r="G13" i="7"/>
  <c r="E13" i="7"/>
  <c r="D13" i="7"/>
  <c r="G12" i="7"/>
  <c r="E12" i="7"/>
  <c r="D12" i="7"/>
  <c r="G11" i="7"/>
  <c r="E11" i="7"/>
  <c r="D11" i="7"/>
  <c r="G10" i="7"/>
  <c r="E10" i="7"/>
  <c r="D10" i="7"/>
  <c r="G9" i="7"/>
  <c r="E9" i="7"/>
  <c r="D9" i="7"/>
  <c r="G8" i="7"/>
  <c r="E8" i="7"/>
  <c r="D8" i="7"/>
  <c r="G7" i="7"/>
  <c r="E7" i="7"/>
  <c r="D7" i="7"/>
  <c r="G6" i="7"/>
  <c r="E6" i="7"/>
  <c r="D6" i="7"/>
  <c r="D2" i="7"/>
  <c r="G2" i="7"/>
  <c r="D3" i="7"/>
  <c r="E3" i="7"/>
  <c r="G3" i="7"/>
  <c r="D4" i="7"/>
  <c r="E4" i="7"/>
  <c r="G4" i="7"/>
  <c r="D5" i="7"/>
  <c r="E5" i="7"/>
  <c r="G5" i="7"/>
  <c r="C55" i="7"/>
  <c r="C82" i="7" s="1"/>
  <c r="C109" i="7" s="1"/>
  <c r="C136" i="7" s="1"/>
  <c r="C163" i="7" s="1"/>
  <c r="C190" i="7" s="1"/>
  <c r="C54" i="7"/>
  <c r="C81" i="7" s="1"/>
  <c r="C108" i="7" s="1"/>
  <c r="C135" i="7" s="1"/>
  <c r="C162" i="7" s="1"/>
  <c r="C189" i="7" s="1"/>
  <c r="C53" i="7"/>
  <c r="C80" i="7" s="1"/>
  <c r="C107" i="7" s="1"/>
  <c r="C134" i="7" s="1"/>
  <c r="C161" i="7" s="1"/>
  <c r="C188" i="7" s="1"/>
  <c r="C52" i="7"/>
  <c r="C79" i="7" s="1"/>
  <c r="C106" i="7" s="1"/>
  <c r="C133" i="7" s="1"/>
  <c r="C160" i="7" s="1"/>
  <c r="C187" i="7" s="1"/>
  <c r="C51" i="7"/>
  <c r="C78" i="7" s="1"/>
  <c r="C105" i="7" s="1"/>
  <c r="C132" i="7" s="1"/>
  <c r="C159" i="7" s="1"/>
  <c r="C186" i="7" s="1"/>
  <c r="C50" i="7"/>
  <c r="C77" i="7" s="1"/>
  <c r="C104" i="7" s="1"/>
  <c r="C131" i="7" s="1"/>
  <c r="C158" i="7" s="1"/>
  <c r="C185" i="7" s="1"/>
  <c r="C49" i="7"/>
  <c r="C76" i="7" s="1"/>
  <c r="C103" i="7" s="1"/>
  <c r="C130" i="7" s="1"/>
  <c r="C157" i="7" s="1"/>
  <c r="C184" i="7" s="1"/>
  <c r="C48" i="7"/>
  <c r="C75" i="7" s="1"/>
  <c r="C102" i="7" s="1"/>
  <c r="C129" i="7" s="1"/>
  <c r="C156" i="7" s="1"/>
  <c r="C183" i="7" s="1"/>
  <c r="C47" i="7"/>
  <c r="C74" i="7" s="1"/>
  <c r="C101" i="7" s="1"/>
  <c r="C128" i="7" s="1"/>
  <c r="C155" i="7" s="1"/>
  <c r="C182" i="7" s="1"/>
  <c r="C46" i="7"/>
  <c r="C73" i="7" s="1"/>
  <c r="C100" i="7" s="1"/>
  <c r="C127" i="7" s="1"/>
  <c r="C154" i="7" s="1"/>
  <c r="C181" i="7" s="1"/>
  <c r="C208" i="7" s="1"/>
  <c r="C45" i="7"/>
  <c r="C72" i="7" s="1"/>
  <c r="C99" i="7" s="1"/>
  <c r="C126" i="7" s="1"/>
  <c r="C153" i="7" s="1"/>
  <c r="C180" i="7" s="1"/>
  <c r="C207" i="7" s="1"/>
  <c r="C44" i="7"/>
  <c r="C71" i="7" s="1"/>
  <c r="C98" i="7" s="1"/>
  <c r="C125" i="7" s="1"/>
  <c r="C152" i="7" s="1"/>
  <c r="C179" i="7" s="1"/>
  <c r="C206" i="7" s="1"/>
  <c r="C43" i="7"/>
  <c r="C70" i="7" s="1"/>
  <c r="C97" i="7" s="1"/>
  <c r="C124" i="7" s="1"/>
  <c r="C151" i="7" s="1"/>
  <c r="C178" i="7" s="1"/>
  <c r="C205" i="7" s="1"/>
  <c r="C42" i="7"/>
  <c r="C69" i="7" s="1"/>
  <c r="C96" i="7" s="1"/>
  <c r="C123" i="7" s="1"/>
  <c r="C150" i="7" s="1"/>
  <c r="C177" i="7" s="1"/>
  <c r="C204" i="7" s="1"/>
  <c r="C41" i="7"/>
  <c r="C68" i="7" s="1"/>
  <c r="C95" i="7" s="1"/>
  <c r="C122" i="7" s="1"/>
  <c r="C149" i="7" s="1"/>
  <c r="C176" i="7" s="1"/>
  <c r="C203" i="7" s="1"/>
  <c r="C40" i="7"/>
  <c r="C67" i="7" s="1"/>
  <c r="C94" i="7" s="1"/>
  <c r="C121" i="7" s="1"/>
  <c r="C148" i="7" s="1"/>
  <c r="C175" i="7" s="1"/>
  <c r="C202" i="7" s="1"/>
  <c r="C39" i="7"/>
  <c r="C66" i="7" s="1"/>
  <c r="C93" i="7" s="1"/>
  <c r="C120" i="7" s="1"/>
  <c r="C147" i="7" s="1"/>
  <c r="C174" i="7" s="1"/>
  <c r="C201" i="7" s="1"/>
  <c r="C38" i="7"/>
  <c r="C65" i="7" s="1"/>
  <c r="C92" i="7" s="1"/>
  <c r="C119" i="7" s="1"/>
  <c r="C146" i="7" s="1"/>
  <c r="C173" i="7" s="1"/>
  <c r="C200" i="7" s="1"/>
  <c r="C37" i="7"/>
  <c r="C64" i="7" s="1"/>
  <c r="C91" i="7" s="1"/>
  <c r="C118" i="7" s="1"/>
  <c r="C145" i="7" s="1"/>
  <c r="C172" i="7" s="1"/>
  <c r="C199" i="7" s="1"/>
  <c r="C36" i="7"/>
  <c r="C63" i="7" s="1"/>
  <c r="C90" i="7" s="1"/>
  <c r="C117" i="7" s="1"/>
  <c r="C144" i="7" s="1"/>
  <c r="C171" i="7" s="1"/>
  <c r="C198" i="7" s="1"/>
  <c r="C35" i="7"/>
  <c r="C62" i="7" s="1"/>
  <c r="C89" i="7" s="1"/>
  <c r="C116" i="7" s="1"/>
  <c r="C143" i="7" s="1"/>
  <c r="C170" i="7" s="1"/>
  <c r="C197" i="7" s="1"/>
  <c r="C34" i="7"/>
  <c r="C61" i="7" s="1"/>
  <c r="C88" i="7" s="1"/>
  <c r="C115" i="7" s="1"/>
  <c r="C142" i="7" s="1"/>
  <c r="C169" i="7" s="1"/>
  <c r="C196" i="7" s="1"/>
  <c r="C33" i="7"/>
  <c r="C60" i="7" s="1"/>
  <c r="C87" i="7" s="1"/>
  <c r="C114" i="7" s="1"/>
  <c r="C141" i="7" s="1"/>
  <c r="C168" i="7" s="1"/>
  <c r="C195" i="7" s="1"/>
  <c r="C32" i="7"/>
  <c r="C59" i="7" s="1"/>
  <c r="C86" i="7" s="1"/>
  <c r="C113" i="7" s="1"/>
  <c r="C140" i="7" s="1"/>
  <c r="C167" i="7" s="1"/>
  <c r="C194" i="7" s="1"/>
  <c r="C31" i="7"/>
  <c r="C58" i="7" s="1"/>
  <c r="C85" i="7" s="1"/>
  <c r="C112" i="7" s="1"/>
  <c r="C139" i="7" s="1"/>
  <c r="C166" i="7" s="1"/>
  <c r="C193" i="7" s="1"/>
  <c r="C30" i="7"/>
  <c r="C57" i="7" s="1"/>
  <c r="C84" i="7" s="1"/>
  <c r="C111" i="7" s="1"/>
  <c r="C138" i="7" s="1"/>
  <c r="C165" i="7" s="1"/>
  <c r="C192" i="7" s="1"/>
  <c r="C29" i="7"/>
  <c r="C56" i="7" s="1"/>
  <c r="C83" i="7" s="1"/>
  <c r="C110" i="7" s="1"/>
  <c r="C137" i="7" s="1"/>
  <c r="C164" i="7" s="1"/>
  <c r="C191" i="7" s="1"/>
  <c r="F404" i="5"/>
  <c r="E404" i="5"/>
  <c r="F403" i="5"/>
  <c r="E403" i="5"/>
  <c r="F402" i="5"/>
  <c r="E402" i="5"/>
  <c r="F401" i="5"/>
  <c r="E401" i="5"/>
  <c r="F391" i="5"/>
  <c r="E391" i="5"/>
  <c r="F390" i="5"/>
  <c r="E390" i="5"/>
  <c r="F389" i="5"/>
  <c r="E389" i="5"/>
  <c r="F388" i="5"/>
  <c r="E388" i="5"/>
  <c r="F378" i="5"/>
  <c r="E378" i="5"/>
  <c r="F377" i="5"/>
  <c r="E377" i="5"/>
  <c r="F376" i="5"/>
  <c r="E376" i="5"/>
  <c r="F375" i="5"/>
  <c r="E375" i="5"/>
  <c r="F365" i="5"/>
  <c r="E365" i="5"/>
  <c r="F364" i="5"/>
  <c r="E364" i="5"/>
  <c r="F363" i="5"/>
  <c r="E363" i="5"/>
  <c r="F362" i="5"/>
  <c r="E362" i="5"/>
  <c r="F352" i="5"/>
  <c r="E352" i="5"/>
  <c r="F351" i="5"/>
  <c r="E351" i="5"/>
  <c r="F350" i="5"/>
  <c r="E350" i="5"/>
  <c r="F349" i="5"/>
  <c r="E349" i="5"/>
  <c r="F339" i="5"/>
  <c r="E339" i="5"/>
  <c r="F338" i="5"/>
  <c r="E338" i="5"/>
  <c r="F337" i="5"/>
  <c r="E337" i="5"/>
  <c r="F336" i="5"/>
  <c r="E336" i="5"/>
  <c r="F326" i="5"/>
  <c r="E326" i="5"/>
  <c r="F325" i="5"/>
  <c r="E325" i="5"/>
  <c r="F324" i="5"/>
  <c r="E324" i="5"/>
  <c r="F323" i="5"/>
  <c r="E323" i="5"/>
  <c r="F313" i="5"/>
  <c r="E313" i="5"/>
  <c r="F312" i="5"/>
  <c r="E312" i="5"/>
  <c r="F311" i="5"/>
  <c r="E311" i="5"/>
  <c r="F310" i="5"/>
  <c r="E310" i="5"/>
  <c r="F300" i="5"/>
  <c r="E300" i="5"/>
  <c r="F299" i="5"/>
  <c r="E299" i="5"/>
  <c r="F298" i="5"/>
  <c r="E298" i="5"/>
  <c r="F297" i="5"/>
  <c r="E297" i="5"/>
  <c r="F287" i="5"/>
  <c r="E287" i="5"/>
  <c r="F286" i="5"/>
  <c r="E286" i="5"/>
  <c r="F285" i="5"/>
  <c r="E285" i="5"/>
  <c r="F284" i="5"/>
  <c r="E284" i="5"/>
  <c r="F274" i="5"/>
  <c r="E274" i="5"/>
  <c r="F273" i="5"/>
  <c r="E273" i="5"/>
  <c r="F272" i="5"/>
  <c r="E272" i="5"/>
  <c r="F271" i="5"/>
  <c r="E271" i="5"/>
  <c r="F261" i="5"/>
  <c r="E261" i="5"/>
  <c r="F260" i="5"/>
  <c r="E260" i="5"/>
  <c r="F259" i="5"/>
  <c r="E259" i="5"/>
  <c r="F258" i="5"/>
  <c r="E258" i="5"/>
  <c r="F248" i="5"/>
  <c r="E248" i="5"/>
  <c r="F247" i="5"/>
  <c r="E247" i="5"/>
  <c r="F246" i="5"/>
  <c r="E246" i="5"/>
  <c r="F245" i="5"/>
  <c r="E245" i="5"/>
  <c r="F235" i="5"/>
  <c r="E235" i="5"/>
  <c r="F234" i="5"/>
  <c r="E234" i="5"/>
  <c r="F233" i="5"/>
  <c r="E233" i="5"/>
  <c r="F232" i="5"/>
  <c r="E232" i="5"/>
  <c r="F222" i="5"/>
  <c r="E222" i="5"/>
  <c r="F221" i="5"/>
  <c r="E221" i="5"/>
  <c r="F220" i="5"/>
  <c r="E220" i="5"/>
  <c r="F219" i="5"/>
  <c r="E219" i="5"/>
  <c r="F209" i="5"/>
  <c r="E209" i="5"/>
  <c r="F208" i="5"/>
  <c r="E208" i="5"/>
  <c r="F207" i="5"/>
  <c r="E207" i="5"/>
  <c r="F206" i="5"/>
  <c r="E206" i="5"/>
  <c r="F196" i="5"/>
  <c r="E196" i="5"/>
  <c r="F195" i="5"/>
  <c r="E195" i="5"/>
  <c r="F194" i="5"/>
  <c r="E194" i="5"/>
  <c r="F193" i="5"/>
  <c r="E193" i="5"/>
  <c r="F183" i="5"/>
  <c r="E183" i="5"/>
  <c r="F182" i="5"/>
  <c r="E182" i="5"/>
  <c r="F181" i="5"/>
  <c r="E181" i="5"/>
  <c r="F180" i="5"/>
  <c r="E180" i="5"/>
  <c r="F170" i="5"/>
  <c r="E170" i="5"/>
  <c r="F169" i="5"/>
  <c r="E169" i="5"/>
  <c r="F168" i="5"/>
  <c r="E168" i="5"/>
  <c r="F167" i="5"/>
  <c r="E167" i="5"/>
  <c r="F157" i="5"/>
  <c r="E157" i="5"/>
  <c r="F156" i="5"/>
  <c r="E156" i="5"/>
  <c r="F155" i="5"/>
  <c r="E155" i="5"/>
  <c r="F154" i="5"/>
  <c r="E154" i="5"/>
  <c r="F144" i="5"/>
  <c r="E144" i="5"/>
  <c r="F143" i="5"/>
  <c r="E143" i="5"/>
  <c r="F142" i="5"/>
  <c r="E142" i="5"/>
  <c r="F141" i="5"/>
  <c r="E141" i="5"/>
  <c r="F131" i="5"/>
  <c r="E131" i="5"/>
  <c r="F130" i="5"/>
  <c r="E130" i="5"/>
  <c r="F129" i="5"/>
  <c r="E129" i="5"/>
  <c r="F128" i="5"/>
  <c r="E128" i="5"/>
  <c r="F118" i="5"/>
  <c r="E118" i="5"/>
  <c r="F117" i="5"/>
  <c r="E117" i="5"/>
  <c r="F116" i="5"/>
  <c r="E116" i="5"/>
  <c r="F115" i="5"/>
  <c r="E115" i="5"/>
  <c r="F105" i="5"/>
  <c r="E105" i="5"/>
  <c r="F104" i="5"/>
  <c r="E104" i="5"/>
  <c r="F103" i="5"/>
  <c r="E103" i="5"/>
  <c r="F102" i="5"/>
  <c r="E102" i="5"/>
  <c r="F92" i="5"/>
  <c r="E92" i="5"/>
  <c r="F91" i="5"/>
  <c r="E91" i="5"/>
  <c r="F90" i="5"/>
  <c r="E90" i="5"/>
  <c r="F89" i="5"/>
  <c r="E89" i="5"/>
  <c r="F79" i="5"/>
  <c r="E79" i="5"/>
  <c r="F78" i="5"/>
  <c r="E78" i="5"/>
  <c r="F77" i="5"/>
  <c r="E77" i="5"/>
  <c r="F76" i="5"/>
  <c r="E76" i="5"/>
  <c r="F66" i="5"/>
  <c r="E66" i="5"/>
  <c r="F65" i="5"/>
  <c r="E65" i="5"/>
  <c r="F64" i="5"/>
  <c r="E64" i="5"/>
  <c r="F63" i="5"/>
  <c r="E63" i="5"/>
  <c r="F53" i="5"/>
  <c r="E53" i="5"/>
  <c r="F52" i="5"/>
  <c r="E52" i="5"/>
  <c r="F51" i="5"/>
  <c r="E51" i="5"/>
  <c r="F50" i="5"/>
  <c r="E50" i="5"/>
  <c r="F40" i="5"/>
  <c r="E40" i="5"/>
  <c r="F39" i="5"/>
  <c r="E39" i="5"/>
  <c r="F38" i="5"/>
  <c r="E38" i="5"/>
  <c r="F37" i="5"/>
  <c r="E37" i="5"/>
  <c r="F27" i="5"/>
  <c r="E27" i="5"/>
  <c r="F26" i="5"/>
  <c r="E26" i="5"/>
  <c r="F25" i="5"/>
  <c r="E25" i="5"/>
  <c r="F24" i="5"/>
  <c r="E24" i="5"/>
  <c r="F14" i="5"/>
  <c r="E14" i="5"/>
  <c r="F13" i="5"/>
  <c r="E13" i="5"/>
  <c r="F12" i="5"/>
  <c r="E12" i="5"/>
  <c r="F11" i="5"/>
  <c r="E11" i="5"/>
  <c r="E3" i="5"/>
  <c r="F2" i="5"/>
  <c r="C15" i="5"/>
  <c r="C28" i="5" s="1"/>
  <c r="C41" i="5" s="1"/>
  <c r="C54" i="5" s="1"/>
  <c r="C67" i="5" s="1"/>
  <c r="C80" i="5" s="1"/>
  <c r="C93" i="5" s="1"/>
  <c r="C106" i="5" s="1"/>
  <c r="C119" i="5" s="1"/>
  <c r="C132" i="5" s="1"/>
  <c r="C145" i="5" s="1"/>
  <c r="C158" i="5" s="1"/>
  <c r="C171" i="5" s="1"/>
  <c r="C184" i="5" s="1"/>
  <c r="C197" i="5" s="1"/>
  <c r="C210" i="5" s="1"/>
  <c r="C223" i="5" s="1"/>
  <c r="C236" i="5" s="1"/>
  <c r="C249" i="5" s="1"/>
  <c r="C262" i="5" s="1"/>
  <c r="C275" i="5" s="1"/>
  <c r="C288" i="5" s="1"/>
  <c r="C301" i="5" s="1"/>
  <c r="C314" i="5" s="1"/>
  <c r="C327" i="5" s="1"/>
  <c r="C340" i="5" s="1"/>
  <c r="C353" i="5" s="1"/>
  <c r="C366" i="5" s="1"/>
  <c r="C379" i="5" s="1"/>
  <c r="C392" i="5" s="1"/>
  <c r="E392" i="5"/>
  <c r="D14" i="5"/>
  <c r="D27" i="5" s="1"/>
  <c r="D40" i="5" s="1"/>
  <c r="D53" i="5" s="1"/>
  <c r="D66" i="5" s="1"/>
  <c r="D79" i="5" s="1"/>
  <c r="D92" i="5" s="1"/>
  <c r="D105" i="5" s="1"/>
  <c r="D118" i="5" s="1"/>
  <c r="D131" i="5" s="1"/>
  <c r="D144" i="5" s="1"/>
  <c r="D157" i="5" s="1"/>
  <c r="D170" i="5" s="1"/>
  <c r="D183" i="5" s="1"/>
  <c r="D196" i="5" s="1"/>
  <c r="D209" i="5" s="1"/>
  <c r="D222" i="5" s="1"/>
  <c r="D235" i="5" s="1"/>
  <c r="D248" i="5" s="1"/>
  <c r="D261" i="5" s="1"/>
  <c r="D274" i="5" s="1"/>
  <c r="D287" i="5" s="1"/>
  <c r="D300" i="5" s="1"/>
  <c r="D313" i="5" s="1"/>
  <c r="D326" i="5" s="1"/>
  <c r="D339" i="5" s="1"/>
  <c r="D352" i="5" s="1"/>
  <c r="D365" i="5" s="1"/>
  <c r="D378" i="5" s="1"/>
  <c r="D391" i="5" s="1"/>
  <c r="D404" i="5" s="1"/>
  <c r="D13" i="5"/>
  <c r="D26" i="5" s="1"/>
  <c r="D39" i="5" s="1"/>
  <c r="D52" i="5" s="1"/>
  <c r="D65" i="5" s="1"/>
  <c r="D78" i="5" s="1"/>
  <c r="D91" i="5" s="1"/>
  <c r="D104" i="5" s="1"/>
  <c r="D117" i="5" s="1"/>
  <c r="D130" i="5" s="1"/>
  <c r="D143" i="5" s="1"/>
  <c r="D156" i="5" s="1"/>
  <c r="D169" i="5" s="1"/>
  <c r="D182" i="5" s="1"/>
  <c r="D195" i="5" s="1"/>
  <c r="D208" i="5" s="1"/>
  <c r="D221" i="5" s="1"/>
  <c r="D234" i="5" s="1"/>
  <c r="D247" i="5" s="1"/>
  <c r="D260" i="5" s="1"/>
  <c r="D273" i="5" s="1"/>
  <c r="D286" i="5" s="1"/>
  <c r="D299" i="5" s="1"/>
  <c r="D312" i="5" s="1"/>
  <c r="D325" i="5" s="1"/>
  <c r="D338" i="5" s="1"/>
  <c r="D351" i="5" s="1"/>
  <c r="D364" i="5" s="1"/>
  <c r="D377" i="5" s="1"/>
  <c r="D390" i="5" s="1"/>
  <c r="D403" i="5" s="1"/>
  <c r="D12" i="5"/>
  <c r="D25" i="5" s="1"/>
  <c r="D38" i="5" s="1"/>
  <c r="D51" i="5" s="1"/>
  <c r="D64" i="5" s="1"/>
  <c r="D77" i="5" s="1"/>
  <c r="D90" i="5" s="1"/>
  <c r="D103" i="5" s="1"/>
  <c r="D116" i="5" s="1"/>
  <c r="D129" i="5" s="1"/>
  <c r="D142" i="5" s="1"/>
  <c r="D155" i="5" s="1"/>
  <c r="D168" i="5" s="1"/>
  <c r="D181" i="5" s="1"/>
  <c r="D194" i="5" s="1"/>
  <c r="D207" i="5" s="1"/>
  <c r="D220" i="5" s="1"/>
  <c r="D233" i="5" s="1"/>
  <c r="D246" i="5" s="1"/>
  <c r="D259" i="5" s="1"/>
  <c r="D272" i="5" s="1"/>
  <c r="D285" i="5" s="1"/>
  <c r="D298" i="5" s="1"/>
  <c r="D311" i="5" s="1"/>
  <c r="D324" i="5" s="1"/>
  <c r="D337" i="5" s="1"/>
  <c r="D350" i="5" s="1"/>
  <c r="D363" i="5" s="1"/>
  <c r="D376" i="5" s="1"/>
  <c r="D389" i="5" s="1"/>
  <c r="D402" i="5" s="1"/>
  <c r="D11" i="5"/>
  <c r="D24" i="5" s="1"/>
  <c r="D37" i="5" s="1"/>
  <c r="D50" i="5" s="1"/>
  <c r="D63" i="5" s="1"/>
  <c r="D76" i="5" s="1"/>
  <c r="D89" i="5" s="1"/>
  <c r="D102" i="5" s="1"/>
  <c r="D115" i="5" s="1"/>
  <c r="D128" i="5" s="1"/>
  <c r="D141" i="5" s="1"/>
  <c r="D154" i="5" s="1"/>
  <c r="D167" i="5" s="1"/>
  <c r="D180" i="5" s="1"/>
  <c r="D193" i="5" s="1"/>
  <c r="D206" i="5" s="1"/>
  <c r="D219" i="5" s="1"/>
  <c r="D232" i="5" s="1"/>
  <c r="D245" i="5" s="1"/>
  <c r="D258" i="5" s="1"/>
  <c r="D271" i="5" s="1"/>
  <c r="D284" i="5" s="1"/>
  <c r="D297" i="5" s="1"/>
  <c r="D310" i="5" s="1"/>
  <c r="D323" i="5" s="1"/>
  <c r="D336" i="5" s="1"/>
  <c r="D349" i="5" s="1"/>
  <c r="D362" i="5" s="1"/>
  <c r="D375" i="5" s="1"/>
  <c r="D388" i="5" s="1"/>
  <c r="D401" i="5" s="1"/>
  <c r="C4" i="5"/>
  <c r="C5" i="5" s="1"/>
  <c r="C3" i="5"/>
  <c r="C16" i="5" s="1"/>
  <c r="C29" i="5" s="1"/>
  <c r="C42" i="5" s="1"/>
  <c r="C55" i="5" s="1"/>
  <c r="C68" i="5" s="1"/>
  <c r="C81" i="5" s="1"/>
  <c r="C94" i="5" s="1"/>
  <c r="C107" i="5" s="1"/>
  <c r="C120" i="5" s="1"/>
  <c r="C133" i="5" s="1"/>
  <c r="C146" i="5" s="1"/>
  <c r="C159" i="5" s="1"/>
  <c r="C172" i="5" s="1"/>
  <c r="C185" i="5" s="1"/>
  <c r="C198" i="5" s="1"/>
  <c r="C211" i="5" s="1"/>
  <c r="C224" i="5" s="1"/>
  <c r="C237" i="5" s="1"/>
  <c r="C250" i="5" s="1"/>
  <c r="C263" i="5" s="1"/>
  <c r="C276" i="5" s="1"/>
  <c r="C289" i="5" s="1"/>
  <c r="C302" i="5" s="1"/>
  <c r="C315" i="5" s="1"/>
  <c r="C328" i="5" s="1"/>
  <c r="C341" i="5" s="1"/>
  <c r="C354" i="5" s="1"/>
  <c r="C367" i="5" s="1"/>
  <c r="C380" i="5" s="1"/>
  <c r="C393" i="5" s="1"/>
  <c r="D10" i="5"/>
  <c r="D23" i="5" s="1"/>
  <c r="D36" i="5" s="1"/>
  <c r="D49" i="5" s="1"/>
  <c r="D62" i="5" s="1"/>
  <c r="D75" i="5" s="1"/>
  <c r="D88" i="5" s="1"/>
  <c r="D101" i="5" s="1"/>
  <c r="D114" i="5" s="1"/>
  <c r="D127" i="5" s="1"/>
  <c r="D140" i="5" s="1"/>
  <c r="D153" i="5" s="1"/>
  <c r="D166" i="5" s="1"/>
  <c r="D179" i="5" s="1"/>
  <c r="D192" i="5" s="1"/>
  <c r="D205" i="5" s="1"/>
  <c r="D218" i="5" s="1"/>
  <c r="D231" i="5" s="1"/>
  <c r="D244" i="5" s="1"/>
  <c r="D257" i="5" s="1"/>
  <c r="D270" i="5" s="1"/>
  <c r="D283" i="5" s="1"/>
  <c r="D296" i="5" s="1"/>
  <c r="D309" i="5" s="1"/>
  <c r="D322" i="5" s="1"/>
  <c r="D335" i="5" s="1"/>
  <c r="D348" i="5" s="1"/>
  <c r="D361" i="5" s="1"/>
  <c r="D374" i="5" s="1"/>
  <c r="D387" i="5" s="1"/>
  <c r="D400" i="5" s="1"/>
  <c r="D9" i="5"/>
  <c r="D22" i="5" s="1"/>
  <c r="D35" i="5" s="1"/>
  <c r="D48" i="5" s="1"/>
  <c r="D61" i="5" s="1"/>
  <c r="D74" i="5" s="1"/>
  <c r="D87" i="5" s="1"/>
  <c r="D100" i="5" s="1"/>
  <c r="D113" i="5" s="1"/>
  <c r="D126" i="5" s="1"/>
  <c r="D139" i="5" s="1"/>
  <c r="D152" i="5" s="1"/>
  <c r="D165" i="5" s="1"/>
  <c r="D178" i="5" s="1"/>
  <c r="D191" i="5" s="1"/>
  <c r="D204" i="5" s="1"/>
  <c r="D217" i="5" s="1"/>
  <c r="D230" i="5" s="1"/>
  <c r="D243" i="5" s="1"/>
  <c r="D256" i="5" s="1"/>
  <c r="D269" i="5" s="1"/>
  <c r="D282" i="5" s="1"/>
  <c r="D295" i="5" s="1"/>
  <c r="D308" i="5" s="1"/>
  <c r="D321" i="5" s="1"/>
  <c r="D334" i="5" s="1"/>
  <c r="D347" i="5" s="1"/>
  <c r="D360" i="5" s="1"/>
  <c r="D373" i="5" s="1"/>
  <c r="D386" i="5" s="1"/>
  <c r="D399" i="5" s="1"/>
  <c r="D8" i="5"/>
  <c r="D21" i="5" s="1"/>
  <c r="D34" i="5" s="1"/>
  <c r="D47" i="5" s="1"/>
  <c r="D60" i="5" s="1"/>
  <c r="D73" i="5" s="1"/>
  <c r="D86" i="5" s="1"/>
  <c r="D99" i="5" s="1"/>
  <c r="D112" i="5" s="1"/>
  <c r="D125" i="5" s="1"/>
  <c r="D138" i="5" s="1"/>
  <c r="D151" i="5" s="1"/>
  <c r="D164" i="5" s="1"/>
  <c r="D177" i="5" s="1"/>
  <c r="D190" i="5" s="1"/>
  <c r="D203" i="5" s="1"/>
  <c r="D216" i="5" s="1"/>
  <c r="D229" i="5" s="1"/>
  <c r="D242" i="5" s="1"/>
  <c r="D255" i="5" s="1"/>
  <c r="D268" i="5" s="1"/>
  <c r="D281" i="5" s="1"/>
  <c r="D294" i="5" s="1"/>
  <c r="D307" i="5" s="1"/>
  <c r="D320" i="5" s="1"/>
  <c r="D333" i="5" s="1"/>
  <c r="D346" i="5" s="1"/>
  <c r="D359" i="5" s="1"/>
  <c r="D372" i="5" s="1"/>
  <c r="D385" i="5" s="1"/>
  <c r="D398" i="5" s="1"/>
  <c r="D7" i="5"/>
  <c r="D20" i="5" s="1"/>
  <c r="D33" i="5" s="1"/>
  <c r="D46" i="5" s="1"/>
  <c r="D59" i="5" s="1"/>
  <c r="D72" i="5" s="1"/>
  <c r="D85" i="5" s="1"/>
  <c r="D98" i="5" s="1"/>
  <c r="D111" i="5" s="1"/>
  <c r="D124" i="5" s="1"/>
  <c r="D137" i="5" s="1"/>
  <c r="D150" i="5" s="1"/>
  <c r="D163" i="5" s="1"/>
  <c r="D176" i="5" s="1"/>
  <c r="D189" i="5" s="1"/>
  <c r="D202" i="5" s="1"/>
  <c r="D215" i="5" s="1"/>
  <c r="D228" i="5" s="1"/>
  <c r="D241" i="5" s="1"/>
  <c r="D254" i="5" s="1"/>
  <c r="D267" i="5" s="1"/>
  <c r="D280" i="5" s="1"/>
  <c r="D293" i="5" s="1"/>
  <c r="D306" i="5" s="1"/>
  <c r="D319" i="5" s="1"/>
  <c r="D332" i="5" s="1"/>
  <c r="D345" i="5" s="1"/>
  <c r="D358" i="5" s="1"/>
  <c r="D371" i="5" s="1"/>
  <c r="D384" i="5" s="1"/>
  <c r="D397" i="5" s="1"/>
  <c r="D6" i="5"/>
  <c r="D19" i="5" s="1"/>
  <c r="D32" i="5" s="1"/>
  <c r="D45" i="5" s="1"/>
  <c r="D58" i="5" s="1"/>
  <c r="D71" i="5" s="1"/>
  <c r="D84" i="5" s="1"/>
  <c r="D97" i="5" s="1"/>
  <c r="D110" i="5" s="1"/>
  <c r="D123" i="5" s="1"/>
  <c r="D136" i="5" s="1"/>
  <c r="D149" i="5" s="1"/>
  <c r="D162" i="5" s="1"/>
  <c r="D175" i="5" s="1"/>
  <c r="D188" i="5" s="1"/>
  <c r="D201" i="5" s="1"/>
  <c r="D214" i="5" s="1"/>
  <c r="D227" i="5" s="1"/>
  <c r="D240" i="5" s="1"/>
  <c r="D253" i="5" s="1"/>
  <c r="D266" i="5" s="1"/>
  <c r="D279" i="5" s="1"/>
  <c r="D292" i="5" s="1"/>
  <c r="D305" i="5" s="1"/>
  <c r="D318" i="5" s="1"/>
  <c r="D331" i="5" s="1"/>
  <c r="D344" i="5" s="1"/>
  <c r="D357" i="5" s="1"/>
  <c r="D370" i="5" s="1"/>
  <c r="D383" i="5" s="1"/>
  <c r="D396" i="5" s="1"/>
  <c r="D5" i="5"/>
  <c r="D18" i="5" s="1"/>
  <c r="D31" i="5" s="1"/>
  <c r="D44" i="5" s="1"/>
  <c r="D57" i="5" s="1"/>
  <c r="D70" i="5" s="1"/>
  <c r="D83" i="5" s="1"/>
  <c r="D96" i="5" s="1"/>
  <c r="D109" i="5" s="1"/>
  <c r="D122" i="5" s="1"/>
  <c r="D135" i="5" s="1"/>
  <c r="D148" i="5" s="1"/>
  <c r="D161" i="5" s="1"/>
  <c r="D174" i="5" s="1"/>
  <c r="D187" i="5" s="1"/>
  <c r="D200" i="5" s="1"/>
  <c r="D213" i="5" s="1"/>
  <c r="D226" i="5" s="1"/>
  <c r="D239" i="5" s="1"/>
  <c r="D252" i="5" s="1"/>
  <c r="D265" i="5" s="1"/>
  <c r="D278" i="5" s="1"/>
  <c r="D291" i="5" s="1"/>
  <c r="D304" i="5" s="1"/>
  <c r="D317" i="5" s="1"/>
  <c r="D330" i="5" s="1"/>
  <c r="D343" i="5" s="1"/>
  <c r="D356" i="5" s="1"/>
  <c r="D369" i="5" s="1"/>
  <c r="D382" i="5" s="1"/>
  <c r="D395" i="5" s="1"/>
  <c r="D4" i="5"/>
  <c r="D17" i="5" s="1"/>
  <c r="D30" i="5" s="1"/>
  <c r="D43" i="5" s="1"/>
  <c r="D56" i="5" s="1"/>
  <c r="D69" i="5" s="1"/>
  <c r="D82" i="5" s="1"/>
  <c r="D95" i="5" s="1"/>
  <c r="D108" i="5" s="1"/>
  <c r="D121" i="5" s="1"/>
  <c r="D134" i="5" s="1"/>
  <c r="D147" i="5" s="1"/>
  <c r="D160" i="5" s="1"/>
  <c r="D173" i="5" s="1"/>
  <c r="D186" i="5" s="1"/>
  <c r="D199" i="5" s="1"/>
  <c r="D212" i="5" s="1"/>
  <c r="D225" i="5" s="1"/>
  <c r="D238" i="5" s="1"/>
  <c r="D251" i="5" s="1"/>
  <c r="D264" i="5" s="1"/>
  <c r="D277" i="5" s="1"/>
  <c r="D290" i="5" s="1"/>
  <c r="D303" i="5" s="1"/>
  <c r="D316" i="5" s="1"/>
  <c r="D329" i="5" s="1"/>
  <c r="D342" i="5" s="1"/>
  <c r="D355" i="5" s="1"/>
  <c r="D368" i="5" s="1"/>
  <c r="D381" i="5" s="1"/>
  <c r="D394" i="5" s="1"/>
  <c r="D3" i="5"/>
  <c r="D16" i="5" s="1"/>
  <c r="D29" i="5" s="1"/>
  <c r="D42" i="5" s="1"/>
  <c r="D55" i="5" s="1"/>
  <c r="D68" i="5" s="1"/>
  <c r="D81" i="5" s="1"/>
  <c r="D94" i="5" s="1"/>
  <c r="D107" i="5" s="1"/>
  <c r="D120" i="5" s="1"/>
  <c r="D133" i="5" s="1"/>
  <c r="D146" i="5" s="1"/>
  <c r="D159" i="5" s="1"/>
  <c r="D172" i="5" s="1"/>
  <c r="D185" i="5" s="1"/>
  <c r="D198" i="5" s="1"/>
  <c r="D211" i="5" s="1"/>
  <c r="D224" i="5" s="1"/>
  <c r="D237" i="5" s="1"/>
  <c r="D250" i="5" s="1"/>
  <c r="D263" i="5" s="1"/>
  <c r="D276" i="5" s="1"/>
  <c r="D289" i="5" s="1"/>
  <c r="D302" i="5" s="1"/>
  <c r="D315" i="5" s="1"/>
  <c r="D328" i="5" s="1"/>
  <c r="D341" i="5" s="1"/>
  <c r="D354" i="5" s="1"/>
  <c r="D367" i="5" s="1"/>
  <c r="D380" i="5" s="1"/>
  <c r="D393" i="5" s="1"/>
  <c r="D2" i="5"/>
  <c r="D15" i="5" s="1"/>
  <c r="D28" i="5" s="1"/>
  <c r="D41" i="5" s="1"/>
  <c r="D54" i="5" s="1"/>
  <c r="D67" i="5" s="1"/>
  <c r="D80" i="5" s="1"/>
  <c r="D93" i="5" s="1"/>
  <c r="D106" i="5" s="1"/>
  <c r="D119" i="5" s="1"/>
  <c r="D132" i="5" s="1"/>
  <c r="D145" i="5" s="1"/>
  <c r="D158" i="5" s="1"/>
  <c r="D171" i="5" s="1"/>
  <c r="D184" i="5" s="1"/>
  <c r="D197" i="5" s="1"/>
  <c r="D210" i="5" s="1"/>
  <c r="D223" i="5" s="1"/>
  <c r="D236" i="5" s="1"/>
  <c r="D249" i="5" s="1"/>
  <c r="D262" i="5" s="1"/>
  <c r="D275" i="5" s="1"/>
  <c r="D288" i="5" s="1"/>
  <c r="D301" i="5" s="1"/>
  <c r="D314" i="5" s="1"/>
  <c r="D327" i="5" s="1"/>
  <c r="D340" i="5" s="1"/>
  <c r="D353" i="5" s="1"/>
  <c r="D366" i="5" s="1"/>
  <c r="D379" i="5" s="1"/>
  <c r="D392" i="5" s="1"/>
  <c r="E2" i="5"/>
  <c r="F6" i="4"/>
  <c r="I4" i="4"/>
  <c r="G4" i="4" s="1"/>
  <c r="F4" i="4"/>
  <c r="E4" i="4"/>
  <c r="D4" i="4"/>
  <c r="I3" i="4"/>
  <c r="F3" i="4"/>
  <c r="E3" i="4"/>
  <c r="D3" i="4"/>
  <c r="I2" i="4"/>
  <c r="F2" i="4"/>
  <c r="E2" i="4"/>
  <c r="D2" i="4"/>
  <c r="C2" i="4"/>
  <c r="C5" i="4" s="1"/>
  <c r="C8" i="4" s="1"/>
  <c r="C11" i="4" s="1"/>
  <c r="C14" i="4" s="1"/>
  <c r="C17" i="4" s="1"/>
  <c r="C20" i="4" s="1"/>
  <c r="C23" i="4" s="1"/>
  <c r="C26" i="4" s="1"/>
  <c r="C29" i="4" s="1"/>
  <c r="C32" i="4" s="1"/>
  <c r="C35" i="4" s="1"/>
  <c r="C38" i="4" s="1"/>
  <c r="C41" i="4" s="1"/>
  <c r="C44" i="4" s="1"/>
  <c r="C47" i="4" s="1"/>
  <c r="C50" i="4" s="1"/>
  <c r="C53" i="4" s="1"/>
  <c r="C56" i="4" s="1"/>
  <c r="C59" i="4" s="1"/>
  <c r="C62" i="4" s="1"/>
  <c r="C65" i="4" s="1"/>
  <c r="C68" i="4" s="1"/>
  <c r="C71" i="4" s="1"/>
  <c r="C74" i="4" s="1"/>
  <c r="C77" i="4" s="1"/>
  <c r="C80" i="4" s="1"/>
  <c r="C83" i="4" s="1"/>
  <c r="C86" i="4" s="1"/>
  <c r="C89" i="4" s="1"/>
  <c r="C92" i="4" s="1"/>
  <c r="I31" i="2"/>
  <c r="G31" i="2" s="1"/>
  <c r="I30" i="2"/>
  <c r="G30" i="2" s="1"/>
  <c r="I29" i="2"/>
  <c r="G29" i="2" s="1"/>
  <c r="I28" i="2"/>
  <c r="G28" i="2" s="1"/>
  <c r="I27" i="2"/>
  <c r="G27" i="2" s="1"/>
  <c r="I26" i="2"/>
  <c r="G26" i="2" s="1"/>
  <c r="I25" i="2"/>
  <c r="G25" i="2" s="1"/>
  <c r="I24" i="2"/>
  <c r="G24" i="2" s="1"/>
  <c r="I23" i="2"/>
  <c r="G23" i="2" s="1"/>
  <c r="I22" i="2"/>
  <c r="G22" i="2" s="1"/>
  <c r="I21" i="2"/>
  <c r="G21" i="2" s="1"/>
  <c r="I20" i="2"/>
  <c r="G20" i="2" s="1"/>
  <c r="I19" i="2"/>
  <c r="G19" i="2" s="1"/>
  <c r="I18" i="2"/>
  <c r="G18" i="2" s="1"/>
  <c r="I17" i="2"/>
  <c r="G17" i="2" s="1"/>
  <c r="I16" i="2"/>
  <c r="G16" i="2" s="1"/>
  <c r="I15" i="2"/>
  <c r="G15" i="2" s="1"/>
  <c r="I14" i="2"/>
  <c r="G14" i="2" s="1"/>
  <c r="I13" i="2"/>
  <c r="G13" i="2" s="1"/>
  <c r="I12" i="2"/>
  <c r="G12" i="2" s="1"/>
  <c r="I11" i="2"/>
  <c r="G11" i="2" s="1"/>
  <c r="I10" i="2"/>
  <c r="G10" i="2" s="1"/>
  <c r="I9" i="2"/>
  <c r="G9" i="2" s="1"/>
  <c r="I8" i="2"/>
  <c r="G8" i="2" s="1"/>
  <c r="I7" i="2"/>
  <c r="G7" i="2" s="1"/>
  <c r="I6" i="2"/>
  <c r="G6" i="2" s="1"/>
  <c r="I5" i="2"/>
  <c r="G5" i="2" s="1"/>
  <c r="I4" i="2"/>
  <c r="G4" i="2" s="1"/>
  <c r="I2" i="2"/>
  <c r="I3" i="2"/>
  <c r="G3" i="2" s="1"/>
  <c r="F31" i="2"/>
  <c r="E31" i="2"/>
  <c r="D31" i="2"/>
  <c r="F30" i="2"/>
  <c r="E30" i="2"/>
  <c r="D30" i="2"/>
  <c r="F29" i="2"/>
  <c r="E29" i="2"/>
  <c r="D29" i="2"/>
  <c r="F28" i="2"/>
  <c r="E28" i="2"/>
  <c r="D28" i="2"/>
  <c r="F27" i="2"/>
  <c r="E27" i="2"/>
  <c r="D27" i="2"/>
  <c r="F26" i="2"/>
  <c r="E26" i="2"/>
  <c r="D26" i="2"/>
  <c r="F25" i="2"/>
  <c r="E25" i="2"/>
  <c r="D25" i="2"/>
  <c r="F24" i="2"/>
  <c r="E24" i="2"/>
  <c r="D24" i="2"/>
  <c r="F23" i="2"/>
  <c r="E23" i="2"/>
  <c r="D23" i="2"/>
  <c r="F22" i="2"/>
  <c r="E22" i="2"/>
  <c r="D22" i="2"/>
  <c r="F21" i="2"/>
  <c r="E21" i="2"/>
  <c r="D21" i="2"/>
  <c r="F20" i="2"/>
  <c r="E20" i="2"/>
  <c r="D20" i="2"/>
  <c r="F19" i="2"/>
  <c r="E19" i="2"/>
  <c r="D19" i="2"/>
  <c r="F18" i="2"/>
  <c r="E18" i="2"/>
  <c r="D18" i="2"/>
  <c r="F17" i="2"/>
  <c r="E17" i="2"/>
  <c r="D17" i="2"/>
  <c r="F16" i="2"/>
  <c r="E16" i="2"/>
  <c r="D16" i="2"/>
  <c r="F15" i="2"/>
  <c r="E15" i="2"/>
  <c r="D15" i="2"/>
  <c r="F14" i="2"/>
  <c r="E14" i="2"/>
  <c r="D14" i="2"/>
  <c r="F13" i="2"/>
  <c r="E13" i="2"/>
  <c r="D13" i="2"/>
  <c r="F12" i="2"/>
  <c r="E12" i="2"/>
  <c r="D12" i="2"/>
  <c r="F11" i="2"/>
  <c r="E11" i="2"/>
  <c r="D11" i="2"/>
  <c r="F10" i="2"/>
  <c r="E10" i="2"/>
  <c r="D10" i="2"/>
  <c r="F9" i="2"/>
  <c r="E9" i="2"/>
  <c r="D9" i="2"/>
  <c r="F8" i="2"/>
  <c r="E8" i="2"/>
  <c r="D8" i="2"/>
  <c r="F7" i="2"/>
  <c r="E7" i="2"/>
  <c r="D7" i="2"/>
  <c r="F6" i="2"/>
  <c r="E6" i="2"/>
  <c r="D6" i="2"/>
  <c r="F5" i="2"/>
  <c r="E5" i="2"/>
  <c r="D5" i="2"/>
  <c r="F4" i="2"/>
  <c r="E4" i="2"/>
  <c r="D4" i="2"/>
  <c r="F3" i="2"/>
  <c r="E3" i="2"/>
  <c r="D3" i="2"/>
  <c r="F2" i="2"/>
  <c r="E2" i="2"/>
  <c r="D2" i="2"/>
  <c r="M6" i="1"/>
  <c r="M13" i="1"/>
  <c r="K31" i="1"/>
  <c r="B31" i="1"/>
  <c r="B21" i="1"/>
  <c r="I76" i="1"/>
  <c r="R76" i="1" s="1"/>
  <c r="AA76" i="1" s="1"/>
  <c r="R59" i="1"/>
  <c r="I59" i="1"/>
  <c r="I78" i="1" s="1"/>
  <c r="N11" i="1"/>
  <c r="N18" i="1"/>
  <c r="R42" i="1"/>
  <c r="I42" i="1"/>
  <c r="I77" i="1" s="1"/>
  <c r="I75" i="1"/>
  <c r="R8" i="1"/>
  <c r="I8" i="1"/>
  <c r="C2" i="2"/>
  <c r="C5" i="2" s="1"/>
  <c r="C8" i="2" s="1"/>
  <c r="C11" i="2" s="1"/>
  <c r="C14" i="2" s="1"/>
  <c r="C17" i="2" s="1"/>
  <c r="C20" i="2" s="1"/>
  <c r="C23" i="2" s="1"/>
  <c r="C26" i="2" s="1"/>
  <c r="C29" i="2" s="1"/>
  <c r="C32" i="2" s="1"/>
  <c r="C35" i="2" s="1"/>
  <c r="C38" i="2" s="1"/>
  <c r="C41" i="2" s="1"/>
  <c r="C44" i="2" s="1"/>
  <c r="C47" i="2" s="1"/>
  <c r="C50" i="2" s="1"/>
  <c r="C53" i="2" s="1"/>
  <c r="C56" i="2" s="1"/>
  <c r="C59" i="2" s="1"/>
  <c r="C62" i="2" s="1"/>
  <c r="C65" i="2" s="1"/>
  <c r="C68" i="2" s="1"/>
  <c r="C71" i="2" s="1"/>
  <c r="C74" i="2" s="1"/>
  <c r="C77" i="2" s="1"/>
  <c r="C80" i="2" s="1"/>
  <c r="C83" i="2" s="1"/>
  <c r="C86" i="2" s="1"/>
  <c r="C89" i="2" s="1"/>
  <c r="C92" i="2" s="1"/>
  <c r="E76" i="1"/>
  <c r="N76" i="1" s="1"/>
  <c r="E75" i="1"/>
  <c r="N75" i="1" s="1"/>
  <c r="N60" i="1"/>
  <c r="R67" i="1" s="1"/>
  <c r="R68" i="1" s="1"/>
  <c r="N48" i="1"/>
  <c r="N68" i="1" s="1"/>
  <c r="E60" i="1"/>
  <c r="I67" i="1" s="1"/>
  <c r="E48" i="1"/>
  <c r="I56" i="1" s="1"/>
  <c r="N31" i="1"/>
  <c r="N21" i="1"/>
  <c r="N36" i="1" s="1"/>
  <c r="E31" i="1"/>
  <c r="E21" i="1"/>
  <c r="E36" i="1" s="1"/>
  <c r="E18" i="1"/>
  <c r="E19" i="1" s="1"/>
  <c r="L6" i="1"/>
  <c r="P1" i="1"/>
  <c r="Q2" i="1"/>
  <c r="E11" i="1"/>
  <c r="E12" i="1" s="1"/>
  <c r="N12" i="1" s="1"/>
  <c r="W12" i="1" s="1"/>
  <c r="AF12" i="1" s="1"/>
  <c r="AO12" i="1" s="1"/>
  <c r="AX12" i="1" s="1"/>
  <c r="BG12" i="1" s="1"/>
  <c r="BP12" i="1" s="1"/>
  <c r="BY12" i="1" s="1"/>
  <c r="CH12" i="1" s="1"/>
  <c r="CQ12" i="1" s="1"/>
  <c r="CZ12" i="1" s="1"/>
  <c r="DI12" i="1" s="1"/>
  <c r="DR12" i="1" s="1"/>
  <c r="EA12" i="1" s="1"/>
  <c r="EJ12" i="1" s="1"/>
  <c r="ES12" i="1" s="1"/>
  <c r="FB12" i="1" s="1"/>
  <c r="FK12" i="1" s="1"/>
  <c r="FT12" i="1" s="1"/>
  <c r="GC12" i="1" s="1"/>
  <c r="GL12" i="1" s="1"/>
  <c r="GU12" i="1" s="1"/>
  <c r="HD12" i="1" s="1"/>
  <c r="HM12" i="1" s="1"/>
  <c r="HV12" i="1" s="1"/>
  <c r="IE12" i="1" s="1"/>
  <c r="IN12" i="1" s="1"/>
  <c r="IW12" i="1" s="1"/>
  <c r="JF12" i="1" s="1"/>
  <c r="JO12" i="1" s="1"/>
  <c r="AJ76" i="1" l="1"/>
  <c r="G2" i="4"/>
  <c r="G2" i="2"/>
  <c r="G95" i="2" s="1"/>
  <c r="I95" i="2"/>
  <c r="N37" i="1"/>
  <c r="R40" i="1" s="1"/>
  <c r="K21" i="1"/>
  <c r="N19" i="1"/>
  <c r="I68" i="1"/>
  <c r="R74" i="1"/>
  <c r="R78" i="1"/>
  <c r="C5" i="9"/>
  <c r="D1" i="9"/>
  <c r="F3" i="5"/>
  <c r="F15" i="5"/>
  <c r="F28" i="5"/>
  <c r="F41" i="5"/>
  <c r="F54" i="5"/>
  <c r="F67" i="5"/>
  <c r="F80" i="5"/>
  <c r="F93" i="5"/>
  <c r="F106" i="5"/>
  <c r="F119" i="5"/>
  <c r="F132" i="5"/>
  <c r="F145" i="5"/>
  <c r="F158" i="5"/>
  <c r="F171" i="5"/>
  <c r="F184" i="5"/>
  <c r="F197" i="5"/>
  <c r="F210" i="5"/>
  <c r="F223" i="5"/>
  <c r="F236" i="5"/>
  <c r="F249" i="5"/>
  <c r="F262" i="5"/>
  <c r="F275" i="5"/>
  <c r="F288" i="5"/>
  <c r="F301" i="5"/>
  <c r="F314" i="5"/>
  <c r="F327" i="5"/>
  <c r="F340" i="5"/>
  <c r="F353" i="5"/>
  <c r="F366" i="5"/>
  <c r="F379" i="5"/>
  <c r="F392" i="5"/>
  <c r="E15" i="5"/>
  <c r="E28" i="5"/>
  <c r="E41" i="5"/>
  <c r="E54" i="5"/>
  <c r="E67" i="5"/>
  <c r="E80" i="5"/>
  <c r="E93" i="5"/>
  <c r="E106" i="5"/>
  <c r="E119" i="5"/>
  <c r="E132" i="5"/>
  <c r="E145" i="5"/>
  <c r="E158" i="5"/>
  <c r="E171" i="5"/>
  <c r="E184" i="5"/>
  <c r="E197" i="5"/>
  <c r="E210" i="5"/>
  <c r="E223" i="5"/>
  <c r="E236" i="5"/>
  <c r="E249" i="5"/>
  <c r="E262" i="5"/>
  <c r="E275" i="5"/>
  <c r="E288" i="5"/>
  <c r="E301" i="5"/>
  <c r="E314" i="5"/>
  <c r="E327" i="5"/>
  <c r="E340" i="5"/>
  <c r="E353" i="5"/>
  <c r="E366" i="5"/>
  <c r="E379" i="5"/>
  <c r="E42" i="5"/>
  <c r="F16" i="5"/>
  <c r="F29" i="5"/>
  <c r="E16" i="5"/>
  <c r="E29" i="5"/>
  <c r="F42" i="5"/>
  <c r="E4" i="8"/>
  <c r="E5" i="8"/>
  <c r="D4" i="8"/>
  <c r="D5" i="8"/>
  <c r="C3" i="8"/>
  <c r="C5" i="8" s="1"/>
  <c r="C7" i="8" s="1"/>
  <c r="C9" i="8" s="1"/>
  <c r="C11" i="8" s="1"/>
  <c r="C13" i="8" s="1"/>
  <c r="C15" i="8" s="1"/>
  <c r="C17" i="8" s="1"/>
  <c r="C19" i="8" s="1"/>
  <c r="C21" i="8" s="1"/>
  <c r="C23" i="8" s="1"/>
  <c r="C25" i="8" s="1"/>
  <c r="C27" i="8" s="1"/>
  <c r="C29" i="8" s="1"/>
  <c r="C31" i="8" s="1"/>
  <c r="C33" i="8" s="1"/>
  <c r="C35" i="8" s="1"/>
  <c r="C37" i="8" s="1"/>
  <c r="C39" i="8" s="1"/>
  <c r="C41" i="8" s="1"/>
  <c r="C43" i="8" s="1"/>
  <c r="C45" i="8" s="1"/>
  <c r="C47" i="8" s="1"/>
  <c r="C49" i="8" s="1"/>
  <c r="C51" i="8" s="1"/>
  <c r="C53" i="8" s="1"/>
  <c r="C55" i="8" s="1"/>
  <c r="C57" i="8" s="1"/>
  <c r="C59" i="8" s="1"/>
  <c r="C61" i="8" s="1"/>
  <c r="C63" i="8" s="1"/>
  <c r="C218" i="7"/>
  <c r="C220" i="7"/>
  <c r="C222" i="7"/>
  <c r="C224" i="7"/>
  <c r="C226" i="7"/>
  <c r="C228" i="7"/>
  <c r="C230" i="7"/>
  <c r="C232" i="7"/>
  <c r="C234" i="7"/>
  <c r="C209" i="7"/>
  <c r="C211" i="7"/>
  <c r="C213" i="7"/>
  <c r="C215" i="7"/>
  <c r="C217" i="7"/>
  <c r="C219" i="7"/>
  <c r="C221" i="7"/>
  <c r="C223" i="7"/>
  <c r="C225" i="7"/>
  <c r="C227" i="7"/>
  <c r="C229" i="7"/>
  <c r="C231" i="7"/>
  <c r="C233" i="7"/>
  <c r="C235" i="7"/>
  <c r="C210" i="7"/>
  <c r="C212" i="7"/>
  <c r="C214" i="7"/>
  <c r="C216" i="7"/>
  <c r="D98" i="7"/>
  <c r="E29" i="7"/>
  <c r="D30" i="7"/>
  <c r="G30" i="7"/>
  <c r="E31" i="7"/>
  <c r="D32" i="7"/>
  <c r="G32" i="7"/>
  <c r="E33" i="7"/>
  <c r="D34" i="7"/>
  <c r="G34" i="7"/>
  <c r="E35" i="7"/>
  <c r="D36" i="7"/>
  <c r="G36" i="7"/>
  <c r="E37" i="7"/>
  <c r="D38" i="7"/>
  <c r="G38" i="7"/>
  <c r="E39" i="7"/>
  <c r="D40" i="7"/>
  <c r="G40" i="7"/>
  <c r="E41" i="7"/>
  <c r="D42" i="7"/>
  <c r="G42" i="7"/>
  <c r="E43" i="7"/>
  <c r="D44" i="7"/>
  <c r="G44" i="7"/>
  <c r="E45" i="7"/>
  <c r="D46" i="7"/>
  <c r="G46" i="7"/>
  <c r="E47" i="7"/>
  <c r="D48" i="7"/>
  <c r="G48" i="7"/>
  <c r="E49" i="7"/>
  <c r="D50" i="7"/>
  <c r="G50" i="7"/>
  <c r="E51" i="7"/>
  <c r="D52" i="7"/>
  <c r="G52" i="7"/>
  <c r="E53" i="7"/>
  <c r="D54" i="7"/>
  <c r="G54" i="7"/>
  <c r="E55" i="7"/>
  <c r="D56" i="7"/>
  <c r="G56" i="7"/>
  <c r="E57" i="7"/>
  <c r="D58" i="7"/>
  <c r="G58" i="7"/>
  <c r="E59" i="7"/>
  <c r="D60" i="7"/>
  <c r="G60" i="7"/>
  <c r="E61" i="7"/>
  <c r="D62" i="7"/>
  <c r="G62" i="7"/>
  <c r="E63" i="7"/>
  <c r="D64" i="7"/>
  <c r="G64" i="7"/>
  <c r="E65" i="7"/>
  <c r="D66" i="7"/>
  <c r="G66" i="7"/>
  <c r="E67" i="7"/>
  <c r="D68" i="7"/>
  <c r="G68" i="7"/>
  <c r="E69" i="7"/>
  <c r="D70" i="7"/>
  <c r="G70" i="7"/>
  <c r="E71" i="7"/>
  <c r="D72" i="7"/>
  <c r="G72" i="7"/>
  <c r="E73" i="7"/>
  <c r="D74" i="7"/>
  <c r="G74" i="7"/>
  <c r="E75" i="7"/>
  <c r="D76" i="7"/>
  <c r="G76" i="7"/>
  <c r="E77" i="7"/>
  <c r="D78" i="7"/>
  <c r="G78" i="7"/>
  <c r="E79" i="7"/>
  <c r="D80" i="7"/>
  <c r="G80" i="7"/>
  <c r="E81" i="7"/>
  <c r="D82" i="7"/>
  <c r="G82" i="7"/>
  <c r="E83" i="7"/>
  <c r="D84" i="7"/>
  <c r="G84" i="7"/>
  <c r="E85" i="7"/>
  <c r="D86" i="7"/>
  <c r="G86" i="7"/>
  <c r="E87" i="7"/>
  <c r="D88" i="7"/>
  <c r="G88" i="7"/>
  <c r="E89" i="7"/>
  <c r="D90" i="7"/>
  <c r="G90" i="7"/>
  <c r="E91" i="7"/>
  <c r="D92" i="7"/>
  <c r="G92" i="7"/>
  <c r="E93" i="7"/>
  <c r="D94" i="7"/>
  <c r="G94" i="7"/>
  <c r="E95" i="7"/>
  <c r="D96" i="7"/>
  <c r="G96" i="7"/>
  <c r="E97" i="7"/>
  <c r="G110" i="7"/>
  <c r="D110" i="7"/>
  <c r="E110" i="7"/>
  <c r="E111" i="7"/>
  <c r="G111" i="7"/>
  <c r="D111" i="7"/>
  <c r="G112" i="7"/>
  <c r="D112" i="7"/>
  <c r="E112" i="7"/>
  <c r="E113" i="7"/>
  <c r="G113" i="7"/>
  <c r="D113" i="7"/>
  <c r="G114" i="7"/>
  <c r="D114" i="7"/>
  <c r="E114" i="7"/>
  <c r="E115" i="7"/>
  <c r="G115" i="7"/>
  <c r="D115" i="7"/>
  <c r="G116" i="7"/>
  <c r="D116" i="7"/>
  <c r="E116" i="7"/>
  <c r="E117" i="7"/>
  <c r="G117" i="7"/>
  <c r="D117" i="7"/>
  <c r="G118" i="7"/>
  <c r="D118" i="7"/>
  <c r="E118" i="7"/>
  <c r="E119" i="7"/>
  <c r="G119" i="7"/>
  <c r="D119" i="7"/>
  <c r="G120" i="7"/>
  <c r="D120" i="7"/>
  <c r="E120" i="7"/>
  <c r="E121" i="7"/>
  <c r="G121" i="7"/>
  <c r="D121" i="7"/>
  <c r="G122" i="7"/>
  <c r="D122" i="7"/>
  <c r="E122" i="7"/>
  <c r="E123" i="7"/>
  <c r="G123" i="7"/>
  <c r="D123" i="7"/>
  <c r="G124" i="7"/>
  <c r="D124" i="7"/>
  <c r="E124" i="7"/>
  <c r="G98" i="7"/>
  <c r="E99" i="7"/>
  <c r="G99" i="7"/>
  <c r="D99" i="7"/>
  <c r="G100" i="7"/>
  <c r="D100" i="7"/>
  <c r="E100" i="7"/>
  <c r="E101" i="7"/>
  <c r="G101" i="7"/>
  <c r="D101" i="7"/>
  <c r="G102" i="7"/>
  <c r="D102" i="7"/>
  <c r="E102" i="7"/>
  <c r="E103" i="7"/>
  <c r="G103" i="7"/>
  <c r="D103" i="7"/>
  <c r="G104" i="7"/>
  <c r="D104" i="7"/>
  <c r="E104" i="7"/>
  <c r="E105" i="7"/>
  <c r="G105" i="7"/>
  <c r="D105" i="7"/>
  <c r="G106" i="7"/>
  <c r="D106" i="7"/>
  <c r="E106" i="7"/>
  <c r="E107" i="7"/>
  <c r="G107" i="7"/>
  <c r="D107" i="7"/>
  <c r="G108" i="7"/>
  <c r="D108" i="7"/>
  <c r="E108" i="7"/>
  <c r="E109" i="7"/>
  <c r="G109" i="7"/>
  <c r="D109" i="7"/>
  <c r="D29" i="7"/>
  <c r="G29" i="7"/>
  <c r="E30" i="7"/>
  <c r="D31" i="7"/>
  <c r="G31" i="7"/>
  <c r="E32" i="7"/>
  <c r="D33" i="7"/>
  <c r="G33" i="7"/>
  <c r="E34" i="7"/>
  <c r="D35" i="7"/>
  <c r="G35" i="7"/>
  <c r="E36" i="7"/>
  <c r="D37" i="7"/>
  <c r="G37" i="7"/>
  <c r="E38" i="7"/>
  <c r="D39" i="7"/>
  <c r="G39" i="7"/>
  <c r="E40" i="7"/>
  <c r="D41" i="7"/>
  <c r="G41" i="7"/>
  <c r="E42" i="7"/>
  <c r="D43" i="7"/>
  <c r="G43" i="7"/>
  <c r="E44" i="7"/>
  <c r="D45" i="7"/>
  <c r="G45" i="7"/>
  <c r="E46" i="7"/>
  <c r="D47" i="7"/>
  <c r="G47" i="7"/>
  <c r="E48" i="7"/>
  <c r="D49" i="7"/>
  <c r="G49" i="7"/>
  <c r="E50" i="7"/>
  <c r="D51" i="7"/>
  <c r="G51" i="7"/>
  <c r="E52" i="7"/>
  <c r="D53" i="7"/>
  <c r="G53" i="7"/>
  <c r="E54" i="7"/>
  <c r="D55" i="7"/>
  <c r="G55" i="7"/>
  <c r="E56" i="7"/>
  <c r="D57" i="7"/>
  <c r="G57" i="7"/>
  <c r="E58" i="7"/>
  <c r="D59" i="7"/>
  <c r="G59" i="7"/>
  <c r="E60" i="7"/>
  <c r="D61" i="7"/>
  <c r="G61" i="7"/>
  <c r="E62" i="7"/>
  <c r="D63" i="7"/>
  <c r="G63" i="7"/>
  <c r="E64" i="7"/>
  <c r="D65" i="7"/>
  <c r="G65" i="7"/>
  <c r="E66" i="7"/>
  <c r="D67" i="7"/>
  <c r="G67" i="7"/>
  <c r="E68" i="7"/>
  <c r="D69" i="7"/>
  <c r="G69" i="7"/>
  <c r="E70" i="7"/>
  <c r="D71" i="7"/>
  <c r="G71" i="7"/>
  <c r="E72" i="7"/>
  <c r="D73" i="7"/>
  <c r="G73" i="7"/>
  <c r="E74" i="7"/>
  <c r="D75" i="7"/>
  <c r="G75" i="7"/>
  <c r="E76" i="7"/>
  <c r="D77" i="7"/>
  <c r="G77" i="7"/>
  <c r="E78" i="7"/>
  <c r="D79" i="7"/>
  <c r="G79" i="7"/>
  <c r="E80" i="7"/>
  <c r="D81" i="7"/>
  <c r="G81" i="7"/>
  <c r="E82" i="7"/>
  <c r="D83" i="7"/>
  <c r="G83" i="7"/>
  <c r="E84" i="7"/>
  <c r="D85" i="7"/>
  <c r="G85" i="7"/>
  <c r="E86" i="7"/>
  <c r="D87" i="7"/>
  <c r="G87" i="7"/>
  <c r="E88" i="7"/>
  <c r="D89" i="7"/>
  <c r="G89" i="7"/>
  <c r="E90" i="7"/>
  <c r="D91" i="7"/>
  <c r="G91" i="7"/>
  <c r="E92" i="7"/>
  <c r="D93" i="7"/>
  <c r="G93" i="7"/>
  <c r="E94" i="7"/>
  <c r="D95" i="7"/>
  <c r="G95" i="7"/>
  <c r="E96" i="7"/>
  <c r="D97" i="7"/>
  <c r="G97" i="7"/>
  <c r="E98" i="7"/>
  <c r="R75" i="1"/>
  <c r="C6" i="5"/>
  <c r="C18" i="5"/>
  <c r="C31" i="5" s="1"/>
  <c r="C44" i="5" s="1"/>
  <c r="C57" i="5" s="1"/>
  <c r="C70" i="5" s="1"/>
  <c r="C83" i="5" s="1"/>
  <c r="C96" i="5" s="1"/>
  <c r="C109" i="5" s="1"/>
  <c r="C122" i="5" s="1"/>
  <c r="C135" i="5" s="1"/>
  <c r="C148" i="5" s="1"/>
  <c r="C161" i="5" s="1"/>
  <c r="C174" i="5" s="1"/>
  <c r="C187" i="5" s="1"/>
  <c r="C200" i="5" s="1"/>
  <c r="C213" i="5" s="1"/>
  <c r="C226" i="5" s="1"/>
  <c r="C239" i="5" s="1"/>
  <c r="C252" i="5" s="1"/>
  <c r="C265" i="5" s="1"/>
  <c r="C278" i="5" s="1"/>
  <c r="C291" i="5" s="1"/>
  <c r="C304" i="5" s="1"/>
  <c r="C317" i="5" s="1"/>
  <c r="C330" i="5" s="1"/>
  <c r="C343" i="5" s="1"/>
  <c r="C356" i="5" s="1"/>
  <c r="C369" i="5" s="1"/>
  <c r="C382" i="5" s="1"/>
  <c r="C395" i="5" s="1"/>
  <c r="C17" i="5"/>
  <c r="C30" i="5" s="1"/>
  <c r="C43" i="5" s="1"/>
  <c r="C56" i="5" s="1"/>
  <c r="C69" i="5" s="1"/>
  <c r="C82" i="5" s="1"/>
  <c r="C95" i="5" s="1"/>
  <c r="C108" i="5" s="1"/>
  <c r="C121" i="5" s="1"/>
  <c r="C134" i="5" s="1"/>
  <c r="C147" i="5" s="1"/>
  <c r="C160" i="5" s="1"/>
  <c r="C173" i="5" s="1"/>
  <c r="C186" i="5" s="1"/>
  <c r="C199" i="5" s="1"/>
  <c r="C212" i="5" s="1"/>
  <c r="C225" i="5" s="1"/>
  <c r="C238" i="5" s="1"/>
  <c r="C251" i="5" s="1"/>
  <c r="C264" i="5" s="1"/>
  <c r="C277" i="5" s="1"/>
  <c r="C290" i="5" s="1"/>
  <c r="C303" i="5" s="1"/>
  <c r="C316" i="5" s="1"/>
  <c r="C329" i="5" s="1"/>
  <c r="C342" i="5" s="1"/>
  <c r="C355" i="5" s="1"/>
  <c r="C368" i="5" s="1"/>
  <c r="C381" i="5" s="1"/>
  <c r="C394" i="5" s="1"/>
  <c r="E37" i="1"/>
  <c r="E74" i="1" s="1"/>
  <c r="N74" i="1" s="1"/>
  <c r="W74" i="1" s="1"/>
  <c r="H2" i="4"/>
  <c r="G3" i="4"/>
  <c r="H3" i="4" s="1"/>
  <c r="H4" i="4"/>
  <c r="F8" i="4"/>
  <c r="D8" i="4"/>
  <c r="I8" i="4"/>
  <c r="E8" i="4"/>
  <c r="F10" i="4"/>
  <c r="D10" i="4"/>
  <c r="I10" i="4"/>
  <c r="E10" i="4"/>
  <c r="D5" i="4"/>
  <c r="F5" i="4"/>
  <c r="E6" i="4"/>
  <c r="I6" i="4"/>
  <c r="D7" i="4"/>
  <c r="F7" i="4"/>
  <c r="C3" i="4"/>
  <c r="E5" i="4"/>
  <c r="I5" i="4"/>
  <c r="D6" i="4"/>
  <c r="E7" i="4"/>
  <c r="I7" i="4"/>
  <c r="H2" i="2"/>
  <c r="H4" i="2"/>
  <c r="H5" i="2"/>
  <c r="H6" i="2"/>
  <c r="H7" i="2"/>
  <c r="H8" i="2"/>
  <c r="H9" i="2"/>
  <c r="H11" i="2"/>
  <c r="H13" i="2"/>
  <c r="H15" i="2"/>
  <c r="H17" i="2"/>
  <c r="H19" i="2"/>
  <c r="H21" i="2"/>
  <c r="H23" i="2"/>
  <c r="H25" i="2"/>
  <c r="H27" i="2"/>
  <c r="H29" i="2"/>
  <c r="H31" i="2"/>
  <c r="H10" i="2"/>
  <c r="H12" i="2"/>
  <c r="H14" i="2"/>
  <c r="H16" i="2"/>
  <c r="H18" i="2"/>
  <c r="H20" i="2"/>
  <c r="H22" i="2"/>
  <c r="H24" i="2"/>
  <c r="H26" i="2"/>
  <c r="H28" i="2"/>
  <c r="H30" i="2"/>
  <c r="H3" i="2"/>
  <c r="E68" i="1"/>
  <c r="E78" i="1" s="1"/>
  <c r="N78" i="1" s="1"/>
  <c r="C3" i="2"/>
  <c r="I74" i="1"/>
  <c r="R77" i="1"/>
  <c r="I57" i="1"/>
  <c r="R56" i="1"/>
  <c r="R57" i="1" s="1"/>
  <c r="R69" i="1" s="1"/>
  <c r="N69" i="1"/>
  <c r="AF74" i="1" l="1"/>
  <c r="W79" i="1"/>
  <c r="AS76" i="1"/>
  <c r="H95" i="2"/>
  <c r="C25" i="9"/>
  <c r="C45" i="9" s="1"/>
  <c r="C65" i="9" s="1"/>
  <c r="C85" i="9" s="1"/>
  <c r="C105" i="9" s="1"/>
  <c r="C125" i="9" s="1"/>
  <c r="C145" i="9" s="1"/>
  <c r="C165" i="9" s="1"/>
  <c r="C185" i="9" s="1"/>
  <c r="C205" i="9" s="1"/>
  <c r="C225" i="9" s="1"/>
  <c r="C245" i="9" s="1"/>
  <c r="C265" i="9" s="1"/>
  <c r="C285" i="9" s="1"/>
  <c r="C305" i="9" s="1"/>
  <c r="C325" i="9" s="1"/>
  <c r="C345" i="9" s="1"/>
  <c r="C365" i="9" s="1"/>
  <c r="C385" i="9" s="1"/>
  <c r="C405" i="9" s="1"/>
  <c r="C425" i="9" s="1"/>
  <c r="C445" i="9" s="1"/>
  <c r="C465" i="9" s="1"/>
  <c r="C485" i="9" s="1"/>
  <c r="C505" i="9" s="1"/>
  <c r="C525" i="9" s="1"/>
  <c r="C545" i="9" s="1"/>
  <c r="C565" i="9" s="1"/>
  <c r="C585" i="9" s="1"/>
  <c r="C605" i="9" s="1"/>
  <c r="C6" i="9"/>
  <c r="I40" i="1"/>
  <c r="E4" i="5"/>
  <c r="F4" i="5"/>
  <c r="E55" i="5"/>
  <c r="F55" i="5"/>
  <c r="E7" i="8"/>
  <c r="D7" i="8"/>
  <c r="E6" i="8"/>
  <c r="D6" i="8"/>
  <c r="C243" i="7"/>
  <c r="C241" i="7"/>
  <c r="C239" i="7"/>
  <c r="C237" i="7"/>
  <c r="C262" i="7"/>
  <c r="C260" i="7"/>
  <c r="C258" i="7"/>
  <c r="C256" i="7"/>
  <c r="C254" i="7"/>
  <c r="C252" i="7"/>
  <c r="C250" i="7"/>
  <c r="C248" i="7"/>
  <c r="C246" i="7"/>
  <c r="C244" i="7"/>
  <c r="C242" i="7"/>
  <c r="C240" i="7"/>
  <c r="C238" i="7"/>
  <c r="C236" i="7"/>
  <c r="C261" i="7"/>
  <c r="C259" i="7"/>
  <c r="C257" i="7"/>
  <c r="C255" i="7"/>
  <c r="C253" i="7"/>
  <c r="C251" i="7"/>
  <c r="C249" i="7"/>
  <c r="C247" i="7"/>
  <c r="C245" i="7"/>
  <c r="G136" i="7"/>
  <c r="D136" i="7"/>
  <c r="E136" i="7"/>
  <c r="E135" i="7"/>
  <c r="G135" i="7"/>
  <c r="D135" i="7"/>
  <c r="G134" i="7"/>
  <c r="D134" i="7"/>
  <c r="E134" i="7"/>
  <c r="E133" i="7"/>
  <c r="G133" i="7"/>
  <c r="D133" i="7"/>
  <c r="G132" i="7"/>
  <c r="D132" i="7"/>
  <c r="E132" i="7"/>
  <c r="E131" i="7"/>
  <c r="G131" i="7"/>
  <c r="D131" i="7"/>
  <c r="G130" i="7"/>
  <c r="D130" i="7"/>
  <c r="E130" i="7"/>
  <c r="E129" i="7"/>
  <c r="G129" i="7"/>
  <c r="D129" i="7"/>
  <c r="G128" i="7"/>
  <c r="D128" i="7"/>
  <c r="E128" i="7"/>
  <c r="E127" i="7"/>
  <c r="G127" i="7"/>
  <c r="D127" i="7"/>
  <c r="G126" i="7"/>
  <c r="D126" i="7"/>
  <c r="E126" i="7"/>
  <c r="E125" i="7"/>
  <c r="G125" i="7"/>
  <c r="D125" i="7"/>
  <c r="E151" i="7"/>
  <c r="G151" i="7"/>
  <c r="D151" i="7"/>
  <c r="G150" i="7"/>
  <c r="D150" i="7"/>
  <c r="E150" i="7"/>
  <c r="E149" i="7"/>
  <c r="G149" i="7"/>
  <c r="D149" i="7"/>
  <c r="G148" i="7"/>
  <c r="D148" i="7"/>
  <c r="E148" i="7"/>
  <c r="E147" i="7"/>
  <c r="G147" i="7"/>
  <c r="D147" i="7"/>
  <c r="G146" i="7"/>
  <c r="D146" i="7"/>
  <c r="E146" i="7"/>
  <c r="E145" i="7"/>
  <c r="G145" i="7"/>
  <c r="D145" i="7"/>
  <c r="G144" i="7"/>
  <c r="D144" i="7"/>
  <c r="E144" i="7"/>
  <c r="E143" i="7"/>
  <c r="G143" i="7"/>
  <c r="D143" i="7"/>
  <c r="G142" i="7"/>
  <c r="D142" i="7"/>
  <c r="E142" i="7"/>
  <c r="E141" i="7"/>
  <c r="G141" i="7"/>
  <c r="D141" i="7"/>
  <c r="G140" i="7"/>
  <c r="D140" i="7"/>
  <c r="E140" i="7"/>
  <c r="E139" i="7"/>
  <c r="G139" i="7"/>
  <c r="D139" i="7"/>
  <c r="G138" i="7"/>
  <c r="D138" i="7"/>
  <c r="E138" i="7"/>
  <c r="E137" i="7"/>
  <c r="G137" i="7"/>
  <c r="D137" i="7"/>
  <c r="C7" i="5"/>
  <c r="C19" i="5"/>
  <c r="C32" i="5" s="1"/>
  <c r="C45" i="5" s="1"/>
  <c r="C58" i="5" s="1"/>
  <c r="C71" i="5" s="1"/>
  <c r="C84" i="5" s="1"/>
  <c r="C97" i="5" s="1"/>
  <c r="C110" i="5" s="1"/>
  <c r="C123" i="5" s="1"/>
  <c r="C136" i="5" s="1"/>
  <c r="C149" i="5" s="1"/>
  <c r="C162" i="5" s="1"/>
  <c r="C175" i="5" s="1"/>
  <c r="C188" i="5" s="1"/>
  <c r="C201" i="5" s="1"/>
  <c r="C214" i="5" s="1"/>
  <c r="C227" i="5" s="1"/>
  <c r="C240" i="5" s="1"/>
  <c r="C253" i="5" s="1"/>
  <c r="C266" i="5" s="1"/>
  <c r="C279" i="5" s="1"/>
  <c r="C292" i="5" s="1"/>
  <c r="C305" i="5" s="1"/>
  <c r="C318" i="5" s="1"/>
  <c r="C331" i="5" s="1"/>
  <c r="C344" i="5" s="1"/>
  <c r="C357" i="5" s="1"/>
  <c r="C370" i="5" s="1"/>
  <c r="C383" i="5" s="1"/>
  <c r="C396" i="5" s="1"/>
  <c r="E38" i="1"/>
  <c r="N38" i="1" s="1"/>
  <c r="W38" i="1" s="1"/>
  <c r="AF38" i="1" s="1"/>
  <c r="AO38" i="1" s="1"/>
  <c r="AX38" i="1" s="1"/>
  <c r="BG38" i="1" s="1"/>
  <c r="BP38" i="1" s="1"/>
  <c r="BY38" i="1" s="1"/>
  <c r="CH38" i="1" s="1"/>
  <c r="CQ38" i="1" s="1"/>
  <c r="CZ38" i="1" s="1"/>
  <c r="DI38" i="1" s="1"/>
  <c r="DR38" i="1" s="1"/>
  <c r="EA38" i="1" s="1"/>
  <c r="EJ38" i="1" s="1"/>
  <c r="ES38" i="1" s="1"/>
  <c r="FB38" i="1" s="1"/>
  <c r="FK38" i="1" s="1"/>
  <c r="FT38" i="1" s="1"/>
  <c r="GC38" i="1" s="1"/>
  <c r="GL38" i="1" s="1"/>
  <c r="GU38" i="1" s="1"/>
  <c r="HD38" i="1" s="1"/>
  <c r="HM38" i="1" s="1"/>
  <c r="HV38" i="1" s="1"/>
  <c r="IE38" i="1" s="1"/>
  <c r="IN38" i="1" s="1"/>
  <c r="IW38" i="1" s="1"/>
  <c r="JF38" i="1" s="1"/>
  <c r="JO38" i="1" s="1"/>
  <c r="G5" i="4"/>
  <c r="H5" i="4" s="1"/>
  <c r="C6" i="4"/>
  <c r="C9" i="4" s="1"/>
  <c r="C12" i="4" s="1"/>
  <c r="C15" i="4" s="1"/>
  <c r="C18" i="4" s="1"/>
  <c r="C21" i="4" s="1"/>
  <c r="C24" i="4" s="1"/>
  <c r="C27" i="4" s="1"/>
  <c r="C30" i="4" s="1"/>
  <c r="C33" i="4" s="1"/>
  <c r="C36" i="4" s="1"/>
  <c r="C39" i="4" s="1"/>
  <c r="C42" i="4" s="1"/>
  <c r="C45" i="4" s="1"/>
  <c r="C48" i="4" s="1"/>
  <c r="C51" i="4" s="1"/>
  <c r="C54" i="4" s="1"/>
  <c r="C57" i="4" s="1"/>
  <c r="C60" i="4" s="1"/>
  <c r="C63" i="4" s="1"/>
  <c r="C66" i="4" s="1"/>
  <c r="C69" i="4" s="1"/>
  <c r="C72" i="4" s="1"/>
  <c r="C75" i="4" s="1"/>
  <c r="C78" i="4" s="1"/>
  <c r="C81" i="4" s="1"/>
  <c r="C84" i="4" s="1"/>
  <c r="C87" i="4" s="1"/>
  <c r="C90" i="4" s="1"/>
  <c r="C93" i="4" s="1"/>
  <c r="C4" i="4"/>
  <c r="C7" i="4" s="1"/>
  <c r="C10" i="4" s="1"/>
  <c r="C13" i="4" s="1"/>
  <c r="C16" i="4" s="1"/>
  <c r="C19" i="4" s="1"/>
  <c r="C22" i="4" s="1"/>
  <c r="C25" i="4" s="1"/>
  <c r="C28" i="4" s="1"/>
  <c r="C31" i="4" s="1"/>
  <c r="C34" i="4" s="1"/>
  <c r="C37" i="4" s="1"/>
  <c r="C40" i="4" s="1"/>
  <c r="C43" i="4" s="1"/>
  <c r="C46" i="4" s="1"/>
  <c r="C49" i="4" s="1"/>
  <c r="C52" i="4" s="1"/>
  <c r="C55" i="4" s="1"/>
  <c r="C58" i="4" s="1"/>
  <c r="C61" i="4" s="1"/>
  <c r="C64" i="4" s="1"/>
  <c r="C67" i="4" s="1"/>
  <c r="C70" i="4" s="1"/>
  <c r="C73" i="4" s="1"/>
  <c r="C76" i="4" s="1"/>
  <c r="C79" i="4" s="1"/>
  <c r="C82" i="4" s="1"/>
  <c r="C85" i="4" s="1"/>
  <c r="C88" i="4" s="1"/>
  <c r="C91" i="4" s="1"/>
  <c r="C94" i="4" s="1"/>
  <c r="G6" i="4"/>
  <c r="H6" i="4" s="1"/>
  <c r="I13" i="4"/>
  <c r="E13" i="4"/>
  <c r="F13" i="4"/>
  <c r="D13" i="4"/>
  <c r="G8" i="4"/>
  <c r="H8" i="4" s="1"/>
  <c r="G7" i="4"/>
  <c r="H7" i="4" s="1"/>
  <c r="I9" i="4"/>
  <c r="E9" i="4"/>
  <c r="F9" i="4"/>
  <c r="D9" i="4"/>
  <c r="G10" i="4"/>
  <c r="H10" i="4" s="1"/>
  <c r="I11" i="4"/>
  <c r="E11" i="4"/>
  <c r="F11" i="4"/>
  <c r="D11" i="4"/>
  <c r="C6" i="2"/>
  <c r="C9" i="2" s="1"/>
  <c r="C12" i="2" s="1"/>
  <c r="C15" i="2" s="1"/>
  <c r="C18" i="2" s="1"/>
  <c r="C21" i="2" s="1"/>
  <c r="C24" i="2" s="1"/>
  <c r="C27" i="2" s="1"/>
  <c r="C30" i="2" s="1"/>
  <c r="C33" i="2" s="1"/>
  <c r="C36" i="2" s="1"/>
  <c r="C39" i="2" s="1"/>
  <c r="C42" i="2" s="1"/>
  <c r="C45" i="2" s="1"/>
  <c r="C48" i="2" s="1"/>
  <c r="C51" i="2" s="1"/>
  <c r="C54" i="2" s="1"/>
  <c r="C57" i="2" s="1"/>
  <c r="C60" i="2" s="1"/>
  <c r="C63" i="2" s="1"/>
  <c r="C66" i="2" s="1"/>
  <c r="C69" i="2" s="1"/>
  <c r="C72" i="2" s="1"/>
  <c r="C75" i="2" s="1"/>
  <c r="C78" i="2" s="1"/>
  <c r="C81" i="2" s="1"/>
  <c r="C84" i="2" s="1"/>
  <c r="C87" i="2" s="1"/>
  <c r="C90" i="2" s="1"/>
  <c r="C93" i="2" s="1"/>
  <c r="C4" i="2"/>
  <c r="C7" i="2" s="1"/>
  <c r="C10" i="2" s="1"/>
  <c r="C13" i="2" s="1"/>
  <c r="C16" i="2" s="1"/>
  <c r="C19" i="2" s="1"/>
  <c r="C22" i="2" s="1"/>
  <c r="C25" i="2" s="1"/>
  <c r="C28" i="2" s="1"/>
  <c r="C31" i="2" s="1"/>
  <c r="C34" i="2" s="1"/>
  <c r="C37" i="2" s="1"/>
  <c r="C40" i="2" s="1"/>
  <c r="C43" i="2" s="1"/>
  <c r="C46" i="2" s="1"/>
  <c r="C49" i="2" s="1"/>
  <c r="C52" i="2" s="1"/>
  <c r="C55" i="2" s="1"/>
  <c r="C58" i="2" s="1"/>
  <c r="C61" i="2" s="1"/>
  <c r="C64" i="2" s="1"/>
  <c r="C67" i="2" s="1"/>
  <c r="C70" i="2" s="1"/>
  <c r="C73" i="2" s="1"/>
  <c r="C76" i="2" s="1"/>
  <c r="C79" i="2" s="1"/>
  <c r="C82" i="2" s="1"/>
  <c r="C85" i="2" s="1"/>
  <c r="C88" i="2" s="1"/>
  <c r="C91" i="2" s="1"/>
  <c r="C94" i="2" s="1"/>
  <c r="E69" i="1"/>
  <c r="E71" i="1" s="1"/>
  <c r="E77" i="1"/>
  <c r="I69" i="1"/>
  <c r="AO74" i="1" l="1"/>
  <c r="AF79" i="1"/>
  <c r="BB76" i="1"/>
  <c r="C7" i="9"/>
  <c r="C26" i="9"/>
  <c r="C46" i="9" s="1"/>
  <c r="C66" i="9" s="1"/>
  <c r="C86" i="9" s="1"/>
  <c r="C106" i="9" s="1"/>
  <c r="C126" i="9" s="1"/>
  <c r="C146" i="9" s="1"/>
  <c r="C166" i="9" s="1"/>
  <c r="C186" i="9" s="1"/>
  <c r="C206" i="9" s="1"/>
  <c r="C226" i="9" s="1"/>
  <c r="C246" i="9" s="1"/>
  <c r="C266" i="9" s="1"/>
  <c r="C286" i="9" s="1"/>
  <c r="C306" i="9" s="1"/>
  <c r="C326" i="9" s="1"/>
  <c r="C346" i="9" s="1"/>
  <c r="C366" i="9" s="1"/>
  <c r="C386" i="9" s="1"/>
  <c r="C406" i="9" s="1"/>
  <c r="C426" i="9" s="1"/>
  <c r="C446" i="9" s="1"/>
  <c r="C466" i="9" s="1"/>
  <c r="C486" i="9" s="1"/>
  <c r="C506" i="9" s="1"/>
  <c r="C526" i="9" s="1"/>
  <c r="C546" i="9" s="1"/>
  <c r="C566" i="9" s="1"/>
  <c r="C586" i="9" s="1"/>
  <c r="C606" i="9" s="1"/>
  <c r="E5" i="5"/>
  <c r="F5" i="5"/>
  <c r="E17" i="5"/>
  <c r="F17" i="5"/>
  <c r="E68" i="5"/>
  <c r="F68" i="5"/>
  <c r="E8" i="8"/>
  <c r="D8" i="8"/>
  <c r="E9" i="8"/>
  <c r="D9" i="8"/>
  <c r="C272" i="7"/>
  <c r="C274" i="7"/>
  <c r="C276" i="7"/>
  <c r="C278" i="7"/>
  <c r="C280" i="7"/>
  <c r="C282" i="7"/>
  <c r="C284" i="7"/>
  <c r="C286" i="7"/>
  <c r="C288" i="7"/>
  <c r="C263" i="7"/>
  <c r="C265" i="7"/>
  <c r="C267" i="7"/>
  <c r="C269" i="7"/>
  <c r="C271" i="7"/>
  <c r="C273" i="7"/>
  <c r="C275" i="7"/>
  <c r="C277" i="7"/>
  <c r="C279" i="7"/>
  <c r="C281" i="7"/>
  <c r="C283" i="7"/>
  <c r="C285" i="7"/>
  <c r="C287" i="7"/>
  <c r="C289" i="7"/>
  <c r="C264" i="7"/>
  <c r="C266" i="7"/>
  <c r="C268" i="7"/>
  <c r="C270" i="7"/>
  <c r="G164" i="7"/>
  <c r="D164" i="7"/>
  <c r="E164" i="7"/>
  <c r="E165" i="7"/>
  <c r="G165" i="7"/>
  <c r="D165" i="7"/>
  <c r="G166" i="7"/>
  <c r="D166" i="7"/>
  <c r="E166" i="7"/>
  <c r="E167" i="7"/>
  <c r="G167" i="7"/>
  <c r="D167" i="7"/>
  <c r="G168" i="7"/>
  <c r="D168" i="7"/>
  <c r="E168" i="7"/>
  <c r="E169" i="7"/>
  <c r="G169" i="7"/>
  <c r="D169" i="7"/>
  <c r="G170" i="7"/>
  <c r="D170" i="7"/>
  <c r="E170" i="7"/>
  <c r="E171" i="7"/>
  <c r="G171" i="7"/>
  <c r="D171" i="7"/>
  <c r="G172" i="7"/>
  <c r="D172" i="7"/>
  <c r="E172" i="7"/>
  <c r="E173" i="7"/>
  <c r="G173" i="7"/>
  <c r="D173" i="7"/>
  <c r="G174" i="7"/>
  <c r="D174" i="7"/>
  <c r="E174" i="7"/>
  <c r="E175" i="7"/>
  <c r="G175" i="7"/>
  <c r="D175" i="7"/>
  <c r="G176" i="7"/>
  <c r="D176" i="7"/>
  <c r="E176" i="7"/>
  <c r="E177" i="7"/>
  <c r="G177" i="7"/>
  <c r="D177" i="7"/>
  <c r="G178" i="7"/>
  <c r="D178" i="7"/>
  <c r="E178" i="7"/>
  <c r="G152" i="7"/>
  <c r="D152" i="7"/>
  <c r="E152" i="7"/>
  <c r="E153" i="7"/>
  <c r="G153" i="7"/>
  <c r="D153" i="7"/>
  <c r="G154" i="7"/>
  <c r="D154" i="7"/>
  <c r="E154" i="7"/>
  <c r="E155" i="7"/>
  <c r="G155" i="7"/>
  <c r="D155" i="7"/>
  <c r="G156" i="7"/>
  <c r="D156" i="7"/>
  <c r="E156" i="7"/>
  <c r="E157" i="7"/>
  <c r="G157" i="7"/>
  <c r="D157" i="7"/>
  <c r="G158" i="7"/>
  <c r="D158" i="7"/>
  <c r="E158" i="7"/>
  <c r="E159" i="7"/>
  <c r="G159" i="7"/>
  <c r="D159" i="7"/>
  <c r="G160" i="7"/>
  <c r="D160" i="7"/>
  <c r="E160" i="7"/>
  <c r="E161" i="7"/>
  <c r="G161" i="7"/>
  <c r="D161" i="7"/>
  <c r="G162" i="7"/>
  <c r="D162" i="7"/>
  <c r="E162" i="7"/>
  <c r="E163" i="7"/>
  <c r="G163" i="7"/>
  <c r="D163" i="7"/>
  <c r="C8" i="5"/>
  <c r="C20" i="5"/>
  <c r="C33" i="5" s="1"/>
  <c r="C46" i="5" s="1"/>
  <c r="C59" i="5" s="1"/>
  <c r="C72" i="5" s="1"/>
  <c r="C85" i="5" s="1"/>
  <c r="C98" i="5" s="1"/>
  <c r="C111" i="5" s="1"/>
  <c r="C124" i="5" s="1"/>
  <c r="C137" i="5" s="1"/>
  <c r="C150" i="5" s="1"/>
  <c r="C163" i="5" s="1"/>
  <c r="C176" i="5" s="1"/>
  <c r="C189" i="5" s="1"/>
  <c r="C202" i="5" s="1"/>
  <c r="C215" i="5" s="1"/>
  <c r="C228" i="5" s="1"/>
  <c r="C241" i="5" s="1"/>
  <c r="C254" i="5" s="1"/>
  <c r="C267" i="5" s="1"/>
  <c r="C280" i="5" s="1"/>
  <c r="C293" i="5" s="1"/>
  <c r="C306" i="5" s="1"/>
  <c r="C319" i="5" s="1"/>
  <c r="C332" i="5" s="1"/>
  <c r="C345" i="5" s="1"/>
  <c r="C358" i="5" s="1"/>
  <c r="C371" i="5" s="1"/>
  <c r="C384" i="5" s="1"/>
  <c r="C397" i="5" s="1"/>
  <c r="G11" i="4"/>
  <c r="H11" i="4" s="1"/>
  <c r="F12" i="4"/>
  <c r="D12" i="4"/>
  <c r="I12" i="4"/>
  <c r="E12" i="4"/>
  <c r="G13" i="4"/>
  <c r="H13" i="4" s="1"/>
  <c r="F14" i="4"/>
  <c r="D14" i="4"/>
  <c r="I14" i="4"/>
  <c r="E14" i="4"/>
  <c r="G9" i="4"/>
  <c r="H9" i="4" s="1"/>
  <c r="F16" i="4"/>
  <c r="D16" i="4"/>
  <c r="I16" i="4"/>
  <c r="E16" i="4"/>
  <c r="N77" i="1"/>
  <c r="E79" i="1"/>
  <c r="I70" i="1"/>
  <c r="I71" i="1" s="1"/>
  <c r="AX74" i="1" l="1"/>
  <c r="AO79" i="1"/>
  <c r="BK76" i="1"/>
  <c r="C8" i="9"/>
  <c r="C27" i="9"/>
  <c r="C47" i="9" s="1"/>
  <c r="C67" i="9" s="1"/>
  <c r="C87" i="9" s="1"/>
  <c r="C107" i="9" s="1"/>
  <c r="C127" i="9" s="1"/>
  <c r="C147" i="9" s="1"/>
  <c r="C167" i="9" s="1"/>
  <c r="C187" i="9" s="1"/>
  <c r="C207" i="9" s="1"/>
  <c r="C227" i="9" s="1"/>
  <c r="C247" i="9" s="1"/>
  <c r="C267" i="9" s="1"/>
  <c r="C287" i="9" s="1"/>
  <c r="C307" i="9" s="1"/>
  <c r="C327" i="9" s="1"/>
  <c r="C347" i="9" s="1"/>
  <c r="C367" i="9" s="1"/>
  <c r="C387" i="9" s="1"/>
  <c r="C407" i="9" s="1"/>
  <c r="C427" i="9" s="1"/>
  <c r="C447" i="9" s="1"/>
  <c r="C467" i="9" s="1"/>
  <c r="C487" i="9" s="1"/>
  <c r="C507" i="9" s="1"/>
  <c r="C527" i="9" s="1"/>
  <c r="C547" i="9" s="1"/>
  <c r="C567" i="9" s="1"/>
  <c r="C587" i="9" s="1"/>
  <c r="C607" i="9" s="1"/>
  <c r="E81" i="5"/>
  <c r="F81" i="5"/>
  <c r="E18" i="5"/>
  <c r="F18" i="5"/>
  <c r="E6" i="5"/>
  <c r="F6" i="5"/>
  <c r="E30" i="5"/>
  <c r="F30" i="5"/>
  <c r="E10" i="8"/>
  <c r="D10" i="8"/>
  <c r="E11" i="8"/>
  <c r="D11" i="8"/>
  <c r="C297" i="7"/>
  <c r="C295" i="7"/>
  <c r="C293" i="7"/>
  <c r="C291" i="7"/>
  <c r="C316" i="7"/>
  <c r="C314" i="7"/>
  <c r="C312" i="7"/>
  <c r="C310" i="7"/>
  <c r="C308" i="7"/>
  <c r="C306" i="7"/>
  <c r="C304" i="7"/>
  <c r="C302" i="7"/>
  <c r="C300" i="7"/>
  <c r="C298" i="7"/>
  <c r="C296" i="7"/>
  <c r="C294" i="7"/>
  <c r="C292" i="7"/>
  <c r="C290" i="7"/>
  <c r="C315" i="7"/>
  <c r="C313" i="7"/>
  <c r="C311" i="7"/>
  <c r="C309" i="7"/>
  <c r="C307" i="7"/>
  <c r="C305" i="7"/>
  <c r="C303" i="7"/>
  <c r="C301" i="7"/>
  <c r="C299" i="7"/>
  <c r="G190" i="7"/>
  <c r="D190" i="7"/>
  <c r="E190" i="7"/>
  <c r="E189" i="7"/>
  <c r="G189" i="7"/>
  <c r="D189" i="7"/>
  <c r="G188" i="7"/>
  <c r="D188" i="7"/>
  <c r="E188" i="7"/>
  <c r="E187" i="7"/>
  <c r="G187" i="7"/>
  <c r="D187" i="7"/>
  <c r="G186" i="7"/>
  <c r="D186" i="7"/>
  <c r="E186" i="7"/>
  <c r="E185" i="7"/>
  <c r="G185" i="7"/>
  <c r="D185" i="7"/>
  <c r="G184" i="7"/>
  <c r="D184" i="7"/>
  <c r="E184" i="7"/>
  <c r="E183" i="7"/>
  <c r="G183" i="7"/>
  <c r="D183" i="7"/>
  <c r="G182" i="7"/>
  <c r="D182" i="7"/>
  <c r="E182" i="7"/>
  <c r="E181" i="7"/>
  <c r="G181" i="7"/>
  <c r="D181" i="7"/>
  <c r="G180" i="7"/>
  <c r="D180" i="7"/>
  <c r="E180" i="7"/>
  <c r="E179" i="7"/>
  <c r="G179" i="7"/>
  <c r="D179" i="7"/>
  <c r="E205" i="7"/>
  <c r="G205" i="7"/>
  <c r="D205" i="7"/>
  <c r="G204" i="7"/>
  <c r="D204" i="7"/>
  <c r="E204" i="7"/>
  <c r="E203" i="7"/>
  <c r="G203" i="7"/>
  <c r="D203" i="7"/>
  <c r="G202" i="7"/>
  <c r="D202" i="7"/>
  <c r="E202" i="7"/>
  <c r="E201" i="7"/>
  <c r="G201" i="7"/>
  <c r="D201" i="7"/>
  <c r="G200" i="7"/>
  <c r="D200" i="7"/>
  <c r="E200" i="7"/>
  <c r="E199" i="7"/>
  <c r="G199" i="7"/>
  <c r="D199" i="7"/>
  <c r="G198" i="7"/>
  <c r="D198" i="7"/>
  <c r="E198" i="7"/>
  <c r="E197" i="7"/>
  <c r="G197" i="7"/>
  <c r="D197" i="7"/>
  <c r="G196" i="7"/>
  <c r="D196" i="7"/>
  <c r="E196" i="7"/>
  <c r="E195" i="7"/>
  <c r="G195" i="7"/>
  <c r="D195" i="7"/>
  <c r="G194" i="7"/>
  <c r="D194" i="7"/>
  <c r="E194" i="7"/>
  <c r="E193" i="7"/>
  <c r="G193" i="7"/>
  <c r="D193" i="7"/>
  <c r="G192" i="7"/>
  <c r="D192" i="7"/>
  <c r="E192" i="7"/>
  <c r="E191" i="7"/>
  <c r="G191" i="7"/>
  <c r="D191" i="7"/>
  <c r="C9" i="5"/>
  <c r="C21" i="5"/>
  <c r="C34" i="5" s="1"/>
  <c r="C47" i="5" s="1"/>
  <c r="C60" i="5" s="1"/>
  <c r="C73" i="5" s="1"/>
  <c r="C86" i="5" s="1"/>
  <c r="C99" i="5" s="1"/>
  <c r="C112" i="5" s="1"/>
  <c r="C125" i="5" s="1"/>
  <c r="C138" i="5" s="1"/>
  <c r="C151" i="5" s="1"/>
  <c r="C164" i="5" s="1"/>
  <c r="C177" i="5" s="1"/>
  <c r="C190" i="5" s="1"/>
  <c r="C203" i="5" s="1"/>
  <c r="C216" i="5" s="1"/>
  <c r="C229" i="5" s="1"/>
  <c r="C242" i="5" s="1"/>
  <c r="C255" i="5" s="1"/>
  <c r="C268" i="5" s="1"/>
  <c r="C281" i="5" s="1"/>
  <c r="C294" i="5" s="1"/>
  <c r="C307" i="5" s="1"/>
  <c r="C320" i="5" s="1"/>
  <c r="C333" i="5" s="1"/>
  <c r="C346" i="5" s="1"/>
  <c r="C359" i="5" s="1"/>
  <c r="C372" i="5" s="1"/>
  <c r="C385" i="5" s="1"/>
  <c r="C398" i="5" s="1"/>
  <c r="G16" i="4"/>
  <c r="H16" i="4" s="1"/>
  <c r="I17" i="4"/>
  <c r="E17" i="4"/>
  <c r="F17" i="4"/>
  <c r="D17" i="4"/>
  <c r="G12" i="4"/>
  <c r="H12" i="4" s="1"/>
  <c r="I19" i="4"/>
  <c r="E19" i="4"/>
  <c r="F19" i="4"/>
  <c r="D19" i="4"/>
  <c r="G14" i="4"/>
  <c r="H14" i="4" s="1"/>
  <c r="I15" i="4"/>
  <c r="E15" i="4"/>
  <c r="F15" i="4"/>
  <c r="D15" i="4"/>
  <c r="N70" i="1"/>
  <c r="I79" i="1"/>
  <c r="N79" i="1"/>
  <c r="BG74" i="1" l="1"/>
  <c r="AX79" i="1"/>
  <c r="BT76" i="1"/>
  <c r="C9" i="9"/>
  <c r="C28" i="9"/>
  <c r="C48" i="9" s="1"/>
  <c r="C68" i="9" s="1"/>
  <c r="C88" i="9" s="1"/>
  <c r="C108" i="9" s="1"/>
  <c r="C128" i="9" s="1"/>
  <c r="C148" i="9" s="1"/>
  <c r="C168" i="9" s="1"/>
  <c r="C188" i="9" s="1"/>
  <c r="C208" i="9" s="1"/>
  <c r="C228" i="9" s="1"/>
  <c r="C248" i="9" s="1"/>
  <c r="C268" i="9" s="1"/>
  <c r="C288" i="9" s="1"/>
  <c r="C308" i="9" s="1"/>
  <c r="C328" i="9" s="1"/>
  <c r="C348" i="9" s="1"/>
  <c r="C368" i="9" s="1"/>
  <c r="C388" i="9" s="1"/>
  <c r="C408" i="9" s="1"/>
  <c r="C428" i="9" s="1"/>
  <c r="C448" i="9" s="1"/>
  <c r="C468" i="9" s="1"/>
  <c r="C488" i="9" s="1"/>
  <c r="C508" i="9" s="1"/>
  <c r="C528" i="9" s="1"/>
  <c r="C548" i="9" s="1"/>
  <c r="C568" i="9" s="1"/>
  <c r="C588" i="9" s="1"/>
  <c r="C608" i="9" s="1"/>
  <c r="E19" i="5"/>
  <c r="F19" i="5"/>
  <c r="E7" i="5"/>
  <c r="F7" i="5"/>
  <c r="E31" i="5"/>
  <c r="F31" i="5"/>
  <c r="E43" i="5"/>
  <c r="F43" i="5"/>
  <c r="E94" i="5"/>
  <c r="F94" i="5"/>
  <c r="E12" i="8"/>
  <c r="D12" i="8"/>
  <c r="E13" i="8"/>
  <c r="D13" i="8"/>
  <c r="C326" i="7"/>
  <c r="C328" i="7"/>
  <c r="C330" i="7"/>
  <c r="C332" i="7"/>
  <c r="C334" i="7"/>
  <c r="C336" i="7"/>
  <c r="C338" i="7"/>
  <c r="C340" i="7"/>
  <c r="C342" i="7"/>
  <c r="C317" i="7"/>
  <c r="C319" i="7"/>
  <c r="C321" i="7"/>
  <c r="C323" i="7"/>
  <c r="C325" i="7"/>
  <c r="C327" i="7"/>
  <c r="C329" i="7"/>
  <c r="C331" i="7"/>
  <c r="C333" i="7"/>
  <c r="C335" i="7"/>
  <c r="C337" i="7"/>
  <c r="C339" i="7"/>
  <c r="C341" i="7"/>
  <c r="C343" i="7"/>
  <c r="C318" i="7"/>
  <c r="C320" i="7"/>
  <c r="C322" i="7"/>
  <c r="C324" i="7"/>
  <c r="G218" i="7"/>
  <c r="D218" i="7"/>
  <c r="E218" i="7"/>
  <c r="E219" i="7"/>
  <c r="G219" i="7"/>
  <c r="D219" i="7"/>
  <c r="G220" i="7"/>
  <c r="D220" i="7"/>
  <c r="E220" i="7"/>
  <c r="E221" i="7"/>
  <c r="G221" i="7"/>
  <c r="D221" i="7"/>
  <c r="G222" i="7"/>
  <c r="D222" i="7"/>
  <c r="E222" i="7"/>
  <c r="E223" i="7"/>
  <c r="G223" i="7"/>
  <c r="D223" i="7"/>
  <c r="G224" i="7"/>
  <c r="D224" i="7"/>
  <c r="E224" i="7"/>
  <c r="E225" i="7"/>
  <c r="G225" i="7"/>
  <c r="D225" i="7"/>
  <c r="G226" i="7"/>
  <c r="D226" i="7"/>
  <c r="E226" i="7"/>
  <c r="E227" i="7"/>
  <c r="G227" i="7"/>
  <c r="D227" i="7"/>
  <c r="G228" i="7"/>
  <c r="D228" i="7"/>
  <c r="E228" i="7"/>
  <c r="E229" i="7"/>
  <c r="G229" i="7"/>
  <c r="D229" i="7"/>
  <c r="G230" i="7"/>
  <c r="D230" i="7"/>
  <c r="E230" i="7"/>
  <c r="E231" i="7"/>
  <c r="G231" i="7"/>
  <c r="D231" i="7"/>
  <c r="G232" i="7"/>
  <c r="D232" i="7"/>
  <c r="E232" i="7"/>
  <c r="G206" i="7"/>
  <c r="D206" i="7"/>
  <c r="E206" i="7"/>
  <c r="E207" i="7"/>
  <c r="G207" i="7"/>
  <c r="D207" i="7"/>
  <c r="G208" i="7"/>
  <c r="D208" i="7"/>
  <c r="E208" i="7"/>
  <c r="E209" i="7"/>
  <c r="G209" i="7"/>
  <c r="D209" i="7"/>
  <c r="G210" i="7"/>
  <c r="D210" i="7"/>
  <c r="E210" i="7"/>
  <c r="E211" i="7"/>
  <c r="G211" i="7"/>
  <c r="D211" i="7"/>
  <c r="G212" i="7"/>
  <c r="D212" i="7"/>
  <c r="E212" i="7"/>
  <c r="E213" i="7"/>
  <c r="G213" i="7"/>
  <c r="D213" i="7"/>
  <c r="G214" i="7"/>
  <c r="D214" i="7"/>
  <c r="E214" i="7"/>
  <c r="E215" i="7"/>
  <c r="G215" i="7"/>
  <c r="D215" i="7"/>
  <c r="G216" i="7"/>
  <c r="D216" i="7"/>
  <c r="E216" i="7"/>
  <c r="E217" i="7"/>
  <c r="G217" i="7"/>
  <c r="D217" i="7"/>
  <c r="C22" i="5"/>
  <c r="C35" i="5" s="1"/>
  <c r="C48" i="5" s="1"/>
  <c r="C61" i="5" s="1"/>
  <c r="C74" i="5" s="1"/>
  <c r="C87" i="5" s="1"/>
  <c r="C100" i="5" s="1"/>
  <c r="C113" i="5" s="1"/>
  <c r="C126" i="5" s="1"/>
  <c r="C139" i="5" s="1"/>
  <c r="C152" i="5" s="1"/>
  <c r="C165" i="5" s="1"/>
  <c r="C178" i="5" s="1"/>
  <c r="C191" i="5" s="1"/>
  <c r="C204" i="5" s="1"/>
  <c r="C217" i="5" s="1"/>
  <c r="C230" i="5" s="1"/>
  <c r="C243" i="5" s="1"/>
  <c r="C256" i="5" s="1"/>
  <c r="C269" i="5" s="1"/>
  <c r="C282" i="5" s="1"/>
  <c r="C295" i="5" s="1"/>
  <c r="C308" i="5" s="1"/>
  <c r="C321" i="5" s="1"/>
  <c r="C334" i="5" s="1"/>
  <c r="C347" i="5" s="1"/>
  <c r="C360" i="5" s="1"/>
  <c r="C373" i="5" s="1"/>
  <c r="C386" i="5" s="1"/>
  <c r="C399" i="5" s="1"/>
  <c r="C10" i="5"/>
  <c r="G15" i="4"/>
  <c r="H15" i="4" s="1"/>
  <c r="F22" i="4"/>
  <c r="D22" i="4"/>
  <c r="I22" i="4"/>
  <c r="E22" i="4"/>
  <c r="G17" i="4"/>
  <c r="H17" i="4" s="1"/>
  <c r="F18" i="4"/>
  <c r="D18" i="4"/>
  <c r="I18" i="4"/>
  <c r="E18" i="4"/>
  <c r="G19" i="4"/>
  <c r="H19" i="4" s="1"/>
  <c r="F20" i="4"/>
  <c r="D20" i="4"/>
  <c r="I20" i="4"/>
  <c r="E20" i="4"/>
  <c r="N71" i="1"/>
  <c r="R70" i="1"/>
  <c r="W70" i="1" s="1"/>
  <c r="BP74" i="1" l="1"/>
  <c r="BG79" i="1"/>
  <c r="CC76" i="1"/>
  <c r="W71" i="1"/>
  <c r="AA70" i="1"/>
  <c r="C10" i="9"/>
  <c r="C29" i="9"/>
  <c r="C49" i="9" s="1"/>
  <c r="C69" i="9" s="1"/>
  <c r="C89" i="9" s="1"/>
  <c r="C109" i="9" s="1"/>
  <c r="C129" i="9" s="1"/>
  <c r="C149" i="9" s="1"/>
  <c r="C169" i="9" s="1"/>
  <c r="C189" i="9" s="1"/>
  <c r="C209" i="9" s="1"/>
  <c r="C229" i="9" s="1"/>
  <c r="C249" i="9" s="1"/>
  <c r="C269" i="9" s="1"/>
  <c r="C289" i="9" s="1"/>
  <c r="C309" i="9" s="1"/>
  <c r="C329" i="9" s="1"/>
  <c r="C349" i="9" s="1"/>
  <c r="C369" i="9" s="1"/>
  <c r="C389" i="9" s="1"/>
  <c r="C409" i="9" s="1"/>
  <c r="C429" i="9" s="1"/>
  <c r="C449" i="9" s="1"/>
  <c r="C469" i="9" s="1"/>
  <c r="C489" i="9" s="1"/>
  <c r="C509" i="9" s="1"/>
  <c r="C529" i="9" s="1"/>
  <c r="C549" i="9" s="1"/>
  <c r="C569" i="9" s="1"/>
  <c r="C589" i="9" s="1"/>
  <c r="C609" i="9" s="1"/>
  <c r="E20" i="5"/>
  <c r="F20" i="5"/>
  <c r="E107" i="5"/>
  <c r="F107" i="5"/>
  <c r="E44" i="5"/>
  <c r="F44" i="5"/>
  <c r="E8" i="5"/>
  <c r="F8" i="5"/>
  <c r="E56" i="5"/>
  <c r="F56" i="5"/>
  <c r="E32" i="5"/>
  <c r="F32" i="5"/>
  <c r="E14" i="8"/>
  <c r="D14" i="8"/>
  <c r="E15" i="8"/>
  <c r="D15" i="8"/>
  <c r="C370" i="7"/>
  <c r="C368" i="7"/>
  <c r="C366" i="7"/>
  <c r="C364" i="7"/>
  <c r="C362" i="7"/>
  <c r="C369" i="7"/>
  <c r="C367" i="7"/>
  <c r="C365" i="7"/>
  <c r="C363" i="7"/>
  <c r="C351" i="7"/>
  <c r="C349" i="7"/>
  <c r="C347" i="7"/>
  <c r="C345" i="7"/>
  <c r="C360" i="7"/>
  <c r="C358" i="7"/>
  <c r="C356" i="7"/>
  <c r="C354" i="7"/>
  <c r="C352" i="7"/>
  <c r="C350" i="7"/>
  <c r="C348" i="7"/>
  <c r="C346" i="7"/>
  <c r="C344" i="7"/>
  <c r="C361" i="7"/>
  <c r="C359" i="7"/>
  <c r="C357" i="7"/>
  <c r="C355" i="7"/>
  <c r="C353" i="7"/>
  <c r="G244" i="7"/>
  <c r="D244" i="7"/>
  <c r="E244" i="7"/>
  <c r="E243" i="7"/>
  <c r="G243" i="7"/>
  <c r="D243" i="7"/>
  <c r="G242" i="7"/>
  <c r="D242" i="7"/>
  <c r="E242" i="7"/>
  <c r="E241" i="7"/>
  <c r="G241" i="7"/>
  <c r="D241" i="7"/>
  <c r="G240" i="7"/>
  <c r="D240" i="7"/>
  <c r="E240" i="7"/>
  <c r="E239" i="7"/>
  <c r="G239" i="7"/>
  <c r="D239" i="7"/>
  <c r="G238" i="7"/>
  <c r="D238" i="7"/>
  <c r="E238" i="7"/>
  <c r="E237" i="7"/>
  <c r="G237" i="7"/>
  <c r="D237" i="7"/>
  <c r="G236" i="7"/>
  <c r="D236" i="7"/>
  <c r="E236" i="7"/>
  <c r="E235" i="7"/>
  <c r="G235" i="7"/>
  <c r="D235" i="7"/>
  <c r="G234" i="7"/>
  <c r="D234" i="7"/>
  <c r="E234" i="7"/>
  <c r="E233" i="7"/>
  <c r="G233" i="7"/>
  <c r="D233" i="7"/>
  <c r="E259" i="7"/>
  <c r="G259" i="7"/>
  <c r="D259" i="7"/>
  <c r="G258" i="7"/>
  <c r="D258" i="7"/>
  <c r="E258" i="7"/>
  <c r="E257" i="7"/>
  <c r="G257" i="7"/>
  <c r="D257" i="7"/>
  <c r="G256" i="7"/>
  <c r="D256" i="7"/>
  <c r="E256" i="7"/>
  <c r="E255" i="7"/>
  <c r="G255" i="7"/>
  <c r="D255" i="7"/>
  <c r="G254" i="7"/>
  <c r="D254" i="7"/>
  <c r="E254" i="7"/>
  <c r="E253" i="7"/>
  <c r="G253" i="7"/>
  <c r="D253" i="7"/>
  <c r="G252" i="7"/>
  <c r="D252" i="7"/>
  <c r="E252" i="7"/>
  <c r="E251" i="7"/>
  <c r="G251" i="7"/>
  <c r="D251" i="7"/>
  <c r="G250" i="7"/>
  <c r="D250" i="7"/>
  <c r="E250" i="7"/>
  <c r="E249" i="7"/>
  <c r="G249" i="7"/>
  <c r="D249" i="7"/>
  <c r="G248" i="7"/>
  <c r="D248" i="7"/>
  <c r="E248" i="7"/>
  <c r="E247" i="7"/>
  <c r="G247" i="7"/>
  <c r="D247" i="7"/>
  <c r="G246" i="7"/>
  <c r="D246" i="7"/>
  <c r="E246" i="7"/>
  <c r="E245" i="7"/>
  <c r="G245" i="7"/>
  <c r="D245" i="7"/>
  <c r="C11" i="5"/>
  <c r="C23" i="5"/>
  <c r="C36" i="5" s="1"/>
  <c r="C49" i="5" s="1"/>
  <c r="C62" i="5" s="1"/>
  <c r="C75" i="5" s="1"/>
  <c r="C88" i="5" s="1"/>
  <c r="C101" i="5" s="1"/>
  <c r="C114" i="5" s="1"/>
  <c r="C127" i="5" s="1"/>
  <c r="C140" i="5" s="1"/>
  <c r="C153" i="5" s="1"/>
  <c r="C166" i="5" s="1"/>
  <c r="C179" i="5" s="1"/>
  <c r="C192" i="5" s="1"/>
  <c r="C205" i="5" s="1"/>
  <c r="C218" i="5" s="1"/>
  <c r="C231" i="5" s="1"/>
  <c r="C244" i="5" s="1"/>
  <c r="C257" i="5" s="1"/>
  <c r="C270" i="5" s="1"/>
  <c r="C283" i="5" s="1"/>
  <c r="C296" i="5" s="1"/>
  <c r="C309" i="5" s="1"/>
  <c r="C322" i="5" s="1"/>
  <c r="C335" i="5" s="1"/>
  <c r="C348" i="5" s="1"/>
  <c r="C361" i="5" s="1"/>
  <c r="C374" i="5" s="1"/>
  <c r="C387" i="5" s="1"/>
  <c r="C400" i="5" s="1"/>
  <c r="G20" i="4"/>
  <c r="H20" i="4" s="1"/>
  <c r="I21" i="4"/>
  <c r="E21" i="4"/>
  <c r="F21" i="4"/>
  <c r="D21" i="4"/>
  <c r="G22" i="4"/>
  <c r="H22" i="4" s="1"/>
  <c r="I23" i="4"/>
  <c r="E23" i="4"/>
  <c r="F23" i="4"/>
  <c r="D23" i="4"/>
  <c r="G18" i="4"/>
  <c r="H18" i="4" s="1"/>
  <c r="I25" i="4"/>
  <c r="E25" i="4"/>
  <c r="F25" i="4"/>
  <c r="D25" i="4"/>
  <c r="R71" i="1"/>
  <c r="R79" i="1"/>
  <c r="BY74" i="1" l="1"/>
  <c r="BP79" i="1"/>
  <c r="AA71" i="1"/>
  <c r="AF70" i="1"/>
  <c r="AA79" i="1"/>
  <c r="CL76" i="1"/>
  <c r="C11" i="9"/>
  <c r="C30" i="9"/>
  <c r="C50" i="9" s="1"/>
  <c r="C70" i="9" s="1"/>
  <c r="C90" i="9" s="1"/>
  <c r="C110" i="9" s="1"/>
  <c r="C130" i="9" s="1"/>
  <c r="C150" i="9" s="1"/>
  <c r="C170" i="9" s="1"/>
  <c r="C190" i="9" s="1"/>
  <c r="C210" i="9" s="1"/>
  <c r="C230" i="9" s="1"/>
  <c r="C250" i="9" s="1"/>
  <c r="C270" i="9" s="1"/>
  <c r="C290" i="9" s="1"/>
  <c r="C310" i="9" s="1"/>
  <c r="C330" i="9" s="1"/>
  <c r="C350" i="9" s="1"/>
  <c r="C370" i="9" s="1"/>
  <c r="C390" i="9" s="1"/>
  <c r="C410" i="9" s="1"/>
  <c r="C430" i="9" s="1"/>
  <c r="C450" i="9" s="1"/>
  <c r="C470" i="9" s="1"/>
  <c r="C490" i="9" s="1"/>
  <c r="C510" i="9" s="1"/>
  <c r="C530" i="9" s="1"/>
  <c r="C550" i="9" s="1"/>
  <c r="C570" i="9" s="1"/>
  <c r="C590" i="9" s="1"/>
  <c r="C610" i="9" s="1"/>
  <c r="E9" i="5"/>
  <c r="F9" i="5"/>
  <c r="E69" i="5"/>
  <c r="F69" i="5"/>
  <c r="E120" i="5"/>
  <c r="F120" i="5"/>
  <c r="E21" i="5"/>
  <c r="F21" i="5"/>
  <c r="E45" i="5"/>
  <c r="F45" i="5"/>
  <c r="E57" i="5"/>
  <c r="F57" i="5"/>
  <c r="E33" i="5"/>
  <c r="F33" i="5"/>
  <c r="E17" i="8"/>
  <c r="D17" i="8"/>
  <c r="E16" i="8"/>
  <c r="D16" i="8"/>
  <c r="C380" i="7"/>
  <c r="C382" i="7"/>
  <c r="C384" i="7"/>
  <c r="C386" i="7"/>
  <c r="C388" i="7"/>
  <c r="C371" i="7"/>
  <c r="C373" i="7"/>
  <c r="C375" i="7"/>
  <c r="C377" i="7"/>
  <c r="C379" i="7"/>
  <c r="C381" i="7"/>
  <c r="C383" i="7"/>
  <c r="C385" i="7"/>
  <c r="C387" i="7"/>
  <c r="C372" i="7"/>
  <c r="C374" i="7"/>
  <c r="C376" i="7"/>
  <c r="C378" i="7"/>
  <c r="C390" i="7"/>
  <c r="C392" i="7"/>
  <c r="C394" i="7"/>
  <c r="C396" i="7"/>
  <c r="C389" i="7"/>
  <c r="C391" i="7"/>
  <c r="C393" i="7"/>
  <c r="C395" i="7"/>
  <c r="C397" i="7"/>
  <c r="G272" i="7"/>
  <c r="D272" i="7"/>
  <c r="E272" i="7"/>
  <c r="E273" i="7"/>
  <c r="G273" i="7"/>
  <c r="D273" i="7"/>
  <c r="G274" i="7"/>
  <c r="D274" i="7"/>
  <c r="E274" i="7"/>
  <c r="E275" i="7"/>
  <c r="G275" i="7"/>
  <c r="D275" i="7"/>
  <c r="G276" i="7"/>
  <c r="D276" i="7"/>
  <c r="E276" i="7"/>
  <c r="E277" i="7"/>
  <c r="G277" i="7"/>
  <c r="D277" i="7"/>
  <c r="G278" i="7"/>
  <c r="D278" i="7"/>
  <c r="E278" i="7"/>
  <c r="E279" i="7"/>
  <c r="G279" i="7"/>
  <c r="D279" i="7"/>
  <c r="G280" i="7"/>
  <c r="D280" i="7"/>
  <c r="E280" i="7"/>
  <c r="E281" i="7"/>
  <c r="G281" i="7"/>
  <c r="D281" i="7"/>
  <c r="G282" i="7"/>
  <c r="D282" i="7"/>
  <c r="E282" i="7"/>
  <c r="E283" i="7"/>
  <c r="G283" i="7"/>
  <c r="D283" i="7"/>
  <c r="G284" i="7"/>
  <c r="D284" i="7"/>
  <c r="E284" i="7"/>
  <c r="E285" i="7"/>
  <c r="G285" i="7"/>
  <c r="D285" i="7"/>
  <c r="G286" i="7"/>
  <c r="D286" i="7"/>
  <c r="E286" i="7"/>
  <c r="G260" i="7"/>
  <c r="D260" i="7"/>
  <c r="E260" i="7"/>
  <c r="E261" i="7"/>
  <c r="G261" i="7"/>
  <c r="D261" i="7"/>
  <c r="G262" i="7"/>
  <c r="D262" i="7"/>
  <c r="E262" i="7"/>
  <c r="E263" i="7"/>
  <c r="G263" i="7"/>
  <c r="D263" i="7"/>
  <c r="G264" i="7"/>
  <c r="D264" i="7"/>
  <c r="E264" i="7"/>
  <c r="E265" i="7"/>
  <c r="G265" i="7"/>
  <c r="D265" i="7"/>
  <c r="G266" i="7"/>
  <c r="D266" i="7"/>
  <c r="E266" i="7"/>
  <c r="E267" i="7"/>
  <c r="G267" i="7"/>
  <c r="D267" i="7"/>
  <c r="G268" i="7"/>
  <c r="D268" i="7"/>
  <c r="E268" i="7"/>
  <c r="E269" i="7"/>
  <c r="G269" i="7"/>
  <c r="D269" i="7"/>
  <c r="G270" i="7"/>
  <c r="D270" i="7"/>
  <c r="E270" i="7"/>
  <c r="E271" i="7"/>
  <c r="G271" i="7"/>
  <c r="D271" i="7"/>
  <c r="C12" i="5"/>
  <c r="C24" i="5"/>
  <c r="C37" i="5" s="1"/>
  <c r="C50" i="5" s="1"/>
  <c r="C63" i="5" s="1"/>
  <c r="C76" i="5" s="1"/>
  <c r="C89" i="5" s="1"/>
  <c r="C102" i="5" s="1"/>
  <c r="C115" i="5" s="1"/>
  <c r="C128" i="5" s="1"/>
  <c r="C141" i="5" s="1"/>
  <c r="C154" i="5" s="1"/>
  <c r="C167" i="5" s="1"/>
  <c r="C180" i="5" s="1"/>
  <c r="C193" i="5" s="1"/>
  <c r="C206" i="5" s="1"/>
  <c r="C219" i="5" s="1"/>
  <c r="C232" i="5" s="1"/>
  <c r="C245" i="5" s="1"/>
  <c r="C258" i="5" s="1"/>
  <c r="C271" i="5" s="1"/>
  <c r="C284" i="5" s="1"/>
  <c r="C297" i="5" s="1"/>
  <c r="C310" i="5" s="1"/>
  <c r="C323" i="5" s="1"/>
  <c r="C336" i="5" s="1"/>
  <c r="C349" i="5" s="1"/>
  <c r="C362" i="5" s="1"/>
  <c r="C375" i="5" s="1"/>
  <c r="C388" i="5" s="1"/>
  <c r="C401" i="5" s="1"/>
  <c r="G25" i="4"/>
  <c r="H25" i="4" s="1"/>
  <c r="F26" i="4"/>
  <c r="D26" i="4"/>
  <c r="I26" i="4"/>
  <c r="E26" i="4"/>
  <c r="G21" i="4"/>
  <c r="H21" i="4" s="1"/>
  <c r="F28" i="4"/>
  <c r="D28" i="4"/>
  <c r="I28" i="4"/>
  <c r="E28" i="4"/>
  <c r="G23" i="4"/>
  <c r="H23" i="4" s="1"/>
  <c r="F24" i="4"/>
  <c r="D24" i="4"/>
  <c r="I24" i="4"/>
  <c r="E24" i="4"/>
  <c r="CH74" i="1" l="1"/>
  <c r="BY79" i="1"/>
  <c r="AF71" i="1"/>
  <c r="AJ70" i="1"/>
  <c r="CU76" i="1"/>
  <c r="C12" i="9"/>
  <c r="C31" i="9"/>
  <c r="C51" i="9" s="1"/>
  <c r="C71" i="9" s="1"/>
  <c r="C91" i="9" s="1"/>
  <c r="C111" i="9" s="1"/>
  <c r="C131" i="9" s="1"/>
  <c r="C151" i="9" s="1"/>
  <c r="C171" i="9" s="1"/>
  <c r="C191" i="9" s="1"/>
  <c r="C211" i="9" s="1"/>
  <c r="C231" i="9" s="1"/>
  <c r="C251" i="9" s="1"/>
  <c r="C271" i="9" s="1"/>
  <c r="C291" i="9" s="1"/>
  <c r="C311" i="9" s="1"/>
  <c r="C331" i="9" s="1"/>
  <c r="C351" i="9" s="1"/>
  <c r="C371" i="9" s="1"/>
  <c r="C391" i="9" s="1"/>
  <c r="C411" i="9" s="1"/>
  <c r="C431" i="9" s="1"/>
  <c r="C451" i="9" s="1"/>
  <c r="C471" i="9" s="1"/>
  <c r="C491" i="9" s="1"/>
  <c r="C511" i="9" s="1"/>
  <c r="C531" i="9" s="1"/>
  <c r="C551" i="9" s="1"/>
  <c r="C571" i="9" s="1"/>
  <c r="C591" i="9" s="1"/>
  <c r="C611" i="9" s="1"/>
  <c r="E22" i="5"/>
  <c r="F22" i="5"/>
  <c r="E46" i="5"/>
  <c r="F46" i="5"/>
  <c r="E58" i="5"/>
  <c r="F58" i="5"/>
  <c r="E133" i="5"/>
  <c r="F133" i="5"/>
  <c r="E10" i="5"/>
  <c r="F10" i="5"/>
  <c r="E70" i="5"/>
  <c r="F70" i="5"/>
  <c r="E34" i="5"/>
  <c r="F34" i="5"/>
  <c r="E82" i="5"/>
  <c r="F82" i="5"/>
  <c r="E18" i="8"/>
  <c r="D18" i="8"/>
  <c r="E19" i="8"/>
  <c r="D19" i="8"/>
  <c r="C424" i="7"/>
  <c r="C422" i="7"/>
  <c r="C420" i="7"/>
  <c r="C418" i="7"/>
  <c r="C416" i="7"/>
  <c r="C423" i="7"/>
  <c r="C421" i="7"/>
  <c r="C419" i="7"/>
  <c r="C417" i="7"/>
  <c r="C405" i="7"/>
  <c r="C403" i="7"/>
  <c r="C401" i="7"/>
  <c r="C399" i="7"/>
  <c r="C414" i="7"/>
  <c r="C412" i="7"/>
  <c r="C410" i="7"/>
  <c r="C408" i="7"/>
  <c r="C406" i="7"/>
  <c r="C404" i="7"/>
  <c r="C402" i="7"/>
  <c r="C400" i="7"/>
  <c r="C398" i="7"/>
  <c r="C415" i="7"/>
  <c r="C413" i="7"/>
  <c r="C411" i="7"/>
  <c r="C409" i="7"/>
  <c r="C407" i="7"/>
  <c r="G298" i="7"/>
  <c r="D298" i="7"/>
  <c r="E298" i="7"/>
  <c r="E297" i="7"/>
  <c r="G297" i="7"/>
  <c r="D297" i="7"/>
  <c r="G296" i="7"/>
  <c r="D296" i="7"/>
  <c r="E296" i="7"/>
  <c r="E295" i="7"/>
  <c r="G295" i="7"/>
  <c r="D295" i="7"/>
  <c r="G294" i="7"/>
  <c r="D294" i="7"/>
  <c r="E294" i="7"/>
  <c r="E293" i="7"/>
  <c r="G293" i="7"/>
  <c r="D293" i="7"/>
  <c r="G292" i="7"/>
  <c r="D292" i="7"/>
  <c r="E292" i="7"/>
  <c r="E291" i="7"/>
  <c r="G291" i="7"/>
  <c r="D291" i="7"/>
  <c r="G290" i="7"/>
  <c r="D290" i="7"/>
  <c r="E290" i="7"/>
  <c r="E289" i="7"/>
  <c r="G289" i="7"/>
  <c r="D289" i="7"/>
  <c r="G288" i="7"/>
  <c r="D288" i="7"/>
  <c r="E288" i="7"/>
  <c r="E287" i="7"/>
  <c r="G287" i="7"/>
  <c r="D287" i="7"/>
  <c r="E313" i="7"/>
  <c r="G313" i="7"/>
  <c r="D313" i="7"/>
  <c r="G312" i="7"/>
  <c r="D312" i="7"/>
  <c r="E312" i="7"/>
  <c r="E311" i="7"/>
  <c r="G311" i="7"/>
  <c r="D311" i="7"/>
  <c r="G310" i="7"/>
  <c r="E310" i="7"/>
  <c r="D310" i="7"/>
  <c r="E309" i="7"/>
  <c r="G309" i="7"/>
  <c r="D309" i="7"/>
  <c r="G308" i="7"/>
  <c r="D308" i="7"/>
  <c r="E308" i="7"/>
  <c r="E307" i="7"/>
  <c r="G307" i="7"/>
  <c r="D307" i="7"/>
  <c r="G306" i="7"/>
  <c r="D306" i="7"/>
  <c r="E306" i="7"/>
  <c r="E305" i="7"/>
  <c r="G305" i="7"/>
  <c r="D305" i="7"/>
  <c r="G304" i="7"/>
  <c r="D304" i="7"/>
  <c r="E304" i="7"/>
  <c r="E303" i="7"/>
  <c r="G303" i="7"/>
  <c r="D303" i="7"/>
  <c r="G302" i="7"/>
  <c r="D302" i="7"/>
  <c r="E302" i="7"/>
  <c r="E301" i="7"/>
  <c r="G301" i="7"/>
  <c r="D301" i="7"/>
  <c r="G300" i="7"/>
  <c r="D300" i="7"/>
  <c r="E300" i="7"/>
  <c r="E299" i="7"/>
  <c r="G299" i="7"/>
  <c r="D299" i="7"/>
  <c r="C13" i="5"/>
  <c r="C25" i="5"/>
  <c r="C38" i="5" s="1"/>
  <c r="C51" i="5" s="1"/>
  <c r="C64" i="5" s="1"/>
  <c r="C77" i="5" s="1"/>
  <c r="C90" i="5" s="1"/>
  <c r="C103" i="5" s="1"/>
  <c r="C116" i="5" s="1"/>
  <c r="C129" i="5" s="1"/>
  <c r="C142" i="5" s="1"/>
  <c r="C155" i="5" s="1"/>
  <c r="C168" i="5" s="1"/>
  <c r="C181" i="5" s="1"/>
  <c r="C194" i="5" s="1"/>
  <c r="C207" i="5" s="1"/>
  <c r="C220" i="5" s="1"/>
  <c r="C233" i="5" s="1"/>
  <c r="C246" i="5" s="1"/>
  <c r="C259" i="5" s="1"/>
  <c r="C272" i="5" s="1"/>
  <c r="C285" i="5" s="1"/>
  <c r="C298" i="5" s="1"/>
  <c r="C311" i="5" s="1"/>
  <c r="C324" i="5" s="1"/>
  <c r="C337" i="5" s="1"/>
  <c r="C350" i="5" s="1"/>
  <c r="C363" i="5" s="1"/>
  <c r="C376" i="5" s="1"/>
  <c r="C389" i="5" s="1"/>
  <c r="C402" i="5" s="1"/>
  <c r="G24" i="4"/>
  <c r="H24" i="4" s="1"/>
  <c r="I31" i="4"/>
  <c r="E31" i="4"/>
  <c r="F31" i="4"/>
  <c r="D31" i="4"/>
  <c r="G26" i="4"/>
  <c r="H26" i="4" s="1"/>
  <c r="I27" i="4"/>
  <c r="E27" i="4"/>
  <c r="F27" i="4"/>
  <c r="D27" i="4"/>
  <c r="G28" i="4"/>
  <c r="H28" i="4" s="1"/>
  <c r="I29" i="4"/>
  <c r="E29" i="4"/>
  <c r="F29" i="4"/>
  <c r="D29" i="4"/>
  <c r="CQ74" i="1" l="1"/>
  <c r="CH79" i="1"/>
  <c r="DD76" i="1"/>
  <c r="AO70" i="1"/>
  <c r="AJ71" i="1"/>
  <c r="AJ79" i="1"/>
  <c r="C13" i="9"/>
  <c r="C32" i="9"/>
  <c r="C52" i="9" s="1"/>
  <c r="C72" i="9" s="1"/>
  <c r="C92" i="9" s="1"/>
  <c r="C112" i="9" s="1"/>
  <c r="C132" i="9" s="1"/>
  <c r="C152" i="9" s="1"/>
  <c r="C172" i="9" s="1"/>
  <c r="C192" i="9" s="1"/>
  <c r="C212" i="9" s="1"/>
  <c r="C232" i="9" s="1"/>
  <c r="C252" i="9" s="1"/>
  <c r="C272" i="9" s="1"/>
  <c r="C292" i="9" s="1"/>
  <c r="C312" i="9" s="1"/>
  <c r="C332" i="9" s="1"/>
  <c r="C352" i="9" s="1"/>
  <c r="C372" i="9" s="1"/>
  <c r="C392" i="9" s="1"/>
  <c r="C412" i="9" s="1"/>
  <c r="C432" i="9" s="1"/>
  <c r="C452" i="9" s="1"/>
  <c r="C472" i="9" s="1"/>
  <c r="C492" i="9" s="1"/>
  <c r="C512" i="9" s="1"/>
  <c r="C532" i="9" s="1"/>
  <c r="C552" i="9" s="1"/>
  <c r="C572" i="9" s="1"/>
  <c r="C592" i="9" s="1"/>
  <c r="C612" i="9" s="1"/>
  <c r="E47" i="5"/>
  <c r="F47" i="5"/>
  <c r="E146" i="5"/>
  <c r="F146" i="5"/>
  <c r="E59" i="5"/>
  <c r="F59" i="5"/>
  <c r="E23" i="5"/>
  <c r="F23" i="5"/>
  <c r="E95" i="5"/>
  <c r="F95" i="5"/>
  <c r="E83" i="5"/>
  <c r="F83" i="5"/>
  <c r="E71" i="5"/>
  <c r="F71" i="5"/>
  <c r="E35" i="5"/>
  <c r="F35" i="5"/>
  <c r="E21" i="8"/>
  <c r="D21" i="8"/>
  <c r="E20" i="8"/>
  <c r="D20" i="8"/>
  <c r="C434" i="7"/>
  <c r="C436" i="7"/>
  <c r="C438" i="7"/>
  <c r="C440" i="7"/>
  <c r="C442" i="7"/>
  <c r="C425" i="7"/>
  <c r="C427" i="7"/>
  <c r="C429" i="7"/>
  <c r="C431" i="7"/>
  <c r="C433" i="7"/>
  <c r="C435" i="7"/>
  <c r="C437" i="7"/>
  <c r="C439" i="7"/>
  <c r="C441" i="7"/>
  <c r="C426" i="7"/>
  <c r="C428" i="7"/>
  <c r="C430" i="7"/>
  <c r="C432" i="7"/>
  <c r="C444" i="7"/>
  <c r="C446" i="7"/>
  <c r="C448" i="7"/>
  <c r="C450" i="7"/>
  <c r="C443" i="7"/>
  <c r="C445" i="7"/>
  <c r="C447" i="7"/>
  <c r="C449" i="7"/>
  <c r="C451" i="7"/>
  <c r="G326" i="7"/>
  <c r="D326" i="7"/>
  <c r="E326" i="7"/>
  <c r="E327" i="7"/>
  <c r="G327" i="7"/>
  <c r="D327" i="7"/>
  <c r="G328" i="7"/>
  <c r="D328" i="7"/>
  <c r="E328" i="7"/>
  <c r="E329" i="7"/>
  <c r="G329" i="7"/>
  <c r="D329" i="7"/>
  <c r="G330" i="7"/>
  <c r="D330" i="7"/>
  <c r="E330" i="7"/>
  <c r="E331" i="7"/>
  <c r="G331" i="7"/>
  <c r="D331" i="7"/>
  <c r="G332" i="7"/>
  <c r="D332" i="7"/>
  <c r="E332" i="7"/>
  <c r="E333" i="7"/>
  <c r="G333" i="7"/>
  <c r="D333" i="7"/>
  <c r="G334" i="7"/>
  <c r="D334" i="7"/>
  <c r="E334" i="7"/>
  <c r="E335" i="7"/>
  <c r="G335" i="7"/>
  <c r="D335" i="7"/>
  <c r="G336" i="7"/>
  <c r="D336" i="7"/>
  <c r="E336" i="7"/>
  <c r="E337" i="7"/>
  <c r="G337" i="7"/>
  <c r="D337" i="7"/>
  <c r="G338" i="7"/>
  <c r="D338" i="7"/>
  <c r="E338" i="7"/>
  <c r="E339" i="7"/>
  <c r="G339" i="7"/>
  <c r="D339" i="7"/>
  <c r="G340" i="7"/>
  <c r="D340" i="7"/>
  <c r="E340" i="7"/>
  <c r="G314" i="7"/>
  <c r="D314" i="7"/>
  <c r="E314" i="7"/>
  <c r="E315" i="7"/>
  <c r="G315" i="7"/>
  <c r="D315" i="7"/>
  <c r="G316" i="7"/>
  <c r="D316" i="7"/>
  <c r="E316" i="7"/>
  <c r="E317" i="7"/>
  <c r="G317" i="7"/>
  <c r="D317" i="7"/>
  <c r="G318" i="7"/>
  <c r="D318" i="7"/>
  <c r="E318" i="7"/>
  <c r="E319" i="7"/>
  <c r="G319" i="7"/>
  <c r="D319" i="7"/>
  <c r="G320" i="7"/>
  <c r="D320" i="7"/>
  <c r="E320" i="7"/>
  <c r="E321" i="7"/>
  <c r="G321" i="7"/>
  <c r="D321" i="7"/>
  <c r="G322" i="7"/>
  <c r="D322" i="7"/>
  <c r="E322" i="7"/>
  <c r="E323" i="7"/>
  <c r="G323" i="7"/>
  <c r="D323" i="7"/>
  <c r="G324" i="7"/>
  <c r="D324" i="7"/>
  <c r="E324" i="7"/>
  <c r="E325" i="7"/>
  <c r="G325" i="7"/>
  <c r="D325" i="7"/>
  <c r="C14" i="5"/>
  <c r="C27" i="5" s="1"/>
  <c r="C40" i="5" s="1"/>
  <c r="C53" i="5" s="1"/>
  <c r="C66" i="5" s="1"/>
  <c r="C79" i="5" s="1"/>
  <c r="C92" i="5" s="1"/>
  <c r="C105" i="5" s="1"/>
  <c r="C118" i="5" s="1"/>
  <c r="C131" i="5" s="1"/>
  <c r="C144" i="5" s="1"/>
  <c r="C157" i="5" s="1"/>
  <c r="C170" i="5" s="1"/>
  <c r="C183" i="5" s="1"/>
  <c r="C196" i="5" s="1"/>
  <c r="C209" i="5" s="1"/>
  <c r="C222" i="5" s="1"/>
  <c r="C235" i="5" s="1"/>
  <c r="C248" i="5" s="1"/>
  <c r="C261" i="5" s="1"/>
  <c r="C274" i="5" s="1"/>
  <c r="C287" i="5" s="1"/>
  <c r="C300" i="5" s="1"/>
  <c r="C313" i="5" s="1"/>
  <c r="C326" i="5" s="1"/>
  <c r="C339" i="5" s="1"/>
  <c r="C352" i="5" s="1"/>
  <c r="C365" i="5" s="1"/>
  <c r="C378" i="5" s="1"/>
  <c r="C391" i="5" s="1"/>
  <c r="C404" i="5" s="1"/>
  <c r="C26" i="5"/>
  <c r="C39" i="5" s="1"/>
  <c r="C52" i="5" s="1"/>
  <c r="C65" i="5" s="1"/>
  <c r="C78" i="5" s="1"/>
  <c r="C91" i="5" s="1"/>
  <c r="C104" i="5" s="1"/>
  <c r="C117" i="5" s="1"/>
  <c r="C130" i="5" s="1"/>
  <c r="C143" i="5" s="1"/>
  <c r="C156" i="5" s="1"/>
  <c r="C169" i="5" s="1"/>
  <c r="C182" i="5" s="1"/>
  <c r="C195" i="5" s="1"/>
  <c r="C208" i="5" s="1"/>
  <c r="C221" i="5" s="1"/>
  <c r="C234" i="5" s="1"/>
  <c r="C247" i="5" s="1"/>
  <c r="C260" i="5" s="1"/>
  <c r="C273" i="5" s="1"/>
  <c r="C286" i="5" s="1"/>
  <c r="C299" i="5" s="1"/>
  <c r="C312" i="5" s="1"/>
  <c r="C325" i="5" s="1"/>
  <c r="C338" i="5" s="1"/>
  <c r="C351" i="5" s="1"/>
  <c r="C364" i="5" s="1"/>
  <c r="C377" i="5" s="1"/>
  <c r="C390" i="5" s="1"/>
  <c r="C403" i="5" s="1"/>
  <c r="G29" i="4"/>
  <c r="H29" i="4" s="1"/>
  <c r="F30" i="4"/>
  <c r="D30" i="4"/>
  <c r="I30" i="4"/>
  <c r="E30" i="4"/>
  <c r="G31" i="4"/>
  <c r="H31" i="4" s="1"/>
  <c r="F32" i="4"/>
  <c r="D32" i="4"/>
  <c r="I32" i="4"/>
  <c r="E32" i="4"/>
  <c r="G27" i="4"/>
  <c r="H27" i="4" s="1"/>
  <c r="F34" i="4"/>
  <c r="D34" i="4"/>
  <c r="I34" i="4"/>
  <c r="E34" i="4"/>
  <c r="CZ74" i="1" l="1"/>
  <c r="CQ79" i="1"/>
  <c r="AS70" i="1"/>
  <c r="AO71" i="1"/>
  <c r="DM76" i="1"/>
  <c r="C14" i="9"/>
  <c r="C33" i="9"/>
  <c r="C53" i="9" s="1"/>
  <c r="C73" i="9" s="1"/>
  <c r="C93" i="9" s="1"/>
  <c r="C113" i="9" s="1"/>
  <c r="C133" i="9" s="1"/>
  <c r="C153" i="9" s="1"/>
  <c r="C173" i="9" s="1"/>
  <c r="C193" i="9" s="1"/>
  <c r="C213" i="9" s="1"/>
  <c r="C233" i="9" s="1"/>
  <c r="C253" i="9" s="1"/>
  <c r="C273" i="9" s="1"/>
  <c r="C293" i="9" s="1"/>
  <c r="C313" i="9" s="1"/>
  <c r="C333" i="9" s="1"/>
  <c r="C353" i="9" s="1"/>
  <c r="C373" i="9" s="1"/>
  <c r="C393" i="9" s="1"/>
  <c r="C413" i="9" s="1"/>
  <c r="C433" i="9" s="1"/>
  <c r="C453" i="9" s="1"/>
  <c r="C473" i="9" s="1"/>
  <c r="C493" i="9" s="1"/>
  <c r="C513" i="9" s="1"/>
  <c r="C533" i="9" s="1"/>
  <c r="C553" i="9" s="1"/>
  <c r="C573" i="9" s="1"/>
  <c r="C593" i="9" s="1"/>
  <c r="C613" i="9" s="1"/>
  <c r="E48" i="5"/>
  <c r="F48" i="5"/>
  <c r="E96" i="5"/>
  <c r="F96" i="5"/>
  <c r="E36" i="5"/>
  <c r="F36" i="5"/>
  <c r="E159" i="5"/>
  <c r="F159" i="5"/>
  <c r="E84" i="5"/>
  <c r="F84" i="5"/>
  <c r="E108" i="5"/>
  <c r="F108" i="5"/>
  <c r="E72" i="5"/>
  <c r="F72" i="5"/>
  <c r="E60" i="5"/>
  <c r="F60" i="5"/>
  <c r="E22" i="8"/>
  <c r="D22" i="8"/>
  <c r="E23" i="8"/>
  <c r="D23" i="8"/>
  <c r="C478" i="7"/>
  <c r="C476" i="7"/>
  <c r="C474" i="7"/>
  <c r="C472" i="7"/>
  <c r="C470" i="7"/>
  <c r="C477" i="7"/>
  <c r="C475" i="7"/>
  <c r="C473" i="7"/>
  <c r="C471" i="7"/>
  <c r="C459" i="7"/>
  <c r="C457" i="7"/>
  <c r="C455" i="7"/>
  <c r="C453" i="7"/>
  <c r="C468" i="7"/>
  <c r="C466" i="7"/>
  <c r="C464" i="7"/>
  <c r="C462" i="7"/>
  <c r="C460" i="7"/>
  <c r="C458" i="7"/>
  <c r="C456" i="7"/>
  <c r="C454" i="7"/>
  <c r="C452" i="7"/>
  <c r="C469" i="7"/>
  <c r="C467" i="7"/>
  <c r="C465" i="7"/>
  <c r="C463" i="7"/>
  <c r="C461" i="7"/>
  <c r="G352" i="7"/>
  <c r="D352" i="7"/>
  <c r="E352" i="7"/>
  <c r="E351" i="7"/>
  <c r="G351" i="7"/>
  <c r="D351" i="7"/>
  <c r="G350" i="7"/>
  <c r="D350" i="7"/>
  <c r="E350" i="7"/>
  <c r="E349" i="7"/>
  <c r="G349" i="7"/>
  <c r="D349" i="7"/>
  <c r="G348" i="7"/>
  <c r="D348" i="7"/>
  <c r="E348" i="7"/>
  <c r="E347" i="7"/>
  <c r="G347" i="7"/>
  <c r="D347" i="7"/>
  <c r="G346" i="7"/>
  <c r="D346" i="7"/>
  <c r="E346" i="7"/>
  <c r="E345" i="7"/>
  <c r="G345" i="7"/>
  <c r="D345" i="7"/>
  <c r="G344" i="7"/>
  <c r="D344" i="7"/>
  <c r="E344" i="7"/>
  <c r="E343" i="7"/>
  <c r="G343" i="7"/>
  <c r="D343" i="7"/>
  <c r="G342" i="7"/>
  <c r="D342" i="7"/>
  <c r="E342" i="7"/>
  <c r="E341" i="7"/>
  <c r="G341" i="7"/>
  <c r="D341" i="7"/>
  <c r="E367" i="7"/>
  <c r="G367" i="7"/>
  <c r="D367" i="7"/>
  <c r="G366" i="7"/>
  <c r="D366" i="7"/>
  <c r="E366" i="7"/>
  <c r="E365" i="7"/>
  <c r="G365" i="7"/>
  <c r="D365" i="7"/>
  <c r="G364" i="7"/>
  <c r="D364" i="7"/>
  <c r="E364" i="7"/>
  <c r="E363" i="7"/>
  <c r="G363" i="7"/>
  <c r="D363" i="7"/>
  <c r="G362" i="7"/>
  <c r="D362" i="7"/>
  <c r="E362" i="7"/>
  <c r="E361" i="7"/>
  <c r="G361" i="7"/>
  <c r="D361" i="7"/>
  <c r="G360" i="7"/>
  <c r="D360" i="7"/>
  <c r="E360" i="7"/>
  <c r="E359" i="7"/>
  <c r="G359" i="7"/>
  <c r="D359" i="7"/>
  <c r="G358" i="7"/>
  <c r="D358" i="7"/>
  <c r="E358" i="7"/>
  <c r="E357" i="7"/>
  <c r="G357" i="7"/>
  <c r="D357" i="7"/>
  <c r="G356" i="7"/>
  <c r="D356" i="7"/>
  <c r="E356" i="7"/>
  <c r="E355" i="7"/>
  <c r="G355" i="7"/>
  <c r="D355" i="7"/>
  <c r="G354" i="7"/>
  <c r="D354" i="7"/>
  <c r="E354" i="7"/>
  <c r="E353" i="7"/>
  <c r="G353" i="7"/>
  <c r="D353" i="7"/>
  <c r="G34" i="4"/>
  <c r="H34" i="4" s="1"/>
  <c r="I35" i="4"/>
  <c r="E35" i="4"/>
  <c r="F35" i="4"/>
  <c r="D35" i="4"/>
  <c r="G30" i="4"/>
  <c r="H30" i="4" s="1"/>
  <c r="I37" i="4"/>
  <c r="E37" i="4"/>
  <c r="F37" i="4"/>
  <c r="D37" i="4"/>
  <c r="G32" i="4"/>
  <c r="H32" i="4" s="1"/>
  <c r="I33" i="4"/>
  <c r="E33" i="4"/>
  <c r="F33" i="4"/>
  <c r="D33" i="4"/>
  <c r="DI74" i="1" l="1"/>
  <c r="CZ79" i="1"/>
  <c r="DV76" i="1"/>
  <c r="AX70" i="1"/>
  <c r="AS71" i="1"/>
  <c r="AS79" i="1"/>
  <c r="C15" i="9"/>
  <c r="C34" i="9"/>
  <c r="C54" i="9" s="1"/>
  <c r="C74" i="9" s="1"/>
  <c r="C94" i="9" s="1"/>
  <c r="C114" i="9" s="1"/>
  <c r="C134" i="9" s="1"/>
  <c r="C154" i="9" s="1"/>
  <c r="C174" i="9" s="1"/>
  <c r="C194" i="9" s="1"/>
  <c r="C214" i="9" s="1"/>
  <c r="C234" i="9" s="1"/>
  <c r="C254" i="9" s="1"/>
  <c r="C274" i="9" s="1"/>
  <c r="C294" i="9" s="1"/>
  <c r="C314" i="9" s="1"/>
  <c r="C334" i="9" s="1"/>
  <c r="C354" i="9" s="1"/>
  <c r="C374" i="9" s="1"/>
  <c r="C394" i="9" s="1"/>
  <c r="C414" i="9" s="1"/>
  <c r="C434" i="9" s="1"/>
  <c r="C454" i="9" s="1"/>
  <c r="C474" i="9" s="1"/>
  <c r="C494" i="9" s="1"/>
  <c r="C514" i="9" s="1"/>
  <c r="C534" i="9" s="1"/>
  <c r="C554" i="9" s="1"/>
  <c r="C574" i="9" s="1"/>
  <c r="C594" i="9" s="1"/>
  <c r="C614" i="9" s="1"/>
  <c r="E73" i="5"/>
  <c r="F73" i="5"/>
  <c r="E121" i="5"/>
  <c r="F121" i="5"/>
  <c r="E172" i="5"/>
  <c r="F172" i="5"/>
  <c r="E109" i="5"/>
  <c r="F109" i="5"/>
  <c r="E85" i="5"/>
  <c r="F85" i="5"/>
  <c r="E97" i="5"/>
  <c r="F97" i="5"/>
  <c r="E49" i="5"/>
  <c r="F49" i="5"/>
  <c r="E61" i="5"/>
  <c r="F61" i="5"/>
  <c r="E25" i="8"/>
  <c r="D25" i="8"/>
  <c r="E24" i="8"/>
  <c r="D24" i="8"/>
  <c r="C488" i="7"/>
  <c r="C490" i="7"/>
  <c r="C492" i="7"/>
  <c r="C494" i="7"/>
  <c r="C496" i="7"/>
  <c r="C479" i="7"/>
  <c r="C481" i="7"/>
  <c r="C483" i="7"/>
  <c r="C485" i="7"/>
  <c r="C487" i="7"/>
  <c r="C489" i="7"/>
  <c r="C491" i="7"/>
  <c r="C493" i="7"/>
  <c r="C495" i="7"/>
  <c r="C480" i="7"/>
  <c r="C482" i="7"/>
  <c r="C484" i="7"/>
  <c r="C486" i="7"/>
  <c r="C498" i="7"/>
  <c r="C500" i="7"/>
  <c r="C502" i="7"/>
  <c r="C504" i="7"/>
  <c r="C497" i="7"/>
  <c r="C499" i="7"/>
  <c r="C501" i="7"/>
  <c r="C503" i="7"/>
  <c r="C505" i="7"/>
  <c r="G380" i="7"/>
  <c r="D380" i="7"/>
  <c r="E380" i="7"/>
  <c r="E381" i="7"/>
  <c r="G381" i="7"/>
  <c r="D381" i="7"/>
  <c r="G382" i="7"/>
  <c r="D382" i="7"/>
  <c r="E382" i="7"/>
  <c r="E383" i="7"/>
  <c r="G383" i="7"/>
  <c r="D383" i="7"/>
  <c r="G384" i="7"/>
  <c r="D384" i="7"/>
  <c r="E384" i="7"/>
  <c r="E385" i="7"/>
  <c r="G385" i="7"/>
  <c r="D385" i="7"/>
  <c r="G386" i="7"/>
  <c r="D386" i="7"/>
  <c r="E386" i="7"/>
  <c r="E387" i="7"/>
  <c r="G387" i="7"/>
  <c r="D387" i="7"/>
  <c r="G388" i="7"/>
  <c r="D388" i="7"/>
  <c r="E388" i="7"/>
  <c r="E389" i="7"/>
  <c r="G389" i="7"/>
  <c r="D389" i="7"/>
  <c r="G390" i="7"/>
  <c r="D390" i="7"/>
  <c r="E390" i="7"/>
  <c r="E391" i="7"/>
  <c r="G391" i="7"/>
  <c r="D391" i="7"/>
  <c r="G392" i="7"/>
  <c r="D392" i="7"/>
  <c r="E392" i="7"/>
  <c r="E393" i="7"/>
  <c r="G393" i="7"/>
  <c r="D393" i="7"/>
  <c r="G394" i="7"/>
  <c r="D394" i="7"/>
  <c r="E394" i="7"/>
  <c r="G368" i="7"/>
  <c r="D368" i="7"/>
  <c r="E368" i="7"/>
  <c r="E369" i="7"/>
  <c r="G369" i="7"/>
  <c r="D369" i="7"/>
  <c r="G370" i="7"/>
  <c r="D370" i="7"/>
  <c r="E370" i="7"/>
  <c r="E371" i="7"/>
  <c r="G371" i="7"/>
  <c r="D371" i="7"/>
  <c r="G372" i="7"/>
  <c r="D372" i="7"/>
  <c r="E372" i="7"/>
  <c r="E373" i="7"/>
  <c r="G373" i="7"/>
  <c r="D373" i="7"/>
  <c r="G374" i="7"/>
  <c r="D374" i="7"/>
  <c r="E374" i="7"/>
  <c r="E375" i="7"/>
  <c r="G375" i="7"/>
  <c r="D375" i="7"/>
  <c r="G376" i="7"/>
  <c r="D376" i="7"/>
  <c r="E376" i="7"/>
  <c r="E377" i="7"/>
  <c r="G377" i="7"/>
  <c r="D377" i="7"/>
  <c r="G378" i="7"/>
  <c r="D378" i="7"/>
  <c r="E378" i="7"/>
  <c r="E379" i="7"/>
  <c r="G379" i="7"/>
  <c r="D379" i="7"/>
  <c r="G33" i="4"/>
  <c r="H33" i="4" s="1"/>
  <c r="F40" i="4"/>
  <c r="D40" i="4"/>
  <c r="I40" i="4"/>
  <c r="E40" i="4"/>
  <c r="G35" i="4"/>
  <c r="H35" i="4" s="1"/>
  <c r="F36" i="4"/>
  <c r="D36" i="4"/>
  <c r="I36" i="4"/>
  <c r="E36" i="4"/>
  <c r="G37" i="4"/>
  <c r="H37" i="4" s="1"/>
  <c r="F38" i="4"/>
  <c r="D38" i="4"/>
  <c r="I38" i="4"/>
  <c r="E38" i="4"/>
  <c r="DR74" i="1" l="1"/>
  <c r="DI79" i="1"/>
  <c r="BB70" i="1"/>
  <c r="AX71" i="1"/>
  <c r="EE76" i="1"/>
  <c r="C16" i="9"/>
  <c r="C35" i="9"/>
  <c r="C55" i="9" s="1"/>
  <c r="C75" i="9" s="1"/>
  <c r="C95" i="9" s="1"/>
  <c r="C115" i="9" s="1"/>
  <c r="C135" i="9" s="1"/>
  <c r="C155" i="9" s="1"/>
  <c r="C175" i="9" s="1"/>
  <c r="C195" i="9" s="1"/>
  <c r="C215" i="9" s="1"/>
  <c r="C235" i="9" s="1"/>
  <c r="C255" i="9" s="1"/>
  <c r="C275" i="9" s="1"/>
  <c r="C295" i="9" s="1"/>
  <c r="C315" i="9" s="1"/>
  <c r="C335" i="9" s="1"/>
  <c r="C355" i="9" s="1"/>
  <c r="C375" i="9" s="1"/>
  <c r="C395" i="9" s="1"/>
  <c r="C415" i="9" s="1"/>
  <c r="C435" i="9" s="1"/>
  <c r="C455" i="9" s="1"/>
  <c r="C475" i="9" s="1"/>
  <c r="C495" i="9" s="1"/>
  <c r="C515" i="9" s="1"/>
  <c r="C535" i="9" s="1"/>
  <c r="C555" i="9" s="1"/>
  <c r="C575" i="9" s="1"/>
  <c r="C595" i="9" s="1"/>
  <c r="C615" i="9" s="1"/>
  <c r="E74" i="5"/>
  <c r="F74" i="5"/>
  <c r="E110" i="5"/>
  <c r="F110" i="5"/>
  <c r="E122" i="5"/>
  <c r="F122" i="5"/>
  <c r="E134" i="5"/>
  <c r="F134" i="5"/>
  <c r="E62" i="5"/>
  <c r="F62" i="5"/>
  <c r="E98" i="5"/>
  <c r="F98" i="5"/>
  <c r="E185" i="5"/>
  <c r="F185" i="5"/>
  <c r="E86" i="5"/>
  <c r="F86" i="5"/>
  <c r="E26" i="8"/>
  <c r="D26" i="8"/>
  <c r="E27" i="8"/>
  <c r="D27" i="8"/>
  <c r="C532" i="7"/>
  <c r="C530" i="7"/>
  <c r="C528" i="7"/>
  <c r="C526" i="7"/>
  <c r="C524" i="7"/>
  <c r="C531" i="7"/>
  <c r="C529" i="7"/>
  <c r="C527" i="7"/>
  <c r="C525" i="7"/>
  <c r="C513" i="7"/>
  <c r="C511" i="7"/>
  <c r="C509" i="7"/>
  <c r="C507" i="7"/>
  <c r="C522" i="7"/>
  <c r="C520" i="7"/>
  <c r="C518" i="7"/>
  <c r="C516" i="7"/>
  <c r="C514" i="7"/>
  <c r="C512" i="7"/>
  <c r="C510" i="7"/>
  <c r="C508" i="7"/>
  <c r="C506" i="7"/>
  <c r="C523" i="7"/>
  <c r="C521" i="7"/>
  <c r="C519" i="7"/>
  <c r="C517" i="7"/>
  <c r="C515" i="7"/>
  <c r="G406" i="7"/>
  <c r="D406" i="7"/>
  <c r="E406" i="7"/>
  <c r="E405" i="7"/>
  <c r="G405" i="7"/>
  <c r="D405" i="7"/>
  <c r="G404" i="7"/>
  <c r="D404" i="7"/>
  <c r="E404" i="7"/>
  <c r="E403" i="7"/>
  <c r="G403" i="7"/>
  <c r="D403" i="7"/>
  <c r="G402" i="7"/>
  <c r="D402" i="7"/>
  <c r="E402" i="7"/>
  <c r="E401" i="7"/>
  <c r="G401" i="7"/>
  <c r="D401" i="7"/>
  <c r="G400" i="7"/>
  <c r="D400" i="7"/>
  <c r="E400" i="7"/>
  <c r="E399" i="7"/>
  <c r="G399" i="7"/>
  <c r="D399" i="7"/>
  <c r="G398" i="7"/>
  <c r="D398" i="7"/>
  <c r="E398" i="7"/>
  <c r="E397" i="7"/>
  <c r="G397" i="7"/>
  <c r="D397" i="7"/>
  <c r="G396" i="7"/>
  <c r="D396" i="7"/>
  <c r="E396" i="7"/>
  <c r="E395" i="7"/>
  <c r="G395" i="7"/>
  <c r="D395" i="7"/>
  <c r="E421" i="7"/>
  <c r="G421" i="7"/>
  <c r="D421" i="7"/>
  <c r="G420" i="7"/>
  <c r="D420" i="7"/>
  <c r="E420" i="7"/>
  <c r="E419" i="7"/>
  <c r="G419" i="7"/>
  <c r="D419" i="7"/>
  <c r="G418" i="7"/>
  <c r="D418" i="7"/>
  <c r="E418" i="7"/>
  <c r="E417" i="7"/>
  <c r="G417" i="7"/>
  <c r="D417" i="7"/>
  <c r="G416" i="7"/>
  <c r="D416" i="7"/>
  <c r="E416" i="7"/>
  <c r="E415" i="7"/>
  <c r="G415" i="7"/>
  <c r="D415" i="7"/>
  <c r="G414" i="7"/>
  <c r="D414" i="7"/>
  <c r="E414" i="7"/>
  <c r="E413" i="7"/>
  <c r="G413" i="7"/>
  <c r="D413" i="7"/>
  <c r="G412" i="7"/>
  <c r="D412" i="7"/>
  <c r="E412" i="7"/>
  <c r="E411" i="7"/>
  <c r="G411" i="7"/>
  <c r="D411" i="7"/>
  <c r="G410" i="7"/>
  <c r="D410" i="7"/>
  <c r="E410" i="7"/>
  <c r="E409" i="7"/>
  <c r="G409" i="7"/>
  <c r="D409" i="7"/>
  <c r="G408" i="7"/>
  <c r="D408" i="7"/>
  <c r="E408" i="7"/>
  <c r="E407" i="7"/>
  <c r="G407" i="7"/>
  <c r="D407" i="7"/>
  <c r="I39" i="4"/>
  <c r="E39" i="4"/>
  <c r="F39" i="4"/>
  <c r="D39" i="4"/>
  <c r="G40" i="4"/>
  <c r="H40" i="4" s="1"/>
  <c r="G38" i="4"/>
  <c r="H38" i="4" s="1"/>
  <c r="I41" i="4"/>
  <c r="E41" i="4"/>
  <c r="F41" i="4"/>
  <c r="D41" i="4"/>
  <c r="G36" i="4"/>
  <c r="H36" i="4" s="1"/>
  <c r="I43" i="4"/>
  <c r="E43" i="4"/>
  <c r="F43" i="4"/>
  <c r="D43" i="4"/>
  <c r="EA74" i="1" l="1"/>
  <c r="DR79" i="1"/>
  <c r="EN76" i="1"/>
  <c r="BG70" i="1"/>
  <c r="BB71" i="1"/>
  <c r="BB79" i="1"/>
  <c r="C17" i="9"/>
  <c r="C36" i="9"/>
  <c r="C56" i="9" s="1"/>
  <c r="C76" i="9" s="1"/>
  <c r="C96" i="9" s="1"/>
  <c r="C116" i="9" s="1"/>
  <c r="C136" i="9" s="1"/>
  <c r="C156" i="9" s="1"/>
  <c r="C176" i="9" s="1"/>
  <c r="C196" i="9" s="1"/>
  <c r="C216" i="9" s="1"/>
  <c r="C236" i="9" s="1"/>
  <c r="C256" i="9" s="1"/>
  <c r="C276" i="9" s="1"/>
  <c r="C296" i="9" s="1"/>
  <c r="C316" i="9" s="1"/>
  <c r="C336" i="9" s="1"/>
  <c r="C356" i="9" s="1"/>
  <c r="C376" i="9" s="1"/>
  <c r="C396" i="9" s="1"/>
  <c r="C416" i="9" s="1"/>
  <c r="C436" i="9" s="1"/>
  <c r="C456" i="9" s="1"/>
  <c r="C476" i="9" s="1"/>
  <c r="C496" i="9" s="1"/>
  <c r="C516" i="9" s="1"/>
  <c r="C536" i="9" s="1"/>
  <c r="C556" i="9" s="1"/>
  <c r="C576" i="9" s="1"/>
  <c r="C596" i="9" s="1"/>
  <c r="C616" i="9" s="1"/>
  <c r="E99" i="5"/>
  <c r="F99" i="5"/>
  <c r="E111" i="5"/>
  <c r="F111" i="5"/>
  <c r="E147" i="5"/>
  <c r="F147" i="5"/>
  <c r="E123" i="5"/>
  <c r="F123" i="5"/>
  <c r="E198" i="5"/>
  <c r="F198" i="5"/>
  <c r="E75" i="5"/>
  <c r="F75" i="5"/>
  <c r="E135" i="5"/>
  <c r="F135" i="5"/>
  <c r="E87" i="5"/>
  <c r="F87" i="5"/>
  <c r="E29" i="8"/>
  <c r="D29" i="8"/>
  <c r="E28" i="8"/>
  <c r="D28" i="8"/>
  <c r="C542" i="7"/>
  <c r="C544" i="7"/>
  <c r="C546" i="7"/>
  <c r="C548" i="7"/>
  <c r="C550" i="7"/>
  <c r="C533" i="7"/>
  <c r="C535" i="7"/>
  <c r="C537" i="7"/>
  <c r="C539" i="7"/>
  <c r="C541" i="7"/>
  <c r="C543" i="7"/>
  <c r="C545" i="7"/>
  <c r="C547" i="7"/>
  <c r="C549" i="7"/>
  <c r="C534" i="7"/>
  <c r="C536" i="7"/>
  <c r="C538" i="7"/>
  <c r="C540" i="7"/>
  <c r="C552" i="7"/>
  <c r="C554" i="7"/>
  <c r="C556" i="7"/>
  <c r="C558" i="7"/>
  <c r="C551" i="7"/>
  <c r="C553" i="7"/>
  <c r="C555" i="7"/>
  <c r="C557" i="7"/>
  <c r="C559" i="7"/>
  <c r="G434" i="7"/>
  <c r="D434" i="7"/>
  <c r="E434" i="7"/>
  <c r="E435" i="7"/>
  <c r="G435" i="7"/>
  <c r="D435" i="7"/>
  <c r="G436" i="7"/>
  <c r="D436" i="7"/>
  <c r="E436" i="7"/>
  <c r="E437" i="7"/>
  <c r="G437" i="7"/>
  <c r="D437" i="7"/>
  <c r="G438" i="7"/>
  <c r="D438" i="7"/>
  <c r="E438" i="7"/>
  <c r="E439" i="7"/>
  <c r="G439" i="7"/>
  <c r="D439" i="7"/>
  <c r="G440" i="7"/>
  <c r="D440" i="7"/>
  <c r="E440" i="7"/>
  <c r="E441" i="7"/>
  <c r="G441" i="7"/>
  <c r="D441" i="7"/>
  <c r="G442" i="7"/>
  <c r="D442" i="7"/>
  <c r="E442" i="7"/>
  <c r="E443" i="7"/>
  <c r="G443" i="7"/>
  <c r="D443" i="7"/>
  <c r="G444" i="7"/>
  <c r="D444" i="7"/>
  <c r="E444" i="7"/>
  <c r="E445" i="7"/>
  <c r="G445" i="7"/>
  <c r="D445" i="7"/>
  <c r="G446" i="7"/>
  <c r="D446" i="7"/>
  <c r="E446" i="7"/>
  <c r="E447" i="7"/>
  <c r="G447" i="7"/>
  <c r="D447" i="7"/>
  <c r="G448" i="7"/>
  <c r="D448" i="7"/>
  <c r="E448" i="7"/>
  <c r="G422" i="7"/>
  <c r="D422" i="7"/>
  <c r="E422" i="7"/>
  <c r="E423" i="7"/>
  <c r="G423" i="7"/>
  <c r="D423" i="7"/>
  <c r="G424" i="7"/>
  <c r="D424" i="7"/>
  <c r="E424" i="7"/>
  <c r="E425" i="7"/>
  <c r="G425" i="7"/>
  <c r="D425" i="7"/>
  <c r="G426" i="7"/>
  <c r="D426" i="7"/>
  <c r="E426" i="7"/>
  <c r="E427" i="7"/>
  <c r="G427" i="7"/>
  <c r="D427" i="7"/>
  <c r="G428" i="7"/>
  <c r="D428" i="7"/>
  <c r="E428" i="7"/>
  <c r="E429" i="7"/>
  <c r="G429" i="7"/>
  <c r="D429" i="7"/>
  <c r="G430" i="7"/>
  <c r="D430" i="7"/>
  <c r="E430" i="7"/>
  <c r="E431" i="7"/>
  <c r="G431" i="7"/>
  <c r="D431" i="7"/>
  <c r="G432" i="7"/>
  <c r="D432" i="7"/>
  <c r="E432" i="7"/>
  <c r="E433" i="7"/>
  <c r="G433" i="7"/>
  <c r="D433" i="7"/>
  <c r="G43" i="4"/>
  <c r="H43" i="4" s="1"/>
  <c r="F44" i="4"/>
  <c r="D44" i="4"/>
  <c r="I44" i="4"/>
  <c r="E44" i="4"/>
  <c r="G39" i="4"/>
  <c r="H39" i="4" s="1"/>
  <c r="F46" i="4"/>
  <c r="D46" i="4"/>
  <c r="I46" i="4"/>
  <c r="E46" i="4"/>
  <c r="G41" i="4"/>
  <c r="H41" i="4" s="1"/>
  <c r="F42" i="4"/>
  <c r="D42" i="4"/>
  <c r="I42" i="4"/>
  <c r="E42" i="4"/>
  <c r="EJ74" i="1" l="1"/>
  <c r="EA79" i="1"/>
  <c r="BK70" i="1"/>
  <c r="BG71" i="1"/>
  <c r="EW76" i="1"/>
  <c r="C18" i="9"/>
  <c r="C37" i="9"/>
  <c r="C57" i="9" s="1"/>
  <c r="C77" i="9" s="1"/>
  <c r="C97" i="9" s="1"/>
  <c r="C117" i="9" s="1"/>
  <c r="C137" i="9" s="1"/>
  <c r="C157" i="9" s="1"/>
  <c r="C177" i="9" s="1"/>
  <c r="C197" i="9" s="1"/>
  <c r="C217" i="9" s="1"/>
  <c r="C237" i="9" s="1"/>
  <c r="C257" i="9" s="1"/>
  <c r="C277" i="9" s="1"/>
  <c r="C297" i="9" s="1"/>
  <c r="C317" i="9" s="1"/>
  <c r="C337" i="9" s="1"/>
  <c r="C357" i="9" s="1"/>
  <c r="C377" i="9" s="1"/>
  <c r="C397" i="9" s="1"/>
  <c r="C417" i="9" s="1"/>
  <c r="C437" i="9" s="1"/>
  <c r="C457" i="9" s="1"/>
  <c r="C477" i="9" s="1"/>
  <c r="C497" i="9" s="1"/>
  <c r="C517" i="9" s="1"/>
  <c r="C537" i="9" s="1"/>
  <c r="C557" i="9" s="1"/>
  <c r="C577" i="9" s="1"/>
  <c r="C597" i="9" s="1"/>
  <c r="C617" i="9" s="1"/>
  <c r="E100" i="5"/>
  <c r="F100" i="5"/>
  <c r="E88" i="5"/>
  <c r="F88" i="5"/>
  <c r="E136" i="5"/>
  <c r="F136" i="5"/>
  <c r="E124" i="5"/>
  <c r="F124" i="5"/>
  <c r="E148" i="5"/>
  <c r="F148" i="5"/>
  <c r="E211" i="5"/>
  <c r="F211" i="5"/>
  <c r="E160" i="5"/>
  <c r="F160" i="5"/>
  <c r="E112" i="5"/>
  <c r="F112" i="5"/>
  <c r="E30" i="8"/>
  <c r="D30" i="8"/>
  <c r="E31" i="8"/>
  <c r="D31" i="8"/>
  <c r="C586" i="7"/>
  <c r="C584" i="7"/>
  <c r="C582" i="7"/>
  <c r="C580" i="7"/>
  <c r="C578" i="7"/>
  <c r="C585" i="7"/>
  <c r="C583" i="7"/>
  <c r="C581" i="7"/>
  <c r="C579" i="7"/>
  <c r="C567" i="7"/>
  <c r="C565" i="7"/>
  <c r="C563" i="7"/>
  <c r="C561" i="7"/>
  <c r="C576" i="7"/>
  <c r="C574" i="7"/>
  <c r="C572" i="7"/>
  <c r="C570" i="7"/>
  <c r="C568" i="7"/>
  <c r="C566" i="7"/>
  <c r="C564" i="7"/>
  <c r="C562" i="7"/>
  <c r="C560" i="7"/>
  <c r="C577" i="7"/>
  <c r="C575" i="7"/>
  <c r="C573" i="7"/>
  <c r="C571" i="7"/>
  <c r="C569" i="7"/>
  <c r="G460" i="7"/>
  <c r="D460" i="7"/>
  <c r="E460" i="7"/>
  <c r="E459" i="7"/>
  <c r="G459" i="7"/>
  <c r="D459" i="7"/>
  <c r="G458" i="7"/>
  <c r="D458" i="7"/>
  <c r="E458" i="7"/>
  <c r="E457" i="7"/>
  <c r="G457" i="7"/>
  <c r="D457" i="7"/>
  <c r="G456" i="7"/>
  <c r="D456" i="7"/>
  <c r="E456" i="7"/>
  <c r="E455" i="7"/>
  <c r="G455" i="7"/>
  <c r="D455" i="7"/>
  <c r="G454" i="7"/>
  <c r="D454" i="7"/>
  <c r="E454" i="7"/>
  <c r="E453" i="7"/>
  <c r="G453" i="7"/>
  <c r="D453" i="7"/>
  <c r="G452" i="7"/>
  <c r="D452" i="7"/>
  <c r="E452" i="7"/>
  <c r="E451" i="7"/>
  <c r="G451" i="7"/>
  <c r="D451" i="7"/>
  <c r="G450" i="7"/>
  <c r="D450" i="7"/>
  <c r="E450" i="7"/>
  <c r="E449" i="7"/>
  <c r="G449" i="7"/>
  <c r="D449" i="7"/>
  <c r="E475" i="7"/>
  <c r="G475" i="7"/>
  <c r="D475" i="7"/>
  <c r="G474" i="7"/>
  <c r="D474" i="7"/>
  <c r="E474" i="7"/>
  <c r="E473" i="7"/>
  <c r="G473" i="7"/>
  <c r="D473" i="7"/>
  <c r="G472" i="7"/>
  <c r="D472" i="7"/>
  <c r="E472" i="7"/>
  <c r="E471" i="7"/>
  <c r="G471" i="7"/>
  <c r="D471" i="7"/>
  <c r="G470" i="7"/>
  <c r="D470" i="7"/>
  <c r="E470" i="7"/>
  <c r="E469" i="7"/>
  <c r="G469" i="7"/>
  <c r="D469" i="7"/>
  <c r="G468" i="7"/>
  <c r="D468" i="7"/>
  <c r="E468" i="7"/>
  <c r="E467" i="7"/>
  <c r="G467" i="7"/>
  <c r="D467" i="7"/>
  <c r="G466" i="7"/>
  <c r="D466" i="7"/>
  <c r="E466" i="7"/>
  <c r="E465" i="7"/>
  <c r="G465" i="7"/>
  <c r="D465" i="7"/>
  <c r="G464" i="7"/>
  <c r="D464" i="7"/>
  <c r="E464" i="7"/>
  <c r="E463" i="7"/>
  <c r="G463" i="7"/>
  <c r="D463" i="7"/>
  <c r="G462" i="7"/>
  <c r="D462" i="7"/>
  <c r="E462" i="7"/>
  <c r="E461" i="7"/>
  <c r="G461" i="7"/>
  <c r="D461" i="7"/>
  <c r="I49" i="4"/>
  <c r="E49" i="4"/>
  <c r="F49" i="4"/>
  <c r="D49" i="4"/>
  <c r="G44" i="4"/>
  <c r="H44" i="4" s="1"/>
  <c r="G42" i="4"/>
  <c r="H42" i="4" s="1"/>
  <c r="I45" i="4"/>
  <c r="E45" i="4"/>
  <c r="F45" i="4"/>
  <c r="D45" i="4"/>
  <c r="G46" i="4"/>
  <c r="H46" i="4" s="1"/>
  <c r="I47" i="4"/>
  <c r="E47" i="4"/>
  <c r="F47" i="4"/>
  <c r="D47" i="4"/>
  <c r="ES74" i="1" l="1"/>
  <c r="EJ79" i="1"/>
  <c r="FF76" i="1"/>
  <c r="BP70" i="1"/>
  <c r="BK71" i="1"/>
  <c r="BK79" i="1"/>
  <c r="C19" i="9"/>
  <c r="C38" i="9"/>
  <c r="C58" i="9" s="1"/>
  <c r="C78" i="9" s="1"/>
  <c r="C98" i="9" s="1"/>
  <c r="C118" i="9" s="1"/>
  <c r="C138" i="9" s="1"/>
  <c r="C158" i="9" s="1"/>
  <c r="C178" i="9" s="1"/>
  <c r="C198" i="9" s="1"/>
  <c r="C218" i="9" s="1"/>
  <c r="C238" i="9" s="1"/>
  <c r="C258" i="9" s="1"/>
  <c r="C278" i="9" s="1"/>
  <c r="C298" i="9" s="1"/>
  <c r="C318" i="9" s="1"/>
  <c r="C338" i="9" s="1"/>
  <c r="C358" i="9" s="1"/>
  <c r="C378" i="9" s="1"/>
  <c r="C398" i="9" s="1"/>
  <c r="C418" i="9" s="1"/>
  <c r="C438" i="9" s="1"/>
  <c r="C458" i="9" s="1"/>
  <c r="C478" i="9" s="1"/>
  <c r="C498" i="9" s="1"/>
  <c r="C518" i="9" s="1"/>
  <c r="C538" i="9" s="1"/>
  <c r="C558" i="9" s="1"/>
  <c r="C578" i="9" s="1"/>
  <c r="C598" i="9" s="1"/>
  <c r="C618" i="9" s="1"/>
  <c r="E125" i="5"/>
  <c r="F125" i="5"/>
  <c r="E224" i="5"/>
  <c r="F224" i="5"/>
  <c r="E137" i="5"/>
  <c r="F137" i="5"/>
  <c r="E101" i="5"/>
  <c r="F101" i="5"/>
  <c r="E173" i="5"/>
  <c r="F173" i="5"/>
  <c r="E161" i="5"/>
  <c r="F161" i="5"/>
  <c r="E149" i="5"/>
  <c r="F149" i="5"/>
  <c r="E113" i="5"/>
  <c r="F113" i="5"/>
  <c r="D33" i="8"/>
  <c r="E33" i="8"/>
  <c r="D32" i="8"/>
  <c r="E32" i="8"/>
  <c r="C596" i="7"/>
  <c r="C598" i="7"/>
  <c r="C600" i="7"/>
  <c r="C602" i="7"/>
  <c r="C604" i="7"/>
  <c r="C587" i="7"/>
  <c r="C589" i="7"/>
  <c r="C591" i="7"/>
  <c r="C593" i="7"/>
  <c r="C595" i="7"/>
  <c r="C597" i="7"/>
  <c r="C599" i="7"/>
  <c r="C601" i="7"/>
  <c r="C603" i="7"/>
  <c r="C588" i="7"/>
  <c r="C590" i="7"/>
  <c r="C592" i="7"/>
  <c r="C594" i="7"/>
  <c r="C606" i="7"/>
  <c r="C608" i="7"/>
  <c r="C610" i="7"/>
  <c r="C612" i="7"/>
  <c r="C605" i="7"/>
  <c r="C607" i="7"/>
  <c r="C609" i="7"/>
  <c r="C611" i="7"/>
  <c r="C613" i="7"/>
  <c r="G488" i="7"/>
  <c r="D488" i="7"/>
  <c r="E488" i="7"/>
  <c r="E489" i="7"/>
  <c r="G489" i="7"/>
  <c r="D489" i="7"/>
  <c r="G490" i="7"/>
  <c r="D490" i="7"/>
  <c r="E490" i="7"/>
  <c r="E491" i="7"/>
  <c r="G491" i="7"/>
  <c r="D491" i="7"/>
  <c r="G492" i="7"/>
  <c r="D492" i="7"/>
  <c r="E492" i="7"/>
  <c r="E493" i="7"/>
  <c r="G493" i="7"/>
  <c r="D493" i="7"/>
  <c r="G494" i="7"/>
  <c r="D494" i="7"/>
  <c r="E494" i="7"/>
  <c r="E495" i="7"/>
  <c r="G495" i="7"/>
  <c r="D495" i="7"/>
  <c r="G496" i="7"/>
  <c r="D496" i="7"/>
  <c r="E496" i="7"/>
  <c r="E497" i="7"/>
  <c r="G497" i="7"/>
  <c r="D497" i="7"/>
  <c r="G498" i="7"/>
  <c r="D498" i="7"/>
  <c r="E498" i="7"/>
  <c r="E499" i="7"/>
  <c r="G499" i="7"/>
  <c r="D499" i="7"/>
  <c r="G500" i="7"/>
  <c r="D500" i="7"/>
  <c r="E500" i="7"/>
  <c r="E501" i="7"/>
  <c r="G501" i="7"/>
  <c r="D501" i="7"/>
  <c r="G502" i="7"/>
  <c r="D502" i="7"/>
  <c r="E502" i="7"/>
  <c r="G476" i="7"/>
  <c r="D476" i="7"/>
  <c r="E476" i="7"/>
  <c r="E477" i="7"/>
  <c r="G477" i="7"/>
  <c r="D477" i="7"/>
  <c r="G478" i="7"/>
  <c r="D478" i="7"/>
  <c r="E478" i="7"/>
  <c r="E479" i="7"/>
  <c r="G479" i="7"/>
  <c r="D479" i="7"/>
  <c r="G480" i="7"/>
  <c r="D480" i="7"/>
  <c r="E480" i="7"/>
  <c r="E481" i="7"/>
  <c r="G481" i="7"/>
  <c r="D481" i="7"/>
  <c r="G482" i="7"/>
  <c r="D482" i="7"/>
  <c r="E482" i="7"/>
  <c r="E483" i="7"/>
  <c r="G483" i="7"/>
  <c r="D483" i="7"/>
  <c r="G484" i="7"/>
  <c r="D484" i="7"/>
  <c r="E484" i="7"/>
  <c r="E485" i="7"/>
  <c r="G485" i="7"/>
  <c r="D485" i="7"/>
  <c r="G486" i="7"/>
  <c r="D486" i="7"/>
  <c r="E486" i="7"/>
  <c r="E487" i="7"/>
  <c r="G487" i="7"/>
  <c r="D487" i="7"/>
  <c r="G47" i="4"/>
  <c r="H47" i="4" s="1"/>
  <c r="F48" i="4"/>
  <c r="D48" i="4"/>
  <c r="I48" i="4"/>
  <c r="E48" i="4"/>
  <c r="G49" i="4"/>
  <c r="H49" i="4" s="1"/>
  <c r="F50" i="4"/>
  <c r="D50" i="4"/>
  <c r="I50" i="4"/>
  <c r="E50" i="4"/>
  <c r="G45" i="4"/>
  <c r="H45" i="4" s="1"/>
  <c r="F52" i="4"/>
  <c r="D52" i="4"/>
  <c r="I52" i="4"/>
  <c r="E52" i="4"/>
  <c r="FB74" i="1" l="1"/>
  <c r="ES79" i="1"/>
  <c r="FO76" i="1"/>
  <c r="BT70" i="1"/>
  <c r="BP71" i="1"/>
  <c r="C20" i="9"/>
  <c r="C39" i="9"/>
  <c r="C59" i="9" s="1"/>
  <c r="C79" i="9" s="1"/>
  <c r="C99" i="9" s="1"/>
  <c r="C119" i="9" s="1"/>
  <c r="C139" i="9" s="1"/>
  <c r="C159" i="9" s="1"/>
  <c r="C179" i="9" s="1"/>
  <c r="C199" i="9" s="1"/>
  <c r="C219" i="9" s="1"/>
  <c r="C239" i="9" s="1"/>
  <c r="C259" i="9" s="1"/>
  <c r="C279" i="9" s="1"/>
  <c r="C299" i="9" s="1"/>
  <c r="C319" i="9" s="1"/>
  <c r="C339" i="9" s="1"/>
  <c r="C359" i="9" s="1"/>
  <c r="C379" i="9" s="1"/>
  <c r="C399" i="9" s="1"/>
  <c r="C419" i="9" s="1"/>
  <c r="C439" i="9" s="1"/>
  <c r="C459" i="9" s="1"/>
  <c r="C479" i="9" s="1"/>
  <c r="C499" i="9" s="1"/>
  <c r="C519" i="9" s="1"/>
  <c r="C539" i="9" s="1"/>
  <c r="C559" i="9" s="1"/>
  <c r="C579" i="9" s="1"/>
  <c r="C599" i="9" s="1"/>
  <c r="C619" i="9" s="1"/>
  <c r="E126" i="5"/>
  <c r="F126" i="5"/>
  <c r="E174" i="5"/>
  <c r="F174" i="5"/>
  <c r="E114" i="5"/>
  <c r="F114" i="5"/>
  <c r="E237" i="5"/>
  <c r="F237" i="5"/>
  <c r="E162" i="5"/>
  <c r="F162" i="5"/>
  <c r="E186" i="5"/>
  <c r="F186" i="5"/>
  <c r="E150" i="5"/>
  <c r="F150" i="5"/>
  <c r="E138" i="5"/>
  <c r="F138" i="5"/>
  <c r="D34" i="8"/>
  <c r="E34" i="8"/>
  <c r="D35" i="8"/>
  <c r="E35" i="8"/>
  <c r="C640" i="7"/>
  <c r="C638" i="7"/>
  <c r="C636" i="7"/>
  <c r="C634" i="7"/>
  <c r="C632" i="7"/>
  <c r="C639" i="7"/>
  <c r="C637" i="7"/>
  <c r="C635" i="7"/>
  <c r="C633" i="7"/>
  <c r="C621" i="7"/>
  <c r="C619" i="7"/>
  <c r="C617" i="7"/>
  <c r="C615" i="7"/>
  <c r="C630" i="7"/>
  <c r="C628" i="7"/>
  <c r="C626" i="7"/>
  <c r="C624" i="7"/>
  <c r="C622" i="7"/>
  <c r="C620" i="7"/>
  <c r="C618" i="7"/>
  <c r="C616" i="7"/>
  <c r="C614" i="7"/>
  <c r="C631" i="7"/>
  <c r="C629" i="7"/>
  <c r="C627" i="7"/>
  <c r="C625" i="7"/>
  <c r="C623" i="7"/>
  <c r="G514" i="7"/>
  <c r="D514" i="7"/>
  <c r="E514" i="7"/>
  <c r="E513" i="7"/>
  <c r="G513" i="7"/>
  <c r="D513" i="7"/>
  <c r="G512" i="7"/>
  <c r="D512" i="7"/>
  <c r="E512" i="7"/>
  <c r="E511" i="7"/>
  <c r="G511" i="7"/>
  <c r="D511" i="7"/>
  <c r="G510" i="7"/>
  <c r="D510" i="7"/>
  <c r="E510" i="7"/>
  <c r="E509" i="7"/>
  <c r="G509" i="7"/>
  <c r="D509" i="7"/>
  <c r="G508" i="7"/>
  <c r="D508" i="7"/>
  <c r="E508" i="7"/>
  <c r="E507" i="7"/>
  <c r="G507" i="7"/>
  <c r="D507" i="7"/>
  <c r="G506" i="7"/>
  <c r="D506" i="7"/>
  <c r="E506" i="7"/>
  <c r="E505" i="7"/>
  <c r="G505" i="7"/>
  <c r="D505" i="7"/>
  <c r="G504" i="7"/>
  <c r="D504" i="7"/>
  <c r="E504" i="7"/>
  <c r="E503" i="7"/>
  <c r="G503" i="7"/>
  <c r="D503" i="7"/>
  <c r="G529" i="7"/>
  <c r="D529" i="7"/>
  <c r="E529" i="7"/>
  <c r="E528" i="7"/>
  <c r="G528" i="7"/>
  <c r="D528" i="7"/>
  <c r="G527" i="7"/>
  <c r="D527" i="7"/>
  <c r="E527" i="7"/>
  <c r="E526" i="7"/>
  <c r="G526" i="7"/>
  <c r="D526" i="7"/>
  <c r="G525" i="7"/>
  <c r="D525" i="7"/>
  <c r="E525" i="7"/>
  <c r="E524" i="7"/>
  <c r="G524" i="7"/>
  <c r="D524" i="7"/>
  <c r="G523" i="7"/>
  <c r="D523" i="7"/>
  <c r="E523" i="7"/>
  <c r="E522" i="7"/>
  <c r="G522" i="7"/>
  <c r="D522" i="7"/>
  <c r="G521" i="7"/>
  <c r="E521" i="7"/>
  <c r="D521" i="7"/>
  <c r="G520" i="7"/>
  <c r="D520" i="7"/>
  <c r="E520" i="7"/>
  <c r="E519" i="7"/>
  <c r="G519" i="7"/>
  <c r="D519" i="7"/>
  <c r="G518" i="7"/>
  <c r="D518" i="7"/>
  <c r="E518" i="7"/>
  <c r="E517" i="7"/>
  <c r="G517" i="7"/>
  <c r="D517" i="7"/>
  <c r="G516" i="7"/>
  <c r="D516" i="7"/>
  <c r="E516" i="7"/>
  <c r="E515" i="7"/>
  <c r="G515" i="7"/>
  <c r="D515" i="7"/>
  <c r="G52" i="4"/>
  <c r="H52" i="4" s="1"/>
  <c r="I53" i="4"/>
  <c r="E53" i="4"/>
  <c r="F53" i="4"/>
  <c r="D53" i="4"/>
  <c r="G48" i="4"/>
  <c r="H48" i="4" s="1"/>
  <c r="I55" i="4"/>
  <c r="E55" i="4"/>
  <c r="F55" i="4"/>
  <c r="D55" i="4"/>
  <c r="G50" i="4"/>
  <c r="H50" i="4" s="1"/>
  <c r="I51" i="4"/>
  <c r="E51" i="4"/>
  <c r="F51" i="4"/>
  <c r="D51" i="4"/>
  <c r="FK74" i="1" l="1"/>
  <c r="FB79" i="1"/>
  <c r="BY70" i="1"/>
  <c r="BT71" i="1"/>
  <c r="BT79" i="1"/>
  <c r="FX76" i="1"/>
  <c r="C21" i="9"/>
  <c r="C40" i="9"/>
  <c r="C60" i="9" s="1"/>
  <c r="C80" i="9" s="1"/>
  <c r="C100" i="9" s="1"/>
  <c r="C120" i="9" s="1"/>
  <c r="C140" i="9" s="1"/>
  <c r="C160" i="9" s="1"/>
  <c r="C180" i="9" s="1"/>
  <c r="C200" i="9" s="1"/>
  <c r="C220" i="9" s="1"/>
  <c r="C240" i="9" s="1"/>
  <c r="C260" i="9" s="1"/>
  <c r="C280" i="9" s="1"/>
  <c r="C300" i="9" s="1"/>
  <c r="C320" i="9" s="1"/>
  <c r="C340" i="9" s="1"/>
  <c r="C360" i="9" s="1"/>
  <c r="C380" i="9" s="1"/>
  <c r="C400" i="9" s="1"/>
  <c r="C420" i="9" s="1"/>
  <c r="C440" i="9" s="1"/>
  <c r="C460" i="9" s="1"/>
  <c r="C480" i="9" s="1"/>
  <c r="C500" i="9" s="1"/>
  <c r="C520" i="9" s="1"/>
  <c r="C540" i="9" s="1"/>
  <c r="C560" i="9" s="1"/>
  <c r="C580" i="9" s="1"/>
  <c r="C600" i="9" s="1"/>
  <c r="C620" i="9" s="1"/>
  <c r="E151" i="5"/>
  <c r="F151" i="5"/>
  <c r="E199" i="5"/>
  <c r="F199" i="5"/>
  <c r="E250" i="5"/>
  <c r="F250" i="5"/>
  <c r="E187" i="5"/>
  <c r="F187" i="5"/>
  <c r="E163" i="5"/>
  <c r="F163" i="5"/>
  <c r="E175" i="5"/>
  <c r="F175" i="5"/>
  <c r="E127" i="5"/>
  <c r="F127" i="5"/>
  <c r="E139" i="5"/>
  <c r="F139" i="5"/>
  <c r="D37" i="8"/>
  <c r="E37" i="8"/>
  <c r="D36" i="8"/>
  <c r="E36" i="8"/>
  <c r="C650" i="7"/>
  <c r="C652" i="7"/>
  <c r="C654" i="7"/>
  <c r="C656" i="7"/>
  <c r="C658" i="7"/>
  <c r="C641" i="7"/>
  <c r="C643" i="7"/>
  <c r="C645" i="7"/>
  <c r="C647" i="7"/>
  <c r="C649" i="7"/>
  <c r="C651" i="7"/>
  <c r="C653" i="7"/>
  <c r="C655" i="7"/>
  <c r="C657" i="7"/>
  <c r="C642" i="7"/>
  <c r="C644" i="7"/>
  <c r="C646" i="7"/>
  <c r="C648" i="7"/>
  <c r="C660" i="7"/>
  <c r="C662" i="7"/>
  <c r="C664" i="7"/>
  <c r="C666" i="7"/>
  <c r="C659" i="7"/>
  <c r="C661" i="7"/>
  <c r="C663" i="7"/>
  <c r="C665" i="7"/>
  <c r="C667" i="7"/>
  <c r="E542" i="7"/>
  <c r="G542" i="7"/>
  <c r="D542" i="7"/>
  <c r="G543" i="7"/>
  <c r="D543" i="7"/>
  <c r="E543" i="7"/>
  <c r="E544" i="7"/>
  <c r="G544" i="7"/>
  <c r="D544" i="7"/>
  <c r="G545" i="7"/>
  <c r="D545" i="7"/>
  <c r="E545" i="7"/>
  <c r="E546" i="7"/>
  <c r="G546" i="7"/>
  <c r="D546" i="7"/>
  <c r="G547" i="7"/>
  <c r="D547" i="7"/>
  <c r="E547" i="7"/>
  <c r="E548" i="7"/>
  <c r="G548" i="7"/>
  <c r="D548" i="7"/>
  <c r="G549" i="7"/>
  <c r="D549" i="7"/>
  <c r="E549" i="7"/>
  <c r="E550" i="7"/>
  <c r="G550" i="7"/>
  <c r="D550" i="7"/>
  <c r="G551" i="7"/>
  <c r="D551" i="7"/>
  <c r="E551" i="7"/>
  <c r="E552" i="7"/>
  <c r="G552" i="7"/>
  <c r="D552" i="7"/>
  <c r="G553" i="7"/>
  <c r="D553" i="7"/>
  <c r="E553" i="7"/>
  <c r="E554" i="7"/>
  <c r="G554" i="7"/>
  <c r="D554" i="7"/>
  <c r="G555" i="7"/>
  <c r="D555" i="7"/>
  <c r="E555" i="7"/>
  <c r="E556" i="7"/>
  <c r="G556" i="7"/>
  <c r="D556" i="7"/>
  <c r="E530" i="7"/>
  <c r="G530" i="7"/>
  <c r="D530" i="7"/>
  <c r="G531" i="7"/>
  <c r="D531" i="7"/>
  <c r="E531" i="7"/>
  <c r="E532" i="7"/>
  <c r="G532" i="7"/>
  <c r="D532" i="7"/>
  <c r="G533" i="7"/>
  <c r="D533" i="7"/>
  <c r="E533" i="7"/>
  <c r="E534" i="7"/>
  <c r="G534" i="7"/>
  <c r="D534" i="7"/>
  <c r="G535" i="7"/>
  <c r="D535" i="7"/>
  <c r="E535" i="7"/>
  <c r="E536" i="7"/>
  <c r="G536" i="7"/>
  <c r="D536" i="7"/>
  <c r="G537" i="7"/>
  <c r="D537" i="7"/>
  <c r="E537" i="7"/>
  <c r="E538" i="7"/>
  <c r="G538" i="7"/>
  <c r="D538" i="7"/>
  <c r="G539" i="7"/>
  <c r="D539" i="7"/>
  <c r="E539" i="7"/>
  <c r="E540" i="7"/>
  <c r="G540" i="7"/>
  <c r="D540" i="7"/>
  <c r="G541" i="7"/>
  <c r="D541" i="7"/>
  <c r="E541" i="7"/>
  <c r="G51" i="4"/>
  <c r="H51" i="4" s="1"/>
  <c r="I58" i="4"/>
  <c r="E58" i="4"/>
  <c r="F58" i="4"/>
  <c r="D58" i="4"/>
  <c r="G53" i="4"/>
  <c r="H53" i="4" s="1"/>
  <c r="F54" i="4"/>
  <c r="D54" i="4"/>
  <c r="I54" i="4"/>
  <c r="E54" i="4"/>
  <c r="G55" i="4"/>
  <c r="H55" i="4" s="1"/>
  <c r="F56" i="4"/>
  <c r="D56" i="4"/>
  <c r="I56" i="4"/>
  <c r="E56" i="4"/>
  <c r="FT74" i="1" l="1"/>
  <c r="FK79" i="1"/>
  <c r="GG76" i="1"/>
  <c r="CC70" i="1"/>
  <c r="BY71" i="1"/>
  <c r="C22" i="9"/>
  <c r="C41" i="9"/>
  <c r="C61" i="9" s="1"/>
  <c r="C81" i="9" s="1"/>
  <c r="C101" i="9" s="1"/>
  <c r="C121" i="9" s="1"/>
  <c r="C141" i="9" s="1"/>
  <c r="C161" i="9" s="1"/>
  <c r="C181" i="9" s="1"/>
  <c r="C201" i="9" s="1"/>
  <c r="C221" i="9" s="1"/>
  <c r="C241" i="9" s="1"/>
  <c r="C261" i="9" s="1"/>
  <c r="C281" i="9" s="1"/>
  <c r="C301" i="9" s="1"/>
  <c r="C321" i="9" s="1"/>
  <c r="C341" i="9" s="1"/>
  <c r="C361" i="9" s="1"/>
  <c r="C381" i="9" s="1"/>
  <c r="C401" i="9" s="1"/>
  <c r="C421" i="9" s="1"/>
  <c r="C441" i="9" s="1"/>
  <c r="C461" i="9" s="1"/>
  <c r="C481" i="9" s="1"/>
  <c r="C501" i="9" s="1"/>
  <c r="C521" i="9" s="1"/>
  <c r="C541" i="9" s="1"/>
  <c r="C561" i="9" s="1"/>
  <c r="C581" i="9" s="1"/>
  <c r="C601" i="9" s="1"/>
  <c r="C621" i="9" s="1"/>
  <c r="E152" i="5"/>
  <c r="F152" i="5"/>
  <c r="E188" i="5"/>
  <c r="F188" i="5"/>
  <c r="E200" i="5"/>
  <c r="F200" i="5"/>
  <c r="E212" i="5"/>
  <c r="F212" i="5"/>
  <c r="E140" i="5"/>
  <c r="F140" i="5"/>
  <c r="E176" i="5"/>
  <c r="F176" i="5"/>
  <c r="E263" i="5"/>
  <c r="F263" i="5"/>
  <c r="E164" i="5"/>
  <c r="F164" i="5"/>
  <c r="D38" i="8"/>
  <c r="E38" i="8"/>
  <c r="D39" i="8"/>
  <c r="E39" i="8"/>
  <c r="C690" i="7"/>
  <c r="C688" i="7"/>
  <c r="C686" i="7"/>
  <c r="C689" i="7"/>
  <c r="C687" i="7"/>
  <c r="C675" i="7"/>
  <c r="C673" i="7"/>
  <c r="C671" i="7"/>
  <c r="C669" i="7"/>
  <c r="C684" i="7"/>
  <c r="C682" i="7"/>
  <c r="C680" i="7"/>
  <c r="C678" i="7"/>
  <c r="C676" i="7"/>
  <c r="C674" i="7"/>
  <c r="C672" i="7"/>
  <c r="C670" i="7"/>
  <c r="C668" i="7"/>
  <c r="C685" i="7"/>
  <c r="C683" i="7"/>
  <c r="C681" i="7"/>
  <c r="C679" i="7"/>
  <c r="C677" i="7"/>
  <c r="C694" i="7"/>
  <c r="C692" i="7"/>
  <c r="C693" i="7"/>
  <c r="C691" i="7"/>
  <c r="E568" i="7"/>
  <c r="G568" i="7"/>
  <c r="D568" i="7"/>
  <c r="G567" i="7"/>
  <c r="D567" i="7"/>
  <c r="E567" i="7"/>
  <c r="E566" i="7"/>
  <c r="G566" i="7"/>
  <c r="D566" i="7"/>
  <c r="G565" i="7"/>
  <c r="D565" i="7"/>
  <c r="E565" i="7"/>
  <c r="E564" i="7"/>
  <c r="G564" i="7"/>
  <c r="D564" i="7"/>
  <c r="G563" i="7"/>
  <c r="D563" i="7"/>
  <c r="E563" i="7"/>
  <c r="E562" i="7"/>
  <c r="G562" i="7"/>
  <c r="D562" i="7"/>
  <c r="G561" i="7"/>
  <c r="D561" i="7"/>
  <c r="E561" i="7"/>
  <c r="E560" i="7"/>
  <c r="G560" i="7"/>
  <c r="D560" i="7"/>
  <c r="G559" i="7"/>
  <c r="D559" i="7"/>
  <c r="E559" i="7"/>
  <c r="E558" i="7"/>
  <c r="G558" i="7"/>
  <c r="D558" i="7"/>
  <c r="G557" i="7"/>
  <c r="D557" i="7"/>
  <c r="E557" i="7"/>
  <c r="G583" i="7"/>
  <c r="D583" i="7"/>
  <c r="E583" i="7"/>
  <c r="E582" i="7"/>
  <c r="G582" i="7"/>
  <c r="D582" i="7"/>
  <c r="G581" i="7"/>
  <c r="D581" i="7"/>
  <c r="E581" i="7"/>
  <c r="E580" i="7"/>
  <c r="G580" i="7"/>
  <c r="D580" i="7"/>
  <c r="G579" i="7"/>
  <c r="D579" i="7"/>
  <c r="E579" i="7"/>
  <c r="E578" i="7"/>
  <c r="G578" i="7"/>
  <c r="D578" i="7"/>
  <c r="G577" i="7"/>
  <c r="D577" i="7"/>
  <c r="E577" i="7"/>
  <c r="E576" i="7"/>
  <c r="G576" i="7"/>
  <c r="D576" i="7"/>
  <c r="G575" i="7"/>
  <c r="D575" i="7"/>
  <c r="E575" i="7"/>
  <c r="E574" i="7"/>
  <c r="G574" i="7"/>
  <c r="D574" i="7"/>
  <c r="G573" i="7"/>
  <c r="D573" i="7"/>
  <c r="E573" i="7"/>
  <c r="E572" i="7"/>
  <c r="G572" i="7"/>
  <c r="D572" i="7"/>
  <c r="G571" i="7"/>
  <c r="D571" i="7"/>
  <c r="E571" i="7"/>
  <c r="E570" i="7"/>
  <c r="G570" i="7"/>
  <c r="D570" i="7"/>
  <c r="G569" i="7"/>
  <c r="D569" i="7"/>
  <c r="E569" i="7"/>
  <c r="G56" i="4"/>
  <c r="H56" i="4" s="1"/>
  <c r="F57" i="4"/>
  <c r="D57" i="4"/>
  <c r="I57" i="4"/>
  <c r="E57" i="4"/>
  <c r="G58" i="4"/>
  <c r="H58" i="4" s="1"/>
  <c r="F59" i="4"/>
  <c r="D59" i="4"/>
  <c r="I59" i="4"/>
  <c r="E59" i="4"/>
  <c r="G54" i="4"/>
  <c r="H54" i="4" s="1"/>
  <c r="F61" i="4"/>
  <c r="D61" i="4"/>
  <c r="I61" i="4"/>
  <c r="E61" i="4"/>
  <c r="GC74" i="1" l="1"/>
  <c r="FT79" i="1"/>
  <c r="GP76" i="1"/>
  <c r="CH70" i="1"/>
  <c r="CC71" i="1"/>
  <c r="CC79" i="1"/>
  <c r="C23" i="9"/>
  <c r="C43" i="9" s="1"/>
  <c r="C63" i="9" s="1"/>
  <c r="C83" i="9" s="1"/>
  <c r="C103" i="9" s="1"/>
  <c r="C123" i="9" s="1"/>
  <c r="C143" i="9" s="1"/>
  <c r="C163" i="9" s="1"/>
  <c r="C183" i="9" s="1"/>
  <c r="C203" i="9" s="1"/>
  <c r="C223" i="9" s="1"/>
  <c r="C243" i="9" s="1"/>
  <c r="C263" i="9" s="1"/>
  <c r="C283" i="9" s="1"/>
  <c r="C303" i="9" s="1"/>
  <c r="C323" i="9" s="1"/>
  <c r="C343" i="9" s="1"/>
  <c r="C363" i="9" s="1"/>
  <c r="C383" i="9" s="1"/>
  <c r="C403" i="9" s="1"/>
  <c r="C423" i="9" s="1"/>
  <c r="C443" i="9" s="1"/>
  <c r="C463" i="9" s="1"/>
  <c r="C483" i="9" s="1"/>
  <c r="C503" i="9" s="1"/>
  <c r="C523" i="9" s="1"/>
  <c r="C543" i="9" s="1"/>
  <c r="C563" i="9" s="1"/>
  <c r="C583" i="9" s="1"/>
  <c r="C603" i="9" s="1"/>
  <c r="C623" i="9" s="1"/>
  <c r="C42" i="9"/>
  <c r="C62" i="9" s="1"/>
  <c r="C82" i="9" s="1"/>
  <c r="C102" i="9" s="1"/>
  <c r="C122" i="9" s="1"/>
  <c r="C142" i="9" s="1"/>
  <c r="C162" i="9" s="1"/>
  <c r="C182" i="9" s="1"/>
  <c r="C202" i="9" s="1"/>
  <c r="C222" i="9" s="1"/>
  <c r="C242" i="9" s="1"/>
  <c r="C262" i="9" s="1"/>
  <c r="C282" i="9" s="1"/>
  <c r="C302" i="9" s="1"/>
  <c r="C322" i="9" s="1"/>
  <c r="C342" i="9" s="1"/>
  <c r="C362" i="9" s="1"/>
  <c r="C382" i="9" s="1"/>
  <c r="C402" i="9" s="1"/>
  <c r="C422" i="9" s="1"/>
  <c r="C442" i="9" s="1"/>
  <c r="C462" i="9" s="1"/>
  <c r="C482" i="9" s="1"/>
  <c r="C502" i="9" s="1"/>
  <c r="C522" i="9" s="1"/>
  <c r="C542" i="9" s="1"/>
  <c r="C562" i="9" s="1"/>
  <c r="C582" i="9" s="1"/>
  <c r="C602" i="9" s="1"/>
  <c r="C622" i="9" s="1"/>
  <c r="E177" i="5"/>
  <c r="F177" i="5"/>
  <c r="E189" i="5"/>
  <c r="F189" i="5"/>
  <c r="E225" i="5"/>
  <c r="F225" i="5"/>
  <c r="E201" i="5"/>
  <c r="F201" i="5"/>
  <c r="F276" i="5"/>
  <c r="E276" i="5"/>
  <c r="E153" i="5"/>
  <c r="F153" i="5"/>
  <c r="E213" i="5"/>
  <c r="F213" i="5"/>
  <c r="E165" i="5"/>
  <c r="F165" i="5"/>
  <c r="D41" i="8"/>
  <c r="E41" i="8"/>
  <c r="D40" i="8"/>
  <c r="E40" i="8"/>
  <c r="C718" i="7"/>
  <c r="C720" i="7"/>
  <c r="C719" i="7"/>
  <c r="C721" i="7"/>
  <c r="C704" i="7"/>
  <c r="C706" i="7"/>
  <c r="C708" i="7"/>
  <c r="C710" i="7"/>
  <c r="C712" i="7"/>
  <c r="C695" i="7"/>
  <c r="C697" i="7"/>
  <c r="C699" i="7"/>
  <c r="C701" i="7"/>
  <c r="C703" i="7"/>
  <c r="C705" i="7"/>
  <c r="C707" i="7"/>
  <c r="C709" i="7"/>
  <c r="C711" i="7"/>
  <c r="C696" i="7"/>
  <c r="C698" i="7"/>
  <c r="C700" i="7"/>
  <c r="C702" i="7"/>
  <c r="C714" i="7"/>
  <c r="C716" i="7"/>
  <c r="C713" i="7"/>
  <c r="C715" i="7"/>
  <c r="C717" i="7"/>
  <c r="E596" i="7"/>
  <c r="G596" i="7"/>
  <c r="D596" i="7"/>
  <c r="G597" i="7"/>
  <c r="D597" i="7"/>
  <c r="E597" i="7"/>
  <c r="E598" i="7"/>
  <c r="G598" i="7"/>
  <c r="D598" i="7"/>
  <c r="G599" i="7"/>
  <c r="D599" i="7"/>
  <c r="E599" i="7"/>
  <c r="E600" i="7"/>
  <c r="G600" i="7"/>
  <c r="D600" i="7"/>
  <c r="G601" i="7"/>
  <c r="D601" i="7"/>
  <c r="E601" i="7"/>
  <c r="E602" i="7"/>
  <c r="G602" i="7"/>
  <c r="D602" i="7"/>
  <c r="G603" i="7"/>
  <c r="D603" i="7"/>
  <c r="E603" i="7"/>
  <c r="E604" i="7"/>
  <c r="G604" i="7"/>
  <c r="D604" i="7"/>
  <c r="G605" i="7"/>
  <c r="D605" i="7"/>
  <c r="E605" i="7"/>
  <c r="E606" i="7"/>
  <c r="G606" i="7"/>
  <c r="D606" i="7"/>
  <c r="G607" i="7"/>
  <c r="D607" i="7"/>
  <c r="E607" i="7"/>
  <c r="E608" i="7"/>
  <c r="G608" i="7"/>
  <c r="D608" i="7"/>
  <c r="G609" i="7"/>
  <c r="D609" i="7"/>
  <c r="E609" i="7"/>
  <c r="E610" i="7"/>
  <c r="G610" i="7"/>
  <c r="D610" i="7"/>
  <c r="E584" i="7"/>
  <c r="G584" i="7"/>
  <c r="D584" i="7"/>
  <c r="G585" i="7"/>
  <c r="D585" i="7"/>
  <c r="E585" i="7"/>
  <c r="E586" i="7"/>
  <c r="G586" i="7"/>
  <c r="D586" i="7"/>
  <c r="G587" i="7"/>
  <c r="D587" i="7"/>
  <c r="E587" i="7"/>
  <c r="E588" i="7"/>
  <c r="G588" i="7"/>
  <c r="D588" i="7"/>
  <c r="G589" i="7"/>
  <c r="D589" i="7"/>
  <c r="E589" i="7"/>
  <c r="E590" i="7"/>
  <c r="G590" i="7"/>
  <c r="D590" i="7"/>
  <c r="G591" i="7"/>
  <c r="D591" i="7"/>
  <c r="E591" i="7"/>
  <c r="E592" i="7"/>
  <c r="G592" i="7"/>
  <c r="D592" i="7"/>
  <c r="G593" i="7"/>
  <c r="D593" i="7"/>
  <c r="E593" i="7"/>
  <c r="E594" i="7"/>
  <c r="G594" i="7"/>
  <c r="D594" i="7"/>
  <c r="G595" i="7"/>
  <c r="D595" i="7"/>
  <c r="E595" i="7"/>
  <c r="G61" i="4"/>
  <c r="H61" i="4" s="1"/>
  <c r="I62" i="4"/>
  <c r="E62" i="4"/>
  <c r="F62" i="4"/>
  <c r="D62" i="4"/>
  <c r="G57" i="4"/>
  <c r="H57" i="4" s="1"/>
  <c r="I64" i="4"/>
  <c r="E64" i="4"/>
  <c r="F64" i="4"/>
  <c r="D64" i="4"/>
  <c r="G59" i="4"/>
  <c r="H59" i="4" s="1"/>
  <c r="I60" i="4"/>
  <c r="E60" i="4"/>
  <c r="F60" i="4"/>
  <c r="D60" i="4"/>
  <c r="GL74" i="1" l="1"/>
  <c r="GC79" i="1"/>
  <c r="CL70" i="1"/>
  <c r="CH71" i="1"/>
  <c r="GY76" i="1"/>
  <c r="E178" i="5"/>
  <c r="F178" i="5"/>
  <c r="E166" i="5"/>
  <c r="F166" i="5"/>
  <c r="E214" i="5"/>
  <c r="F214" i="5"/>
  <c r="E202" i="5"/>
  <c r="F202" i="5"/>
  <c r="E226" i="5"/>
  <c r="F226" i="5"/>
  <c r="F289" i="5"/>
  <c r="E289" i="5"/>
  <c r="E238" i="5"/>
  <c r="F238" i="5"/>
  <c r="E190" i="5"/>
  <c r="F190" i="5"/>
  <c r="D42" i="8"/>
  <c r="E42" i="8"/>
  <c r="D43" i="8"/>
  <c r="E43" i="8"/>
  <c r="C744" i="7"/>
  <c r="C742" i="7"/>
  <c r="C740" i="7"/>
  <c r="C743" i="7"/>
  <c r="C741" i="7"/>
  <c r="C729" i="7"/>
  <c r="C727" i="7"/>
  <c r="C725" i="7"/>
  <c r="C723" i="7"/>
  <c r="C738" i="7"/>
  <c r="C736" i="7"/>
  <c r="C734" i="7"/>
  <c r="C732" i="7"/>
  <c r="C730" i="7"/>
  <c r="C728" i="7"/>
  <c r="C726" i="7"/>
  <c r="C724" i="7"/>
  <c r="C722" i="7"/>
  <c r="C739" i="7"/>
  <c r="C737" i="7"/>
  <c r="C735" i="7"/>
  <c r="C733" i="7"/>
  <c r="C731" i="7"/>
  <c r="C748" i="7"/>
  <c r="C746" i="7"/>
  <c r="C747" i="7"/>
  <c r="C745" i="7"/>
  <c r="E622" i="7"/>
  <c r="G622" i="7"/>
  <c r="D622" i="7"/>
  <c r="G621" i="7"/>
  <c r="D621" i="7"/>
  <c r="E621" i="7"/>
  <c r="E620" i="7"/>
  <c r="G620" i="7"/>
  <c r="D620" i="7"/>
  <c r="G619" i="7"/>
  <c r="D619" i="7"/>
  <c r="E619" i="7"/>
  <c r="E618" i="7"/>
  <c r="G618" i="7"/>
  <c r="D618" i="7"/>
  <c r="G617" i="7"/>
  <c r="D617" i="7"/>
  <c r="E617" i="7"/>
  <c r="E616" i="7"/>
  <c r="G616" i="7"/>
  <c r="D616" i="7"/>
  <c r="G615" i="7"/>
  <c r="D615" i="7"/>
  <c r="E615" i="7"/>
  <c r="E614" i="7"/>
  <c r="G614" i="7"/>
  <c r="D614" i="7"/>
  <c r="G613" i="7"/>
  <c r="D613" i="7"/>
  <c r="E613" i="7"/>
  <c r="E612" i="7"/>
  <c r="G612" i="7"/>
  <c r="D612" i="7"/>
  <c r="G611" i="7"/>
  <c r="D611" i="7"/>
  <c r="E611" i="7"/>
  <c r="E637" i="7"/>
  <c r="G637" i="7"/>
  <c r="D637" i="7"/>
  <c r="G636" i="7"/>
  <c r="D636" i="7"/>
  <c r="E636" i="7"/>
  <c r="E635" i="7"/>
  <c r="G635" i="7"/>
  <c r="D635" i="7"/>
  <c r="G634" i="7"/>
  <c r="D634" i="7"/>
  <c r="E634" i="7"/>
  <c r="E633" i="7"/>
  <c r="G633" i="7"/>
  <c r="D633" i="7"/>
  <c r="G632" i="7"/>
  <c r="D632" i="7"/>
  <c r="E632" i="7"/>
  <c r="E631" i="7"/>
  <c r="G631" i="7"/>
  <c r="D631" i="7"/>
  <c r="G630" i="7"/>
  <c r="D630" i="7"/>
  <c r="E630" i="7"/>
  <c r="E629" i="7"/>
  <c r="G629" i="7"/>
  <c r="D629" i="7"/>
  <c r="G628" i="7"/>
  <c r="D628" i="7"/>
  <c r="E628" i="7"/>
  <c r="E627" i="7"/>
  <c r="G627" i="7"/>
  <c r="D627" i="7"/>
  <c r="E626" i="7"/>
  <c r="G626" i="7"/>
  <c r="D626" i="7"/>
  <c r="G625" i="7"/>
  <c r="D625" i="7"/>
  <c r="E625" i="7"/>
  <c r="E624" i="7"/>
  <c r="G624" i="7"/>
  <c r="D624" i="7"/>
  <c r="G623" i="7"/>
  <c r="D623" i="7"/>
  <c r="E623" i="7"/>
  <c r="G60" i="4"/>
  <c r="H60" i="4" s="1"/>
  <c r="F67" i="4"/>
  <c r="D67" i="4"/>
  <c r="I67" i="4"/>
  <c r="E67" i="4"/>
  <c r="G62" i="4"/>
  <c r="H62" i="4" s="1"/>
  <c r="F63" i="4"/>
  <c r="D63" i="4"/>
  <c r="I63" i="4"/>
  <c r="E63" i="4"/>
  <c r="G64" i="4"/>
  <c r="H64" i="4" s="1"/>
  <c r="F65" i="4"/>
  <c r="D65" i="4"/>
  <c r="I65" i="4"/>
  <c r="E65" i="4"/>
  <c r="GU74" i="1" l="1"/>
  <c r="GL79" i="1"/>
  <c r="HH76" i="1"/>
  <c r="CQ70" i="1"/>
  <c r="CL71" i="1"/>
  <c r="CL79" i="1"/>
  <c r="E203" i="5"/>
  <c r="F203" i="5"/>
  <c r="F302" i="5"/>
  <c r="E302" i="5"/>
  <c r="E215" i="5"/>
  <c r="F215" i="5"/>
  <c r="E179" i="5"/>
  <c r="F179" i="5"/>
  <c r="E251" i="5"/>
  <c r="F251" i="5"/>
  <c r="E239" i="5"/>
  <c r="F239" i="5"/>
  <c r="E227" i="5"/>
  <c r="F227" i="5"/>
  <c r="E191" i="5"/>
  <c r="F191" i="5"/>
  <c r="D45" i="8"/>
  <c r="E45" i="8"/>
  <c r="D44" i="8"/>
  <c r="E44" i="8"/>
  <c r="C772" i="7"/>
  <c r="C774" i="7"/>
  <c r="C773" i="7"/>
  <c r="C775" i="7"/>
  <c r="C758" i="7"/>
  <c r="C760" i="7"/>
  <c r="C762" i="7"/>
  <c r="C764" i="7"/>
  <c r="C766" i="7"/>
  <c r="C749" i="7"/>
  <c r="C751" i="7"/>
  <c r="C753" i="7"/>
  <c r="C755" i="7"/>
  <c r="C757" i="7"/>
  <c r="C759" i="7"/>
  <c r="C761" i="7"/>
  <c r="C763" i="7"/>
  <c r="C765" i="7"/>
  <c r="C750" i="7"/>
  <c r="C752" i="7"/>
  <c r="C754" i="7"/>
  <c r="C756" i="7"/>
  <c r="C768" i="7"/>
  <c r="C770" i="7"/>
  <c r="C767" i="7"/>
  <c r="C769" i="7"/>
  <c r="C771" i="7"/>
  <c r="G650" i="7"/>
  <c r="D650" i="7"/>
  <c r="E650" i="7"/>
  <c r="E651" i="7"/>
  <c r="G651" i="7"/>
  <c r="D651" i="7"/>
  <c r="G652" i="7"/>
  <c r="D652" i="7"/>
  <c r="E652" i="7"/>
  <c r="E653" i="7"/>
  <c r="G653" i="7"/>
  <c r="D653" i="7"/>
  <c r="G654" i="7"/>
  <c r="D654" i="7"/>
  <c r="E654" i="7"/>
  <c r="E655" i="7"/>
  <c r="G655" i="7"/>
  <c r="D655" i="7"/>
  <c r="G656" i="7"/>
  <c r="D656" i="7"/>
  <c r="E656" i="7"/>
  <c r="E657" i="7"/>
  <c r="G657" i="7"/>
  <c r="D657" i="7"/>
  <c r="G658" i="7"/>
  <c r="D658" i="7"/>
  <c r="E658" i="7"/>
  <c r="E659" i="7"/>
  <c r="G659" i="7"/>
  <c r="D659" i="7"/>
  <c r="G660" i="7"/>
  <c r="D660" i="7"/>
  <c r="E660" i="7"/>
  <c r="E661" i="7"/>
  <c r="G661" i="7"/>
  <c r="D661" i="7"/>
  <c r="G662" i="7"/>
  <c r="D662" i="7"/>
  <c r="E662" i="7"/>
  <c r="E663" i="7"/>
  <c r="G663" i="7"/>
  <c r="D663" i="7"/>
  <c r="G664" i="7"/>
  <c r="D664" i="7"/>
  <c r="E664" i="7"/>
  <c r="G638" i="7"/>
  <c r="D638" i="7"/>
  <c r="E638" i="7"/>
  <c r="E639" i="7"/>
  <c r="G639" i="7"/>
  <c r="D639" i="7"/>
  <c r="G640" i="7"/>
  <c r="D640" i="7"/>
  <c r="E640" i="7"/>
  <c r="E641" i="7"/>
  <c r="G641" i="7"/>
  <c r="D641" i="7"/>
  <c r="G642" i="7"/>
  <c r="D642" i="7"/>
  <c r="E642" i="7"/>
  <c r="E643" i="7"/>
  <c r="G643" i="7"/>
  <c r="D643" i="7"/>
  <c r="G644" i="7"/>
  <c r="D644" i="7"/>
  <c r="E644" i="7"/>
  <c r="E645" i="7"/>
  <c r="G645" i="7"/>
  <c r="D645" i="7"/>
  <c r="G646" i="7"/>
  <c r="D646" i="7"/>
  <c r="E646" i="7"/>
  <c r="E647" i="7"/>
  <c r="G647" i="7"/>
  <c r="D647" i="7"/>
  <c r="G648" i="7"/>
  <c r="D648" i="7"/>
  <c r="E648" i="7"/>
  <c r="E649" i="7"/>
  <c r="G649" i="7"/>
  <c r="D649" i="7"/>
  <c r="G65" i="4"/>
  <c r="H65" i="4" s="1"/>
  <c r="I66" i="4"/>
  <c r="E66" i="4"/>
  <c r="F66" i="4"/>
  <c r="D66" i="4"/>
  <c r="G67" i="4"/>
  <c r="H67" i="4" s="1"/>
  <c r="I68" i="4"/>
  <c r="E68" i="4"/>
  <c r="F68" i="4"/>
  <c r="D68" i="4"/>
  <c r="G63" i="4"/>
  <c r="H63" i="4" s="1"/>
  <c r="I70" i="4"/>
  <c r="E70" i="4"/>
  <c r="F70" i="4"/>
  <c r="D70" i="4"/>
  <c r="HD74" i="1" l="1"/>
  <c r="GU79" i="1"/>
  <c r="CU70" i="1"/>
  <c r="CQ71" i="1"/>
  <c r="HQ76" i="1"/>
  <c r="E204" i="5"/>
  <c r="F204" i="5"/>
  <c r="E252" i="5"/>
  <c r="F252" i="5"/>
  <c r="E192" i="5"/>
  <c r="F192" i="5"/>
  <c r="F315" i="5"/>
  <c r="E315" i="5"/>
  <c r="E240" i="5"/>
  <c r="F240" i="5"/>
  <c r="E264" i="5"/>
  <c r="F264" i="5"/>
  <c r="E228" i="5"/>
  <c r="F228" i="5"/>
  <c r="E216" i="5"/>
  <c r="F216" i="5"/>
  <c r="D46" i="8"/>
  <c r="E46" i="8"/>
  <c r="D47" i="8"/>
  <c r="E47" i="8"/>
  <c r="C798" i="7"/>
  <c r="C796" i="7"/>
  <c r="C794" i="7"/>
  <c r="C797" i="7"/>
  <c r="C795" i="7"/>
  <c r="C783" i="7"/>
  <c r="C781" i="7"/>
  <c r="C779" i="7"/>
  <c r="C777" i="7"/>
  <c r="C792" i="7"/>
  <c r="C790" i="7"/>
  <c r="C788" i="7"/>
  <c r="C786" i="7"/>
  <c r="C784" i="7"/>
  <c r="C782" i="7"/>
  <c r="C780" i="7"/>
  <c r="C778" i="7"/>
  <c r="C776" i="7"/>
  <c r="C793" i="7"/>
  <c r="C791" i="7"/>
  <c r="C789" i="7"/>
  <c r="C787" i="7"/>
  <c r="C785" i="7"/>
  <c r="C802" i="7"/>
  <c r="C800" i="7"/>
  <c r="C801" i="7"/>
  <c r="C799" i="7"/>
  <c r="G676" i="7"/>
  <c r="D676" i="7"/>
  <c r="E676" i="7"/>
  <c r="E675" i="7"/>
  <c r="G675" i="7"/>
  <c r="D675" i="7"/>
  <c r="G674" i="7"/>
  <c r="D674" i="7"/>
  <c r="E674" i="7"/>
  <c r="E673" i="7"/>
  <c r="G673" i="7"/>
  <c r="D673" i="7"/>
  <c r="G672" i="7"/>
  <c r="D672" i="7"/>
  <c r="E672" i="7"/>
  <c r="E671" i="7"/>
  <c r="G671" i="7"/>
  <c r="D671" i="7"/>
  <c r="G670" i="7"/>
  <c r="D670" i="7"/>
  <c r="E670" i="7"/>
  <c r="E669" i="7"/>
  <c r="G669" i="7"/>
  <c r="D669" i="7"/>
  <c r="G668" i="7"/>
  <c r="D668" i="7"/>
  <c r="E668" i="7"/>
  <c r="E667" i="7"/>
  <c r="G667" i="7"/>
  <c r="D667" i="7"/>
  <c r="G666" i="7"/>
  <c r="D666" i="7"/>
  <c r="E666" i="7"/>
  <c r="E665" i="7"/>
  <c r="G665" i="7"/>
  <c r="D665" i="7"/>
  <c r="E691" i="7"/>
  <c r="G691" i="7"/>
  <c r="D691" i="7"/>
  <c r="G690" i="7"/>
  <c r="D690" i="7"/>
  <c r="E690" i="7"/>
  <c r="E689" i="7"/>
  <c r="G689" i="7"/>
  <c r="D689" i="7"/>
  <c r="G688" i="7"/>
  <c r="D688" i="7"/>
  <c r="E688" i="7"/>
  <c r="E687" i="7"/>
  <c r="G687" i="7"/>
  <c r="D687" i="7"/>
  <c r="G686" i="7"/>
  <c r="D686" i="7"/>
  <c r="E686" i="7"/>
  <c r="E685" i="7"/>
  <c r="G685" i="7"/>
  <c r="D685" i="7"/>
  <c r="G684" i="7"/>
  <c r="D684" i="7"/>
  <c r="E684" i="7"/>
  <c r="E683" i="7"/>
  <c r="G683" i="7"/>
  <c r="D683" i="7"/>
  <c r="G682" i="7"/>
  <c r="D682" i="7"/>
  <c r="E682" i="7"/>
  <c r="E681" i="7"/>
  <c r="G681" i="7"/>
  <c r="D681" i="7"/>
  <c r="G680" i="7"/>
  <c r="D680" i="7"/>
  <c r="E680" i="7"/>
  <c r="E679" i="7"/>
  <c r="G679" i="7"/>
  <c r="D679" i="7"/>
  <c r="G678" i="7"/>
  <c r="D678" i="7"/>
  <c r="E678" i="7"/>
  <c r="E677" i="7"/>
  <c r="G677" i="7"/>
  <c r="D677" i="7"/>
  <c r="G70" i="4"/>
  <c r="H70" i="4" s="1"/>
  <c r="F71" i="4"/>
  <c r="D71" i="4"/>
  <c r="I71" i="4"/>
  <c r="E71" i="4"/>
  <c r="G66" i="4"/>
  <c r="H66" i="4" s="1"/>
  <c r="F73" i="4"/>
  <c r="D73" i="4"/>
  <c r="I73" i="4"/>
  <c r="E73" i="4"/>
  <c r="G68" i="4"/>
  <c r="H68" i="4" s="1"/>
  <c r="F69" i="4"/>
  <c r="D69" i="4"/>
  <c r="I69" i="4"/>
  <c r="E69" i="4"/>
  <c r="HM74" i="1" l="1"/>
  <c r="HD79" i="1"/>
  <c r="HZ76" i="1"/>
  <c r="CZ70" i="1"/>
  <c r="CU71" i="1"/>
  <c r="CU79" i="1"/>
  <c r="E229" i="5"/>
  <c r="F229" i="5"/>
  <c r="F277" i="5"/>
  <c r="E277" i="5"/>
  <c r="F328" i="5"/>
  <c r="E328" i="5"/>
  <c r="E265" i="5"/>
  <c r="F265" i="5"/>
  <c r="E241" i="5"/>
  <c r="F241" i="5"/>
  <c r="E253" i="5"/>
  <c r="F253" i="5"/>
  <c r="E205" i="5"/>
  <c r="F205" i="5"/>
  <c r="E217" i="5"/>
  <c r="F217" i="5"/>
  <c r="D49" i="8"/>
  <c r="E49" i="8"/>
  <c r="D48" i="8"/>
  <c r="E48" i="8"/>
  <c r="C826" i="7"/>
  <c r="C828" i="7"/>
  <c r="C827" i="7"/>
  <c r="C829" i="7"/>
  <c r="C812" i="7"/>
  <c r="C814" i="7"/>
  <c r="C816" i="7"/>
  <c r="C818" i="7"/>
  <c r="C820" i="7"/>
  <c r="C803" i="7"/>
  <c r="C805" i="7"/>
  <c r="C807" i="7"/>
  <c r="C809" i="7"/>
  <c r="C811" i="7"/>
  <c r="C813" i="7"/>
  <c r="C815" i="7"/>
  <c r="C817" i="7"/>
  <c r="C819" i="7"/>
  <c r="C804" i="7"/>
  <c r="C806" i="7"/>
  <c r="C808" i="7"/>
  <c r="C810" i="7"/>
  <c r="C822" i="7"/>
  <c r="C824" i="7"/>
  <c r="C821" i="7"/>
  <c r="C823" i="7"/>
  <c r="C825" i="7"/>
  <c r="G704" i="7"/>
  <c r="D704" i="7"/>
  <c r="E704" i="7"/>
  <c r="E705" i="7"/>
  <c r="G705" i="7"/>
  <c r="D705" i="7"/>
  <c r="G706" i="7"/>
  <c r="D706" i="7"/>
  <c r="E706" i="7"/>
  <c r="E707" i="7"/>
  <c r="G707" i="7"/>
  <c r="D707" i="7"/>
  <c r="G708" i="7"/>
  <c r="D708" i="7"/>
  <c r="E708" i="7"/>
  <c r="E709" i="7"/>
  <c r="G709" i="7"/>
  <c r="D709" i="7"/>
  <c r="G710" i="7"/>
  <c r="D710" i="7"/>
  <c r="E710" i="7"/>
  <c r="E711" i="7"/>
  <c r="G711" i="7"/>
  <c r="D711" i="7"/>
  <c r="G712" i="7"/>
  <c r="D712" i="7"/>
  <c r="E712" i="7"/>
  <c r="E713" i="7"/>
  <c r="G713" i="7"/>
  <c r="D713" i="7"/>
  <c r="G714" i="7"/>
  <c r="D714" i="7"/>
  <c r="E714" i="7"/>
  <c r="E715" i="7"/>
  <c r="G715" i="7"/>
  <c r="D715" i="7"/>
  <c r="G716" i="7"/>
  <c r="D716" i="7"/>
  <c r="E716" i="7"/>
  <c r="E717" i="7"/>
  <c r="G717" i="7"/>
  <c r="D717" i="7"/>
  <c r="G718" i="7"/>
  <c r="D718" i="7"/>
  <c r="E718" i="7"/>
  <c r="G692" i="7"/>
  <c r="D692" i="7"/>
  <c r="E692" i="7"/>
  <c r="E693" i="7"/>
  <c r="G693" i="7"/>
  <c r="D693" i="7"/>
  <c r="G694" i="7"/>
  <c r="D694" i="7"/>
  <c r="E694" i="7"/>
  <c r="E695" i="7"/>
  <c r="G695" i="7"/>
  <c r="D695" i="7"/>
  <c r="G696" i="7"/>
  <c r="D696" i="7"/>
  <c r="E696" i="7"/>
  <c r="E697" i="7"/>
  <c r="G697" i="7"/>
  <c r="D697" i="7"/>
  <c r="G698" i="7"/>
  <c r="D698" i="7"/>
  <c r="E698" i="7"/>
  <c r="E699" i="7"/>
  <c r="G699" i="7"/>
  <c r="D699" i="7"/>
  <c r="G700" i="7"/>
  <c r="D700" i="7"/>
  <c r="E700" i="7"/>
  <c r="E701" i="7"/>
  <c r="G701" i="7"/>
  <c r="D701" i="7"/>
  <c r="G702" i="7"/>
  <c r="D702" i="7"/>
  <c r="E702" i="7"/>
  <c r="E703" i="7"/>
  <c r="G703" i="7"/>
  <c r="D703" i="7"/>
  <c r="I76" i="4"/>
  <c r="E76" i="4"/>
  <c r="F76" i="4"/>
  <c r="D76" i="4"/>
  <c r="G71" i="4"/>
  <c r="H71" i="4" s="1"/>
  <c r="G69" i="4"/>
  <c r="H69" i="4" s="1"/>
  <c r="I72" i="4"/>
  <c r="E72" i="4"/>
  <c r="F72" i="4"/>
  <c r="D72" i="4"/>
  <c r="G73" i="4"/>
  <c r="H73" i="4" s="1"/>
  <c r="I74" i="4"/>
  <c r="E74" i="4"/>
  <c r="F74" i="4"/>
  <c r="D74" i="4"/>
  <c r="HV74" i="1" l="1"/>
  <c r="HM79" i="1"/>
  <c r="DD70" i="1"/>
  <c r="CZ71" i="1"/>
  <c r="II76" i="1"/>
  <c r="E230" i="5"/>
  <c r="F230" i="5"/>
  <c r="F266" i="5"/>
  <c r="E266" i="5"/>
  <c r="F278" i="5"/>
  <c r="E278" i="5"/>
  <c r="F290" i="5"/>
  <c r="E290" i="5"/>
  <c r="E218" i="5"/>
  <c r="F218" i="5"/>
  <c r="E254" i="5"/>
  <c r="F254" i="5"/>
  <c r="F341" i="5"/>
  <c r="E341" i="5"/>
  <c r="E242" i="5"/>
  <c r="F242" i="5"/>
  <c r="D50" i="8"/>
  <c r="E50" i="8"/>
  <c r="D51" i="8"/>
  <c r="E51" i="8"/>
  <c r="C837" i="7"/>
  <c r="C835" i="7"/>
  <c r="C833" i="7"/>
  <c r="C831" i="7"/>
  <c r="C838" i="7"/>
  <c r="C836" i="7"/>
  <c r="C834" i="7"/>
  <c r="C832" i="7"/>
  <c r="C830" i="7"/>
  <c r="G730" i="7"/>
  <c r="D730" i="7"/>
  <c r="E730" i="7"/>
  <c r="E729" i="7"/>
  <c r="G729" i="7"/>
  <c r="D729" i="7"/>
  <c r="G728" i="7"/>
  <c r="D728" i="7"/>
  <c r="E728" i="7"/>
  <c r="E727" i="7"/>
  <c r="G727" i="7"/>
  <c r="D727" i="7"/>
  <c r="G726" i="7"/>
  <c r="D726" i="7"/>
  <c r="E726" i="7"/>
  <c r="E725" i="7"/>
  <c r="G725" i="7"/>
  <c r="D725" i="7"/>
  <c r="G724" i="7"/>
  <c r="D724" i="7"/>
  <c r="E724" i="7"/>
  <c r="E723" i="7"/>
  <c r="G723" i="7"/>
  <c r="D723" i="7"/>
  <c r="G722" i="7"/>
  <c r="D722" i="7"/>
  <c r="E722" i="7"/>
  <c r="E721" i="7"/>
  <c r="G721" i="7"/>
  <c r="D721" i="7"/>
  <c r="G720" i="7"/>
  <c r="D720" i="7"/>
  <c r="E720" i="7"/>
  <c r="E719" i="7"/>
  <c r="G719" i="7"/>
  <c r="D719" i="7"/>
  <c r="G745" i="7"/>
  <c r="D745" i="7"/>
  <c r="E745" i="7"/>
  <c r="E744" i="7"/>
  <c r="G744" i="7"/>
  <c r="D744" i="7"/>
  <c r="G743" i="7"/>
  <c r="D743" i="7"/>
  <c r="E743" i="7"/>
  <c r="E742" i="7"/>
  <c r="G742" i="7"/>
  <c r="D742" i="7"/>
  <c r="G741" i="7"/>
  <c r="D741" i="7"/>
  <c r="E741" i="7"/>
  <c r="E740" i="7"/>
  <c r="G740" i="7"/>
  <c r="D740" i="7"/>
  <c r="G739" i="7"/>
  <c r="D739" i="7"/>
  <c r="E739" i="7"/>
  <c r="E738" i="7"/>
  <c r="G738" i="7"/>
  <c r="D738" i="7"/>
  <c r="G737" i="7"/>
  <c r="D737" i="7"/>
  <c r="E737" i="7"/>
  <c r="E736" i="7"/>
  <c r="G736" i="7"/>
  <c r="D736" i="7"/>
  <c r="G735" i="7"/>
  <c r="D735" i="7"/>
  <c r="E735" i="7"/>
  <c r="E734" i="7"/>
  <c r="G734" i="7"/>
  <c r="D734" i="7"/>
  <c r="G733" i="7"/>
  <c r="D733" i="7"/>
  <c r="E733" i="7"/>
  <c r="E732" i="7"/>
  <c r="G732" i="7"/>
  <c r="D732" i="7"/>
  <c r="E731" i="7"/>
  <c r="G731" i="7"/>
  <c r="D731" i="7"/>
  <c r="G74" i="4"/>
  <c r="H74" i="4" s="1"/>
  <c r="F75" i="4"/>
  <c r="D75" i="4"/>
  <c r="I75" i="4"/>
  <c r="E75" i="4"/>
  <c r="G76" i="4"/>
  <c r="H76" i="4" s="1"/>
  <c r="F77" i="4"/>
  <c r="D77" i="4"/>
  <c r="I77" i="4"/>
  <c r="E77" i="4"/>
  <c r="G72" i="4"/>
  <c r="H72" i="4" s="1"/>
  <c r="F79" i="4"/>
  <c r="D79" i="4"/>
  <c r="I79" i="4"/>
  <c r="E79" i="4"/>
  <c r="IE74" i="1" l="1"/>
  <c r="HV79" i="1"/>
  <c r="IR76" i="1"/>
  <c r="DI70" i="1"/>
  <c r="DD71" i="1"/>
  <c r="DD79" i="1"/>
  <c r="E255" i="5"/>
  <c r="F255" i="5"/>
  <c r="F267" i="5"/>
  <c r="E267" i="5"/>
  <c r="F303" i="5"/>
  <c r="E303" i="5"/>
  <c r="F279" i="5"/>
  <c r="E279" i="5"/>
  <c r="E354" i="5"/>
  <c r="F354" i="5"/>
  <c r="E231" i="5"/>
  <c r="F231" i="5"/>
  <c r="F291" i="5"/>
  <c r="E291" i="5"/>
  <c r="E243" i="5"/>
  <c r="F243" i="5"/>
  <c r="D53" i="8"/>
  <c r="E53" i="8"/>
  <c r="D52" i="8"/>
  <c r="E52" i="8"/>
  <c r="E758" i="7"/>
  <c r="G758" i="7"/>
  <c r="D758" i="7"/>
  <c r="G759" i="7"/>
  <c r="D759" i="7"/>
  <c r="E759" i="7"/>
  <c r="E760" i="7"/>
  <c r="G760" i="7"/>
  <c r="D760" i="7"/>
  <c r="G761" i="7"/>
  <c r="D761" i="7"/>
  <c r="E761" i="7"/>
  <c r="E762" i="7"/>
  <c r="G762" i="7"/>
  <c r="D762" i="7"/>
  <c r="G763" i="7"/>
  <c r="D763" i="7"/>
  <c r="E763" i="7"/>
  <c r="E764" i="7"/>
  <c r="G764" i="7"/>
  <c r="D764" i="7"/>
  <c r="G765" i="7"/>
  <c r="D765" i="7"/>
  <c r="E765" i="7"/>
  <c r="E766" i="7"/>
  <c r="G766" i="7"/>
  <c r="D766" i="7"/>
  <c r="G767" i="7"/>
  <c r="D767" i="7"/>
  <c r="E767" i="7"/>
  <c r="E768" i="7"/>
  <c r="G768" i="7"/>
  <c r="D768" i="7"/>
  <c r="G769" i="7"/>
  <c r="D769" i="7"/>
  <c r="E769" i="7"/>
  <c r="E770" i="7"/>
  <c r="G770" i="7"/>
  <c r="D770" i="7"/>
  <c r="G771" i="7"/>
  <c r="D771" i="7"/>
  <c r="E771" i="7"/>
  <c r="E772" i="7"/>
  <c r="G772" i="7"/>
  <c r="D772" i="7"/>
  <c r="E746" i="7"/>
  <c r="G746" i="7"/>
  <c r="D746" i="7"/>
  <c r="G747" i="7"/>
  <c r="D747" i="7"/>
  <c r="E747" i="7"/>
  <c r="E748" i="7"/>
  <c r="G748" i="7"/>
  <c r="D748" i="7"/>
  <c r="G749" i="7"/>
  <c r="D749" i="7"/>
  <c r="E749" i="7"/>
  <c r="E750" i="7"/>
  <c r="G750" i="7"/>
  <c r="D750" i="7"/>
  <c r="G751" i="7"/>
  <c r="D751" i="7"/>
  <c r="E751" i="7"/>
  <c r="E752" i="7"/>
  <c r="G752" i="7"/>
  <c r="D752" i="7"/>
  <c r="G753" i="7"/>
  <c r="D753" i="7"/>
  <c r="E753" i="7"/>
  <c r="E754" i="7"/>
  <c r="G754" i="7"/>
  <c r="D754" i="7"/>
  <c r="G755" i="7"/>
  <c r="D755" i="7"/>
  <c r="E755" i="7"/>
  <c r="E756" i="7"/>
  <c r="G756" i="7"/>
  <c r="D756" i="7"/>
  <c r="G757" i="7"/>
  <c r="D757" i="7"/>
  <c r="E757" i="7"/>
  <c r="G79" i="4"/>
  <c r="H79" i="4" s="1"/>
  <c r="I80" i="4"/>
  <c r="E80" i="4"/>
  <c r="F80" i="4"/>
  <c r="D80" i="4"/>
  <c r="G75" i="4"/>
  <c r="H75" i="4" s="1"/>
  <c r="I82" i="4"/>
  <c r="E82" i="4"/>
  <c r="F82" i="4"/>
  <c r="D82" i="4"/>
  <c r="G77" i="4"/>
  <c r="H77" i="4" s="1"/>
  <c r="I78" i="4"/>
  <c r="E78" i="4"/>
  <c r="F78" i="4"/>
  <c r="D78" i="4"/>
  <c r="IN74" i="1" l="1"/>
  <c r="IE79" i="1"/>
  <c r="JA76" i="1"/>
  <c r="DM70" i="1"/>
  <c r="DI71" i="1"/>
  <c r="E256" i="5"/>
  <c r="F256" i="5"/>
  <c r="E244" i="5"/>
  <c r="F244" i="5"/>
  <c r="F292" i="5"/>
  <c r="E292" i="5"/>
  <c r="F280" i="5"/>
  <c r="E280" i="5"/>
  <c r="F304" i="5"/>
  <c r="E304" i="5"/>
  <c r="E367" i="5"/>
  <c r="F367" i="5"/>
  <c r="F316" i="5"/>
  <c r="E316" i="5"/>
  <c r="F268" i="5"/>
  <c r="E268" i="5"/>
  <c r="D54" i="8"/>
  <c r="E54" i="8"/>
  <c r="D55" i="8"/>
  <c r="E55" i="8"/>
  <c r="E784" i="7"/>
  <c r="G784" i="7"/>
  <c r="D784" i="7"/>
  <c r="G783" i="7"/>
  <c r="D783" i="7"/>
  <c r="E783" i="7"/>
  <c r="E782" i="7"/>
  <c r="G782" i="7"/>
  <c r="D782" i="7"/>
  <c r="G781" i="7"/>
  <c r="D781" i="7"/>
  <c r="E781" i="7"/>
  <c r="E780" i="7"/>
  <c r="G780" i="7"/>
  <c r="D780" i="7"/>
  <c r="G779" i="7"/>
  <c r="D779" i="7"/>
  <c r="E779" i="7"/>
  <c r="E778" i="7"/>
  <c r="G778" i="7"/>
  <c r="D778" i="7"/>
  <c r="G777" i="7"/>
  <c r="D777" i="7"/>
  <c r="E777" i="7"/>
  <c r="E776" i="7"/>
  <c r="G776" i="7"/>
  <c r="D776" i="7"/>
  <c r="G775" i="7"/>
  <c r="D775" i="7"/>
  <c r="E775" i="7"/>
  <c r="E774" i="7"/>
  <c r="G774" i="7"/>
  <c r="D774" i="7"/>
  <c r="G773" i="7"/>
  <c r="D773" i="7"/>
  <c r="E773" i="7"/>
  <c r="G799" i="7"/>
  <c r="D799" i="7"/>
  <c r="E799" i="7"/>
  <c r="E798" i="7"/>
  <c r="G798" i="7"/>
  <c r="D798" i="7"/>
  <c r="G797" i="7"/>
  <c r="D797" i="7"/>
  <c r="E797" i="7"/>
  <c r="E796" i="7"/>
  <c r="G796" i="7"/>
  <c r="D796" i="7"/>
  <c r="G795" i="7"/>
  <c r="D795" i="7"/>
  <c r="E795" i="7"/>
  <c r="E794" i="7"/>
  <c r="G794" i="7"/>
  <c r="D794" i="7"/>
  <c r="G793" i="7"/>
  <c r="D793" i="7"/>
  <c r="E793" i="7"/>
  <c r="E792" i="7"/>
  <c r="G792" i="7"/>
  <c r="D792" i="7"/>
  <c r="G791" i="7"/>
  <c r="D791" i="7"/>
  <c r="E791" i="7"/>
  <c r="E790" i="7"/>
  <c r="G790" i="7"/>
  <c r="D790" i="7"/>
  <c r="G789" i="7"/>
  <c r="D789" i="7"/>
  <c r="E789" i="7"/>
  <c r="E788" i="7"/>
  <c r="G788" i="7"/>
  <c r="D788" i="7"/>
  <c r="G787" i="7"/>
  <c r="D787" i="7"/>
  <c r="E787" i="7"/>
  <c r="E786" i="7"/>
  <c r="G786" i="7"/>
  <c r="D786" i="7"/>
  <c r="G785" i="7"/>
  <c r="E785" i="7"/>
  <c r="D785" i="7"/>
  <c r="G78" i="4"/>
  <c r="H78" i="4" s="1"/>
  <c r="F85" i="4"/>
  <c r="D85" i="4"/>
  <c r="I85" i="4"/>
  <c r="E85" i="4"/>
  <c r="G80" i="4"/>
  <c r="H80" i="4" s="1"/>
  <c r="F81" i="4"/>
  <c r="D81" i="4"/>
  <c r="I81" i="4"/>
  <c r="E81" i="4"/>
  <c r="G82" i="4"/>
  <c r="H82" i="4" s="1"/>
  <c r="F83" i="4"/>
  <c r="D83" i="4"/>
  <c r="I83" i="4"/>
  <c r="E83" i="4"/>
  <c r="IW74" i="1" l="1"/>
  <c r="IN79" i="1"/>
  <c r="DR70" i="1"/>
  <c r="DM71" i="1"/>
  <c r="DM79" i="1"/>
  <c r="JJ76" i="1"/>
  <c r="F281" i="5"/>
  <c r="E281" i="5"/>
  <c r="E380" i="5"/>
  <c r="F380" i="5"/>
  <c r="F293" i="5"/>
  <c r="E293" i="5"/>
  <c r="E257" i="5"/>
  <c r="F257" i="5"/>
  <c r="F329" i="5"/>
  <c r="E329" i="5"/>
  <c r="F317" i="5"/>
  <c r="E317" i="5"/>
  <c r="F305" i="5"/>
  <c r="E305" i="5"/>
  <c r="F269" i="5"/>
  <c r="E269" i="5"/>
  <c r="D57" i="8"/>
  <c r="E57" i="8"/>
  <c r="D56" i="8"/>
  <c r="E56" i="8"/>
  <c r="E812" i="7"/>
  <c r="G812" i="7"/>
  <c r="D812" i="7"/>
  <c r="G813" i="7"/>
  <c r="D813" i="7"/>
  <c r="E813" i="7"/>
  <c r="E814" i="7"/>
  <c r="G814" i="7"/>
  <c r="D814" i="7"/>
  <c r="G815" i="7"/>
  <c r="D815" i="7"/>
  <c r="E815" i="7"/>
  <c r="E816" i="7"/>
  <c r="G816" i="7"/>
  <c r="D816" i="7"/>
  <c r="G817" i="7"/>
  <c r="D817" i="7"/>
  <c r="E817" i="7"/>
  <c r="E818" i="7"/>
  <c r="G818" i="7"/>
  <c r="D818" i="7"/>
  <c r="G819" i="7"/>
  <c r="D819" i="7"/>
  <c r="E819" i="7"/>
  <c r="E820" i="7"/>
  <c r="G820" i="7"/>
  <c r="D820" i="7"/>
  <c r="G821" i="7"/>
  <c r="D821" i="7"/>
  <c r="E821" i="7"/>
  <c r="E822" i="7"/>
  <c r="G822" i="7"/>
  <c r="D822" i="7"/>
  <c r="G823" i="7"/>
  <c r="D823" i="7"/>
  <c r="E823" i="7"/>
  <c r="E824" i="7"/>
  <c r="G824" i="7"/>
  <c r="D824" i="7"/>
  <c r="G825" i="7"/>
  <c r="D825" i="7"/>
  <c r="E825" i="7"/>
  <c r="E826" i="7"/>
  <c r="G826" i="7"/>
  <c r="D826" i="7"/>
  <c r="E800" i="7"/>
  <c r="G800" i="7"/>
  <c r="D800" i="7"/>
  <c r="G801" i="7"/>
  <c r="D801" i="7"/>
  <c r="E801" i="7"/>
  <c r="E802" i="7"/>
  <c r="G802" i="7"/>
  <c r="D802" i="7"/>
  <c r="G803" i="7"/>
  <c r="D803" i="7"/>
  <c r="E803" i="7"/>
  <c r="E804" i="7"/>
  <c r="G804" i="7"/>
  <c r="D804" i="7"/>
  <c r="G805" i="7"/>
  <c r="D805" i="7"/>
  <c r="E805" i="7"/>
  <c r="E806" i="7"/>
  <c r="G806" i="7"/>
  <c r="D806" i="7"/>
  <c r="G807" i="7"/>
  <c r="D807" i="7"/>
  <c r="E807" i="7"/>
  <c r="E808" i="7"/>
  <c r="G808" i="7"/>
  <c r="D808" i="7"/>
  <c r="G809" i="7"/>
  <c r="D809" i="7"/>
  <c r="E809" i="7"/>
  <c r="E810" i="7"/>
  <c r="G810" i="7"/>
  <c r="D810" i="7"/>
  <c r="G811" i="7"/>
  <c r="D811" i="7"/>
  <c r="E811" i="7"/>
  <c r="I84" i="4"/>
  <c r="E84" i="4"/>
  <c r="F84" i="4"/>
  <c r="D84" i="4"/>
  <c r="G85" i="4"/>
  <c r="H85" i="4" s="1"/>
  <c r="G83" i="4"/>
  <c r="H83" i="4" s="1"/>
  <c r="I86" i="4"/>
  <c r="E86" i="4"/>
  <c r="F86" i="4"/>
  <c r="D86" i="4"/>
  <c r="G81" i="4"/>
  <c r="H81" i="4" s="1"/>
  <c r="I88" i="4"/>
  <c r="E88" i="4"/>
  <c r="F88" i="4"/>
  <c r="D88" i="4"/>
  <c r="JF74" i="1" l="1"/>
  <c r="IW79" i="1"/>
  <c r="JS76" i="1"/>
  <c r="DV70" i="1"/>
  <c r="DR71" i="1"/>
  <c r="F282" i="5"/>
  <c r="E282" i="5"/>
  <c r="F330" i="5"/>
  <c r="E330" i="5"/>
  <c r="F270" i="5"/>
  <c r="E270" i="5"/>
  <c r="E393" i="5"/>
  <c r="F393" i="5"/>
  <c r="F318" i="5"/>
  <c r="E318" i="5"/>
  <c r="F342" i="5"/>
  <c r="E342" i="5"/>
  <c r="F306" i="5"/>
  <c r="E306" i="5"/>
  <c r="F294" i="5"/>
  <c r="E294" i="5"/>
  <c r="D58" i="8"/>
  <c r="E58" i="8"/>
  <c r="D59" i="8"/>
  <c r="E59" i="8"/>
  <c r="E838" i="7"/>
  <c r="G838" i="7"/>
  <c r="D838" i="7"/>
  <c r="G837" i="7"/>
  <c r="D837" i="7"/>
  <c r="E837" i="7"/>
  <c r="E836" i="7"/>
  <c r="G836" i="7"/>
  <c r="D836" i="7"/>
  <c r="G835" i="7"/>
  <c r="D835" i="7"/>
  <c r="E835" i="7"/>
  <c r="E834" i="7"/>
  <c r="G834" i="7"/>
  <c r="D834" i="7"/>
  <c r="G833" i="7"/>
  <c r="D833" i="7"/>
  <c r="E833" i="7"/>
  <c r="E832" i="7"/>
  <c r="G832" i="7"/>
  <c r="D832" i="7"/>
  <c r="G831" i="7"/>
  <c r="D831" i="7"/>
  <c r="E831" i="7"/>
  <c r="E830" i="7"/>
  <c r="G830" i="7"/>
  <c r="D830" i="7"/>
  <c r="G829" i="7"/>
  <c r="D829" i="7"/>
  <c r="E829" i="7"/>
  <c r="E828" i="7"/>
  <c r="G828" i="7"/>
  <c r="D828" i="7"/>
  <c r="G827" i="7"/>
  <c r="D827" i="7"/>
  <c r="E827" i="7"/>
  <c r="G88" i="4"/>
  <c r="H88" i="4" s="1"/>
  <c r="F89" i="4"/>
  <c r="D89" i="4"/>
  <c r="I89" i="4"/>
  <c r="E89" i="4"/>
  <c r="G84" i="4"/>
  <c r="H84" i="4" s="1"/>
  <c r="F91" i="4"/>
  <c r="D91" i="4"/>
  <c r="I91" i="4"/>
  <c r="E91" i="4"/>
  <c r="G86" i="4"/>
  <c r="H86" i="4" s="1"/>
  <c r="F87" i="4"/>
  <c r="D87" i="4"/>
  <c r="I87" i="4"/>
  <c r="E87" i="4"/>
  <c r="JO74" i="1" l="1"/>
  <c r="JO79" i="1" s="1"/>
  <c r="JF79" i="1"/>
  <c r="DV71" i="1"/>
  <c r="EA70" i="1"/>
  <c r="DV79" i="1"/>
  <c r="F319" i="5"/>
  <c r="E319" i="5"/>
  <c r="F331" i="5"/>
  <c r="E331" i="5"/>
  <c r="F343" i="5"/>
  <c r="E343" i="5"/>
  <c r="F307" i="5"/>
  <c r="E307" i="5"/>
  <c r="E355" i="5"/>
  <c r="F355" i="5"/>
  <c r="F283" i="5"/>
  <c r="E283" i="5"/>
  <c r="F295" i="5"/>
  <c r="E295" i="5"/>
  <c r="D61" i="8"/>
  <c r="E61" i="8"/>
  <c r="D60" i="8"/>
  <c r="E60" i="8"/>
  <c r="G87" i="4"/>
  <c r="H87" i="4" s="1"/>
  <c r="I94" i="4"/>
  <c r="E94" i="4"/>
  <c r="F94" i="4"/>
  <c r="D94" i="4"/>
  <c r="G89" i="4"/>
  <c r="H89" i="4" s="1"/>
  <c r="I90" i="4"/>
  <c r="E90" i="4"/>
  <c r="F90" i="4"/>
  <c r="D90" i="4"/>
  <c r="G91" i="4"/>
  <c r="H91" i="4" s="1"/>
  <c r="I92" i="4"/>
  <c r="E92" i="4"/>
  <c r="F92" i="4"/>
  <c r="D92" i="4"/>
  <c r="EE70" i="1" l="1"/>
  <c r="EA71" i="1"/>
  <c r="F296" i="5"/>
  <c r="E296" i="5"/>
  <c r="F320" i="5"/>
  <c r="E320" i="5"/>
  <c r="F344" i="5"/>
  <c r="E344" i="5"/>
  <c r="F308" i="5"/>
  <c r="E308" i="5"/>
  <c r="E368" i="5"/>
  <c r="F368" i="5"/>
  <c r="E356" i="5"/>
  <c r="F356" i="5"/>
  <c r="F332" i="5"/>
  <c r="E332" i="5"/>
  <c r="D62" i="8"/>
  <c r="E62" i="8"/>
  <c r="D63" i="8"/>
  <c r="E63" i="8"/>
  <c r="G92" i="4"/>
  <c r="H92" i="4" s="1"/>
  <c r="G90" i="4"/>
  <c r="H90" i="4" s="1"/>
  <c r="F93" i="4"/>
  <c r="D93" i="4"/>
  <c r="I93" i="4"/>
  <c r="I95" i="4" s="1"/>
  <c r="E93" i="4"/>
  <c r="G94" i="4"/>
  <c r="EJ70" i="1" l="1"/>
  <c r="EE71" i="1"/>
  <c r="EE79" i="1"/>
  <c r="H94" i="4"/>
  <c r="E369" i="5"/>
  <c r="F369" i="5"/>
  <c r="F321" i="5"/>
  <c r="E321" i="5"/>
  <c r="F333" i="5"/>
  <c r="E333" i="5"/>
  <c r="F345" i="5"/>
  <c r="E345" i="5"/>
  <c r="E381" i="5"/>
  <c r="F381" i="5"/>
  <c r="E357" i="5"/>
  <c r="F357" i="5"/>
  <c r="F309" i="5"/>
  <c r="E309" i="5"/>
  <c r="G93" i="4"/>
  <c r="H93" i="4" s="1"/>
  <c r="EN70" i="1" l="1"/>
  <c r="EJ71" i="1"/>
  <c r="H95" i="4"/>
  <c r="G95" i="4"/>
  <c r="E370" i="5"/>
  <c r="F370" i="5"/>
  <c r="E358" i="5"/>
  <c r="F358" i="5"/>
  <c r="F334" i="5"/>
  <c r="E334" i="5"/>
  <c r="F322" i="5"/>
  <c r="E322" i="5"/>
  <c r="E394" i="5"/>
  <c r="F394" i="5"/>
  <c r="F346" i="5"/>
  <c r="E346" i="5"/>
  <c r="E382" i="5"/>
  <c r="F382" i="5"/>
  <c r="ES70" i="1" l="1"/>
  <c r="EN71" i="1"/>
  <c r="EN79" i="1"/>
  <c r="E395" i="5"/>
  <c r="F395" i="5"/>
  <c r="F335" i="5"/>
  <c r="E335" i="5"/>
  <c r="E371" i="5"/>
  <c r="F371" i="5"/>
  <c r="E359" i="5"/>
  <c r="F359" i="5"/>
  <c r="F347" i="5"/>
  <c r="E347" i="5"/>
  <c r="E383" i="5"/>
  <c r="F383" i="5"/>
  <c r="EW70" i="1" l="1"/>
  <c r="ES71" i="1"/>
  <c r="E360" i="5"/>
  <c r="F360" i="5"/>
  <c r="E384" i="5"/>
  <c r="F384" i="5"/>
  <c r="E396" i="5"/>
  <c r="F396" i="5"/>
  <c r="E372" i="5"/>
  <c r="F372" i="5"/>
  <c r="F348" i="5"/>
  <c r="E348" i="5"/>
  <c r="FB70" i="1" l="1"/>
  <c r="EW71" i="1"/>
  <c r="EW79" i="1"/>
  <c r="E361" i="5"/>
  <c r="F361" i="5"/>
  <c r="E397" i="5"/>
  <c r="F397" i="5"/>
  <c r="E385" i="5"/>
  <c r="F385" i="5"/>
  <c r="E373" i="5"/>
  <c r="F373" i="5"/>
  <c r="FB71" i="1" l="1"/>
  <c r="FF70" i="1"/>
  <c r="E398" i="5"/>
  <c r="F398" i="5"/>
  <c r="E386" i="5"/>
  <c r="F386" i="5"/>
  <c r="E374" i="5"/>
  <c r="F374" i="5"/>
  <c r="FK70" i="1" l="1"/>
  <c r="FF71" i="1"/>
  <c r="FF79" i="1"/>
  <c r="E387" i="5"/>
  <c r="F387" i="5"/>
  <c r="E399" i="5"/>
  <c r="F399" i="5"/>
  <c r="FK71" i="1" l="1"/>
  <c r="FO70" i="1"/>
  <c r="E400" i="5"/>
  <c r="F400" i="5"/>
  <c r="FT70" i="1" l="1"/>
  <c r="FO71" i="1"/>
  <c r="FO79" i="1"/>
  <c r="FT71" i="1" l="1"/>
  <c r="FX70" i="1"/>
  <c r="GC70" i="1" l="1"/>
  <c r="FX71" i="1"/>
  <c r="FX79" i="1"/>
  <c r="GC71" i="1" l="1"/>
  <c r="GG70" i="1"/>
  <c r="GL70" i="1" l="1"/>
  <c r="GG71" i="1"/>
  <c r="GG79" i="1"/>
  <c r="GL71" i="1" l="1"/>
  <c r="GP70" i="1"/>
  <c r="GU70" i="1" l="1"/>
  <c r="GP71" i="1"/>
  <c r="GP79" i="1"/>
  <c r="GU71" i="1" l="1"/>
  <c r="GY70" i="1"/>
  <c r="HD70" i="1" l="1"/>
  <c r="GY71" i="1"/>
  <c r="GY79" i="1"/>
  <c r="HD71" i="1" l="1"/>
  <c r="HH70" i="1"/>
  <c r="HM70" i="1" l="1"/>
  <c r="HH71" i="1"/>
  <c r="HH79" i="1"/>
  <c r="HM71" i="1" l="1"/>
  <c r="HQ70" i="1"/>
  <c r="HV70" i="1" l="1"/>
  <c r="HQ71" i="1"/>
  <c r="HQ79" i="1"/>
  <c r="HV71" i="1" l="1"/>
  <c r="HZ70" i="1"/>
  <c r="IE70" i="1" l="1"/>
  <c r="HZ71" i="1"/>
  <c r="HZ79" i="1"/>
  <c r="IE71" i="1" l="1"/>
  <c r="II70" i="1"/>
  <c r="IN70" i="1" l="1"/>
  <c r="II71" i="1"/>
  <c r="II79" i="1"/>
  <c r="IN71" i="1" l="1"/>
  <c r="IR70" i="1"/>
  <c r="IW70" i="1" l="1"/>
  <c r="IR71" i="1"/>
  <c r="IR79" i="1"/>
  <c r="IW71" i="1" l="1"/>
  <c r="JA70" i="1"/>
  <c r="JF70" i="1" l="1"/>
  <c r="JA71" i="1"/>
  <c r="JA79" i="1"/>
  <c r="JF71" i="1" l="1"/>
  <c r="JJ70" i="1"/>
  <c r="JO70" i="1" l="1"/>
  <c r="JJ71" i="1"/>
  <c r="JJ79" i="1"/>
  <c r="JO71" i="1" l="1"/>
  <c r="JS70" i="1"/>
  <c r="JS71" i="1" l="1"/>
  <c r="JS79" i="1"/>
</calcChain>
</file>

<file path=xl/sharedStrings.xml><?xml version="1.0" encoding="utf-8"?>
<sst xmlns="http://schemas.openxmlformats.org/spreadsheetml/2006/main" count="2239" uniqueCount="98">
  <si>
    <t>CAJA Nº:</t>
  </si>
  <si>
    <t>Fecha de Recaudación:</t>
  </si>
  <si>
    <t>INGRESOS</t>
  </si>
  <si>
    <t>EGRESOS</t>
  </si>
  <si>
    <t>VENTAS</t>
  </si>
  <si>
    <t>DEPÓSITOS</t>
  </si>
  <si>
    <t>PV</t>
  </si>
  <si>
    <t>Boleta Convenio Nº:</t>
  </si>
  <si>
    <t>Ticket Z</t>
  </si>
  <si>
    <t>Desde</t>
  </si>
  <si>
    <t>Hasta</t>
  </si>
  <si>
    <t>Total</t>
  </si>
  <si>
    <t>Total Depósitos</t>
  </si>
  <si>
    <t>COBROS TARJETAS</t>
  </si>
  <si>
    <t>Total Punto de Venta</t>
  </si>
  <si>
    <t>Total Punto de Venta Acumulado</t>
  </si>
  <si>
    <t>NOTAS DE CRÉDITO</t>
  </si>
  <si>
    <t>Total Notas de Crédito</t>
  </si>
  <si>
    <t>Total Venta Día</t>
  </si>
  <si>
    <t>Total Venta Acumulada</t>
  </si>
  <si>
    <t>Total Cobros Tarjetas</t>
  </si>
  <si>
    <t>OTROS INGRESOS</t>
  </si>
  <si>
    <t>Total Cobros en Efectivo</t>
  </si>
  <si>
    <t>COMPRAS DE MERCADERÍAS</t>
  </si>
  <si>
    <t>Compras pagadas en Efectivo</t>
  </si>
  <si>
    <t>FACT. Nº 9843-00000011</t>
  </si>
  <si>
    <t>Sobrante/(faltante)</t>
  </si>
  <si>
    <t>TRANSFERENCIAS CASA CENTRAL A PROVEEDORES</t>
  </si>
  <si>
    <t>Total Compras Mercadería</t>
  </si>
  <si>
    <t>OTROS GASTOS</t>
  </si>
  <si>
    <t>Gastos pagados en Efectivo</t>
  </si>
  <si>
    <t>Transferencias por Otros Gastos</t>
  </si>
  <si>
    <t>Total Otros Gastos</t>
  </si>
  <si>
    <t>Total Entradas</t>
  </si>
  <si>
    <t>Total Salidas</t>
  </si>
  <si>
    <t>Saldo Anterior</t>
  </si>
  <si>
    <t>Saldo Actual Disponible</t>
  </si>
  <si>
    <t>Suma</t>
  </si>
  <si>
    <t>TOTALES ACUMULADOS MES</t>
  </si>
  <si>
    <t>Total Depósitos Acumulados</t>
  </si>
  <si>
    <t>Total Aportes Efectivo Acumulados</t>
  </si>
  <si>
    <t>Total Cobros Tarjetas Acumulados</t>
  </si>
  <si>
    <t>Total Sobrantes/(Faltantes) Acumulados</t>
  </si>
  <si>
    <t xml:space="preserve">Total Venta Cuenta Corriente Acumulada </t>
  </si>
  <si>
    <t>Total Compras Mercaderías Acumulados</t>
  </si>
  <si>
    <t>Total Compras Mercadería Efectivo Acumulada</t>
  </si>
  <si>
    <t>Total Otros Gastos Acumulados</t>
  </si>
  <si>
    <t>Total Otros Gastos Efectivo Acumulados</t>
  </si>
  <si>
    <t>Margen Bruto Acumulado</t>
  </si>
  <si>
    <t>Control de Saldos</t>
  </si>
  <si>
    <t>Fecha</t>
  </si>
  <si>
    <t>Neto</t>
  </si>
  <si>
    <t>IVA</t>
  </si>
  <si>
    <t>TOTAL PUNTO DE VENTA</t>
  </si>
  <si>
    <t>DIA</t>
  </si>
  <si>
    <t>LINEA</t>
  </si>
  <si>
    <t>FILA</t>
  </si>
  <si>
    <t>Monto</t>
  </si>
  <si>
    <t>Detalle</t>
  </si>
  <si>
    <t>DIA MES</t>
  </si>
  <si>
    <t>Fecha Res</t>
  </si>
  <si>
    <t>DETALLE</t>
  </si>
  <si>
    <t>IMPORTE</t>
  </si>
  <si>
    <t>Cupon</t>
  </si>
  <si>
    <t>TARJ</t>
  </si>
  <si>
    <t>Mastercard</t>
  </si>
  <si>
    <t>N Convenio</t>
  </si>
  <si>
    <t>TOTAL</t>
  </si>
  <si>
    <t>Tarjeta</t>
  </si>
  <si>
    <t>Lote</t>
  </si>
  <si>
    <t>LOTE</t>
  </si>
  <si>
    <t>CUPON</t>
  </si>
  <si>
    <t>ESTADO</t>
  </si>
  <si>
    <t>SALDO</t>
  </si>
  <si>
    <t>Acumulado</t>
  </si>
  <si>
    <t>Nº</t>
  </si>
  <si>
    <t>Descripción</t>
  </si>
  <si>
    <t>Referencia</t>
  </si>
  <si>
    <t>Titular</t>
  </si>
  <si>
    <t>Observaciones</t>
  </si>
  <si>
    <t>Periodo</t>
  </si>
  <si>
    <t>Vencimiento</t>
  </si>
  <si>
    <t>Importe</t>
  </si>
  <si>
    <t>BAR LOBO PLATEADO - CORDOBA</t>
  </si>
  <si>
    <t>TRAGOS</t>
  </si>
  <si>
    <t>BAR</t>
  </si>
  <si>
    <t>Reintegro CAJA chica</t>
  </si>
  <si>
    <t>Ingresos Varios:</t>
  </si>
  <si>
    <t>Total Transferencias C. Central a Proveedores</t>
  </si>
  <si>
    <t>Gastos pagados por Transf. C. Central</t>
  </si>
  <si>
    <t>Compras pagadas por Transf. C. Central</t>
  </si>
  <si>
    <t>Transf. por Compras de Mercaderías</t>
  </si>
  <si>
    <t>Total Ticket Cta. Cte.</t>
  </si>
  <si>
    <t>P. Vta</t>
  </si>
  <si>
    <t>F. Cobro</t>
  </si>
  <si>
    <t>C.Número</t>
  </si>
  <si>
    <t>Número</t>
  </si>
  <si>
    <t>Pagado?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</si>
</sst>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4" formatCode="_ &quot;$&quot;\ * #,##0.00_ ;_ &quot;$&quot;\ * \-#,##0.00_ ;_ &quot;$&quot;\ * &quot;-&quot;??_ ;_ @_ "/>
    <numFmt numFmtId="43" formatCode="_ * #,##0.00_ ;_ * \-#,##0.00_ ;_ * &quot;-&quot;??_ ;_ @_ "/>
    <numFmt numFmtId="164" formatCode="dddd&quot;, &quot;d&quot; de &quot;mmmm&quot; de &quot;yyyy"/>
    <numFmt numFmtId="165" formatCode="_-&quot;$&quot;\ * #,##0.00_-;\-&quot;$&quot;\ * #,##0.00_-;_-&quot;$&quot;\ * &quot;-&quot;??_-;_-@_-"/>
    <numFmt numFmtId="166" formatCode="#,##0.00_ ;[Red]\-#,##0.00\ "/>
    <numFmt numFmtId="167" formatCode="dd\-mm\-yy;@"/>
    <numFmt numFmtId="168" formatCode="&quot;$&quot;\ #,##0.00"/>
    <numFmt numFmtId="169" formatCode="_-* #,##0.00\ [$€]_-;\-* #,##0.00\ [$€]_-;_-* &quot;-&quot;??\ [$€]_-;_-@_-"/>
    <numFmt numFmtId="170" formatCode="_ [$€]\ * #,##0.00_ ;_ [$€]\ * \-#,##0.00_ ;_ [$€]\ * &quot;-&quot;??_ ;_ @_ "/>
    <numFmt numFmtId="171" formatCode="_-* #,##0.00\ _€_-;\-* #,##0.00\ _€_-;_-* &quot;-&quot;??\ _€_-;_-@_-"/>
    <numFmt numFmtId="172" formatCode="_-* #,##0.00\ &quot;€&quot;_-;\-* #,##0.00\ &quot;€&quot;_-;_-* &quot;-&quot;??\ &quot;€&quot;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i/>
      <sz val="9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 Narrow"/>
      <family val="2"/>
    </font>
    <font>
      <sz val="10"/>
      <name val="Calibri"/>
      <family val="2"/>
      <scheme val="minor"/>
    </font>
    <font>
      <sz val="9"/>
      <name val="Arial Narrow"/>
      <family val="2"/>
    </font>
    <font>
      <b/>
      <sz val="10"/>
      <name val="Arial"/>
      <family val="2"/>
    </font>
    <font>
      <b/>
      <sz val="10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6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dashDotDot">
        <color theme="1" tint="0.499984740745262"/>
      </left>
      <right style="dashDotDot">
        <color theme="1" tint="0.499984740745262"/>
      </right>
      <top/>
      <bottom/>
      <diagonal/>
    </border>
    <border>
      <left/>
      <right style="dashDotDot">
        <color theme="1" tint="0.499984740745262"/>
      </right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dashDotDot">
        <color theme="1" tint="0.499984740745262"/>
      </right>
      <top/>
      <bottom/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499984740745262"/>
      </left>
      <right style="double">
        <color auto="1"/>
      </right>
      <top/>
      <bottom/>
      <diagonal/>
    </border>
    <border>
      <left style="double">
        <color indexed="64"/>
      </left>
      <right style="thin">
        <color theme="1" tint="0.499984740745262"/>
      </right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dashDotDot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 style="medium">
        <color theme="1" tint="0.499984740745262"/>
      </top>
      <bottom/>
      <diagonal/>
    </border>
    <border>
      <left style="thin">
        <color theme="1" tint="0.499984740745262"/>
      </left>
      <right style="dashDotDot">
        <color theme="1" tint="0.499984740745262"/>
      </right>
      <top/>
      <bottom style="thin">
        <color theme="1" tint="0.499984740745262"/>
      </bottom>
      <diagonal/>
    </border>
    <border>
      <left style="dashDotDot">
        <color theme="1" tint="0.499984740745262"/>
      </left>
      <right style="dashDotDot">
        <color theme="1" tint="0.499984740745262"/>
      </right>
      <top/>
      <bottom style="thin">
        <color theme="1" tint="0.499984740745262"/>
      </bottom>
      <diagonal/>
    </border>
    <border>
      <left style="dashDotDot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dashDotDot">
        <color theme="1" tint="0.499984740745262"/>
      </right>
      <top/>
      <bottom style="medium">
        <color theme="1" tint="0.499984740745262"/>
      </bottom>
      <diagonal/>
    </border>
    <border>
      <left style="dashDotDot">
        <color theme="1" tint="0.499984740745262"/>
      </left>
      <right style="dashDotDot">
        <color theme="1" tint="0.499984740745262"/>
      </right>
      <top/>
      <bottom style="medium">
        <color theme="1" tint="0.499984740745262"/>
      </bottom>
      <diagonal/>
    </border>
    <border>
      <left style="dashDotDot">
        <color theme="1" tint="0.499984740745262"/>
      </left>
      <right style="thin">
        <color theme="1" tint="0.499984740745262"/>
      </right>
      <top/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thin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 style="double">
        <color auto="1"/>
      </right>
      <top style="medium">
        <color theme="1" tint="0.499984740745262"/>
      </top>
      <bottom/>
      <diagonal/>
    </border>
    <border>
      <left style="double">
        <color auto="1"/>
      </left>
      <right style="double">
        <color auto="1"/>
      </right>
      <top style="medium">
        <color theme="1" tint="0.499984740745262"/>
      </top>
      <bottom/>
      <diagonal/>
    </border>
    <border>
      <left style="double">
        <color auto="1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dashDotDot">
        <color theme="1" tint="0.499984740745262"/>
      </right>
      <top style="thin">
        <color theme="1" tint="0.499984740745262"/>
      </top>
      <bottom/>
      <diagonal/>
    </border>
    <border>
      <left style="dashDotDot">
        <color theme="1" tint="0.499984740745262"/>
      </left>
      <right style="dashDotDot">
        <color theme="1" tint="0.499984740745262"/>
      </right>
      <top style="thin">
        <color theme="1" tint="0.499984740745262"/>
      </top>
      <bottom/>
      <diagonal/>
    </border>
    <border>
      <left style="dashDotDot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/>
      <top style="thin">
        <color indexed="64"/>
      </top>
      <bottom style="thin">
        <color theme="1" tint="0.499984740745262"/>
      </bottom>
      <diagonal/>
    </border>
    <border>
      <left/>
      <right/>
      <top style="thin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dashDotDot">
        <color theme="1" tint="0.499984740745262"/>
      </top>
      <bottom/>
      <diagonal/>
    </border>
    <border>
      <left/>
      <right/>
      <top style="dashDotDot">
        <color theme="1" tint="0.499984740745262"/>
      </top>
      <bottom/>
      <diagonal/>
    </border>
    <border>
      <left style="thin">
        <color indexed="64"/>
      </left>
      <right/>
      <top style="dashDotDot">
        <color theme="1" tint="0.499984740745262"/>
      </top>
      <bottom/>
      <diagonal/>
    </border>
    <border>
      <left/>
      <right style="thin">
        <color indexed="64"/>
      </right>
      <top style="dashDotDot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/>
      <bottom style="dashDotDot">
        <color theme="1" tint="0.499984740745262"/>
      </bottom>
      <diagonal/>
    </border>
    <border>
      <left/>
      <right/>
      <top/>
      <bottom style="dashDotDot">
        <color theme="1" tint="0.499984740745262"/>
      </bottom>
      <diagonal/>
    </border>
    <border>
      <left style="thin">
        <color indexed="64"/>
      </left>
      <right/>
      <top/>
      <bottom style="dashDotDot">
        <color theme="1" tint="0.499984740745262"/>
      </bottom>
      <diagonal/>
    </border>
    <border>
      <left/>
      <right style="thin">
        <color indexed="64"/>
      </right>
      <top/>
      <bottom style="dashDotDot">
        <color theme="1" tint="0.499984740745262"/>
      </bottom>
      <diagonal/>
    </border>
    <border>
      <left style="dashDotDot">
        <color theme="1" tint="0.499984740745262"/>
      </left>
      <right/>
      <top/>
      <bottom/>
      <diagonal/>
    </border>
  </borders>
  <cellStyleXfs count="141">
    <xf numFmtId="0" fontId="0" fillId="0" borderId="0"/>
    <xf numFmtId="44" fontId="1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58">
    <xf numFmtId="0" fontId="0" fillId="0" borderId="0" xfId="0"/>
    <xf numFmtId="0" fontId="0" fillId="0" borderId="0" xfId="0"/>
    <xf numFmtId="0" fontId="0" fillId="0" borderId="0" xfId="0" applyProtection="1"/>
    <xf numFmtId="44" fontId="5" fillId="0" borderId="0" xfId="2" applyNumberFormat="1" applyFont="1" applyBorder="1" applyAlignment="1" applyProtection="1">
      <alignment vertical="center"/>
    </xf>
    <xf numFmtId="0" fontId="0" fillId="0" borderId="0" xfId="0" applyProtection="1">
      <protection hidden="1"/>
    </xf>
    <xf numFmtId="0" fontId="0" fillId="0" borderId="0" xfId="0"/>
    <xf numFmtId="0" fontId="0" fillId="0" borderId="0" xfId="0"/>
    <xf numFmtId="0" fontId="0" fillId="0" borderId="0" xfId="0" applyFont="1" applyBorder="1" applyAlignment="1" applyProtection="1">
      <alignment vertical="center"/>
    </xf>
    <xf numFmtId="14" fontId="0" fillId="0" borderId="0" xfId="0" applyNumberFormat="1" applyFont="1" applyBorder="1" applyAlignment="1" applyProtection="1">
      <alignment vertical="center"/>
    </xf>
    <xf numFmtId="49" fontId="0" fillId="0" borderId="0" xfId="0" applyNumberFormat="1" applyFont="1" applyBorder="1" applyAlignment="1" applyProtection="1">
      <alignment vertical="center"/>
    </xf>
    <xf numFmtId="168" fontId="0" fillId="0" borderId="0" xfId="0" applyNumberFormat="1" applyFont="1" applyBorder="1" applyAlignment="1" applyProtection="1">
      <alignment vertical="center"/>
    </xf>
    <xf numFmtId="168" fontId="0" fillId="0" borderId="0" xfId="0" applyNumberFormat="1"/>
    <xf numFmtId="0" fontId="0" fillId="0" borderId="0" xfId="0"/>
    <xf numFmtId="0" fontId="0" fillId="7" borderId="0" xfId="0" applyFill="1"/>
    <xf numFmtId="0" fontId="0" fillId="8" borderId="0" xfId="0" applyFill="1"/>
    <xf numFmtId="44" fontId="0" fillId="8" borderId="0" xfId="1" applyFont="1" applyFill="1"/>
    <xf numFmtId="14" fontId="0" fillId="3" borderId="0" xfId="0" applyNumberFormat="1" applyFill="1"/>
    <xf numFmtId="0" fontId="0" fillId="0" borderId="0" xfId="0"/>
    <xf numFmtId="44" fontId="0" fillId="0" borderId="0" xfId="1" applyFont="1"/>
    <xf numFmtId="44" fontId="0" fillId="0" borderId="9" xfId="0" applyNumberFormat="1" applyBorder="1"/>
    <xf numFmtId="0" fontId="0" fillId="0" borderId="0" xfId="0"/>
    <xf numFmtId="0" fontId="0" fillId="0" borderId="8" xfId="0" applyBorder="1"/>
    <xf numFmtId="0" fontId="0" fillId="8" borderId="0" xfId="0" applyFill="1"/>
    <xf numFmtId="44" fontId="0" fillId="8" borderId="0" xfId="1" applyFont="1" applyFill="1"/>
    <xf numFmtId="14" fontId="0" fillId="3" borderId="0" xfId="0" applyNumberFormat="1" applyFill="1"/>
    <xf numFmtId="0" fontId="9" fillId="0" borderId="0" xfId="0" applyFont="1" applyFill="1" applyAlignment="1">
      <alignment horizontal="center"/>
    </xf>
    <xf numFmtId="0" fontId="9" fillId="0" borderId="0" xfId="0" applyFont="1" applyFill="1"/>
    <xf numFmtId="167" fontId="8" fillId="0" borderId="0" xfId="0" applyNumberFormat="1" applyFont="1" applyFill="1" applyBorder="1" applyAlignment="1">
      <alignment horizontal="center" vertical="center"/>
    </xf>
    <xf numFmtId="167" fontId="8" fillId="0" borderId="11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/>
    <xf numFmtId="14" fontId="0" fillId="7" borderId="0" xfId="0" applyNumberFormat="1" applyFont="1" applyFill="1" applyBorder="1" applyAlignment="1" applyProtection="1">
      <alignment vertical="center"/>
    </xf>
    <xf numFmtId="0" fontId="0" fillId="0" borderId="12" xfId="0" applyFont="1" applyBorder="1" applyAlignment="1" applyProtection="1">
      <alignment vertical="center"/>
    </xf>
    <xf numFmtId="14" fontId="0" fillId="0" borderId="0" xfId="0" applyNumberFormat="1" applyFont="1" applyFill="1" applyBorder="1" applyAlignment="1" applyProtection="1">
      <alignment vertical="center"/>
      <protection locked="0"/>
    </xf>
    <xf numFmtId="1" fontId="0" fillId="0" borderId="0" xfId="0" applyNumberFormat="1" applyFont="1" applyFill="1" applyBorder="1" applyAlignment="1" applyProtection="1">
      <alignment vertical="center"/>
      <protection locked="0"/>
    </xf>
    <xf numFmtId="0" fontId="0" fillId="0" borderId="0" xfId="0" applyFont="1" applyFill="1" applyBorder="1" applyAlignment="1" applyProtection="1">
      <alignment vertical="center"/>
      <protection locked="0"/>
    </xf>
    <xf numFmtId="168" fontId="0" fillId="0" borderId="0" xfId="0" applyNumberFormat="1" applyFont="1" applyFill="1" applyBorder="1" applyAlignment="1" applyProtection="1">
      <alignment vertical="center"/>
      <protection locked="0"/>
    </xf>
    <xf numFmtId="14" fontId="0" fillId="0" borderId="0" xfId="0" applyNumberFormat="1" applyFont="1" applyBorder="1" applyAlignment="1" applyProtection="1">
      <alignment vertical="center"/>
      <protection locked="0"/>
    </xf>
    <xf numFmtId="1" fontId="0" fillId="0" borderId="0" xfId="0" applyNumberFormat="1" applyFont="1" applyBorder="1" applyAlignment="1" applyProtection="1">
      <alignment vertical="center"/>
      <protection locked="0"/>
    </xf>
    <xf numFmtId="0" fontId="0" fillId="0" borderId="0" xfId="0" applyFont="1" applyBorder="1" applyAlignment="1" applyProtection="1">
      <alignment vertical="center"/>
      <protection locked="0"/>
    </xf>
    <xf numFmtId="168" fontId="0" fillId="0" borderId="0" xfId="0" applyNumberFormat="1" applyFont="1" applyBorder="1" applyAlignment="1" applyProtection="1">
      <alignment vertical="center"/>
      <protection locked="0"/>
    </xf>
    <xf numFmtId="14" fontId="0" fillId="2" borderId="0" xfId="0" applyNumberFormat="1" applyFont="1" applyFill="1" applyBorder="1" applyAlignment="1" applyProtection="1">
      <alignment vertical="center"/>
      <protection locked="0"/>
    </xf>
    <xf numFmtId="1" fontId="0" fillId="2" borderId="0" xfId="0" applyNumberFormat="1" applyFont="1" applyFill="1" applyBorder="1" applyAlignment="1" applyProtection="1">
      <alignment vertical="center"/>
      <protection locked="0"/>
    </xf>
    <xf numFmtId="0" fontId="0" fillId="2" borderId="0" xfId="0" applyFont="1" applyFill="1" applyBorder="1" applyAlignment="1" applyProtection="1">
      <alignment vertical="center"/>
      <protection locked="0"/>
    </xf>
    <xf numFmtId="168" fontId="0" fillId="2" borderId="0" xfId="0" applyNumberFormat="1" applyFont="1" applyFill="1" applyBorder="1" applyAlignment="1" applyProtection="1">
      <alignment vertical="center"/>
      <protection locked="0"/>
    </xf>
    <xf numFmtId="49" fontId="0" fillId="0" borderId="0" xfId="0" applyNumberFormat="1" applyFont="1" applyBorder="1" applyAlignment="1" applyProtection="1">
      <alignment vertical="center"/>
      <protection locked="0"/>
    </xf>
    <xf numFmtId="49" fontId="0" fillId="0" borderId="0" xfId="0" applyNumberFormat="1" applyFont="1" applyFill="1" applyBorder="1" applyAlignment="1" applyProtection="1">
      <alignment vertical="center"/>
      <protection locked="0"/>
    </xf>
    <xf numFmtId="49" fontId="0" fillId="2" borderId="0" xfId="0" applyNumberFormat="1" applyFont="1" applyFill="1" applyBorder="1" applyAlignment="1" applyProtection="1">
      <alignment vertical="center"/>
      <protection locked="0"/>
    </xf>
    <xf numFmtId="0" fontId="10" fillId="0" borderId="0" xfId="0" applyFont="1"/>
    <xf numFmtId="0" fontId="10" fillId="0" borderId="0" xfId="0" applyFont="1" applyProtection="1">
      <protection locked="0"/>
    </xf>
    <xf numFmtId="0" fontId="5" fillId="4" borderId="13" xfId="2" applyFont="1" applyFill="1" applyBorder="1" applyAlignment="1" applyProtection="1">
      <alignment horizontal="center" vertical="center"/>
      <protection locked="0"/>
    </xf>
    <xf numFmtId="0" fontId="5" fillId="4" borderId="13" xfId="2" applyFont="1" applyFill="1" applyBorder="1" applyAlignment="1" applyProtection="1">
      <alignment vertical="center"/>
      <protection locked="0"/>
    </xf>
    <xf numFmtId="0" fontId="5" fillId="4" borderId="18" xfId="2" applyFont="1" applyFill="1" applyBorder="1" applyAlignment="1" applyProtection="1">
      <alignment horizontal="center" vertical="center"/>
      <protection locked="0"/>
    </xf>
    <xf numFmtId="44" fontId="5" fillId="0" borderId="22" xfId="2" applyNumberFormat="1" applyFont="1" applyBorder="1" applyAlignment="1" applyProtection="1">
      <alignment vertical="center"/>
    </xf>
    <xf numFmtId="44" fontId="4" fillId="6" borderId="24" xfId="2" applyNumberFormat="1" applyFont="1" applyFill="1" applyBorder="1" applyAlignment="1" applyProtection="1">
      <alignment vertical="center"/>
    </xf>
    <xf numFmtId="44" fontId="4" fillId="6" borderId="25" xfId="2" applyNumberFormat="1" applyFont="1" applyFill="1" applyBorder="1" applyAlignment="1" applyProtection="1">
      <alignment vertical="center"/>
    </xf>
    <xf numFmtId="44" fontId="5" fillId="4" borderId="26" xfId="1" applyFont="1" applyFill="1" applyBorder="1" applyAlignment="1" applyProtection="1">
      <alignment vertical="center"/>
      <protection locked="0"/>
    </xf>
    <xf numFmtId="0" fontId="4" fillId="4" borderId="27" xfId="2" applyFont="1" applyFill="1" applyBorder="1" applyAlignment="1" applyProtection="1">
      <alignment horizontal="right" vertical="center"/>
    </xf>
    <xf numFmtId="0" fontId="5" fillId="4" borderId="31" xfId="2" applyFont="1" applyFill="1" applyBorder="1" applyAlignment="1" applyProtection="1">
      <alignment horizontal="center" vertical="center"/>
      <protection locked="0"/>
    </xf>
    <xf numFmtId="0" fontId="5" fillId="4" borderId="32" xfId="2" applyFont="1" applyFill="1" applyBorder="1" applyAlignment="1" applyProtection="1">
      <alignment horizontal="center" vertical="center"/>
      <protection locked="0"/>
    </xf>
    <xf numFmtId="44" fontId="5" fillId="4" borderId="33" xfId="1" applyFont="1" applyFill="1" applyBorder="1" applyAlignment="1" applyProtection="1">
      <alignment vertical="center"/>
      <protection locked="0"/>
    </xf>
    <xf numFmtId="0" fontId="4" fillId="4" borderId="19" xfId="2" applyFont="1" applyFill="1" applyBorder="1" applyAlignment="1" applyProtection="1">
      <alignment horizontal="right" vertical="center"/>
    </xf>
    <xf numFmtId="0" fontId="5" fillId="9" borderId="23" xfId="2" applyFont="1" applyFill="1" applyBorder="1" applyAlignment="1" applyProtection="1">
      <alignment vertical="center"/>
    </xf>
    <xf numFmtId="0" fontId="5" fillId="9" borderId="24" xfId="2" applyFont="1" applyFill="1" applyBorder="1" applyAlignment="1" applyProtection="1">
      <alignment vertical="center"/>
    </xf>
    <xf numFmtId="44" fontId="5" fillId="9" borderId="25" xfId="1" applyFont="1" applyFill="1" applyBorder="1" applyAlignment="1" applyProtection="1">
      <alignment vertical="center"/>
    </xf>
    <xf numFmtId="0" fontId="4" fillId="4" borderId="34" xfId="2" applyFont="1" applyFill="1" applyBorder="1" applyAlignment="1" applyProtection="1">
      <alignment horizontal="left" vertical="center"/>
      <protection locked="0"/>
    </xf>
    <xf numFmtId="0" fontId="5" fillId="0" borderId="23" xfId="2" applyFont="1" applyBorder="1" applyAlignment="1" applyProtection="1">
      <alignment horizontal="center" vertical="center"/>
    </xf>
    <xf numFmtId="0" fontId="5" fillId="0" borderId="24" xfId="2" applyFont="1" applyBorder="1" applyAlignment="1" applyProtection="1">
      <alignment horizontal="center" vertical="center"/>
    </xf>
    <xf numFmtId="0" fontId="5" fillId="0" borderId="25" xfId="2" applyFont="1" applyBorder="1" applyAlignment="1" applyProtection="1">
      <alignment horizontal="center" vertical="center"/>
    </xf>
    <xf numFmtId="0" fontId="4" fillId="4" borderId="0" xfId="2" applyFont="1" applyFill="1" applyBorder="1" applyAlignment="1" applyProtection="1">
      <alignment horizontal="left" vertical="center"/>
      <protection locked="0"/>
    </xf>
    <xf numFmtId="44" fontId="5" fillId="4" borderId="44" xfId="1" applyFont="1" applyFill="1" applyBorder="1" applyAlignment="1" applyProtection="1">
      <alignment vertical="center"/>
      <protection locked="0"/>
    </xf>
    <xf numFmtId="44" fontId="5" fillId="4" borderId="30" xfId="1" applyFont="1" applyFill="1" applyBorder="1" applyAlignment="1" applyProtection="1">
      <alignment vertical="center"/>
      <protection locked="0"/>
    </xf>
    <xf numFmtId="0" fontId="5" fillId="4" borderId="42" xfId="2" applyFont="1" applyFill="1" applyBorder="1" applyAlignment="1" applyProtection="1">
      <alignment vertical="center"/>
      <protection locked="0"/>
    </xf>
    <xf numFmtId="0" fontId="5" fillId="4" borderId="43" xfId="2" applyFont="1" applyFill="1" applyBorder="1" applyAlignment="1" applyProtection="1">
      <alignment vertical="center"/>
      <protection locked="0"/>
    </xf>
    <xf numFmtId="0" fontId="5" fillId="4" borderId="18" xfId="2" applyFont="1" applyFill="1" applyBorder="1" applyAlignment="1" applyProtection="1">
      <alignment vertical="center"/>
      <protection locked="0"/>
    </xf>
    <xf numFmtId="44" fontId="5" fillId="0" borderId="22" xfId="1" applyFont="1" applyBorder="1" applyAlignment="1" applyProtection="1">
      <alignment vertical="center"/>
      <protection locked="0"/>
    </xf>
    <xf numFmtId="44" fontId="5" fillId="0" borderId="25" xfId="1" applyFont="1" applyBorder="1" applyAlignment="1" applyProtection="1">
      <alignment vertical="center"/>
      <protection locked="0"/>
    </xf>
    <xf numFmtId="44" fontId="5" fillId="0" borderId="50" xfId="1" applyFont="1" applyBorder="1" applyAlignment="1" applyProtection="1">
      <alignment vertical="center"/>
      <protection locked="0"/>
    </xf>
    <xf numFmtId="44" fontId="4" fillId="11" borderId="35" xfId="1" applyFont="1" applyFill="1" applyBorder="1" applyAlignment="1" applyProtection="1">
      <alignment vertical="center"/>
    </xf>
    <xf numFmtId="44" fontId="4" fillId="11" borderId="38" xfId="1" applyFont="1" applyFill="1" applyBorder="1" applyAlignment="1" applyProtection="1">
      <alignment vertical="center"/>
    </xf>
    <xf numFmtId="44" fontId="4" fillId="11" borderId="25" xfId="1" applyFont="1" applyFill="1" applyBorder="1" applyAlignment="1" applyProtection="1">
      <alignment vertical="center"/>
    </xf>
    <xf numFmtId="44" fontId="4" fillId="11" borderId="47" xfId="1" applyFont="1" applyFill="1" applyBorder="1" applyAlignment="1" applyProtection="1">
      <alignment vertical="center"/>
    </xf>
    <xf numFmtId="44" fontId="4" fillId="11" borderId="50" xfId="1" applyFont="1" applyFill="1" applyBorder="1" applyAlignment="1" applyProtection="1">
      <alignment vertical="center"/>
    </xf>
    <xf numFmtId="44" fontId="4" fillId="11" borderId="22" xfId="1" applyFont="1" applyFill="1" applyBorder="1" applyAlignment="1" applyProtection="1">
      <alignment vertical="center"/>
    </xf>
    <xf numFmtId="44" fontId="4" fillId="11" borderId="17" xfId="1" applyFont="1" applyFill="1" applyBorder="1" applyAlignment="1" applyProtection="1">
      <alignment vertical="center"/>
    </xf>
    <xf numFmtId="44" fontId="5" fillId="13" borderId="34" xfId="1" applyFont="1" applyFill="1" applyBorder="1" applyAlignment="1">
      <alignment vertical="center"/>
    </xf>
    <xf numFmtId="44" fontId="5" fillId="2" borderId="0" xfId="1" applyFont="1" applyFill="1" applyBorder="1" applyAlignment="1" applyProtection="1">
      <alignment vertical="center"/>
      <protection locked="0"/>
    </xf>
    <xf numFmtId="44" fontId="5" fillId="13" borderId="37" xfId="1" applyFont="1" applyFill="1" applyBorder="1" applyAlignment="1">
      <alignment vertical="center"/>
    </xf>
    <xf numFmtId="44" fontId="5" fillId="15" borderId="35" xfId="1" applyFont="1" applyFill="1" applyBorder="1" applyAlignment="1" applyProtection="1">
      <alignment vertical="center"/>
    </xf>
    <xf numFmtId="44" fontId="5" fillId="15" borderId="22" xfId="1" applyFont="1" applyFill="1" applyBorder="1" applyAlignment="1" applyProtection="1">
      <alignment vertical="center"/>
    </xf>
    <xf numFmtId="44" fontId="5" fillId="15" borderId="38" xfId="1" applyFont="1" applyFill="1" applyBorder="1" applyAlignment="1" applyProtection="1">
      <alignment vertical="center"/>
    </xf>
    <xf numFmtId="44" fontId="4" fillId="9" borderId="33" xfId="1" applyFont="1" applyFill="1" applyBorder="1" applyAlignment="1" applyProtection="1">
      <alignment vertical="center"/>
    </xf>
    <xf numFmtId="44" fontId="4" fillId="9" borderId="47" xfId="1" applyFont="1" applyFill="1" applyBorder="1" applyAlignment="1" applyProtection="1">
      <alignment vertical="center"/>
    </xf>
    <xf numFmtId="44" fontId="4" fillId="9" borderId="50" xfId="1" applyFont="1" applyFill="1" applyBorder="1" applyAlignment="1" applyProtection="1">
      <alignment vertical="center"/>
    </xf>
    <xf numFmtId="44" fontId="4" fillId="9" borderId="25" xfId="1" applyFont="1" applyFill="1" applyBorder="1" applyAlignment="1" applyProtection="1">
      <alignment vertical="center"/>
    </xf>
    <xf numFmtId="44" fontId="4" fillId="9" borderId="17" xfId="1" applyFont="1" applyFill="1" applyBorder="1" applyAlignment="1" applyProtection="1">
      <alignment vertical="center"/>
    </xf>
    <xf numFmtId="44" fontId="4" fillId="15" borderId="50" xfId="1" applyFont="1" applyFill="1" applyBorder="1" applyAlignment="1" applyProtection="1">
      <alignment vertical="center"/>
    </xf>
    <xf numFmtId="44" fontId="4" fillId="9" borderId="53" xfId="1" applyFont="1" applyFill="1" applyBorder="1" applyAlignment="1" applyProtection="1">
      <alignment vertical="center"/>
    </xf>
    <xf numFmtId="0" fontId="4" fillId="4" borderId="0" xfId="2" applyFont="1" applyFill="1" applyBorder="1" applyAlignment="1" applyProtection="1">
      <alignment horizontal="left" vertical="center"/>
    </xf>
    <xf numFmtId="0" fontId="4" fillId="4" borderId="34" xfId="2" applyFont="1" applyFill="1" applyBorder="1" applyAlignment="1" applyProtection="1">
      <alignment horizontal="left" vertical="center"/>
    </xf>
    <xf numFmtId="44" fontId="5" fillId="13" borderId="0" xfId="1" applyFont="1" applyFill="1" applyBorder="1" applyAlignment="1" applyProtection="1">
      <alignment vertical="center"/>
    </xf>
    <xf numFmtId="0" fontId="0" fillId="0" borderId="0" xfId="0" applyFill="1" applyBorder="1" applyAlignment="1">
      <alignment horizontal="center"/>
    </xf>
    <xf numFmtId="166" fontId="0" fillId="0" borderId="0" xfId="0" applyNumberFormat="1" applyFill="1" applyBorder="1"/>
    <xf numFmtId="167" fontId="2" fillId="3" borderId="0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/>
    </xf>
    <xf numFmtId="167" fontId="0" fillId="0" borderId="5" xfId="0" applyNumberFormat="1" applyFill="1" applyBorder="1" applyAlignment="1">
      <alignment horizontal="center"/>
    </xf>
    <xf numFmtId="166" fontId="0" fillId="0" borderId="7" xfId="0" applyNumberFormat="1" applyFill="1" applyBorder="1"/>
    <xf numFmtId="166" fontId="0" fillId="0" borderId="4" xfId="0" applyNumberFormat="1" applyFill="1" applyBorder="1"/>
    <xf numFmtId="167" fontId="0" fillId="0" borderId="54" xfId="0" applyNumberFormat="1" applyFill="1" applyBorder="1" applyAlignment="1">
      <alignment horizontal="center"/>
    </xf>
    <xf numFmtId="0" fontId="0" fillId="0" borderId="55" xfId="0" applyFill="1" applyBorder="1" applyAlignment="1">
      <alignment horizontal="center"/>
    </xf>
    <xf numFmtId="166" fontId="0" fillId="0" borderId="56" xfId="0" applyNumberFormat="1" applyFill="1" applyBorder="1"/>
    <xf numFmtId="166" fontId="0" fillId="0" borderId="55" xfId="0" applyNumberFormat="1" applyFill="1" applyBorder="1"/>
    <xf numFmtId="166" fontId="0" fillId="0" borderId="57" xfId="0" applyNumberFormat="1" applyFill="1" applyBorder="1"/>
    <xf numFmtId="167" fontId="0" fillId="0" borderId="58" xfId="0" applyNumberFormat="1" applyFill="1" applyBorder="1" applyAlignment="1">
      <alignment horizontal="center"/>
    </xf>
    <xf numFmtId="0" fontId="0" fillId="0" borderId="59" xfId="0" applyFill="1" applyBorder="1" applyAlignment="1">
      <alignment horizontal="center"/>
    </xf>
    <xf numFmtId="166" fontId="0" fillId="0" borderId="60" xfId="0" applyNumberFormat="1" applyFill="1" applyBorder="1"/>
    <xf numFmtId="166" fontId="0" fillId="0" borderId="59" xfId="0" applyNumberFormat="1" applyFill="1" applyBorder="1"/>
    <xf numFmtId="166" fontId="0" fillId="0" borderId="61" xfId="0" applyNumberFormat="1" applyFill="1" applyBorder="1"/>
    <xf numFmtId="166" fontId="0" fillId="3" borderId="2" xfId="0" applyNumberFormat="1" applyFont="1" applyFill="1" applyBorder="1"/>
    <xf numFmtId="166" fontId="0" fillId="3" borderId="1" xfId="0" applyNumberFormat="1" applyFont="1" applyFill="1" applyBorder="1"/>
    <xf numFmtId="167" fontId="0" fillId="3" borderId="10" xfId="0" applyNumberFormat="1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/>
    </xf>
    <xf numFmtId="166" fontId="0" fillId="3" borderId="2" xfId="0" applyNumberFormat="1" applyFont="1" applyFill="1" applyBorder="1" applyAlignment="1">
      <alignment horizontal="center"/>
    </xf>
    <xf numFmtId="166" fontId="0" fillId="3" borderId="1" xfId="0" applyNumberFormat="1" applyFont="1" applyFill="1" applyBorder="1" applyAlignment="1">
      <alignment horizontal="center"/>
    </xf>
    <xf numFmtId="167" fontId="2" fillId="5" borderId="0" xfId="0" applyNumberFormat="1" applyFont="1" applyFill="1" applyBorder="1" applyAlignment="1">
      <alignment horizontal="center"/>
    </xf>
    <xf numFmtId="166" fontId="2" fillId="5" borderId="0" xfId="0" applyNumberFormat="1" applyFont="1" applyFill="1" applyBorder="1" applyAlignment="1">
      <alignment horizontal="center"/>
    </xf>
    <xf numFmtId="167" fontId="0" fillId="0" borderId="13" xfId="0" applyNumberFormat="1" applyBorder="1" applyAlignment="1">
      <alignment horizontal="center"/>
    </xf>
    <xf numFmtId="0" fontId="0" fillId="0" borderId="13" xfId="0" applyNumberFormat="1" applyBorder="1" applyAlignment="1">
      <alignment horizontal="center"/>
    </xf>
    <xf numFmtId="44" fontId="0" fillId="0" borderId="13" xfId="1" applyFont="1" applyFill="1" applyBorder="1" applyAlignment="1">
      <alignment horizontal="left"/>
    </xf>
    <xf numFmtId="44" fontId="0" fillId="0" borderId="13" xfId="1" applyFont="1" applyFill="1" applyBorder="1" applyAlignment="1">
      <alignment horizontal="right"/>
    </xf>
    <xf numFmtId="44" fontId="2" fillId="3" borderId="0" xfId="1" applyFont="1" applyFill="1" applyBorder="1" applyAlignment="1">
      <alignment horizontal="center"/>
    </xf>
    <xf numFmtId="167" fontId="0" fillId="0" borderId="13" xfId="0" applyNumberFormat="1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44" fontId="0" fillId="0" borderId="13" xfId="1" applyFont="1" applyFill="1" applyBorder="1" applyAlignment="1">
      <alignment horizontal="center"/>
    </xf>
    <xf numFmtId="0" fontId="9" fillId="0" borderId="14" xfId="0" applyFont="1" applyFill="1" applyBorder="1" applyAlignment="1">
      <alignment horizontal="center"/>
    </xf>
    <xf numFmtId="44" fontId="4" fillId="0" borderId="47" xfId="1" applyFont="1" applyFill="1" applyBorder="1" applyAlignment="1" applyProtection="1">
      <alignment vertical="center"/>
    </xf>
    <xf numFmtId="0" fontId="0" fillId="0" borderId="14" xfId="0" applyNumberFormat="1" applyFill="1" applyBorder="1"/>
    <xf numFmtId="0" fontId="0" fillId="0" borderId="13" xfId="0" applyNumberFormat="1" applyFill="1" applyBorder="1"/>
    <xf numFmtId="0" fontId="0" fillId="0" borderId="62" xfId="0" applyNumberFormat="1" applyFill="1" applyBorder="1"/>
    <xf numFmtId="0" fontId="0" fillId="0" borderId="14" xfId="0" applyFill="1" applyBorder="1"/>
    <xf numFmtId="44" fontId="0" fillId="0" borderId="13" xfId="1" applyFont="1" applyFill="1" applyBorder="1"/>
    <xf numFmtId="0" fontId="0" fillId="0" borderId="0" xfId="0" applyFont="1" applyProtection="1">
      <protection locked="0"/>
    </xf>
    <xf numFmtId="0" fontId="2" fillId="12" borderId="3" xfId="0" applyFont="1" applyFill="1" applyBorder="1" applyAlignment="1">
      <alignment horizontal="center" vertical="center"/>
    </xf>
    <xf numFmtId="14" fontId="0" fillId="0" borderId="0" xfId="0" applyNumberFormat="1" applyFont="1" applyProtection="1">
      <protection locked="0"/>
    </xf>
    <xf numFmtId="0" fontId="9" fillId="4" borderId="0" xfId="0" applyFont="1" applyFill="1"/>
    <xf numFmtId="0" fontId="4" fillId="6" borderId="23" xfId="2" applyFont="1" applyFill="1" applyBorder="1" applyAlignment="1" applyProtection="1">
      <alignment horizontal="left" vertical="center"/>
    </xf>
    <xf numFmtId="0" fontId="4" fillId="6" borderId="24" xfId="2" applyFont="1" applyFill="1" applyBorder="1" applyAlignment="1" applyProtection="1">
      <alignment horizontal="left" vertical="center"/>
    </xf>
    <xf numFmtId="0" fontId="6" fillId="10" borderId="15" xfId="2" applyFont="1" applyFill="1" applyBorder="1" applyAlignment="1" applyProtection="1">
      <alignment horizontal="center" vertical="center"/>
    </xf>
    <xf numFmtId="0" fontId="6" fillId="10" borderId="16" xfId="2" applyFont="1" applyFill="1" applyBorder="1" applyAlignment="1" applyProtection="1">
      <alignment horizontal="center" vertical="center"/>
    </xf>
    <xf numFmtId="0" fontId="6" fillId="10" borderId="19" xfId="2" applyFont="1" applyFill="1" applyBorder="1" applyAlignment="1" applyProtection="1">
      <alignment horizontal="center" vertical="center"/>
    </xf>
    <xf numFmtId="0" fontId="6" fillId="10" borderId="0" xfId="2" applyFont="1" applyFill="1" applyBorder="1" applyAlignment="1" applyProtection="1">
      <alignment horizontal="center" vertical="center"/>
    </xf>
    <xf numFmtId="0" fontId="13" fillId="10" borderId="16" xfId="2" applyFont="1" applyFill="1" applyBorder="1" applyAlignment="1" applyProtection="1">
      <alignment horizontal="right" vertical="center"/>
    </xf>
    <xf numFmtId="0" fontId="13" fillId="10" borderId="0" xfId="2" applyFont="1" applyFill="1" applyBorder="1" applyAlignment="1" applyProtection="1">
      <alignment horizontal="right" vertical="center"/>
    </xf>
    <xf numFmtId="0" fontId="13" fillId="10" borderId="16" xfId="2" applyFont="1" applyFill="1" applyBorder="1" applyAlignment="1" applyProtection="1">
      <alignment horizontal="center" vertical="center"/>
    </xf>
    <xf numFmtId="0" fontId="13" fillId="10" borderId="0" xfId="2" applyFont="1" applyFill="1" applyBorder="1" applyAlignment="1" applyProtection="1">
      <alignment horizontal="center" vertical="center"/>
    </xf>
    <xf numFmtId="0" fontId="12" fillId="10" borderId="16" xfId="2" applyFont="1" applyFill="1" applyBorder="1" applyAlignment="1" applyProtection="1">
      <alignment horizontal="center" vertical="center"/>
      <protection locked="0"/>
    </xf>
    <xf numFmtId="0" fontId="12" fillId="10" borderId="17" xfId="2" applyFont="1" applyFill="1" applyBorder="1" applyAlignment="1" applyProtection="1">
      <alignment horizontal="center" vertical="center"/>
      <protection locked="0"/>
    </xf>
    <xf numFmtId="164" fontId="12" fillId="10" borderId="0" xfId="2" applyNumberFormat="1" applyFont="1" applyFill="1" applyBorder="1" applyAlignment="1" applyProtection="1">
      <alignment horizontal="center" vertical="center"/>
      <protection locked="0"/>
    </xf>
    <xf numFmtId="164" fontId="12" fillId="10" borderId="22" xfId="2" applyNumberFormat="1" applyFont="1" applyFill="1" applyBorder="1" applyAlignment="1" applyProtection="1">
      <alignment horizontal="center" vertical="center"/>
      <protection locked="0"/>
    </xf>
    <xf numFmtId="0" fontId="5" fillId="4" borderId="31" xfId="2" applyFont="1" applyFill="1" applyBorder="1" applyAlignment="1" applyProtection="1">
      <alignment horizontal="left" vertical="center"/>
    </xf>
    <xf numFmtId="0" fontId="5" fillId="4" borderId="32" xfId="2" applyFont="1" applyFill="1" applyBorder="1" applyAlignment="1" applyProtection="1">
      <alignment horizontal="left" vertical="center"/>
    </xf>
    <xf numFmtId="0" fontId="4" fillId="4" borderId="45" xfId="2" applyFont="1" applyFill="1" applyBorder="1" applyAlignment="1" applyProtection="1">
      <alignment horizontal="left" vertical="center"/>
    </xf>
    <xf numFmtId="0" fontId="4" fillId="4" borderId="46" xfId="2" applyFont="1" applyFill="1" applyBorder="1" applyAlignment="1" applyProtection="1">
      <alignment horizontal="left" vertical="center"/>
    </xf>
    <xf numFmtId="0" fontId="4" fillId="14" borderId="39" xfId="2" applyFont="1" applyFill="1" applyBorder="1" applyAlignment="1" applyProtection="1">
      <alignment horizontal="center" vertical="center"/>
    </xf>
    <xf numFmtId="0" fontId="4" fillId="14" borderId="40" xfId="2" applyFont="1" applyFill="1" applyBorder="1" applyAlignment="1" applyProtection="1">
      <alignment horizontal="center" vertical="center"/>
    </xf>
    <xf numFmtId="0" fontId="4" fillId="14" borderId="41" xfId="2" applyFont="1" applyFill="1" applyBorder="1" applyAlignment="1" applyProtection="1">
      <alignment horizontal="center" vertical="center"/>
    </xf>
    <xf numFmtId="0" fontId="4" fillId="9" borderId="45" xfId="2" applyFont="1" applyFill="1" applyBorder="1" applyAlignment="1" applyProtection="1">
      <alignment horizontal="left" vertical="center"/>
    </xf>
    <xf numFmtId="0" fontId="4" fillId="9" borderId="46" xfId="2" applyFont="1" applyFill="1" applyBorder="1" applyAlignment="1" applyProtection="1">
      <alignment horizontal="left" vertical="center"/>
    </xf>
    <xf numFmtId="0" fontId="5" fillId="13" borderId="27" xfId="2" applyFont="1" applyFill="1" applyBorder="1" applyAlignment="1">
      <alignment horizontal="left" vertical="center"/>
    </xf>
    <xf numFmtId="0" fontId="5" fillId="13" borderId="34" xfId="2" applyFont="1" applyFill="1" applyBorder="1" applyAlignment="1">
      <alignment horizontal="left" vertical="center"/>
    </xf>
    <xf numFmtId="0" fontId="5" fillId="13" borderId="19" xfId="2" applyFont="1" applyFill="1" applyBorder="1" applyAlignment="1">
      <alignment horizontal="left" vertical="center"/>
    </xf>
    <xf numFmtId="0" fontId="5" fillId="13" borderId="0" xfId="2" applyFont="1" applyFill="1" applyBorder="1" applyAlignment="1">
      <alignment horizontal="left" vertical="center"/>
    </xf>
    <xf numFmtId="0" fontId="4" fillId="6" borderId="15" xfId="2" applyFont="1" applyFill="1" applyBorder="1" applyAlignment="1" applyProtection="1">
      <alignment horizontal="center" vertical="center"/>
    </xf>
    <xf numFmtId="0" fontId="4" fillId="6" borderId="16" xfId="2" applyFont="1" applyFill="1" applyBorder="1" applyAlignment="1" applyProtection="1">
      <alignment horizontal="center" vertical="center"/>
    </xf>
    <xf numFmtId="0" fontId="4" fillId="6" borderId="17" xfId="2" applyFont="1" applyFill="1" applyBorder="1" applyAlignment="1" applyProtection="1">
      <alignment horizontal="center" vertical="center"/>
    </xf>
    <xf numFmtId="0" fontId="5" fillId="0" borderId="19" xfId="2" applyFont="1" applyBorder="1" applyAlignment="1" applyProtection="1">
      <alignment horizontal="left" vertical="center"/>
    </xf>
    <xf numFmtId="0" fontId="5" fillId="0" borderId="0" xfId="2" applyFont="1" applyBorder="1" applyAlignment="1" applyProtection="1">
      <alignment horizontal="left" vertical="center"/>
    </xf>
    <xf numFmtId="0" fontId="5" fillId="13" borderId="36" xfId="2" applyFont="1" applyFill="1" applyBorder="1" applyAlignment="1">
      <alignment horizontal="left" vertical="center"/>
    </xf>
    <xf numFmtId="0" fontId="5" fillId="13" borderId="37" xfId="2" applyFont="1" applyFill="1" applyBorder="1" applyAlignment="1">
      <alignment horizontal="left" vertical="center"/>
    </xf>
    <xf numFmtId="0" fontId="5" fillId="15" borderId="37" xfId="2" applyFont="1" applyFill="1" applyBorder="1" applyAlignment="1">
      <alignment horizontal="left" vertical="center"/>
    </xf>
    <xf numFmtId="0" fontId="5" fillId="15" borderId="0" xfId="2" applyFont="1" applyFill="1" applyBorder="1" applyAlignment="1">
      <alignment horizontal="left" vertical="center"/>
    </xf>
    <xf numFmtId="0" fontId="5" fillId="15" borderId="34" xfId="2" applyFont="1" applyFill="1" applyBorder="1" applyAlignment="1">
      <alignment horizontal="left" vertical="center"/>
    </xf>
    <xf numFmtId="0" fontId="4" fillId="0" borderId="15" xfId="2" applyFont="1" applyBorder="1" applyAlignment="1" applyProtection="1">
      <alignment horizontal="left" vertical="center"/>
    </xf>
    <xf numFmtId="0" fontId="4" fillId="0" borderId="16" xfId="2" applyFont="1" applyBorder="1" applyAlignment="1" applyProtection="1">
      <alignment horizontal="left" vertical="center"/>
    </xf>
    <xf numFmtId="0" fontId="4" fillId="0" borderId="48" xfId="2" applyFont="1" applyBorder="1" applyAlignment="1" applyProtection="1">
      <alignment horizontal="left" vertical="center"/>
    </xf>
    <xf numFmtId="0" fontId="4" fillId="0" borderId="49" xfId="2" applyFont="1" applyBorder="1" applyAlignment="1" applyProtection="1">
      <alignment horizontal="left" vertical="center"/>
    </xf>
    <xf numFmtId="0" fontId="5" fillId="4" borderId="28" xfId="2" applyFont="1" applyFill="1" applyBorder="1" applyAlignment="1" applyProtection="1">
      <alignment horizontal="left" vertical="center"/>
      <protection locked="0"/>
    </xf>
    <xf numFmtId="0" fontId="5" fillId="4" borderId="29" xfId="2" applyFont="1" applyFill="1" applyBorder="1" applyAlignment="1" applyProtection="1">
      <alignment horizontal="left" vertical="center"/>
      <protection locked="0"/>
    </xf>
    <xf numFmtId="0" fontId="5" fillId="0" borderId="51" xfId="2" applyFont="1" applyBorder="1" applyAlignment="1" applyProtection="1">
      <alignment horizontal="left" vertical="center"/>
    </xf>
    <xf numFmtId="0" fontId="5" fillId="0" borderId="52" xfId="2" applyFont="1" applyBorder="1" applyAlignment="1" applyProtection="1">
      <alignment horizontal="left" vertical="center"/>
    </xf>
    <xf numFmtId="0" fontId="5" fillId="4" borderId="18" xfId="2" applyFont="1" applyFill="1" applyBorder="1" applyAlignment="1" applyProtection="1">
      <alignment horizontal="left" vertical="center"/>
      <protection locked="0"/>
    </xf>
    <xf numFmtId="0" fontId="5" fillId="4" borderId="13" xfId="2" applyFont="1" applyFill="1" applyBorder="1" applyAlignment="1" applyProtection="1">
      <alignment horizontal="left" vertical="center"/>
      <protection locked="0"/>
    </xf>
    <xf numFmtId="0" fontId="5" fillId="4" borderId="42" xfId="2" applyFont="1" applyFill="1" applyBorder="1" applyAlignment="1" applyProtection="1">
      <alignment horizontal="left" vertical="center"/>
      <protection locked="0"/>
    </xf>
    <xf numFmtId="0" fontId="5" fillId="4" borderId="43" xfId="2" applyFont="1" applyFill="1" applyBorder="1" applyAlignment="1" applyProtection="1">
      <alignment horizontal="left" vertical="center"/>
      <protection locked="0"/>
    </xf>
    <xf numFmtId="0" fontId="5" fillId="4" borderId="45" xfId="2" applyFont="1" applyFill="1" applyBorder="1" applyAlignment="1" applyProtection="1">
      <alignment horizontal="left"/>
      <protection locked="0"/>
    </xf>
    <xf numFmtId="0" fontId="5" fillId="4" borderId="46" xfId="2" applyFont="1" applyFill="1" applyBorder="1" applyAlignment="1" applyProtection="1">
      <alignment horizontal="left"/>
      <protection locked="0"/>
    </xf>
    <xf numFmtId="0" fontId="5" fillId="0" borderId="23" xfId="2" applyFont="1" applyBorder="1" applyAlignment="1" applyProtection="1">
      <alignment horizontal="left" vertical="center"/>
    </xf>
    <xf numFmtId="0" fontId="5" fillId="0" borderId="24" xfId="2" applyFont="1" applyBorder="1" applyAlignment="1" applyProtection="1">
      <alignment horizontal="left" vertical="center"/>
    </xf>
    <xf numFmtId="0" fontId="4" fillId="15" borderId="27" xfId="2" applyFont="1" applyFill="1" applyBorder="1" applyAlignment="1" applyProtection="1">
      <alignment horizontal="center" vertical="center"/>
    </xf>
    <xf numFmtId="0" fontId="4" fillId="15" borderId="34" xfId="2" applyFont="1" applyFill="1" applyBorder="1" applyAlignment="1" applyProtection="1">
      <alignment horizontal="center" vertical="center"/>
    </xf>
    <xf numFmtId="0" fontId="4" fillId="15" borderId="35" xfId="2" applyFont="1" applyFill="1" applyBorder="1" applyAlignment="1" applyProtection="1">
      <alignment horizontal="center" vertical="center"/>
    </xf>
    <xf numFmtId="0" fontId="5" fillId="0" borderId="15" xfId="2" applyFont="1" applyBorder="1" applyAlignment="1" applyProtection="1">
      <alignment horizontal="left" vertical="center"/>
    </xf>
    <xf numFmtId="0" fontId="5" fillId="0" borderId="16" xfId="2" applyFont="1" applyBorder="1" applyAlignment="1" applyProtection="1">
      <alignment horizontal="left" vertical="center"/>
    </xf>
    <xf numFmtId="0" fontId="5" fillId="4" borderId="23" xfId="2" applyFont="1" applyFill="1" applyBorder="1" applyAlignment="1" applyProtection="1">
      <alignment horizontal="left"/>
      <protection locked="0"/>
    </xf>
    <xf numFmtId="0" fontId="5" fillId="4" borderId="24" xfId="2" applyFont="1" applyFill="1" applyBorder="1" applyAlignment="1" applyProtection="1">
      <alignment horizontal="left"/>
      <protection locked="0"/>
    </xf>
    <xf numFmtId="0" fontId="4" fillId="11" borderId="48" xfId="2" applyFont="1" applyFill="1" applyBorder="1" applyAlignment="1" applyProtection="1">
      <alignment horizontal="left" vertical="center"/>
      <protection locked="0"/>
    </xf>
    <xf numFmtId="0" fontId="4" fillId="11" borderId="49" xfId="2" applyFont="1" applyFill="1" applyBorder="1" applyAlignment="1" applyProtection="1">
      <alignment horizontal="left" vertical="center"/>
      <protection locked="0"/>
    </xf>
    <xf numFmtId="0" fontId="5" fillId="4" borderId="19" xfId="2" applyFont="1" applyFill="1" applyBorder="1" applyAlignment="1" applyProtection="1">
      <alignment horizontal="left" vertical="center"/>
      <protection locked="0"/>
    </xf>
    <xf numFmtId="0" fontId="5" fillId="4" borderId="0" xfId="2" applyFont="1" applyFill="1" applyBorder="1" applyAlignment="1" applyProtection="1">
      <alignment horizontal="left" vertical="center"/>
      <protection locked="0"/>
    </xf>
    <xf numFmtId="0" fontId="5" fillId="4" borderId="22" xfId="2" applyFont="1" applyFill="1" applyBorder="1" applyAlignment="1" applyProtection="1">
      <alignment horizontal="left" vertical="center"/>
      <protection locked="0"/>
    </xf>
    <xf numFmtId="0" fontId="4" fillId="11" borderId="23" xfId="2" applyFont="1" applyFill="1" applyBorder="1" applyAlignment="1" applyProtection="1">
      <alignment horizontal="left" vertical="center"/>
      <protection locked="0"/>
    </xf>
    <xf numFmtId="0" fontId="4" fillId="11" borderId="24" xfId="2" applyFont="1" applyFill="1" applyBorder="1" applyAlignment="1" applyProtection="1">
      <alignment horizontal="left" vertical="center"/>
      <protection locked="0"/>
    </xf>
    <xf numFmtId="0" fontId="4" fillId="11" borderId="19" xfId="2" applyFont="1" applyFill="1" applyBorder="1" applyAlignment="1" applyProtection="1">
      <alignment horizontal="left" vertical="center"/>
      <protection locked="0"/>
    </xf>
    <xf numFmtId="0" fontId="4" fillId="11" borderId="0" xfId="2" applyFont="1" applyFill="1" applyBorder="1" applyAlignment="1" applyProtection="1">
      <alignment horizontal="left" vertical="center"/>
      <protection locked="0"/>
    </xf>
    <xf numFmtId="0" fontId="4" fillId="4" borderId="48" xfId="2" applyFont="1" applyFill="1" applyBorder="1" applyAlignment="1" applyProtection="1">
      <alignment horizontal="left" vertical="center"/>
    </xf>
    <xf numFmtId="0" fontId="4" fillId="4" borderId="49" xfId="2" applyFont="1" applyFill="1" applyBorder="1" applyAlignment="1" applyProtection="1">
      <alignment horizontal="left" vertical="center"/>
    </xf>
    <xf numFmtId="0" fontId="4" fillId="0" borderId="19" xfId="2" applyFont="1" applyBorder="1" applyAlignment="1" applyProtection="1">
      <alignment horizontal="left" vertical="center"/>
    </xf>
    <xf numFmtId="0" fontId="4" fillId="0" borderId="0" xfId="2" applyFont="1" applyBorder="1" applyAlignment="1" applyProtection="1">
      <alignment horizontal="left" vertical="center"/>
    </xf>
    <xf numFmtId="0" fontId="4" fillId="0" borderId="27" xfId="2" applyFont="1" applyBorder="1" applyAlignment="1" applyProtection="1">
      <alignment horizontal="left" vertical="center"/>
    </xf>
    <xf numFmtId="0" fontId="4" fillId="0" borderId="34" xfId="2" applyFont="1" applyBorder="1" applyAlignment="1" applyProtection="1">
      <alignment horizontal="left" vertical="center"/>
    </xf>
    <xf numFmtId="0" fontId="5" fillId="0" borderId="36" xfId="2" applyFont="1" applyBorder="1" applyAlignment="1" applyProtection="1">
      <alignment horizontal="left" vertical="center"/>
    </xf>
    <xf numFmtId="0" fontId="5" fillId="0" borderId="37" xfId="2" applyFont="1" applyBorder="1" applyAlignment="1" applyProtection="1">
      <alignment horizontal="left" vertical="center"/>
    </xf>
    <xf numFmtId="0" fontId="5" fillId="0" borderId="27" xfId="2" applyFont="1" applyBorder="1" applyAlignment="1" applyProtection="1">
      <alignment horizontal="left" vertical="center"/>
    </xf>
    <xf numFmtId="0" fontId="5" fillId="0" borderId="34" xfId="2" applyFont="1" applyBorder="1" applyAlignment="1" applyProtection="1">
      <alignment horizontal="left" vertical="center"/>
    </xf>
    <xf numFmtId="0" fontId="7" fillId="0" borderId="34" xfId="2" applyFont="1" applyBorder="1" applyAlignment="1" applyProtection="1">
      <alignment horizontal="center" vertical="center"/>
      <protection locked="0"/>
    </xf>
    <xf numFmtId="0" fontId="7" fillId="0" borderId="35" xfId="2" applyFont="1" applyBorder="1" applyAlignment="1" applyProtection="1">
      <alignment horizontal="center" vertical="center"/>
      <protection locked="0"/>
    </xf>
    <xf numFmtId="0" fontId="4" fillId="15" borderId="20" xfId="2" applyFont="1" applyFill="1" applyBorder="1" applyAlignment="1" applyProtection="1">
      <alignment horizontal="center" vertical="center"/>
    </xf>
    <xf numFmtId="0" fontId="4" fillId="15" borderId="6" xfId="2" applyFont="1" applyFill="1" applyBorder="1" applyAlignment="1" applyProtection="1">
      <alignment horizontal="center" vertical="center"/>
    </xf>
    <xf numFmtId="0" fontId="4" fillId="15" borderId="21" xfId="2" applyFont="1" applyFill="1" applyBorder="1" applyAlignment="1" applyProtection="1">
      <alignment horizontal="center" vertical="center"/>
    </xf>
    <xf numFmtId="0" fontId="7" fillId="0" borderId="0" xfId="2" applyFont="1" applyBorder="1" applyAlignment="1" applyProtection="1">
      <alignment horizontal="center" vertical="center"/>
    </xf>
    <xf numFmtId="0" fontId="7" fillId="0" borderId="22" xfId="2" applyFont="1" applyBorder="1" applyAlignment="1" applyProtection="1">
      <alignment horizontal="center" vertical="center"/>
    </xf>
    <xf numFmtId="0" fontId="4" fillId="14" borderId="20" xfId="2" applyFont="1" applyFill="1" applyBorder="1" applyAlignment="1" applyProtection="1">
      <alignment horizontal="center" vertical="center"/>
    </xf>
    <xf numFmtId="0" fontId="4" fillId="14" borderId="6" xfId="2" applyFont="1" applyFill="1" applyBorder="1" applyAlignment="1" applyProtection="1">
      <alignment horizontal="center" vertical="center"/>
    </xf>
    <xf numFmtId="0" fontId="4" fillId="14" borderId="21" xfId="2" applyFont="1" applyFill="1" applyBorder="1" applyAlignment="1" applyProtection="1">
      <alignment horizontal="center" vertical="center"/>
    </xf>
    <xf numFmtId="0" fontId="11" fillId="13" borderId="19" xfId="2" applyFont="1" applyFill="1" applyBorder="1" applyAlignment="1" applyProtection="1">
      <alignment horizontal="center" vertical="center"/>
    </xf>
    <xf numFmtId="0" fontId="11" fillId="13" borderId="0" xfId="2" applyFont="1" applyFill="1" applyBorder="1" applyAlignment="1" applyProtection="1">
      <alignment horizontal="center" vertical="center"/>
    </xf>
    <xf numFmtId="0" fontId="11" fillId="16" borderId="0" xfId="2" applyFont="1" applyFill="1" applyBorder="1" applyAlignment="1" applyProtection="1">
      <alignment horizontal="center" vertical="center"/>
    </xf>
    <xf numFmtId="0" fontId="11" fillId="16" borderId="22" xfId="2" applyFont="1" applyFill="1" applyBorder="1" applyAlignment="1" applyProtection="1">
      <alignment horizontal="center" vertical="center"/>
    </xf>
    <xf numFmtId="0" fontId="5" fillId="4" borderId="19" xfId="2" applyFont="1" applyFill="1" applyBorder="1" applyAlignment="1" applyProtection="1">
      <alignment horizontal="left" vertical="center"/>
    </xf>
    <xf numFmtId="0" fontId="5" fillId="4" borderId="0" xfId="2" applyFont="1" applyFill="1" applyBorder="1" applyAlignment="1" applyProtection="1">
      <alignment horizontal="left" vertical="center"/>
    </xf>
    <xf numFmtId="0" fontId="5" fillId="4" borderId="14" xfId="2" applyFont="1" applyFill="1" applyBorder="1" applyAlignment="1" applyProtection="1">
      <alignment horizontal="left" vertical="center"/>
    </xf>
    <xf numFmtId="0" fontId="6" fillId="10" borderId="15" xfId="2" applyFont="1" applyFill="1" applyBorder="1" applyAlignment="1" applyProtection="1">
      <alignment horizontal="center" vertical="center"/>
      <protection locked="0"/>
    </xf>
    <xf numFmtId="0" fontId="6" fillId="10" borderId="16" xfId="2" applyFont="1" applyFill="1" applyBorder="1" applyAlignment="1" applyProtection="1">
      <alignment horizontal="center" vertical="center"/>
      <protection locked="0"/>
    </xf>
    <xf numFmtId="0" fontId="6" fillId="10" borderId="19" xfId="2" applyFont="1" applyFill="1" applyBorder="1" applyAlignment="1" applyProtection="1">
      <alignment horizontal="center" vertical="center"/>
      <protection locked="0"/>
    </xf>
    <xf numFmtId="0" fontId="6" fillId="10" borderId="0" xfId="2" applyFont="1" applyFill="1" applyBorder="1" applyAlignment="1" applyProtection="1">
      <alignment horizontal="center" vertical="center"/>
      <protection locked="0"/>
    </xf>
    <xf numFmtId="0" fontId="13" fillId="10" borderId="16" xfId="2" applyFont="1" applyFill="1" applyBorder="1" applyAlignment="1" applyProtection="1">
      <alignment horizontal="center" vertical="center"/>
      <protection locked="0"/>
    </xf>
    <xf numFmtId="0" fontId="13" fillId="10" borderId="0" xfId="2" applyFont="1" applyFill="1" applyBorder="1" applyAlignment="1" applyProtection="1">
      <alignment horizontal="center" vertical="center"/>
      <protection locked="0"/>
    </xf>
    <xf numFmtId="0" fontId="7" fillId="0" borderId="0" xfId="2" applyFont="1" applyBorder="1" applyAlignment="1" applyProtection="1">
      <alignment horizontal="center" vertical="center"/>
      <protection locked="0"/>
    </xf>
    <xf numFmtId="0" fontId="7" fillId="0" borderId="22" xfId="2" applyFont="1" applyBorder="1" applyAlignment="1" applyProtection="1">
      <alignment horizontal="center" vertical="center"/>
      <protection locked="0"/>
    </xf>
    <xf numFmtId="0" fontId="5" fillId="4" borderId="19" xfId="2" applyFont="1" applyFill="1" applyBorder="1" applyAlignment="1" applyProtection="1">
      <alignment vertical="center"/>
    </xf>
    <xf numFmtId="0" fontId="5" fillId="4" borderId="0" xfId="2" applyFont="1" applyFill="1" applyBorder="1" applyAlignment="1" applyProtection="1">
      <alignment vertical="center"/>
    </xf>
    <xf numFmtId="0" fontId="5" fillId="4" borderId="14" xfId="2" applyFont="1" applyFill="1" applyBorder="1" applyAlignment="1" applyProtection="1">
      <alignment vertical="center"/>
    </xf>
    <xf numFmtId="0" fontId="14" fillId="7" borderId="19" xfId="2" applyFont="1" applyFill="1" applyBorder="1" applyAlignment="1" applyProtection="1">
      <alignment horizontal="center" vertical="center"/>
      <protection locked="0"/>
    </xf>
    <xf numFmtId="0" fontId="14" fillId="7" borderId="0" xfId="2" applyFont="1" applyFill="1" applyBorder="1" applyAlignment="1" applyProtection="1">
      <alignment horizontal="center" vertical="center"/>
      <protection locked="0"/>
    </xf>
    <xf numFmtId="0" fontId="14" fillId="7" borderId="22" xfId="2" applyFont="1" applyFill="1" applyBorder="1" applyAlignment="1" applyProtection="1">
      <alignment horizontal="center" vertical="center"/>
      <protection locked="0"/>
    </xf>
    <xf numFmtId="167" fontId="0" fillId="3" borderId="10" xfId="0" applyNumberFormat="1" applyFont="1" applyFill="1" applyBorder="1" applyAlignment="1">
      <alignment horizontal="center"/>
    </xf>
    <xf numFmtId="167" fontId="0" fillId="3" borderId="2" xfId="0" applyNumberFormat="1" applyFont="1" applyFill="1" applyBorder="1" applyAlignment="1">
      <alignment horizontal="center"/>
    </xf>
    <xf numFmtId="167" fontId="2" fillId="3" borderId="0" xfId="0" applyNumberFormat="1" applyFont="1" applyFill="1" applyBorder="1" applyAlignment="1">
      <alignment horizontal="center"/>
    </xf>
  </cellXfs>
  <cellStyles count="141">
    <cellStyle name="Euro" xfId="5"/>
    <cellStyle name="Euro 2" xfId="6"/>
    <cellStyle name="Euro 2 2" xfId="7"/>
    <cellStyle name="Euro 3" xfId="8"/>
    <cellStyle name="Euro 3 2" xfId="9"/>
    <cellStyle name="Euro 4" xfId="10"/>
    <cellStyle name="Euro 4 2" xfId="11"/>
    <cellStyle name="Euro 5" xfId="12"/>
    <cellStyle name="Euro 5 2" xfId="13"/>
    <cellStyle name="Euro 6" xfId="14"/>
    <cellStyle name="Euro 6 2" xfId="15"/>
    <cellStyle name="Euro 7" xfId="16"/>
    <cellStyle name="Millares 2" xfId="17"/>
    <cellStyle name="Millares 2 2" xfId="18"/>
    <cellStyle name="Millares 2 2 2" xfId="19"/>
    <cellStyle name="Millares 2 2 2 2" xfId="20"/>
    <cellStyle name="Millares 2 2 2 2 2" xfId="21"/>
    <cellStyle name="Millares 2 2 2 3" xfId="22"/>
    <cellStyle name="Millares 2 2 3" xfId="23"/>
    <cellStyle name="Millares 2 2 3 2" xfId="24"/>
    <cellStyle name="Millares 2 2 4" xfId="25"/>
    <cellStyle name="Millares 2 3" xfId="26"/>
    <cellStyle name="Millares 2 3 2" xfId="27"/>
    <cellStyle name="Millares 2 3 2 2" xfId="28"/>
    <cellStyle name="Millares 2 3 3" xfId="29"/>
    <cellStyle name="Millares 2 3 4" xfId="30"/>
    <cellStyle name="Millares 2 4" xfId="31"/>
    <cellStyle name="Millares 2 4 2" xfId="32"/>
    <cellStyle name="Millares 2 5" xfId="33"/>
    <cellStyle name="Millares 2 6" xfId="34"/>
    <cellStyle name="Millares 3" xfId="35"/>
    <cellStyle name="Millares 3 2" xfId="36"/>
    <cellStyle name="Millares 3 2 2" xfId="37"/>
    <cellStyle name="Millares 3 2 2 2" xfId="38"/>
    <cellStyle name="Millares 3 2 2 2 2" xfId="39"/>
    <cellStyle name="Millares 3 2 2 3" xfId="40"/>
    <cellStyle name="Millares 3 2 3" xfId="41"/>
    <cellStyle name="Millares 3 2 3 2" xfId="42"/>
    <cellStyle name="Millares 3 2 4" xfId="43"/>
    <cellStyle name="Millares 3 2 5" xfId="44"/>
    <cellStyle name="Millares 3 3" xfId="45"/>
    <cellStyle name="Millares 3 3 2" xfId="46"/>
    <cellStyle name="Millares 3 3 2 2" xfId="47"/>
    <cellStyle name="Millares 3 3 3" xfId="48"/>
    <cellStyle name="Millares 3 4" xfId="49"/>
    <cellStyle name="Millares 3 4 2" xfId="50"/>
    <cellStyle name="Millares 3 5" xfId="51"/>
    <cellStyle name="Millares 3 6" xfId="52"/>
    <cellStyle name="Millares 4" xfId="53"/>
    <cellStyle name="Millares 4 2" xfId="54"/>
    <cellStyle name="Millares 4 2 2" xfId="55"/>
    <cellStyle name="Millares 4 2 2 2" xfId="56"/>
    <cellStyle name="Millares 4 2 2 2 2" xfId="57"/>
    <cellStyle name="Millares 4 2 2 3" xfId="58"/>
    <cellStyle name="Millares 4 2 3" xfId="59"/>
    <cellStyle name="Millares 4 2 3 2" xfId="60"/>
    <cellStyle name="Millares 4 2 4" xfId="61"/>
    <cellStyle name="Millares 4 2 5" xfId="62"/>
    <cellStyle name="Millares 4 3" xfId="63"/>
    <cellStyle name="Millares 4 3 2" xfId="64"/>
    <cellStyle name="Millares 4 3 2 2" xfId="65"/>
    <cellStyle name="Millares 4 3 3" xfId="66"/>
    <cellStyle name="Millares 4 4" xfId="67"/>
    <cellStyle name="Millares 4 4 2" xfId="68"/>
    <cellStyle name="Millares 4 5" xfId="69"/>
    <cellStyle name="Millares 4 6" xfId="70"/>
    <cellStyle name="Millares 5" xfId="71"/>
    <cellStyle name="Millares 5 2" xfId="72"/>
    <cellStyle name="Millares 6" xfId="73"/>
    <cellStyle name="Millares 6 2" xfId="74"/>
    <cellStyle name="Millares 7" xfId="75"/>
    <cellStyle name="Moneda" xfId="1" builtinId="4"/>
    <cellStyle name="Moneda 2" xfId="3"/>
    <cellStyle name="Moneda 2 2" xfId="76"/>
    <cellStyle name="Moneda 2 2 2" xfId="77"/>
    <cellStyle name="Moneda 2 2 2 2" xfId="78"/>
    <cellStyle name="Moneda 2 2 2 3" xfId="79"/>
    <cellStyle name="Moneda 2 2 3" xfId="80"/>
    <cellStyle name="Moneda 2 2 4" xfId="81"/>
    <cellStyle name="Moneda 2 3" xfId="82"/>
    <cellStyle name="Moneda 2 3 2" xfId="83"/>
    <cellStyle name="Moneda 2 3 3" xfId="84"/>
    <cellStyle name="Moneda 2 4" xfId="85"/>
    <cellStyle name="Moneda 2 5" xfId="86"/>
    <cellStyle name="Moneda 3" xfId="87"/>
    <cellStyle name="Moneda 4" xfId="88"/>
    <cellStyle name="Moneda 4 2" xfId="89"/>
    <cellStyle name="Moneda 5" xfId="90"/>
    <cellStyle name="Normal" xfId="0" builtinId="0"/>
    <cellStyle name="Normal 10" xfId="91"/>
    <cellStyle name="Normal 10 2" xfId="92"/>
    <cellStyle name="Normal 11" xfId="93"/>
    <cellStyle name="Normal 11 2" xfId="94"/>
    <cellStyle name="Normal 12" xfId="95"/>
    <cellStyle name="Normal 12 2" xfId="96"/>
    <cellStyle name="Normal 13" xfId="97"/>
    <cellStyle name="Normal 13 2" xfId="98"/>
    <cellStyle name="Normal 14" xfId="99"/>
    <cellStyle name="Normal 15" xfId="100"/>
    <cellStyle name="Normal 15 2" xfId="101"/>
    <cellStyle name="Normal 15 3" xfId="102"/>
    <cellStyle name="Normal 16" xfId="103"/>
    <cellStyle name="Normal 16 2" xfId="104"/>
    <cellStyle name="Normal 17" xfId="105"/>
    <cellStyle name="Normal 18" xfId="106"/>
    <cellStyle name="Normal 18 2" xfId="107"/>
    <cellStyle name="Normal 18 3" xfId="108"/>
    <cellStyle name="Normal 19" xfId="109"/>
    <cellStyle name="Normal 19 2" xfId="110"/>
    <cellStyle name="Normal 2" xfId="2"/>
    <cellStyle name="Normal 2 2" xfId="111"/>
    <cellStyle name="Normal 2 2 2" xfId="112"/>
    <cellStyle name="Normal 2 2 2 2" xfId="113"/>
    <cellStyle name="Normal 2 2 2 3" xfId="114"/>
    <cellStyle name="Normal 20" xfId="115"/>
    <cellStyle name="Normal 21" xfId="116"/>
    <cellStyle name="Normal 22" xfId="117"/>
    <cellStyle name="Normal 23" xfId="118"/>
    <cellStyle name="Normal 3" xfId="4"/>
    <cellStyle name="Normal 3 2" xfId="119"/>
    <cellStyle name="Normal 3 3" xfId="120"/>
    <cellStyle name="Normal 4" xfId="121"/>
    <cellStyle name="Normal 4 2" xfId="122"/>
    <cellStyle name="Normal 5" xfId="123"/>
    <cellStyle name="Normal 5 2" xfId="124"/>
    <cellStyle name="Normal 6" xfId="125"/>
    <cellStyle name="Normal 6 2" xfId="126"/>
    <cellStyle name="Normal 7" xfId="127"/>
    <cellStyle name="Normal 7 2" xfId="128"/>
    <cellStyle name="Normal 7 2 2" xfId="129"/>
    <cellStyle name="Normal 7 3" xfId="130"/>
    <cellStyle name="Normal 8" xfId="131"/>
    <cellStyle name="Normal 8 2" xfId="132"/>
    <cellStyle name="Normal 8 2 2" xfId="133"/>
    <cellStyle name="Normal 8 3" xfId="134"/>
    <cellStyle name="Normal 9" xfId="135"/>
    <cellStyle name="Normal 9 2" xfId="136"/>
    <cellStyle name="Normal 9 2 2" xfId="137"/>
    <cellStyle name="Porcentaje 2" xfId="138"/>
    <cellStyle name="Porcentaje 2 2" xfId="139"/>
    <cellStyle name="Porcentaje 3" xfId="14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protection locked="0" hidden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protection locked="0" hidden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>
          <fgColor indexed="64"/>
          <bgColor theme="0" tint="-4.9989318521683403E-2"/>
        </patternFill>
      </fill>
    </dxf>
    <dxf>
      <numFmt numFmtId="0" formatCode="General"/>
      <fill>
        <patternFill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&quot;$&quot;\ #,##0.00"/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TCTACTE" displayName="TCTACTE" ref="A1:J1299" totalsRowShown="0" headerRowDxfId="23">
  <autoFilter ref="A1:J1299"/>
  <tableColumns count="10">
    <tableColumn id="1" name="Fecha" dataDxfId="22"/>
    <tableColumn id="2" name="P. Vta" dataDxfId="21"/>
    <tableColumn id="3" name="Número" dataDxfId="20"/>
    <tableColumn id="4" name="Detalle" dataDxfId="19"/>
    <tableColumn id="5" name="Monto" dataDxfId="18"/>
    <tableColumn id="8" name="ESTADO" dataDxfId="17"/>
    <tableColumn id="6" name="F. Cobro" dataDxfId="16"/>
    <tableColumn id="7" name="C.Número" dataDxfId="15"/>
    <tableColumn id="9" name="SALDO" dataDxfId="14">
      <calculatedColumnFormula>IF(ISBLANK(TCTACTE[[#This Row],[Monto]]),0,IF(ISBLANK(TCTACTE[[#This Row],[F. Cobro]]),E2,0))</calculatedColumnFormula>
    </tableColumn>
    <tableColumn id="10" name="Acumulado" dataDxfId="13">
      <calculatedColumnFormula>SUBTOTAL(9,$I$2:I2)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Tabla3" displayName="Tabla3" ref="A1:I2" totalsRowShown="0" headerRowDxfId="12" dataDxfId="10" headerRowBorderDxfId="11" tableBorderDxfId="9">
  <autoFilter ref="A1:I2"/>
  <tableColumns count="9">
    <tableColumn id="1" name="Nº" dataDxfId="8"/>
    <tableColumn id="2" name="Descripción" dataDxfId="7"/>
    <tableColumn id="3" name="Referencia" dataDxfId="6"/>
    <tableColumn id="4" name="Titular" dataDxfId="5"/>
    <tableColumn id="5" name="Observaciones" dataDxfId="4"/>
    <tableColumn id="6" name="Periodo" dataDxfId="3"/>
    <tableColumn id="7" name="Vencimiento" dataDxfId="2"/>
    <tableColumn id="8" name="Importe" dataDxfId="1"/>
    <tableColumn id="9" name="Pagado?" dataDxfId="0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JT80"/>
  <sheetViews>
    <sheetView showGridLines="0" tabSelected="1" zoomScaleNormal="100" workbookViewId="0">
      <pane ySplit="4" topLeftCell="A5" activePane="bottomLeft" state="frozen"/>
      <selection pane="bottomLeft" activeCell="F46" sqref="F46:H46"/>
    </sheetView>
  </sheetViews>
  <sheetFormatPr baseColWidth="10" defaultRowHeight="15" x14ac:dyDescent="0.25"/>
  <cols>
    <col min="1" max="1" width="6.85546875" style="1" customWidth="1"/>
    <col min="2" max="9" width="11.42578125" style="2"/>
    <col min="10" max="10" width="6.85546875" style="2" customWidth="1"/>
    <col min="11" max="18" width="11.42578125" style="2"/>
    <col min="19" max="19" width="6.85546875" style="1" customWidth="1"/>
    <col min="20" max="262" width="11.42578125" style="4"/>
    <col min="263" max="263" width="11.42578125" style="4" customWidth="1"/>
    <col min="264" max="16384" width="11.42578125" style="4"/>
  </cols>
  <sheetData>
    <row r="1" spans="1:280" x14ac:dyDescent="0.25">
      <c r="B1" s="241" t="s">
        <v>83</v>
      </c>
      <c r="C1" s="242"/>
      <c r="D1" s="242"/>
      <c r="E1" s="242"/>
      <c r="F1" s="151" t="s">
        <v>0</v>
      </c>
      <c r="G1" s="245">
        <v>1</v>
      </c>
      <c r="H1" s="155" t="s">
        <v>1</v>
      </c>
      <c r="I1" s="156"/>
      <c r="K1" s="147" t="str">
        <f>B1</f>
        <v>BAR LOBO PLATEADO - CORDOBA</v>
      </c>
      <c r="L1" s="148"/>
      <c r="M1" s="148"/>
      <c r="N1" s="148"/>
      <c r="O1" s="151" t="s">
        <v>0</v>
      </c>
      <c r="P1" s="153">
        <f>+G1+1</f>
        <v>2</v>
      </c>
      <c r="Q1" s="155" t="s">
        <v>1</v>
      </c>
      <c r="R1" s="156"/>
      <c r="S1" s="2"/>
      <c r="T1" s="147" t="str">
        <f t="shared" ref="T1" si="0">K1</f>
        <v>BAR LOBO PLATEADO - CORDOBA</v>
      </c>
      <c r="U1" s="148"/>
      <c r="V1" s="148"/>
      <c r="W1" s="148"/>
      <c r="X1" s="151" t="s">
        <v>0</v>
      </c>
      <c r="Y1" s="153">
        <f t="shared" ref="Y1" si="1">+P1+1</f>
        <v>3</v>
      </c>
      <c r="Z1" s="155" t="s">
        <v>1</v>
      </c>
      <c r="AA1" s="156"/>
      <c r="AB1" s="2"/>
      <c r="AC1" s="147" t="str">
        <f t="shared" ref="AC1" si="2">T1</f>
        <v>BAR LOBO PLATEADO - CORDOBA</v>
      </c>
      <c r="AD1" s="148"/>
      <c r="AE1" s="148"/>
      <c r="AF1" s="148"/>
      <c r="AG1" s="151" t="s">
        <v>0</v>
      </c>
      <c r="AH1" s="153">
        <f t="shared" ref="AH1" si="3">+Y1+1</f>
        <v>4</v>
      </c>
      <c r="AI1" s="155" t="s">
        <v>1</v>
      </c>
      <c r="AJ1" s="156"/>
      <c r="AK1" s="2"/>
      <c r="AL1" s="147" t="str">
        <f t="shared" ref="AL1" si="4">AC1</f>
        <v>BAR LOBO PLATEADO - CORDOBA</v>
      </c>
      <c r="AM1" s="148"/>
      <c r="AN1" s="148"/>
      <c r="AO1" s="148"/>
      <c r="AP1" s="151" t="s">
        <v>0</v>
      </c>
      <c r="AQ1" s="153">
        <f t="shared" ref="AQ1" si="5">+AH1+1</f>
        <v>5</v>
      </c>
      <c r="AR1" s="155" t="s">
        <v>1</v>
      </c>
      <c r="AS1" s="156"/>
      <c r="AT1" s="2"/>
      <c r="AU1" s="147" t="str">
        <f t="shared" ref="AU1" si="6">AL1</f>
        <v>BAR LOBO PLATEADO - CORDOBA</v>
      </c>
      <c r="AV1" s="148"/>
      <c r="AW1" s="148"/>
      <c r="AX1" s="148"/>
      <c r="AY1" s="151" t="s">
        <v>0</v>
      </c>
      <c r="AZ1" s="153">
        <f t="shared" ref="AZ1" si="7">+AQ1+1</f>
        <v>6</v>
      </c>
      <c r="BA1" s="155" t="s">
        <v>1</v>
      </c>
      <c r="BB1" s="156"/>
      <c r="BC1" s="2"/>
      <c r="BD1" s="147" t="str">
        <f t="shared" ref="BD1" si="8">AU1</f>
        <v>BAR LOBO PLATEADO - CORDOBA</v>
      </c>
      <c r="BE1" s="148"/>
      <c r="BF1" s="148"/>
      <c r="BG1" s="148"/>
      <c r="BH1" s="151" t="s">
        <v>0</v>
      </c>
      <c r="BI1" s="153">
        <f t="shared" ref="BI1" si="9">+AZ1+1</f>
        <v>7</v>
      </c>
      <c r="BJ1" s="155" t="s">
        <v>1</v>
      </c>
      <c r="BK1" s="156"/>
      <c r="BL1" s="2"/>
      <c r="BM1" s="147" t="str">
        <f t="shared" ref="BM1" si="10">BD1</f>
        <v>BAR LOBO PLATEADO - CORDOBA</v>
      </c>
      <c r="BN1" s="148"/>
      <c r="BO1" s="148"/>
      <c r="BP1" s="148"/>
      <c r="BQ1" s="151" t="s">
        <v>0</v>
      </c>
      <c r="BR1" s="153">
        <f t="shared" ref="BR1" si="11">+BI1+1</f>
        <v>8</v>
      </c>
      <c r="BS1" s="155" t="s">
        <v>1</v>
      </c>
      <c r="BT1" s="156"/>
      <c r="BU1" s="2"/>
      <c r="BV1" s="147" t="str">
        <f t="shared" ref="BV1" si="12">BM1</f>
        <v>BAR LOBO PLATEADO - CORDOBA</v>
      </c>
      <c r="BW1" s="148"/>
      <c r="BX1" s="148"/>
      <c r="BY1" s="148"/>
      <c r="BZ1" s="151" t="s">
        <v>0</v>
      </c>
      <c r="CA1" s="153">
        <f t="shared" ref="CA1" si="13">+BR1+1</f>
        <v>9</v>
      </c>
      <c r="CB1" s="155" t="s">
        <v>1</v>
      </c>
      <c r="CC1" s="156"/>
      <c r="CD1" s="2"/>
      <c r="CE1" s="147" t="str">
        <f t="shared" ref="CE1" si="14">BV1</f>
        <v>BAR LOBO PLATEADO - CORDOBA</v>
      </c>
      <c r="CF1" s="148"/>
      <c r="CG1" s="148"/>
      <c r="CH1" s="148"/>
      <c r="CI1" s="151" t="s">
        <v>0</v>
      </c>
      <c r="CJ1" s="153">
        <f t="shared" ref="CJ1" si="15">+CA1+1</f>
        <v>10</v>
      </c>
      <c r="CK1" s="155" t="s">
        <v>1</v>
      </c>
      <c r="CL1" s="156"/>
      <c r="CM1" s="2"/>
      <c r="CN1" s="147" t="str">
        <f t="shared" ref="CN1" si="16">CE1</f>
        <v>BAR LOBO PLATEADO - CORDOBA</v>
      </c>
      <c r="CO1" s="148"/>
      <c r="CP1" s="148"/>
      <c r="CQ1" s="148"/>
      <c r="CR1" s="151" t="s">
        <v>0</v>
      </c>
      <c r="CS1" s="153">
        <f t="shared" ref="CS1" si="17">+CJ1+1</f>
        <v>11</v>
      </c>
      <c r="CT1" s="155" t="s">
        <v>1</v>
      </c>
      <c r="CU1" s="156"/>
      <c r="CV1" s="2"/>
      <c r="CW1" s="147" t="str">
        <f t="shared" ref="CW1" si="18">CN1</f>
        <v>BAR LOBO PLATEADO - CORDOBA</v>
      </c>
      <c r="CX1" s="148"/>
      <c r="CY1" s="148"/>
      <c r="CZ1" s="148"/>
      <c r="DA1" s="151" t="s">
        <v>0</v>
      </c>
      <c r="DB1" s="153">
        <f t="shared" ref="DB1" si="19">+CS1+1</f>
        <v>12</v>
      </c>
      <c r="DC1" s="155" t="s">
        <v>1</v>
      </c>
      <c r="DD1" s="156"/>
      <c r="DE1" s="2"/>
      <c r="DF1" s="147" t="str">
        <f t="shared" ref="DF1" si="20">CW1</f>
        <v>BAR LOBO PLATEADO - CORDOBA</v>
      </c>
      <c r="DG1" s="148"/>
      <c r="DH1" s="148"/>
      <c r="DI1" s="148"/>
      <c r="DJ1" s="151" t="s">
        <v>0</v>
      </c>
      <c r="DK1" s="153">
        <f t="shared" ref="DK1" si="21">+DB1+1</f>
        <v>13</v>
      </c>
      <c r="DL1" s="155" t="s">
        <v>1</v>
      </c>
      <c r="DM1" s="156"/>
      <c r="DN1" s="2"/>
      <c r="DO1" s="147" t="str">
        <f t="shared" ref="DO1" si="22">DF1</f>
        <v>BAR LOBO PLATEADO - CORDOBA</v>
      </c>
      <c r="DP1" s="148"/>
      <c r="DQ1" s="148"/>
      <c r="DR1" s="148"/>
      <c r="DS1" s="151" t="s">
        <v>0</v>
      </c>
      <c r="DT1" s="153">
        <f t="shared" ref="DT1" si="23">+DK1+1</f>
        <v>14</v>
      </c>
      <c r="DU1" s="155" t="s">
        <v>1</v>
      </c>
      <c r="DV1" s="156"/>
      <c r="DW1" s="2"/>
      <c r="DX1" s="147" t="str">
        <f t="shared" ref="DX1" si="24">DO1</f>
        <v>BAR LOBO PLATEADO - CORDOBA</v>
      </c>
      <c r="DY1" s="148"/>
      <c r="DZ1" s="148"/>
      <c r="EA1" s="148"/>
      <c r="EB1" s="151" t="s">
        <v>0</v>
      </c>
      <c r="EC1" s="153">
        <f t="shared" ref="EC1" si="25">+DT1+1</f>
        <v>15</v>
      </c>
      <c r="ED1" s="155" t="s">
        <v>1</v>
      </c>
      <c r="EE1" s="156"/>
      <c r="EF1" s="2"/>
      <c r="EG1" s="147" t="str">
        <f t="shared" ref="EG1" si="26">DX1</f>
        <v>BAR LOBO PLATEADO - CORDOBA</v>
      </c>
      <c r="EH1" s="148"/>
      <c r="EI1" s="148"/>
      <c r="EJ1" s="148"/>
      <c r="EK1" s="151" t="s">
        <v>0</v>
      </c>
      <c r="EL1" s="153">
        <f t="shared" ref="EL1" si="27">+EC1+1</f>
        <v>16</v>
      </c>
      <c r="EM1" s="155" t="s">
        <v>1</v>
      </c>
      <c r="EN1" s="156"/>
      <c r="EO1" s="2"/>
      <c r="EP1" s="147" t="str">
        <f t="shared" ref="EP1" si="28">EG1</f>
        <v>BAR LOBO PLATEADO - CORDOBA</v>
      </c>
      <c r="EQ1" s="148"/>
      <c r="ER1" s="148"/>
      <c r="ES1" s="148"/>
      <c r="ET1" s="151" t="s">
        <v>0</v>
      </c>
      <c r="EU1" s="153">
        <f t="shared" ref="EU1" si="29">+EL1+1</f>
        <v>17</v>
      </c>
      <c r="EV1" s="155" t="s">
        <v>1</v>
      </c>
      <c r="EW1" s="156"/>
      <c r="EX1" s="2"/>
      <c r="EY1" s="147" t="str">
        <f t="shared" ref="EY1" si="30">EP1</f>
        <v>BAR LOBO PLATEADO - CORDOBA</v>
      </c>
      <c r="EZ1" s="148"/>
      <c r="FA1" s="148"/>
      <c r="FB1" s="148"/>
      <c r="FC1" s="151" t="s">
        <v>0</v>
      </c>
      <c r="FD1" s="153">
        <f t="shared" ref="FD1" si="31">+EU1+1</f>
        <v>18</v>
      </c>
      <c r="FE1" s="155" t="s">
        <v>1</v>
      </c>
      <c r="FF1" s="156"/>
      <c r="FG1" s="2"/>
      <c r="FH1" s="147" t="str">
        <f t="shared" ref="FH1" si="32">EY1</f>
        <v>BAR LOBO PLATEADO - CORDOBA</v>
      </c>
      <c r="FI1" s="148"/>
      <c r="FJ1" s="148"/>
      <c r="FK1" s="148"/>
      <c r="FL1" s="151" t="s">
        <v>0</v>
      </c>
      <c r="FM1" s="153">
        <f t="shared" ref="FM1" si="33">+FD1+1</f>
        <v>19</v>
      </c>
      <c r="FN1" s="155" t="s">
        <v>1</v>
      </c>
      <c r="FO1" s="156"/>
      <c r="FP1" s="2"/>
      <c r="FQ1" s="147" t="str">
        <f t="shared" ref="FQ1" si="34">FH1</f>
        <v>BAR LOBO PLATEADO - CORDOBA</v>
      </c>
      <c r="FR1" s="148"/>
      <c r="FS1" s="148"/>
      <c r="FT1" s="148"/>
      <c r="FU1" s="151" t="s">
        <v>0</v>
      </c>
      <c r="FV1" s="153">
        <f t="shared" ref="FV1" si="35">+FM1+1</f>
        <v>20</v>
      </c>
      <c r="FW1" s="155" t="s">
        <v>1</v>
      </c>
      <c r="FX1" s="156"/>
      <c r="FY1" s="2"/>
      <c r="FZ1" s="147" t="str">
        <f t="shared" ref="FZ1" si="36">FQ1</f>
        <v>BAR LOBO PLATEADO - CORDOBA</v>
      </c>
      <c r="GA1" s="148"/>
      <c r="GB1" s="148"/>
      <c r="GC1" s="148"/>
      <c r="GD1" s="151" t="s">
        <v>0</v>
      </c>
      <c r="GE1" s="153">
        <f t="shared" ref="GE1" si="37">+FV1+1</f>
        <v>21</v>
      </c>
      <c r="GF1" s="155" t="s">
        <v>1</v>
      </c>
      <c r="GG1" s="156"/>
      <c r="GH1" s="2"/>
      <c r="GI1" s="147" t="str">
        <f t="shared" ref="GI1" si="38">FZ1</f>
        <v>BAR LOBO PLATEADO - CORDOBA</v>
      </c>
      <c r="GJ1" s="148"/>
      <c r="GK1" s="148"/>
      <c r="GL1" s="148"/>
      <c r="GM1" s="151" t="s">
        <v>0</v>
      </c>
      <c r="GN1" s="153">
        <f t="shared" ref="GN1" si="39">+GE1+1</f>
        <v>22</v>
      </c>
      <c r="GO1" s="155" t="s">
        <v>1</v>
      </c>
      <c r="GP1" s="156"/>
      <c r="GQ1" s="2"/>
      <c r="GR1" s="147" t="str">
        <f t="shared" ref="GR1" si="40">GI1</f>
        <v>BAR LOBO PLATEADO - CORDOBA</v>
      </c>
      <c r="GS1" s="148"/>
      <c r="GT1" s="148"/>
      <c r="GU1" s="148"/>
      <c r="GV1" s="151" t="s">
        <v>0</v>
      </c>
      <c r="GW1" s="153">
        <f t="shared" ref="GW1" si="41">+GN1+1</f>
        <v>23</v>
      </c>
      <c r="GX1" s="155" t="s">
        <v>1</v>
      </c>
      <c r="GY1" s="156"/>
      <c r="GZ1" s="2"/>
      <c r="HA1" s="147" t="str">
        <f t="shared" ref="HA1" si="42">GR1</f>
        <v>BAR LOBO PLATEADO - CORDOBA</v>
      </c>
      <c r="HB1" s="148"/>
      <c r="HC1" s="148"/>
      <c r="HD1" s="148"/>
      <c r="HE1" s="151" t="s">
        <v>0</v>
      </c>
      <c r="HF1" s="153">
        <f t="shared" ref="HF1" si="43">+GW1+1</f>
        <v>24</v>
      </c>
      <c r="HG1" s="155" t="s">
        <v>1</v>
      </c>
      <c r="HH1" s="156"/>
      <c r="HI1" s="2"/>
      <c r="HJ1" s="147" t="str">
        <f t="shared" ref="HJ1" si="44">HA1</f>
        <v>BAR LOBO PLATEADO - CORDOBA</v>
      </c>
      <c r="HK1" s="148"/>
      <c r="HL1" s="148"/>
      <c r="HM1" s="148"/>
      <c r="HN1" s="151" t="s">
        <v>0</v>
      </c>
      <c r="HO1" s="153">
        <f t="shared" ref="HO1" si="45">+HF1+1</f>
        <v>25</v>
      </c>
      <c r="HP1" s="155" t="s">
        <v>1</v>
      </c>
      <c r="HQ1" s="156"/>
      <c r="HR1" s="2"/>
      <c r="HS1" s="147" t="str">
        <f t="shared" ref="HS1" si="46">HJ1</f>
        <v>BAR LOBO PLATEADO - CORDOBA</v>
      </c>
      <c r="HT1" s="148"/>
      <c r="HU1" s="148"/>
      <c r="HV1" s="148"/>
      <c r="HW1" s="151" t="s">
        <v>0</v>
      </c>
      <c r="HX1" s="153">
        <f t="shared" ref="HX1" si="47">+HO1+1</f>
        <v>26</v>
      </c>
      <c r="HY1" s="155" t="s">
        <v>1</v>
      </c>
      <c r="HZ1" s="156"/>
      <c r="IA1" s="2"/>
      <c r="IB1" s="147" t="str">
        <f t="shared" ref="IB1" si="48">HS1</f>
        <v>BAR LOBO PLATEADO - CORDOBA</v>
      </c>
      <c r="IC1" s="148"/>
      <c r="ID1" s="148"/>
      <c r="IE1" s="148"/>
      <c r="IF1" s="151" t="s">
        <v>0</v>
      </c>
      <c r="IG1" s="153">
        <f t="shared" ref="IG1" si="49">+HX1+1</f>
        <v>27</v>
      </c>
      <c r="IH1" s="155" t="s">
        <v>1</v>
      </c>
      <c r="II1" s="156"/>
      <c r="IJ1" s="2"/>
      <c r="IK1" s="147" t="str">
        <f t="shared" ref="IK1" si="50">IB1</f>
        <v>BAR LOBO PLATEADO - CORDOBA</v>
      </c>
      <c r="IL1" s="148"/>
      <c r="IM1" s="148"/>
      <c r="IN1" s="148"/>
      <c r="IO1" s="151" t="s">
        <v>0</v>
      </c>
      <c r="IP1" s="153">
        <f t="shared" ref="IP1" si="51">+IG1+1</f>
        <v>28</v>
      </c>
      <c r="IQ1" s="155" t="s">
        <v>1</v>
      </c>
      <c r="IR1" s="156"/>
      <c r="IS1" s="2"/>
      <c r="IT1" s="147" t="str">
        <f t="shared" ref="IT1" si="52">IK1</f>
        <v>BAR LOBO PLATEADO - CORDOBA</v>
      </c>
      <c r="IU1" s="148"/>
      <c r="IV1" s="148"/>
      <c r="IW1" s="148"/>
      <c r="IX1" s="151" t="s">
        <v>0</v>
      </c>
      <c r="IY1" s="153">
        <f t="shared" ref="IY1" si="53">+IP1+1</f>
        <v>29</v>
      </c>
      <c r="IZ1" s="155" t="s">
        <v>1</v>
      </c>
      <c r="JA1" s="156"/>
      <c r="JB1" s="2"/>
      <c r="JC1" s="147" t="str">
        <f t="shared" ref="JC1" si="54">IT1</f>
        <v>BAR LOBO PLATEADO - CORDOBA</v>
      </c>
      <c r="JD1" s="148"/>
      <c r="JE1" s="148"/>
      <c r="JF1" s="148"/>
      <c r="JG1" s="151" t="s">
        <v>0</v>
      </c>
      <c r="JH1" s="153">
        <f t="shared" ref="JH1" si="55">+IY1+1</f>
        <v>30</v>
      </c>
      <c r="JI1" s="155" t="s">
        <v>1</v>
      </c>
      <c r="JJ1" s="156"/>
      <c r="JK1" s="2"/>
      <c r="JL1" s="147" t="str">
        <f t="shared" ref="JL1" si="56">JC1</f>
        <v>BAR LOBO PLATEADO - CORDOBA</v>
      </c>
      <c r="JM1" s="148"/>
      <c r="JN1" s="148"/>
      <c r="JO1" s="148"/>
      <c r="JP1" s="151" t="s">
        <v>0</v>
      </c>
      <c r="JQ1" s="153">
        <f t="shared" ref="JQ1" si="57">+JH1+1</f>
        <v>31</v>
      </c>
      <c r="JR1" s="155" t="s">
        <v>1</v>
      </c>
      <c r="JS1" s="156"/>
      <c r="JT1" s="2"/>
    </row>
    <row r="2" spans="1:280" x14ac:dyDescent="0.25">
      <c r="B2" s="243"/>
      <c r="C2" s="244"/>
      <c r="D2" s="244"/>
      <c r="E2" s="244"/>
      <c r="F2" s="152"/>
      <c r="G2" s="246"/>
      <c r="H2" s="157">
        <v>44197</v>
      </c>
      <c r="I2" s="158"/>
      <c r="K2" s="149"/>
      <c r="L2" s="150"/>
      <c r="M2" s="150"/>
      <c r="N2" s="150"/>
      <c r="O2" s="152"/>
      <c r="P2" s="154"/>
      <c r="Q2" s="157">
        <f>+H2+1</f>
        <v>44198</v>
      </c>
      <c r="R2" s="158"/>
      <c r="S2" s="2"/>
      <c r="T2" s="149"/>
      <c r="U2" s="150"/>
      <c r="V2" s="150"/>
      <c r="W2" s="150"/>
      <c r="X2" s="152"/>
      <c r="Y2" s="154"/>
      <c r="Z2" s="157">
        <f t="shared" ref="Z2" si="58">+Q2+1</f>
        <v>44199</v>
      </c>
      <c r="AA2" s="158"/>
      <c r="AB2" s="2"/>
      <c r="AC2" s="149"/>
      <c r="AD2" s="150"/>
      <c r="AE2" s="150"/>
      <c r="AF2" s="150"/>
      <c r="AG2" s="152"/>
      <c r="AH2" s="154"/>
      <c r="AI2" s="157">
        <f t="shared" ref="AI2" si="59">+Z2+1</f>
        <v>44200</v>
      </c>
      <c r="AJ2" s="158"/>
      <c r="AK2" s="2"/>
      <c r="AL2" s="149"/>
      <c r="AM2" s="150"/>
      <c r="AN2" s="150"/>
      <c r="AO2" s="150"/>
      <c r="AP2" s="152"/>
      <c r="AQ2" s="154"/>
      <c r="AR2" s="157">
        <f t="shared" ref="AR2" si="60">+AI2+1</f>
        <v>44201</v>
      </c>
      <c r="AS2" s="158"/>
      <c r="AT2" s="2"/>
      <c r="AU2" s="149"/>
      <c r="AV2" s="150"/>
      <c r="AW2" s="150"/>
      <c r="AX2" s="150"/>
      <c r="AY2" s="152"/>
      <c r="AZ2" s="154"/>
      <c r="BA2" s="157">
        <f t="shared" ref="BA2" si="61">+AR2+1</f>
        <v>44202</v>
      </c>
      <c r="BB2" s="158"/>
      <c r="BC2" s="2"/>
      <c r="BD2" s="149"/>
      <c r="BE2" s="150"/>
      <c r="BF2" s="150"/>
      <c r="BG2" s="150"/>
      <c r="BH2" s="152"/>
      <c r="BI2" s="154"/>
      <c r="BJ2" s="157">
        <f t="shared" ref="BJ2" si="62">+BA2+1</f>
        <v>44203</v>
      </c>
      <c r="BK2" s="158"/>
      <c r="BL2" s="2"/>
      <c r="BM2" s="149"/>
      <c r="BN2" s="150"/>
      <c r="BO2" s="150"/>
      <c r="BP2" s="150"/>
      <c r="BQ2" s="152"/>
      <c r="BR2" s="154"/>
      <c r="BS2" s="157">
        <f t="shared" ref="BS2" si="63">+BJ2+1</f>
        <v>44204</v>
      </c>
      <c r="BT2" s="158"/>
      <c r="BU2" s="2"/>
      <c r="BV2" s="149"/>
      <c r="BW2" s="150"/>
      <c r="BX2" s="150"/>
      <c r="BY2" s="150"/>
      <c r="BZ2" s="152"/>
      <c r="CA2" s="154"/>
      <c r="CB2" s="157">
        <f t="shared" ref="CB2" si="64">+BS2+1</f>
        <v>44205</v>
      </c>
      <c r="CC2" s="158"/>
      <c r="CD2" s="2"/>
      <c r="CE2" s="149"/>
      <c r="CF2" s="150"/>
      <c r="CG2" s="150"/>
      <c r="CH2" s="150"/>
      <c r="CI2" s="152"/>
      <c r="CJ2" s="154"/>
      <c r="CK2" s="157">
        <f t="shared" ref="CK2" si="65">+CB2+1</f>
        <v>44206</v>
      </c>
      <c r="CL2" s="158"/>
      <c r="CM2" s="2"/>
      <c r="CN2" s="149"/>
      <c r="CO2" s="150"/>
      <c r="CP2" s="150"/>
      <c r="CQ2" s="150"/>
      <c r="CR2" s="152"/>
      <c r="CS2" s="154"/>
      <c r="CT2" s="157">
        <f t="shared" ref="CT2" si="66">+CK2+1</f>
        <v>44207</v>
      </c>
      <c r="CU2" s="158"/>
      <c r="CV2" s="2"/>
      <c r="CW2" s="149"/>
      <c r="CX2" s="150"/>
      <c r="CY2" s="150"/>
      <c r="CZ2" s="150"/>
      <c r="DA2" s="152"/>
      <c r="DB2" s="154"/>
      <c r="DC2" s="157">
        <f t="shared" ref="DC2" si="67">+CT2+1</f>
        <v>44208</v>
      </c>
      <c r="DD2" s="158"/>
      <c r="DE2" s="2"/>
      <c r="DF2" s="149"/>
      <c r="DG2" s="150"/>
      <c r="DH2" s="150"/>
      <c r="DI2" s="150"/>
      <c r="DJ2" s="152"/>
      <c r="DK2" s="154"/>
      <c r="DL2" s="157">
        <f t="shared" ref="DL2" si="68">+DC2+1</f>
        <v>44209</v>
      </c>
      <c r="DM2" s="158"/>
      <c r="DN2" s="2"/>
      <c r="DO2" s="149"/>
      <c r="DP2" s="150"/>
      <c r="DQ2" s="150"/>
      <c r="DR2" s="150"/>
      <c r="DS2" s="152"/>
      <c r="DT2" s="154"/>
      <c r="DU2" s="157">
        <f t="shared" ref="DU2" si="69">+DL2+1</f>
        <v>44210</v>
      </c>
      <c r="DV2" s="158"/>
      <c r="DW2" s="2"/>
      <c r="DX2" s="149"/>
      <c r="DY2" s="150"/>
      <c r="DZ2" s="150"/>
      <c r="EA2" s="150"/>
      <c r="EB2" s="152"/>
      <c r="EC2" s="154"/>
      <c r="ED2" s="157">
        <f t="shared" ref="ED2" si="70">+DU2+1</f>
        <v>44211</v>
      </c>
      <c r="EE2" s="158"/>
      <c r="EF2" s="2"/>
      <c r="EG2" s="149"/>
      <c r="EH2" s="150"/>
      <c r="EI2" s="150"/>
      <c r="EJ2" s="150"/>
      <c r="EK2" s="152"/>
      <c r="EL2" s="154"/>
      <c r="EM2" s="157">
        <f t="shared" ref="EM2" si="71">+ED2+1</f>
        <v>44212</v>
      </c>
      <c r="EN2" s="158"/>
      <c r="EO2" s="2"/>
      <c r="EP2" s="149"/>
      <c r="EQ2" s="150"/>
      <c r="ER2" s="150"/>
      <c r="ES2" s="150"/>
      <c r="ET2" s="152"/>
      <c r="EU2" s="154"/>
      <c r="EV2" s="157">
        <f t="shared" ref="EV2" si="72">+EM2+1</f>
        <v>44213</v>
      </c>
      <c r="EW2" s="158"/>
      <c r="EX2" s="2"/>
      <c r="EY2" s="149"/>
      <c r="EZ2" s="150"/>
      <c r="FA2" s="150"/>
      <c r="FB2" s="150"/>
      <c r="FC2" s="152"/>
      <c r="FD2" s="154"/>
      <c r="FE2" s="157">
        <f t="shared" ref="FE2" si="73">+EV2+1</f>
        <v>44214</v>
      </c>
      <c r="FF2" s="158"/>
      <c r="FG2" s="2"/>
      <c r="FH2" s="149"/>
      <c r="FI2" s="150"/>
      <c r="FJ2" s="150"/>
      <c r="FK2" s="150"/>
      <c r="FL2" s="152"/>
      <c r="FM2" s="154"/>
      <c r="FN2" s="157">
        <f t="shared" ref="FN2" si="74">+FE2+1</f>
        <v>44215</v>
      </c>
      <c r="FO2" s="158"/>
      <c r="FP2" s="2"/>
      <c r="FQ2" s="149"/>
      <c r="FR2" s="150"/>
      <c r="FS2" s="150"/>
      <c r="FT2" s="150"/>
      <c r="FU2" s="152"/>
      <c r="FV2" s="154"/>
      <c r="FW2" s="157">
        <f t="shared" ref="FW2" si="75">+FN2+1</f>
        <v>44216</v>
      </c>
      <c r="FX2" s="158"/>
      <c r="FY2" s="2"/>
      <c r="FZ2" s="149"/>
      <c r="GA2" s="150"/>
      <c r="GB2" s="150"/>
      <c r="GC2" s="150"/>
      <c r="GD2" s="152"/>
      <c r="GE2" s="154"/>
      <c r="GF2" s="157">
        <f t="shared" ref="GF2" si="76">+FW2+1</f>
        <v>44217</v>
      </c>
      <c r="GG2" s="158"/>
      <c r="GH2" s="2"/>
      <c r="GI2" s="149"/>
      <c r="GJ2" s="150"/>
      <c r="GK2" s="150"/>
      <c r="GL2" s="150"/>
      <c r="GM2" s="152"/>
      <c r="GN2" s="154"/>
      <c r="GO2" s="157">
        <f t="shared" ref="GO2" si="77">+GF2+1</f>
        <v>44218</v>
      </c>
      <c r="GP2" s="158"/>
      <c r="GQ2" s="2"/>
      <c r="GR2" s="149"/>
      <c r="GS2" s="150"/>
      <c r="GT2" s="150"/>
      <c r="GU2" s="150"/>
      <c r="GV2" s="152"/>
      <c r="GW2" s="154"/>
      <c r="GX2" s="157">
        <f t="shared" ref="GX2" si="78">+GO2+1</f>
        <v>44219</v>
      </c>
      <c r="GY2" s="158"/>
      <c r="GZ2" s="2"/>
      <c r="HA2" s="149"/>
      <c r="HB2" s="150"/>
      <c r="HC2" s="150"/>
      <c r="HD2" s="150"/>
      <c r="HE2" s="152"/>
      <c r="HF2" s="154"/>
      <c r="HG2" s="157">
        <f t="shared" ref="HG2" si="79">+GX2+1</f>
        <v>44220</v>
      </c>
      <c r="HH2" s="158"/>
      <c r="HI2" s="2"/>
      <c r="HJ2" s="149"/>
      <c r="HK2" s="150"/>
      <c r="HL2" s="150"/>
      <c r="HM2" s="150"/>
      <c r="HN2" s="152"/>
      <c r="HO2" s="154"/>
      <c r="HP2" s="157">
        <f t="shared" ref="HP2" si="80">+HG2+1</f>
        <v>44221</v>
      </c>
      <c r="HQ2" s="158"/>
      <c r="HR2" s="2"/>
      <c r="HS2" s="149"/>
      <c r="HT2" s="150"/>
      <c r="HU2" s="150"/>
      <c r="HV2" s="150"/>
      <c r="HW2" s="152"/>
      <c r="HX2" s="154"/>
      <c r="HY2" s="157">
        <f t="shared" ref="HY2" si="81">+HP2+1</f>
        <v>44222</v>
      </c>
      <c r="HZ2" s="158"/>
      <c r="IA2" s="2"/>
      <c r="IB2" s="149"/>
      <c r="IC2" s="150"/>
      <c r="ID2" s="150"/>
      <c r="IE2" s="150"/>
      <c r="IF2" s="152"/>
      <c r="IG2" s="154"/>
      <c r="IH2" s="157">
        <f t="shared" ref="IH2" si="82">+HY2+1</f>
        <v>44223</v>
      </c>
      <c r="II2" s="158"/>
      <c r="IJ2" s="2"/>
      <c r="IK2" s="149"/>
      <c r="IL2" s="150"/>
      <c r="IM2" s="150"/>
      <c r="IN2" s="150"/>
      <c r="IO2" s="152"/>
      <c r="IP2" s="154"/>
      <c r="IQ2" s="157">
        <f t="shared" ref="IQ2" si="83">+IH2+1</f>
        <v>44224</v>
      </c>
      <c r="IR2" s="158"/>
      <c r="IS2" s="2"/>
      <c r="IT2" s="149"/>
      <c r="IU2" s="150"/>
      <c r="IV2" s="150"/>
      <c r="IW2" s="150"/>
      <c r="IX2" s="152"/>
      <c r="IY2" s="154"/>
      <c r="IZ2" s="157">
        <f t="shared" ref="IZ2" si="84">+IQ2+1</f>
        <v>44225</v>
      </c>
      <c r="JA2" s="158"/>
      <c r="JB2" s="2"/>
      <c r="JC2" s="149"/>
      <c r="JD2" s="150"/>
      <c r="JE2" s="150"/>
      <c r="JF2" s="150"/>
      <c r="JG2" s="152"/>
      <c r="JH2" s="154"/>
      <c r="JI2" s="157">
        <f t="shared" ref="JI2" si="85">+IZ2+1</f>
        <v>44226</v>
      </c>
      <c r="JJ2" s="158"/>
      <c r="JK2" s="2"/>
      <c r="JL2" s="149"/>
      <c r="JM2" s="150"/>
      <c r="JN2" s="150"/>
      <c r="JO2" s="150"/>
      <c r="JP2" s="152"/>
      <c r="JQ2" s="154"/>
      <c r="JR2" s="157">
        <f t="shared" ref="JR2" si="86">+JI2+1</f>
        <v>44227</v>
      </c>
      <c r="JS2" s="158"/>
      <c r="JT2" s="2"/>
    </row>
    <row r="3" spans="1:280" x14ac:dyDescent="0.25">
      <c r="A3" s="20"/>
      <c r="B3" s="252" t="str">
        <f>IF(COUNTIFS(Vencimientos!G2,'Caja Bar'!H2,Vencimientos!I2,"")&gt;0,"EXISTE "&amp;COUNTIFS(Vencimientos!G2,'Caja Bar'!H2,Vencimientos!I2,"")&amp;" VENCIMIENTO/S EL DIA DE HOY","")</f>
        <v>EXISTE 1 VENCIMIENTO/S EL DIA DE HOY</v>
      </c>
      <c r="C3" s="253"/>
      <c r="D3" s="253"/>
      <c r="E3" s="253"/>
      <c r="F3" s="253"/>
      <c r="G3" s="253"/>
      <c r="H3" s="253"/>
      <c r="I3" s="254"/>
      <c r="J3" s="20"/>
      <c r="K3" s="252" t="str">
        <f>IF(COUNTIFS(Vencimientos!P2,'Caja Bar'!Q2,Vencimientos!R2,"")&gt;0,"EXISTE "&amp;COUNTIFS(Vencimientos!P2,'Caja Bar'!Q2,Vencimientos!R2,"")&amp;" VENCIMIENTO/S EL DIA DE HOY","")</f>
        <v/>
      </c>
      <c r="L3" s="253"/>
      <c r="M3" s="253"/>
      <c r="N3" s="253"/>
      <c r="O3" s="253"/>
      <c r="P3" s="253"/>
      <c r="Q3" s="253"/>
      <c r="R3" s="254"/>
      <c r="S3" s="20"/>
      <c r="T3" s="252" t="str">
        <f>IF(COUNTIFS(Vencimientos!Y2,'Caja Bar'!Z2,Vencimientos!AA2,"")&gt;0,"EXISTE "&amp;COUNTIFS(Vencimientos!Y2,'Caja Bar'!Z2,Vencimientos!AA2,"")&amp;" VENCIMIENTO/S EL DIA DE HOY","")</f>
        <v/>
      </c>
      <c r="U3" s="253"/>
      <c r="V3" s="253"/>
      <c r="W3" s="253"/>
      <c r="X3" s="253"/>
      <c r="Y3" s="253"/>
      <c r="Z3" s="253"/>
      <c r="AA3" s="254"/>
      <c r="AB3" s="20"/>
      <c r="AC3" s="252" t="str">
        <f>IF(COUNTIFS(Vencimientos!AH2,'Caja Bar'!AI2,Vencimientos!AJ2,"")&gt;0,"EXISTE "&amp;COUNTIFS(Vencimientos!AH2,'Caja Bar'!AI2,Vencimientos!AJ2,"")&amp;" VENCIMIENTO/S EL DIA DE HOY","")</f>
        <v/>
      </c>
      <c r="AD3" s="253"/>
      <c r="AE3" s="253"/>
      <c r="AF3" s="253"/>
      <c r="AG3" s="253"/>
      <c r="AH3" s="253"/>
      <c r="AI3" s="253"/>
      <c r="AJ3" s="254"/>
      <c r="AK3" s="20"/>
      <c r="AL3" s="252" t="str">
        <f>IF(COUNTIFS(Vencimientos!AQ2,'Caja Bar'!AR2,Vencimientos!AS2,"")&gt;0,"EXISTE "&amp;COUNTIFS(Vencimientos!AQ2,'Caja Bar'!AR2,Vencimientos!AS2,"")&amp;" VENCIMIENTO/S EL DIA DE HOY","")</f>
        <v/>
      </c>
      <c r="AM3" s="253"/>
      <c r="AN3" s="253"/>
      <c r="AO3" s="253"/>
      <c r="AP3" s="253"/>
      <c r="AQ3" s="253"/>
      <c r="AR3" s="253"/>
      <c r="AS3" s="254"/>
      <c r="AT3" s="20"/>
      <c r="AU3" s="252" t="str">
        <f>IF(COUNTIFS(Vencimientos!AZ2,'Caja Bar'!BA2,Vencimientos!BB2,"")&gt;0,"EXISTE "&amp;COUNTIFS(Vencimientos!AZ2,'Caja Bar'!BA2,Vencimientos!BB2,"")&amp;" VENCIMIENTO/S EL DIA DE HOY","")</f>
        <v/>
      </c>
      <c r="AV3" s="253"/>
      <c r="AW3" s="253"/>
      <c r="AX3" s="253"/>
      <c r="AY3" s="253"/>
      <c r="AZ3" s="253"/>
      <c r="BA3" s="253"/>
      <c r="BB3" s="254"/>
      <c r="BC3" s="20"/>
      <c r="BD3" s="252" t="str">
        <f>IF(COUNTIFS(Vencimientos!BI2,'Caja Bar'!BJ2,Vencimientos!BK2,"")&gt;0,"EXISTE "&amp;COUNTIFS(Vencimientos!BI2,'Caja Bar'!BJ2,Vencimientos!BK2,"")&amp;" VENCIMIENTO/S EL DIA DE HOY","")</f>
        <v/>
      </c>
      <c r="BE3" s="253"/>
      <c r="BF3" s="253"/>
      <c r="BG3" s="253"/>
      <c r="BH3" s="253"/>
      <c r="BI3" s="253"/>
      <c r="BJ3" s="253"/>
      <c r="BK3" s="254"/>
      <c r="BL3" s="20"/>
      <c r="BM3" s="252" t="str">
        <f>IF(COUNTIFS(Vencimientos!BR2,'Caja Bar'!BS2,Vencimientos!BT2,"")&gt;0,"EXISTE "&amp;COUNTIFS(Vencimientos!BR2,'Caja Bar'!BS2,Vencimientos!BT2,"")&amp;" VENCIMIENTO/S EL DIA DE HOY","")</f>
        <v/>
      </c>
      <c r="BN3" s="253"/>
      <c r="BO3" s="253"/>
      <c r="BP3" s="253"/>
      <c r="BQ3" s="253"/>
      <c r="BR3" s="253"/>
      <c r="BS3" s="253"/>
      <c r="BT3" s="254"/>
      <c r="BU3" s="20"/>
      <c r="BV3" s="252" t="str">
        <f>IF(COUNTIFS(Vencimientos!CA2,'Caja Bar'!CB2,Vencimientos!CC2,"")&gt;0,"EXISTE "&amp;COUNTIFS(Vencimientos!CA2,'Caja Bar'!CB2,Vencimientos!CC2,"")&amp;" VENCIMIENTO/S EL DIA DE HOY","")</f>
        <v/>
      </c>
      <c r="BW3" s="253"/>
      <c r="BX3" s="253"/>
      <c r="BY3" s="253"/>
      <c r="BZ3" s="253"/>
      <c r="CA3" s="253"/>
      <c r="CB3" s="253"/>
      <c r="CC3" s="254"/>
      <c r="CD3" s="20"/>
      <c r="CE3" s="252" t="str">
        <f>IF(COUNTIFS(Vencimientos!CJ2,'Caja Bar'!CK2,Vencimientos!CL2,"")&gt;0,"EXISTE "&amp;COUNTIFS(Vencimientos!CJ2,'Caja Bar'!CK2,Vencimientos!CL2,"")&amp;" VENCIMIENTO/S EL DIA DE HOY","")</f>
        <v/>
      </c>
      <c r="CF3" s="253"/>
      <c r="CG3" s="253"/>
      <c r="CH3" s="253"/>
      <c r="CI3" s="253"/>
      <c r="CJ3" s="253"/>
      <c r="CK3" s="253"/>
      <c r="CL3" s="254"/>
      <c r="CM3" s="20"/>
      <c r="CN3" s="252" t="str">
        <f>IF(COUNTIFS(Vencimientos!CS2,'Caja Bar'!CT2,Vencimientos!CU2,"")&gt;0,"EXISTE "&amp;COUNTIFS(Vencimientos!CS2,'Caja Bar'!CT2,Vencimientos!CU2,"")&amp;" VENCIMIENTO/S EL DIA DE HOY","")</f>
        <v/>
      </c>
      <c r="CO3" s="253"/>
      <c r="CP3" s="253"/>
      <c r="CQ3" s="253"/>
      <c r="CR3" s="253"/>
      <c r="CS3" s="253"/>
      <c r="CT3" s="253"/>
      <c r="CU3" s="254"/>
      <c r="CV3" s="20"/>
      <c r="CW3" s="252" t="str">
        <f>IF(COUNTIFS(Vencimientos!DB2,'Caja Bar'!DC2,Vencimientos!DD2,"")&gt;0,"EXISTE "&amp;COUNTIFS(Vencimientos!DB2,'Caja Bar'!DC2,Vencimientos!DD2,"")&amp;" VENCIMIENTO/S EL DIA DE HOY","")</f>
        <v/>
      </c>
      <c r="CX3" s="253"/>
      <c r="CY3" s="253"/>
      <c r="CZ3" s="253"/>
      <c r="DA3" s="253"/>
      <c r="DB3" s="253"/>
      <c r="DC3" s="253"/>
      <c r="DD3" s="254"/>
      <c r="DE3" s="20"/>
      <c r="DF3" s="252" t="str">
        <f>IF(COUNTIFS(Vencimientos!DK2,'Caja Bar'!DL2,Vencimientos!DM2,"")&gt;0,"EXISTE "&amp;COUNTIFS(Vencimientos!DK2,'Caja Bar'!DL2,Vencimientos!DM2,"")&amp;" VENCIMIENTO/S EL DIA DE HOY","")</f>
        <v/>
      </c>
      <c r="DG3" s="253"/>
      <c r="DH3" s="253"/>
      <c r="DI3" s="253"/>
      <c r="DJ3" s="253"/>
      <c r="DK3" s="253"/>
      <c r="DL3" s="253"/>
      <c r="DM3" s="254"/>
      <c r="DN3" s="20"/>
      <c r="DO3" s="252" t="str">
        <f>IF(COUNTIFS(Vencimientos!DT2,'Caja Bar'!DU2,Vencimientos!DV2,"")&gt;0,"EXISTE "&amp;COUNTIFS(Vencimientos!DT2,'Caja Bar'!DU2,Vencimientos!DV2,"")&amp;" VENCIMIENTO/S EL DIA DE HOY","")</f>
        <v/>
      </c>
      <c r="DP3" s="253"/>
      <c r="DQ3" s="253"/>
      <c r="DR3" s="253"/>
      <c r="DS3" s="253"/>
      <c r="DT3" s="253"/>
      <c r="DU3" s="253"/>
      <c r="DV3" s="254"/>
      <c r="DW3" s="20"/>
      <c r="DX3" s="252" t="str">
        <f>IF(COUNTIFS(Vencimientos!EC2,'Caja Bar'!ED2,Vencimientos!EE2,"")&gt;0,"EXISTE "&amp;COUNTIFS(Vencimientos!EC2,'Caja Bar'!ED2,Vencimientos!EE2,"")&amp;" VENCIMIENTO/S EL DIA DE HOY","")</f>
        <v/>
      </c>
      <c r="DY3" s="253"/>
      <c r="DZ3" s="253"/>
      <c r="EA3" s="253"/>
      <c r="EB3" s="253"/>
      <c r="EC3" s="253"/>
      <c r="ED3" s="253"/>
      <c r="EE3" s="254"/>
      <c r="EF3" s="20"/>
      <c r="EG3" s="252" t="str">
        <f>IF(COUNTIFS(Vencimientos!EL2,'Caja Bar'!EM2,Vencimientos!EN2,"")&gt;0,"EXISTE "&amp;COUNTIFS(Vencimientos!EL2,'Caja Bar'!EM2,Vencimientos!EN2,"")&amp;" VENCIMIENTO/S EL DIA DE HOY","")</f>
        <v/>
      </c>
      <c r="EH3" s="253"/>
      <c r="EI3" s="253"/>
      <c r="EJ3" s="253"/>
      <c r="EK3" s="253"/>
      <c r="EL3" s="253"/>
      <c r="EM3" s="253"/>
      <c r="EN3" s="254"/>
      <c r="EO3" s="20"/>
      <c r="EP3" s="252" t="str">
        <f>IF(COUNTIFS(Vencimientos!EU2,'Caja Bar'!EV2,Vencimientos!EW2,"")&gt;0,"EXISTE "&amp;COUNTIFS(Vencimientos!EU2,'Caja Bar'!EV2,Vencimientos!EW2,"")&amp;" VENCIMIENTO/S EL DIA DE HOY","")</f>
        <v/>
      </c>
      <c r="EQ3" s="253"/>
      <c r="ER3" s="253"/>
      <c r="ES3" s="253"/>
      <c r="ET3" s="253"/>
      <c r="EU3" s="253"/>
      <c r="EV3" s="253"/>
      <c r="EW3" s="254"/>
      <c r="EX3" s="20"/>
      <c r="EY3" s="252" t="str">
        <f>IF(COUNTIFS(Vencimientos!FD2,'Caja Bar'!FE2,Vencimientos!FF2,"")&gt;0,"EXISTE "&amp;COUNTIFS(Vencimientos!FD2,'Caja Bar'!FE2,Vencimientos!FF2,"")&amp;" VENCIMIENTO/S EL DIA DE HOY","")</f>
        <v/>
      </c>
      <c r="EZ3" s="253"/>
      <c r="FA3" s="253"/>
      <c r="FB3" s="253"/>
      <c r="FC3" s="253"/>
      <c r="FD3" s="253"/>
      <c r="FE3" s="253"/>
      <c r="FF3" s="254"/>
      <c r="FG3" s="20"/>
      <c r="FH3" s="252" t="str">
        <f>IF(COUNTIFS(Vencimientos!FM2,'Caja Bar'!FN2,Vencimientos!FO2,"")&gt;0,"EXISTE "&amp;COUNTIFS(Vencimientos!FM2,'Caja Bar'!FN2,Vencimientos!FO2,"")&amp;" VENCIMIENTO/S EL DIA DE HOY","")</f>
        <v/>
      </c>
      <c r="FI3" s="253"/>
      <c r="FJ3" s="253"/>
      <c r="FK3" s="253"/>
      <c r="FL3" s="253"/>
      <c r="FM3" s="253"/>
      <c r="FN3" s="253"/>
      <c r="FO3" s="254"/>
      <c r="FP3" s="20"/>
      <c r="FQ3" s="252" t="str">
        <f>IF(COUNTIFS(Vencimientos!FV2,'Caja Bar'!FW2,Vencimientos!FX2,"")&gt;0,"EXISTE "&amp;COUNTIFS(Vencimientos!FV2,'Caja Bar'!FW2,Vencimientos!FX2,"")&amp;" VENCIMIENTO/S EL DIA DE HOY","")</f>
        <v/>
      </c>
      <c r="FR3" s="253"/>
      <c r="FS3" s="253"/>
      <c r="FT3" s="253"/>
      <c r="FU3" s="253"/>
      <c r="FV3" s="253"/>
      <c r="FW3" s="253"/>
      <c r="FX3" s="254"/>
      <c r="FY3" s="20"/>
      <c r="FZ3" s="252" t="str">
        <f>IF(COUNTIFS(Vencimientos!GE2,'Caja Bar'!GF2,Vencimientos!GG2,"")&gt;0,"EXISTE "&amp;COUNTIFS(Vencimientos!GE2,'Caja Bar'!GF2,Vencimientos!GG2,"")&amp;" VENCIMIENTO/S EL DIA DE HOY","")</f>
        <v/>
      </c>
      <c r="GA3" s="253"/>
      <c r="GB3" s="253"/>
      <c r="GC3" s="253"/>
      <c r="GD3" s="253"/>
      <c r="GE3" s="253"/>
      <c r="GF3" s="253"/>
      <c r="GG3" s="254"/>
      <c r="GH3" s="20"/>
      <c r="GI3" s="252" t="str">
        <f>IF(COUNTIFS(Vencimientos!GN2,'Caja Bar'!GO2,Vencimientos!GP2,"")&gt;0,"EXISTE "&amp;COUNTIFS(Vencimientos!GN2,'Caja Bar'!GO2,Vencimientos!GP2,"")&amp;" VENCIMIENTO/S EL DIA DE HOY","")</f>
        <v/>
      </c>
      <c r="GJ3" s="253"/>
      <c r="GK3" s="253"/>
      <c r="GL3" s="253"/>
      <c r="GM3" s="253"/>
      <c r="GN3" s="253"/>
      <c r="GO3" s="253"/>
      <c r="GP3" s="254"/>
      <c r="GQ3" s="20"/>
      <c r="GR3" s="252" t="str">
        <f>IF(COUNTIFS(Vencimientos!GW2,'Caja Bar'!GX2,Vencimientos!GY2,"")&gt;0,"EXISTE "&amp;COUNTIFS(Vencimientos!GW2,'Caja Bar'!GX2,Vencimientos!GY2,"")&amp;" VENCIMIENTO/S EL DIA DE HOY","")</f>
        <v/>
      </c>
      <c r="GS3" s="253"/>
      <c r="GT3" s="253"/>
      <c r="GU3" s="253"/>
      <c r="GV3" s="253"/>
      <c r="GW3" s="253"/>
      <c r="GX3" s="253"/>
      <c r="GY3" s="254"/>
      <c r="GZ3" s="20"/>
      <c r="HA3" s="252" t="str">
        <f>IF(COUNTIFS(Vencimientos!HF2,'Caja Bar'!HG2,Vencimientos!HH2,"")&gt;0,"EXISTE "&amp;COUNTIFS(Vencimientos!HF2,'Caja Bar'!HG2,Vencimientos!HH2,"")&amp;" VENCIMIENTO/S EL DIA DE HOY","")</f>
        <v/>
      </c>
      <c r="HB3" s="253"/>
      <c r="HC3" s="253"/>
      <c r="HD3" s="253"/>
      <c r="HE3" s="253"/>
      <c r="HF3" s="253"/>
      <c r="HG3" s="253"/>
      <c r="HH3" s="254"/>
      <c r="HI3" s="20"/>
      <c r="HJ3" s="252" t="str">
        <f>IF(COUNTIFS(Vencimientos!HO2,'Caja Bar'!HP2,Vencimientos!HQ2,"")&gt;0,"EXISTE "&amp;COUNTIFS(Vencimientos!HO2,'Caja Bar'!HP2,Vencimientos!HQ2,"")&amp;" VENCIMIENTO/S EL DIA DE HOY","")</f>
        <v/>
      </c>
      <c r="HK3" s="253"/>
      <c r="HL3" s="253"/>
      <c r="HM3" s="253"/>
      <c r="HN3" s="253"/>
      <c r="HO3" s="253"/>
      <c r="HP3" s="253"/>
      <c r="HQ3" s="254"/>
      <c r="HR3" s="20"/>
      <c r="HS3" s="252" t="str">
        <f>IF(COUNTIFS(Vencimientos!HX2,'Caja Bar'!HY2,Vencimientos!HZ2,"")&gt;0,"EXISTE "&amp;COUNTIFS(Vencimientos!HX2,'Caja Bar'!HY2,Vencimientos!HZ2,"")&amp;" VENCIMIENTO/S EL DIA DE HOY","")</f>
        <v/>
      </c>
      <c r="HT3" s="253"/>
      <c r="HU3" s="253"/>
      <c r="HV3" s="253"/>
      <c r="HW3" s="253"/>
      <c r="HX3" s="253"/>
      <c r="HY3" s="253"/>
      <c r="HZ3" s="254"/>
      <c r="IA3" s="20"/>
      <c r="IB3" s="252" t="str">
        <f>IF(COUNTIFS(Vencimientos!IG2,'Caja Bar'!IH2,Vencimientos!II2,"")&gt;0,"EXISTE "&amp;COUNTIFS(Vencimientos!IG2,'Caja Bar'!IH2,Vencimientos!II2,"")&amp;" VENCIMIENTO/S EL DIA DE HOY","")</f>
        <v/>
      </c>
      <c r="IC3" s="253"/>
      <c r="ID3" s="253"/>
      <c r="IE3" s="253"/>
      <c r="IF3" s="253"/>
      <c r="IG3" s="253"/>
      <c r="IH3" s="253"/>
      <c r="II3" s="254"/>
      <c r="IJ3" s="20"/>
      <c r="IK3" s="252" t="str">
        <f>IF(COUNTIFS(Vencimientos!IP2,'Caja Bar'!IQ2,Vencimientos!IR2,"")&gt;0,"EXISTE "&amp;COUNTIFS(Vencimientos!IP2,'Caja Bar'!IQ2,Vencimientos!IR2,"")&amp;" VENCIMIENTO/S EL DIA DE HOY","")</f>
        <v/>
      </c>
      <c r="IL3" s="253"/>
      <c r="IM3" s="253"/>
      <c r="IN3" s="253"/>
      <c r="IO3" s="253"/>
      <c r="IP3" s="253"/>
      <c r="IQ3" s="253"/>
      <c r="IR3" s="254"/>
      <c r="IS3" s="20"/>
      <c r="IT3" s="252" t="str">
        <f>IF(COUNTIFS(Vencimientos!IY2,'Caja Bar'!IZ2,Vencimientos!JA2,"")&gt;0,"EXISTE "&amp;COUNTIFS(Vencimientos!IY2,'Caja Bar'!IZ2,Vencimientos!JA2,"")&amp;" VENCIMIENTO/S EL DIA DE HOY","")</f>
        <v/>
      </c>
      <c r="IU3" s="253"/>
      <c r="IV3" s="253"/>
      <c r="IW3" s="253"/>
      <c r="IX3" s="253"/>
      <c r="IY3" s="253"/>
      <c r="IZ3" s="253"/>
      <c r="JA3" s="254"/>
      <c r="JB3" s="20"/>
      <c r="JC3" s="252" t="str">
        <f>IF(COUNTIFS(Vencimientos!JH2,'Caja Bar'!JI2,Vencimientos!JJ2,"")&gt;0,"EXISTE "&amp;COUNTIFS(Vencimientos!JH2,'Caja Bar'!JI2,Vencimientos!JJ2,"")&amp;" VENCIMIENTO/S EL DIA DE HOY","")</f>
        <v/>
      </c>
      <c r="JD3" s="253"/>
      <c r="JE3" s="253"/>
      <c r="JF3" s="253"/>
      <c r="JG3" s="253"/>
      <c r="JH3" s="253"/>
      <c r="JI3" s="253"/>
      <c r="JJ3" s="254"/>
      <c r="JK3" s="20"/>
      <c r="JL3" s="252" t="str">
        <f>IF(COUNTIFS(Vencimientos!JQ2,'Caja Bar'!JR2,Vencimientos!JS2,"")&gt;0,"EXISTE "&amp;COUNTIFS(Vencimientos!JQ2,'Caja Bar'!JR2,Vencimientos!JS2,"")&amp;" VENCIMIENTO/S EL DIA DE HOY","")</f>
        <v/>
      </c>
      <c r="JM3" s="253"/>
      <c r="JN3" s="253"/>
      <c r="JO3" s="253"/>
      <c r="JP3" s="253"/>
      <c r="JQ3" s="253"/>
      <c r="JR3" s="253"/>
      <c r="JS3" s="254"/>
      <c r="JT3" s="2"/>
    </row>
    <row r="4" spans="1:280" x14ac:dyDescent="0.25">
      <c r="B4" s="234" t="s">
        <v>2</v>
      </c>
      <c r="C4" s="235"/>
      <c r="D4" s="235"/>
      <c r="E4" s="235"/>
      <c r="F4" s="236" t="s">
        <v>3</v>
      </c>
      <c r="G4" s="236"/>
      <c r="H4" s="236"/>
      <c r="I4" s="237"/>
      <c r="K4" s="234" t="s">
        <v>2</v>
      </c>
      <c r="L4" s="235"/>
      <c r="M4" s="235"/>
      <c r="N4" s="235"/>
      <c r="O4" s="236" t="s">
        <v>3</v>
      </c>
      <c r="P4" s="236"/>
      <c r="Q4" s="236"/>
      <c r="R4" s="237"/>
      <c r="S4" s="2"/>
      <c r="T4" s="234" t="s">
        <v>2</v>
      </c>
      <c r="U4" s="235"/>
      <c r="V4" s="235"/>
      <c r="W4" s="235"/>
      <c r="X4" s="236" t="s">
        <v>3</v>
      </c>
      <c r="Y4" s="236"/>
      <c r="Z4" s="236"/>
      <c r="AA4" s="237"/>
      <c r="AB4" s="2"/>
      <c r="AC4" s="234" t="s">
        <v>2</v>
      </c>
      <c r="AD4" s="235"/>
      <c r="AE4" s="235"/>
      <c r="AF4" s="235"/>
      <c r="AG4" s="236" t="s">
        <v>3</v>
      </c>
      <c r="AH4" s="236"/>
      <c r="AI4" s="236"/>
      <c r="AJ4" s="237"/>
      <c r="AK4" s="2"/>
      <c r="AL4" s="234" t="s">
        <v>2</v>
      </c>
      <c r="AM4" s="235"/>
      <c r="AN4" s="235"/>
      <c r="AO4" s="235"/>
      <c r="AP4" s="236" t="s">
        <v>3</v>
      </c>
      <c r="AQ4" s="236"/>
      <c r="AR4" s="236"/>
      <c r="AS4" s="237"/>
      <c r="AT4" s="2"/>
      <c r="AU4" s="234" t="s">
        <v>2</v>
      </c>
      <c r="AV4" s="235"/>
      <c r="AW4" s="235"/>
      <c r="AX4" s="235"/>
      <c r="AY4" s="236" t="s">
        <v>3</v>
      </c>
      <c r="AZ4" s="236"/>
      <c r="BA4" s="236"/>
      <c r="BB4" s="237"/>
      <c r="BC4" s="2"/>
      <c r="BD4" s="234" t="s">
        <v>2</v>
      </c>
      <c r="BE4" s="235"/>
      <c r="BF4" s="235"/>
      <c r="BG4" s="235"/>
      <c r="BH4" s="236" t="s">
        <v>3</v>
      </c>
      <c r="BI4" s="236"/>
      <c r="BJ4" s="236"/>
      <c r="BK4" s="237"/>
      <c r="BL4" s="2"/>
      <c r="BM4" s="234" t="s">
        <v>2</v>
      </c>
      <c r="BN4" s="235"/>
      <c r="BO4" s="235"/>
      <c r="BP4" s="235"/>
      <c r="BQ4" s="236" t="s">
        <v>3</v>
      </c>
      <c r="BR4" s="236"/>
      <c r="BS4" s="236"/>
      <c r="BT4" s="237"/>
      <c r="BU4" s="2"/>
      <c r="BV4" s="234" t="s">
        <v>2</v>
      </c>
      <c r="BW4" s="235"/>
      <c r="BX4" s="235"/>
      <c r="BY4" s="235"/>
      <c r="BZ4" s="236" t="s">
        <v>3</v>
      </c>
      <c r="CA4" s="236"/>
      <c r="CB4" s="236"/>
      <c r="CC4" s="237"/>
      <c r="CD4" s="2"/>
      <c r="CE4" s="234" t="s">
        <v>2</v>
      </c>
      <c r="CF4" s="235"/>
      <c r="CG4" s="235"/>
      <c r="CH4" s="235"/>
      <c r="CI4" s="236" t="s">
        <v>3</v>
      </c>
      <c r="CJ4" s="236"/>
      <c r="CK4" s="236"/>
      <c r="CL4" s="237"/>
      <c r="CM4" s="2"/>
      <c r="CN4" s="234" t="s">
        <v>2</v>
      </c>
      <c r="CO4" s="235"/>
      <c r="CP4" s="235"/>
      <c r="CQ4" s="235"/>
      <c r="CR4" s="236" t="s">
        <v>3</v>
      </c>
      <c r="CS4" s="236"/>
      <c r="CT4" s="236"/>
      <c r="CU4" s="237"/>
      <c r="CV4" s="2"/>
      <c r="CW4" s="234" t="s">
        <v>2</v>
      </c>
      <c r="CX4" s="235"/>
      <c r="CY4" s="235"/>
      <c r="CZ4" s="235"/>
      <c r="DA4" s="236" t="s">
        <v>3</v>
      </c>
      <c r="DB4" s="236"/>
      <c r="DC4" s="236"/>
      <c r="DD4" s="237"/>
      <c r="DE4" s="2"/>
      <c r="DF4" s="234" t="s">
        <v>2</v>
      </c>
      <c r="DG4" s="235"/>
      <c r="DH4" s="235"/>
      <c r="DI4" s="235"/>
      <c r="DJ4" s="236" t="s">
        <v>3</v>
      </c>
      <c r="DK4" s="236"/>
      <c r="DL4" s="236"/>
      <c r="DM4" s="237"/>
      <c r="DN4" s="2"/>
      <c r="DO4" s="234" t="s">
        <v>2</v>
      </c>
      <c r="DP4" s="235"/>
      <c r="DQ4" s="235"/>
      <c r="DR4" s="235"/>
      <c r="DS4" s="236" t="s">
        <v>3</v>
      </c>
      <c r="DT4" s="236"/>
      <c r="DU4" s="236"/>
      <c r="DV4" s="237"/>
      <c r="DW4" s="2"/>
      <c r="DX4" s="234" t="s">
        <v>2</v>
      </c>
      <c r="DY4" s="235"/>
      <c r="DZ4" s="235"/>
      <c r="EA4" s="235"/>
      <c r="EB4" s="236" t="s">
        <v>3</v>
      </c>
      <c r="EC4" s="236"/>
      <c r="ED4" s="236"/>
      <c r="EE4" s="237"/>
      <c r="EF4" s="2"/>
      <c r="EG4" s="234" t="s">
        <v>2</v>
      </c>
      <c r="EH4" s="235"/>
      <c r="EI4" s="235"/>
      <c r="EJ4" s="235"/>
      <c r="EK4" s="236" t="s">
        <v>3</v>
      </c>
      <c r="EL4" s="236"/>
      <c r="EM4" s="236"/>
      <c r="EN4" s="237"/>
      <c r="EO4" s="2"/>
      <c r="EP4" s="234" t="s">
        <v>2</v>
      </c>
      <c r="EQ4" s="235"/>
      <c r="ER4" s="235"/>
      <c r="ES4" s="235"/>
      <c r="ET4" s="236" t="s">
        <v>3</v>
      </c>
      <c r="EU4" s="236"/>
      <c r="EV4" s="236"/>
      <c r="EW4" s="237"/>
      <c r="EX4" s="2"/>
      <c r="EY4" s="234" t="s">
        <v>2</v>
      </c>
      <c r="EZ4" s="235"/>
      <c r="FA4" s="235"/>
      <c r="FB4" s="235"/>
      <c r="FC4" s="236" t="s">
        <v>3</v>
      </c>
      <c r="FD4" s="236"/>
      <c r="FE4" s="236"/>
      <c r="FF4" s="237"/>
      <c r="FG4" s="2"/>
      <c r="FH4" s="234" t="s">
        <v>2</v>
      </c>
      <c r="FI4" s="235"/>
      <c r="FJ4" s="235"/>
      <c r="FK4" s="235"/>
      <c r="FL4" s="236" t="s">
        <v>3</v>
      </c>
      <c r="FM4" s="236"/>
      <c r="FN4" s="236"/>
      <c r="FO4" s="237"/>
      <c r="FP4" s="2"/>
      <c r="FQ4" s="234" t="s">
        <v>2</v>
      </c>
      <c r="FR4" s="235"/>
      <c r="FS4" s="235"/>
      <c r="FT4" s="235"/>
      <c r="FU4" s="236" t="s">
        <v>3</v>
      </c>
      <c r="FV4" s="236"/>
      <c r="FW4" s="236"/>
      <c r="FX4" s="237"/>
      <c r="FY4" s="2"/>
      <c r="FZ4" s="234" t="s">
        <v>2</v>
      </c>
      <c r="GA4" s="235"/>
      <c r="GB4" s="235"/>
      <c r="GC4" s="235"/>
      <c r="GD4" s="236" t="s">
        <v>3</v>
      </c>
      <c r="GE4" s="236"/>
      <c r="GF4" s="236"/>
      <c r="GG4" s="237"/>
      <c r="GH4" s="2"/>
      <c r="GI4" s="234" t="s">
        <v>2</v>
      </c>
      <c r="GJ4" s="235"/>
      <c r="GK4" s="235"/>
      <c r="GL4" s="235"/>
      <c r="GM4" s="236" t="s">
        <v>3</v>
      </c>
      <c r="GN4" s="236"/>
      <c r="GO4" s="236"/>
      <c r="GP4" s="237"/>
      <c r="GQ4" s="2"/>
      <c r="GR4" s="234" t="s">
        <v>2</v>
      </c>
      <c r="GS4" s="235"/>
      <c r="GT4" s="235"/>
      <c r="GU4" s="235"/>
      <c r="GV4" s="236" t="s">
        <v>3</v>
      </c>
      <c r="GW4" s="236"/>
      <c r="GX4" s="236"/>
      <c r="GY4" s="237"/>
      <c r="GZ4" s="2"/>
      <c r="HA4" s="234" t="s">
        <v>2</v>
      </c>
      <c r="HB4" s="235"/>
      <c r="HC4" s="235"/>
      <c r="HD4" s="235"/>
      <c r="HE4" s="236" t="s">
        <v>3</v>
      </c>
      <c r="HF4" s="236"/>
      <c r="HG4" s="236"/>
      <c r="HH4" s="237"/>
      <c r="HI4" s="2"/>
      <c r="HJ4" s="234" t="s">
        <v>2</v>
      </c>
      <c r="HK4" s="235"/>
      <c r="HL4" s="235"/>
      <c r="HM4" s="235"/>
      <c r="HN4" s="236" t="s">
        <v>3</v>
      </c>
      <c r="HO4" s="236"/>
      <c r="HP4" s="236"/>
      <c r="HQ4" s="237"/>
      <c r="HR4" s="2"/>
      <c r="HS4" s="234" t="s">
        <v>2</v>
      </c>
      <c r="HT4" s="235"/>
      <c r="HU4" s="235"/>
      <c r="HV4" s="235"/>
      <c r="HW4" s="236" t="s">
        <v>3</v>
      </c>
      <c r="HX4" s="236"/>
      <c r="HY4" s="236"/>
      <c r="HZ4" s="237"/>
      <c r="IA4" s="2"/>
      <c r="IB4" s="234" t="s">
        <v>2</v>
      </c>
      <c r="IC4" s="235"/>
      <c r="ID4" s="235"/>
      <c r="IE4" s="235"/>
      <c r="IF4" s="236" t="s">
        <v>3</v>
      </c>
      <c r="IG4" s="236"/>
      <c r="IH4" s="236"/>
      <c r="II4" s="237"/>
      <c r="IJ4" s="2"/>
      <c r="IK4" s="234" t="s">
        <v>2</v>
      </c>
      <c r="IL4" s="235"/>
      <c r="IM4" s="235"/>
      <c r="IN4" s="235"/>
      <c r="IO4" s="236" t="s">
        <v>3</v>
      </c>
      <c r="IP4" s="236"/>
      <c r="IQ4" s="236"/>
      <c r="IR4" s="237"/>
      <c r="IS4" s="2"/>
      <c r="IT4" s="234" t="s">
        <v>2</v>
      </c>
      <c r="IU4" s="235"/>
      <c r="IV4" s="235"/>
      <c r="IW4" s="235"/>
      <c r="IX4" s="236" t="s">
        <v>3</v>
      </c>
      <c r="IY4" s="236"/>
      <c r="IZ4" s="236"/>
      <c r="JA4" s="237"/>
      <c r="JB4" s="2"/>
      <c r="JC4" s="234" t="s">
        <v>2</v>
      </c>
      <c r="JD4" s="235"/>
      <c r="JE4" s="235"/>
      <c r="JF4" s="235"/>
      <c r="JG4" s="236" t="s">
        <v>3</v>
      </c>
      <c r="JH4" s="236"/>
      <c r="JI4" s="236"/>
      <c r="JJ4" s="237"/>
      <c r="JK4" s="2"/>
      <c r="JL4" s="234" t="s">
        <v>2</v>
      </c>
      <c r="JM4" s="235"/>
      <c r="JN4" s="235"/>
      <c r="JO4" s="235"/>
      <c r="JP4" s="236" t="s">
        <v>3</v>
      </c>
      <c r="JQ4" s="236"/>
      <c r="JR4" s="236"/>
      <c r="JS4" s="237"/>
      <c r="JT4" s="2"/>
    </row>
    <row r="5" spans="1:280" ht="12" customHeight="1" x14ac:dyDescent="0.25">
      <c r="B5" s="231" t="s">
        <v>4</v>
      </c>
      <c r="C5" s="232"/>
      <c r="D5" s="232"/>
      <c r="E5" s="233"/>
      <c r="F5" s="226" t="s">
        <v>5</v>
      </c>
      <c r="G5" s="227"/>
      <c r="H5" s="227"/>
      <c r="I5" s="228"/>
      <c r="K5" s="231" t="s">
        <v>4</v>
      </c>
      <c r="L5" s="232"/>
      <c r="M5" s="232"/>
      <c r="N5" s="233"/>
      <c r="O5" s="226" t="s">
        <v>5</v>
      </c>
      <c r="P5" s="227"/>
      <c r="Q5" s="227"/>
      <c r="R5" s="228"/>
      <c r="S5" s="2"/>
      <c r="T5" s="231" t="s">
        <v>4</v>
      </c>
      <c r="U5" s="232"/>
      <c r="V5" s="232"/>
      <c r="W5" s="233"/>
      <c r="X5" s="226" t="s">
        <v>5</v>
      </c>
      <c r="Y5" s="227"/>
      <c r="Z5" s="227"/>
      <c r="AA5" s="228"/>
      <c r="AB5" s="2"/>
      <c r="AC5" s="231" t="s">
        <v>4</v>
      </c>
      <c r="AD5" s="232"/>
      <c r="AE5" s="232"/>
      <c r="AF5" s="233"/>
      <c r="AG5" s="226" t="s">
        <v>5</v>
      </c>
      <c r="AH5" s="227"/>
      <c r="AI5" s="227"/>
      <c r="AJ5" s="228"/>
      <c r="AK5" s="2"/>
      <c r="AL5" s="231" t="s">
        <v>4</v>
      </c>
      <c r="AM5" s="232"/>
      <c r="AN5" s="232"/>
      <c r="AO5" s="233"/>
      <c r="AP5" s="226" t="s">
        <v>5</v>
      </c>
      <c r="AQ5" s="227"/>
      <c r="AR5" s="227"/>
      <c r="AS5" s="228"/>
      <c r="AT5" s="2"/>
      <c r="AU5" s="231" t="s">
        <v>4</v>
      </c>
      <c r="AV5" s="232"/>
      <c r="AW5" s="232"/>
      <c r="AX5" s="233"/>
      <c r="AY5" s="226" t="s">
        <v>5</v>
      </c>
      <c r="AZ5" s="227"/>
      <c r="BA5" s="227"/>
      <c r="BB5" s="228"/>
      <c r="BC5" s="2"/>
      <c r="BD5" s="231" t="s">
        <v>4</v>
      </c>
      <c r="BE5" s="232"/>
      <c r="BF5" s="232"/>
      <c r="BG5" s="233"/>
      <c r="BH5" s="226" t="s">
        <v>5</v>
      </c>
      <c r="BI5" s="227"/>
      <c r="BJ5" s="227"/>
      <c r="BK5" s="228"/>
      <c r="BL5" s="2"/>
      <c r="BM5" s="231" t="s">
        <v>4</v>
      </c>
      <c r="BN5" s="232"/>
      <c r="BO5" s="232"/>
      <c r="BP5" s="233"/>
      <c r="BQ5" s="226" t="s">
        <v>5</v>
      </c>
      <c r="BR5" s="227"/>
      <c r="BS5" s="227"/>
      <c r="BT5" s="228"/>
      <c r="BU5" s="2"/>
      <c r="BV5" s="231" t="s">
        <v>4</v>
      </c>
      <c r="BW5" s="232"/>
      <c r="BX5" s="232"/>
      <c r="BY5" s="233"/>
      <c r="BZ5" s="226" t="s">
        <v>5</v>
      </c>
      <c r="CA5" s="227"/>
      <c r="CB5" s="227"/>
      <c r="CC5" s="228"/>
      <c r="CD5" s="2"/>
      <c r="CE5" s="231" t="s">
        <v>4</v>
      </c>
      <c r="CF5" s="232"/>
      <c r="CG5" s="232"/>
      <c r="CH5" s="233"/>
      <c r="CI5" s="226" t="s">
        <v>5</v>
      </c>
      <c r="CJ5" s="227"/>
      <c r="CK5" s="227"/>
      <c r="CL5" s="228"/>
      <c r="CM5" s="2"/>
      <c r="CN5" s="231" t="s">
        <v>4</v>
      </c>
      <c r="CO5" s="232"/>
      <c r="CP5" s="232"/>
      <c r="CQ5" s="233"/>
      <c r="CR5" s="226" t="s">
        <v>5</v>
      </c>
      <c r="CS5" s="227"/>
      <c r="CT5" s="227"/>
      <c r="CU5" s="228"/>
      <c r="CV5" s="2"/>
      <c r="CW5" s="231" t="s">
        <v>4</v>
      </c>
      <c r="CX5" s="232"/>
      <c r="CY5" s="232"/>
      <c r="CZ5" s="233"/>
      <c r="DA5" s="226" t="s">
        <v>5</v>
      </c>
      <c r="DB5" s="227"/>
      <c r="DC5" s="227"/>
      <c r="DD5" s="228"/>
      <c r="DE5" s="2"/>
      <c r="DF5" s="231" t="s">
        <v>4</v>
      </c>
      <c r="DG5" s="232"/>
      <c r="DH5" s="232"/>
      <c r="DI5" s="233"/>
      <c r="DJ5" s="226" t="s">
        <v>5</v>
      </c>
      <c r="DK5" s="227"/>
      <c r="DL5" s="227"/>
      <c r="DM5" s="228"/>
      <c r="DN5" s="2"/>
      <c r="DO5" s="231" t="s">
        <v>4</v>
      </c>
      <c r="DP5" s="232"/>
      <c r="DQ5" s="232"/>
      <c r="DR5" s="233"/>
      <c r="DS5" s="226" t="s">
        <v>5</v>
      </c>
      <c r="DT5" s="227"/>
      <c r="DU5" s="227"/>
      <c r="DV5" s="228"/>
      <c r="DW5" s="2"/>
      <c r="DX5" s="231" t="s">
        <v>4</v>
      </c>
      <c r="DY5" s="232"/>
      <c r="DZ5" s="232"/>
      <c r="EA5" s="233"/>
      <c r="EB5" s="226" t="s">
        <v>5</v>
      </c>
      <c r="EC5" s="227"/>
      <c r="ED5" s="227"/>
      <c r="EE5" s="228"/>
      <c r="EF5" s="2"/>
      <c r="EG5" s="231" t="s">
        <v>4</v>
      </c>
      <c r="EH5" s="232"/>
      <c r="EI5" s="232"/>
      <c r="EJ5" s="233"/>
      <c r="EK5" s="226" t="s">
        <v>5</v>
      </c>
      <c r="EL5" s="227"/>
      <c r="EM5" s="227"/>
      <c r="EN5" s="228"/>
      <c r="EO5" s="2"/>
      <c r="EP5" s="231" t="s">
        <v>4</v>
      </c>
      <c r="EQ5" s="232"/>
      <c r="ER5" s="232"/>
      <c r="ES5" s="233"/>
      <c r="ET5" s="226" t="s">
        <v>5</v>
      </c>
      <c r="EU5" s="227"/>
      <c r="EV5" s="227"/>
      <c r="EW5" s="228"/>
      <c r="EX5" s="2"/>
      <c r="EY5" s="231" t="s">
        <v>4</v>
      </c>
      <c r="EZ5" s="232"/>
      <c r="FA5" s="232"/>
      <c r="FB5" s="233"/>
      <c r="FC5" s="226" t="s">
        <v>5</v>
      </c>
      <c r="FD5" s="227"/>
      <c r="FE5" s="227"/>
      <c r="FF5" s="228"/>
      <c r="FG5" s="2"/>
      <c r="FH5" s="231" t="s">
        <v>4</v>
      </c>
      <c r="FI5" s="232"/>
      <c r="FJ5" s="232"/>
      <c r="FK5" s="233"/>
      <c r="FL5" s="226" t="s">
        <v>5</v>
      </c>
      <c r="FM5" s="227"/>
      <c r="FN5" s="227"/>
      <c r="FO5" s="228"/>
      <c r="FP5" s="2"/>
      <c r="FQ5" s="231" t="s">
        <v>4</v>
      </c>
      <c r="FR5" s="232"/>
      <c r="FS5" s="232"/>
      <c r="FT5" s="233"/>
      <c r="FU5" s="226" t="s">
        <v>5</v>
      </c>
      <c r="FV5" s="227"/>
      <c r="FW5" s="227"/>
      <c r="FX5" s="228"/>
      <c r="FY5" s="2"/>
      <c r="FZ5" s="231" t="s">
        <v>4</v>
      </c>
      <c r="GA5" s="232"/>
      <c r="GB5" s="232"/>
      <c r="GC5" s="233"/>
      <c r="GD5" s="226" t="s">
        <v>5</v>
      </c>
      <c r="GE5" s="227"/>
      <c r="GF5" s="227"/>
      <c r="GG5" s="228"/>
      <c r="GH5" s="2"/>
      <c r="GI5" s="231" t="s">
        <v>4</v>
      </c>
      <c r="GJ5" s="232"/>
      <c r="GK5" s="232"/>
      <c r="GL5" s="233"/>
      <c r="GM5" s="226" t="s">
        <v>5</v>
      </c>
      <c r="GN5" s="227"/>
      <c r="GO5" s="227"/>
      <c r="GP5" s="228"/>
      <c r="GQ5" s="2"/>
      <c r="GR5" s="231" t="s">
        <v>4</v>
      </c>
      <c r="GS5" s="232"/>
      <c r="GT5" s="232"/>
      <c r="GU5" s="233"/>
      <c r="GV5" s="226" t="s">
        <v>5</v>
      </c>
      <c r="GW5" s="227"/>
      <c r="GX5" s="227"/>
      <c r="GY5" s="228"/>
      <c r="GZ5" s="2"/>
      <c r="HA5" s="231" t="s">
        <v>4</v>
      </c>
      <c r="HB5" s="232"/>
      <c r="HC5" s="232"/>
      <c r="HD5" s="233"/>
      <c r="HE5" s="226" t="s">
        <v>5</v>
      </c>
      <c r="HF5" s="227"/>
      <c r="HG5" s="227"/>
      <c r="HH5" s="228"/>
      <c r="HI5" s="2"/>
      <c r="HJ5" s="231" t="s">
        <v>4</v>
      </c>
      <c r="HK5" s="232"/>
      <c r="HL5" s="232"/>
      <c r="HM5" s="233"/>
      <c r="HN5" s="226" t="s">
        <v>5</v>
      </c>
      <c r="HO5" s="227"/>
      <c r="HP5" s="227"/>
      <c r="HQ5" s="228"/>
      <c r="HR5" s="2"/>
      <c r="HS5" s="231" t="s">
        <v>4</v>
      </c>
      <c r="HT5" s="232"/>
      <c r="HU5" s="232"/>
      <c r="HV5" s="233"/>
      <c r="HW5" s="226" t="s">
        <v>5</v>
      </c>
      <c r="HX5" s="227"/>
      <c r="HY5" s="227"/>
      <c r="HZ5" s="228"/>
      <c r="IA5" s="2"/>
      <c r="IB5" s="231" t="s">
        <v>4</v>
      </c>
      <c r="IC5" s="232"/>
      <c r="ID5" s="232"/>
      <c r="IE5" s="233"/>
      <c r="IF5" s="226" t="s">
        <v>5</v>
      </c>
      <c r="IG5" s="227"/>
      <c r="IH5" s="227"/>
      <c r="II5" s="228"/>
      <c r="IJ5" s="2"/>
      <c r="IK5" s="231" t="s">
        <v>4</v>
      </c>
      <c r="IL5" s="232"/>
      <c r="IM5" s="232"/>
      <c r="IN5" s="233"/>
      <c r="IO5" s="226" t="s">
        <v>5</v>
      </c>
      <c r="IP5" s="227"/>
      <c r="IQ5" s="227"/>
      <c r="IR5" s="228"/>
      <c r="IS5" s="2"/>
      <c r="IT5" s="231" t="s">
        <v>4</v>
      </c>
      <c r="IU5" s="232"/>
      <c r="IV5" s="232"/>
      <c r="IW5" s="233"/>
      <c r="IX5" s="226" t="s">
        <v>5</v>
      </c>
      <c r="IY5" s="227"/>
      <c r="IZ5" s="227"/>
      <c r="JA5" s="228"/>
      <c r="JB5" s="2"/>
      <c r="JC5" s="231" t="s">
        <v>4</v>
      </c>
      <c r="JD5" s="232"/>
      <c r="JE5" s="232"/>
      <c r="JF5" s="233"/>
      <c r="JG5" s="226" t="s">
        <v>5</v>
      </c>
      <c r="JH5" s="227"/>
      <c r="JI5" s="227"/>
      <c r="JJ5" s="228"/>
      <c r="JK5" s="2"/>
      <c r="JL5" s="231" t="s">
        <v>4</v>
      </c>
      <c r="JM5" s="232"/>
      <c r="JN5" s="232"/>
      <c r="JO5" s="233"/>
      <c r="JP5" s="226" t="s">
        <v>5</v>
      </c>
      <c r="JQ5" s="227"/>
      <c r="JR5" s="227"/>
      <c r="JS5" s="228"/>
      <c r="JT5" s="2"/>
    </row>
    <row r="6" spans="1:280" ht="12" customHeight="1" x14ac:dyDescent="0.25">
      <c r="B6" s="61" t="s">
        <v>6</v>
      </c>
      <c r="C6" s="69">
        <v>1</v>
      </c>
      <c r="D6" s="247" t="s">
        <v>85</v>
      </c>
      <c r="E6" s="248"/>
      <c r="F6" s="238" t="s">
        <v>7</v>
      </c>
      <c r="G6" s="239"/>
      <c r="H6" s="240"/>
      <c r="I6" s="56">
        <v>22</v>
      </c>
      <c r="K6" s="61" t="s">
        <v>6</v>
      </c>
      <c r="L6" s="98">
        <f>C6</f>
        <v>1</v>
      </c>
      <c r="M6" s="229" t="str">
        <f>D6</f>
        <v>BAR</v>
      </c>
      <c r="N6" s="230"/>
      <c r="O6" s="238" t="s">
        <v>7</v>
      </c>
      <c r="P6" s="239"/>
      <c r="Q6" s="240"/>
      <c r="R6" s="56"/>
      <c r="S6" s="2"/>
      <c r="T6" s="61" t="s">
        <v>6</v>
      </c>
      <c r="U6" s="98">
        <f t="shared" ref="U6:V6" si="87">L6</f>
        <v>1</v>
      </c>
      <c r="V6" s="229" t="str">
        <f t="shared" si="87"/>
        <v>BAR</v>
      </c>
      <c r="W6" s="230"/>
      <c r="X6" s="238" t="s">
        <v>7</v>
      </c>
      <c r="Y6" s="239"/>
      <c r="Z6" s="240"/>
      <c r="AA6" s="56"/>
      <c r="AB6" s="2"/>
      <c r="AC6" s="61" t="s">
        <v>6</v>
      </c>
      <c r="AD6" s="98">
        <f t="shared" ref="AD6:AE6" si="88">U6</f>
        <v>1</v>
      </c>
      <c r="AE6" s="229" t="str">
        <f t="shared" si="88"/>
        <v>BAR</v>
      </c>
      <c r="AF6" s="230"/>
      <c r="AG6" s="238" t="s">
        <v>7</v>
      </c>
      <c r="AH6" s="239"/>
      <c r="AI6" s="240"/>
      <c r="AJ6" s="56"/>
      <c r="AK6" s="2"/>
      <c r="AL6" s="61" t="s">
        <v>6</v>
      </c>
      <c r="AM6" s="98">
        <f t="shared" ref="AM6:AN6" si="89">AD6</f>
        <v>1</v>
      </c>
      <c r="AN6" s="229" t="str">
        <f t="shared" si="89"/>
        <v>BAR</v>
      </c>
      <c r="AO6" s="230"/>
      <c r="AP6" s="238" t="s">
        <v>7</v>
      </c>
      <c r="AQ6" s="239"/>
      <c r="AR6" s="240"/>
      <c r="AS6" s="56"/>
      <c r="AT6" s="2"/>
      <c r="AU6" s="61" t="s">
        <v>6</v>
      </c>
      <c r="AV6" s="98">
        <f t="shared" ref="AV6:AW6" si="90">AM6</f>
        <v>1</v>
      </c>
      <c r="AW6" s="229" t="str">
        <f t="shared" si="90"/>
        <v>BAR</v>
      </c>
      <c r="AX6" s="230"/>
      <c r="AY6" s="238" t="s">
        <v>7</v>
      </c>
      <c r="AZ6" s="239"/>
      <c r="BA6" s="240"/>
      <c r="BB6" s="56"/>
      <c r="BC6" s="2"/>
      <c r="BD6" s="61" t="s">
        <v>6</v>
      </c>
      <c r="BE6" s="98">
        <f t="shared" ref="BE6:BF6" si="91">AV6</f>
        <v>1</v>
      </c>
      <c r="BF6" s="229" t="str">
        <f t="shared" si="91"/>
        <v>BAR</v>
      </c>
      <c r="BG6" s="230"/>
      <c r="BH6" s="238" t="s">
        <v>7</v>
      </c>
      <c r="BI6" s="239"/>
      <c r="BJ6" s="240"/>
      <c r="BK6" s="56"/>
      <c r="BL6" s="2"/>
      <c r="BM6" s="61" t="s">
        <v>6</v>
      </c>
      <c r="BN6" s="98">
        <f t="shared" ref="BN6:BO6" si="92">BE6</f>
        <v>1</v>
      </c>
      <c r="BO6" s="229" t="str">
        <f t="shared" si="92"/>
        <v>BAR</v>
      </c>
      <c r="BP6" s="230"/>
      <c r="BQ6" s="238" t="s">
        <v>7</v>
      </c>
      <c r="BR6" s="239"/>
      <c r="BS6" s="240"/>
      <c r="BT6" s="56"/>
      <c r="BU6" s="2"/>
      <c r="BV6" s="61" t="s">
        <v>6</v>
      </c>
      <c r="BW6" s="98">
        <f t="shared" ref="BW6:BX6" si="93">BN6</f>
        <v>1</v>
      </c>
      <c r="BX6" s="229" t="str">
        <f t="shared" si="93"/>
        <v>BAR</v>
      </c>
      <c r="BY6" s="230"/>
      <c r="BZ6" s="238" t="s">
        <v>7</v>
      </c>
      <c r="CA6" s="239"/>
      <c r="CB6" s="240"/>
      <c r="CC6" s="56"/>
      <c r="CD6" s="2"/>
      <c r="CE6" s="61" t="s">
        <v>6</v>
      </c>
      <c r="CF6" s="98">
        <f t="shared" ref="CF6:CG6" si="94">BW6</f>
        <v>1</v>
      </c>
      <c r="CG6" s="229" t="str">
        <f t="shared" si="94"/>
        <v>BAR</v>
      </c>
      <c r="CH6" s="230"/>
      <c r="CI6" s="238" t="s">
        <v>7</v>
      </c>
      <c r="CJ6" s="239"/>
      <c r="CK6" s="240"/>
      <c r="CL6" s="56"/>
      <c r="CM6" s="2"/>
      <c r="CN6" s="61" t="s">
        <v>6</v>
      </c>
      <c r="CO6" s="98">
        <f t="shared" ref="CO6:CP6" si="95">CF6</f>
        <v>1</v>
      </c>
      <c r="CP6" s="229" t="str">
        <f t="shared" si="95"/>
        <v>BAR</v>
      </c>
      <c r="CQ6" s="230"/>
      <c r="CR6" s="238" t="s">
        <v>7</v>
      </c>
      <c r="CS6" s="239"/>
      <c r="CT6" s="240"/>
      <c r="CU6" s="56"/>
      <c r="CV6" s="2"/>
      <c r="CW6" s="61" t="s">
        <v>6</v>
      </c>
      <c r="CX6" s="98">
        <f t="shared" ref="CX6:CY6" si="96">CO6</f>
        <v>1</v>
      </c>
      <c r="CY6" s="229" t="str">
        <f t="shared" si="96"/>
        <v>BAR</v>
      </c>
      <c r="CZ6" s="230"/>
      <c r="DA6" s="238" t="s">
        <v>7</v>
      </c>
      <c r="DB6" s="239"/>
      <c r="DC6" s="240"/>
      <c r="DD6" s="56"/>
      <c r="DE6" s="2"/>
      <c r="DF6" s="61" t="s">
        <v>6</v>
      </c>
      <c r="DG6" s="98">
        <f t="shared" ref="DG6:DH6" si="97">CX6</f>
        <v>1</v>
      </c>
      <c r="DH6" s="229" t="str">
        <f t="shared" si="97"/>
        <v>BAR</v>
      </c>
      <c r="DI6" s="230"/>
      <c r="DJ6" s="238" t="s">
        <v>7</v>
      </c>
      <c r="DK6" s="239"/>
      <c r="DL6" s="240"/>
      <c r="DM6" s="56"/>
      <c r="DN6" s="2"/>
      <c r="DO6" s="61" t="s">
        <v>6</v>
      </c>
      <c r="DP6" s="98">
        <f t="shared" ref="DP6:DQ6" si="98">DG6</f>
        <v>1</v>
      </c>
      <c r="DQ6" s="229" t="str">
        <f t="shared" si="98"/>
        <v>BAR</v>
      </c>
      <c r="DR6" s="230"/>
      <c r="DS6" s="238" t="s">
        <v>7</v>
      </c>
      <c r="DT6" s="239"/>
      <c r="DU6" s="240"/>
      <c r="DV6" s="56"/>
      <c r="DW6" s="2"/>
      <c r="DX6" s="61" t="s">
        <v>6</v>
      </c>
      <c r="DY6" s="98">
        <f t="shared" ref="DY6:DZ6" si="99">DP6</f>
        <v>1</v>
      </c>
      <c r="DZ6" s="229" t="str">
        <f t="shared" si="99"/>
        <v>BAR</v>
      </c>
      <c r="EA6" s="230"/>
      <c r="EB6" s="238" t="s">
        <v>7</v>
      </c>
      <c r="EC6" s="239"/>
      <c r="ED6" s="240"/>
      <c r="EE6" s="56"/>
      <c r="EF6" s="2"/>
      <c r="EG6" s="61" t="s">
        <v>6</v>
      </c>
      <c r="EH6" s="98">
        <f t="shared" ref="EH6:EI6" si="100">DY6</f>
        <v>1</v>
      </c>
      <c r="EI6" s="229" t="str">
        <f t="shared" si="100"/>
        <v>BAR</v>
      </c>
      <c r="EJ6" s="230"/>
      <c r="EK6" s="238" t="s">
        <v>7</v>
      </c>
      <c r="EL6" s="239"/>
      <c r="EM6" s="240"/>
      <c r="EN6" s="56"/>
      <c r="EO6" s="2"/>
      <c r="EP6" s="61" t="s">
        <v>6</v>
      </c>
      <c r="EQ6" s="98">
        <f t="shared" ref="EQ6:ER6" si="101">EH6</f>
        <v>1</v>
      </c>
      <c r="ER6" s="229" t="str">
        <f t="shared" si="101"/>
        <v>BAR</v>
      </c>
      <c r="ES6" s="230"/>
      <c r="ET6" s="238" t="s">
        <v>7</v>
      </c>
      <c r="EU6" s="239"/>
      <c r="EV6" s="240"/>
      <c r="EW6" s="56"/>
      <c r="EX6" s="2"/>
      <c r="EY6" s="61" t="s">
        <v>6</v>
      </c>
      <c r="EZ6" s="98">
        <f t="shared" ref="EZ6:FA6" si="102">EQ6</f>
        <v>1</v>
      </c>
      <c r="FA6" s="229" t="str">
        <f t="shared" si="102"/>
        <v>BAR</v>
      </c>
      <c r="FB6" s="230"/>
      <c r="FC6" s="238" t="s">
        <v>7</v>
      </c>
      <c r="FD6" s="239"/>
      <c r="FE6" s="240"/>
      <c r="FF6" s="56"/>
      <c r="FG6" s="2"/>
      <c r="FH6" s="61" t="s">
        <v>6</v>
      </c>
      <c r="FI6" s="98">
        <f t="shared" ref="FI6:FJ6" si="103">EZ6</f>
        <v>1</v>
      </c>
      <c r="FJ6" s="229" t="str">
        <f t="shared" si="103"/>
        <v>BAR</v>
      </c>
      <c r="FK6" s="230"/>
      <c r="FL6" s="238" t="s">
        <v>7</v>
      </c>
      <c r="FM6" s="239"/>
      <c r="FN6" s="240"/>
      <c r="FO6" s="56"/>
      <c r="FP6" s="2"/>
      <c r="FQ6" s="61" t="s">
        <v>6</v>
      </c>
      <c r="FR6" s="98">
        <f t="shared" ref="FR6:FS6" si="104">FI6</f>
        <v>1</v>
      </c>
      <c r="FS6" s="229" t="str">
        <f t="shared" si="104"/>
        <v>BAR</v>
      </c>
      <c r="FT6" s="230"/>
      <c r="FU6" s="238" t="s">
        <v>7</v>
      </c>
      <c r="FV6" s="239"/>
      <c r="FW6" s="240"/>
      <c r="FX6" s="56"/>
      <c r="FY6" s="2"/>
      <c r="FZ6" s="61" t="s">
        <v>6</v>
      </c>
      <c r="GA6" s="98">
        <f t="shared" ref="GA6:GB6" si="105">FR6</f>
        <v>1</v>
      </c>
      <c r="GB6" s="229" t="str">
        <f t="shared" si="105"/>
        <v>BAR</v>
      </c>
      <c r="GC6" s="230"/>
      <c r="GD6" s="238" t="s">
        <v>7</v>
      </c>
      <c r="GE6" s="239"/>
      <c r="GF6" s="240"/>
      <c r="GG6" s="56"/>
      <c r="GH6" s="2"/>
      <c r="GI6" s="61" t="s">
        <v>6</v>
      </c>
      <c r="GJ6" s="98">
        <f t="shared" ref="GJ6:GK6" si="106">GA6</f>
        <v>1</v>
      </c>
      <c r="GK6" s="229" t="str">
        <f t="shared" si="106"/>
        <v>BAR</v>
      </c>
      <c r="GL6" s="230"/>
      <c r="GM6" s="238" t="s">
        <v>7</v>
      </c>
      <c r="GN6" s="239"/>
      <c r="GO6" s="240"/>
      <c r="GP6" s="56"/>
      <c r="GQ6" s="2"/>
      <c r="GR6" s="61" t="s">
        <v>6</v>
      </c>
      <c r="GS6" s="98">
        <f t="shared" ref="GS6:GT6" si="107">GJ6</f>
        <v>1</v>
      </c>
      <c r="GT6" s="229" t="str">
        <f t="shared" si="107"/>
        <v>BAR</v>
      </c>
      <c r="GU6" s="230"/>
      <c r="GV6" s="238" t="s">
        <v>7</v>
      </c>
      <c r="GW6" s="239"/>
      <c r="GX6" s="240"/>
      <c r="GY6" s="56"/>
      <c r="GZ6" s="2"/>
      <c r="HA6" s="61" t="s">
        <v>6</v>
      </c>
      <c r="HB6" s="98">
        <f t="shared" ref="HB6:HC6" si="108">GS6</f>
        <v>1</v>
      </c>
      <c r="HC6" s="229" t="str">
        <f t="shared" si="108"/>
        <v>BAR</v>
      </c>
      <c r="HD6" s="230"/>
      <c r="HE6" s="238" t="s">
        <v>7</v>
      </c>
      <c r="HF6" s="239"/>
      <c r="HG6" s="240"/>
      <c r="HH6" s="56"/>
      <c r="HI6" s="2"/>
      <c r="HJ6" s="61" t="s">
        <v>6</v>
      </c>
      <c r="HK6" s="98">
        <f t="shared" ref="HK6:HL6" si="109">HB6</f>
        <v>1</v>
      </c>
      <c r="HL6" s="229" t="str">
        <f t="shared" si="109"/>
        <v>BAR</v>
      </c>
      <c r="HM6" s="230"/>
      <c r="HN6" s="238" t="s">
        <v>7</v>
      </c>
      <c r="HO6" s="239"/>
      <c r="HP6" s="240"/>
      <c r="HQ6" s="56"/>
      <c r="HR6" s="2"/>
      <c r="HS6" s="61" t="s">
        <v>6</v>
      </c>
      <c r="HT6" s="98">
        <f t="shared" ref="HT6:HU6" si="110">HK6</f>
        <v>1</v>
      </c>
      <c r="HU6" s="229" t="str">
        <f t="shared" si="110"/>
        <v>BAR</v>
      </c>
      <c r="HV6" s="230"/>
      <c r="HW6" s="238" t="s">
        <v>7</v>
      </c>
      <c r="HX6" s="239"/>
      <c r="HY6" s="240"/>
      <c r="HZ6" s="56"/>
      <c r="IA6" s="2"/>
      <c r="IB6" s="61" t="s">
        <v>6</v>
      </c>
      <c r="IC6" s="98">
        <f t="shared" ref="IC6:ID6" si="111">HT6</f>
        <v>1</v>
      </c>
      <c r="ID6" s="229" t="str">
        <f t="shared" si="111"/>
        <v>BAR</v>
      </c>
      <c r="IE6" s="230"/>
      <c r="IF6" s="238" t="s">
        <v>7</v>
      </c>
      <c r="IG6" s="239"/>
      <c r="IH6" s="240"/>
      <c r="II6" s="56"/>
      <c r="IJ6" s="2"/>
      <c r="IK6" s="61" t="s">
        <v>6</v>
      </c>
      <c r="IL6" s="98">
        <f t="shared" ref="IL6:IM6" si="112">IC6</f>
        <v>1</v>
      </c>
      <c r="IM6" s="229" t="str">
        <f t="shared" si="112"/>
        <v>BAR</v>
      </c>
      <c r="IN6" s="230"/>
      <c r="IO6" s="238" t="s">
        <v>7</v>
      </c>
      <c r="IP6" s="239"/>
      <c r="IQ6" s="240"/>
      <c r="IR6" s="56"/>
      <c r="IS6" s="2"/>
      <c r="IT6" s="61" t="s">
        <v>6</v>
      </c>
      <c r="IU6" s="98">
        <f t="shared" ref="IU6:IV6" si="113">IL6</f>
        <v>1</v>
      </c>
      <c r="IV6" s="229" t="str">
        <f t="shared" si="113"/>
        <v>BAR</v>
      </c>
      <c r="IW6" s="230"/>
      <c r="IX6" s="238" t="s">
        <v>7</v>
      </c>
      <c r="IY6" s="239"/>
      <c r="IZ6" s="240"/>
      <c r="JA6" s="56"/>
      <c r="JB6" s="2"/>
      <c r="JC6" s="61" t="s">
        <v>6</v>
      </c>
      <c r="JD6" s="98">
        <f t="shared" ref="JD6:JE6" si="114">IU6</f>
        <v>1</v>
      </c>
      <c r="JE6" s="229" t="str">
        <f t="shared" si="114"/>
        <v>BAR</v>
      </c>
      <c r="JF6" s="230"/>
      <c r="JG6" s="238" t="s">
        <v>7</v>
      </c>
      <c r="JH6" s="239"/>
      <c r="JI6" s="240"/>
      <c r="JJ6" s="56"/>
      <c r="JK6" s="2"/>
      <c r="JL6" s="61" t="s">
        <v>6</v>
      </c>
      <c r="JM6" s="98">
        <f t="shared" ref="JM6:JN6" si="115">JD6</f>
        <v>1</v>
      </c>
      <c r="JN6" s="229" t="str">
        <f t="shared" si="115"/>
        <v>BAR</v>
      </c>
      <c r="JO6" s="230"/>
      <c r="JP6" s="238" t="s">
        <v>7</v>
      </c>
      <c r="JQ6" s="239"/>
      <c r="JR6" s="240"/>
      <c r="JS6" s="56"/>
      <c r="JT6" s="2"/>
    </row>
    <row r="7" spans="1:280" ht="12" customHeight="1" x14ac:dyDescent="0.25">
      <c r="B7" s="66" t="s">
        <v>8</v>
      </c>
      <c r="C7" s="67" t="s">
        <v>9</v>
      </c>
      <c r="D7" s="67" t="s">
        <v>10</v>
      </c>
      <c r="E7" s="68" t="s">
        <v>11</v>
      </c>
      <c r="F7" s="249" t="s">
        <v>7</v>
      </c>
      <c r="G7" s="250"/>
      <c r="H7" s="251"/>
      <c r="I7" s="56">
        <v>21</v>
      </c>
      <c r="K7" s="66" t="s">
        <v>8</v>
      </c>
      <c r="L7" s="67" t="s">
        <v>9</v>
      </c>
      <c r="M7" s="67" t="s">
        <v>10</v>
      </c>
      <c r="N7" s="68" t="s">
        <v>11</v>
      </c>
      <c r="O7" s="249" t="s">
        <v>7</v>
      </c>
      <c r="P7" s="250"/>
      <c r="Q7" s="251"/>
      <c r="R7" s="56"/>
      <c r="S7" s="2"/>
      <c r="T7" s="66" t="s">
        <v>8</v>
      </c>
      <c r="U7" s="67" t="s">
        <v>9</v>
      </c>
      <c r="V7" s="67" t="s">
        <v>10</v>
      </c>
      <c r="W7" s="68" t="s">
        <v>11</v>
      </c>
      <c r="X7" s="249" t="s">
        <v>7</v>
      </c>
      <c r="Y7" s="250"/>
      <c r="Z7" s="251"/>
      <c r="AA7" s="56"/>
      <c r="AB7" s="2"/>
      <c r="AC7" s="66" t="s">
        <v>8</v>
      </c>
      <c r="AD7" s="67" t="s">
        <v>9</v>
      </c>
      <c r="AE7" s="67" t="s">
        <v>10</v>
      </c>
      <c r="AF7" s="68" t="s">
        <v>11</v>
      </c>
      <c r="AG7" s="249" t="s">
        <v>7</v>
      </c>
      <c r="AH7" s="250"/>
      <c r="AI7" s="251"/>
      <c r="AJ7" s="56"/>
      <c r="AK7" s="2"/>
      <c r="AL7" s="66" t="s">
        <v>8</v>
      </c>
      <c r="AM7" s="67" t="s">
        <v>9</v>
      </c>
      <c r="AN7" s="67" t="s">
        <v>10</v>
      </c>
      <c r="AO7" s="68" t="s">
        <v>11</v>
      </c>
      <c r="AP7" s="249" t="s">
        <v>7</v>
      </c>
      <c r="AQ7" s="250"/>
      <c r="AR7" s="251"/>
      <c r="AS7" s="56"/>
      <c r="AT7" s="2"/>
      <c r="AU7" s="66" t="s">
        <v>8</v>
      </c>
      <c r="AV7" s="67" t="s">
        <v>9</v>
      </c>
      <c r="AW7" s="67" t="s">
        <v>10</v>
      </c>
      <c r="AX7" s="68" t="s">
        <v>11</v>
      </c>
      <c r="AY7" s="249" t="s">
        <v>7</v>
      </c>
      <c r="AZ7" s="250"/>
      <c r="BA7" s="251"/>
      <c r="BB7" s="56"/>
      <c r="BC7" s="2"/>
      <c r="BD7" s="66" t="s">
        <v>8</v>
      </c>
      <c r="BE7" s="67" t="s">
        <v>9</v>
      </c>
      <c r="BF7" s="67" t="s">
        <v>10</v>
      </c>
      <c r="BG7" s="68" t="s">
        <v>11</v>
      </c>
      <c r="BH7" s="249" t="s">
        <v>7</v>
      </c>
      <c r="BI7" s="250"/>
      <c r="BJ7" s="251"/>
      <c r="BK7" s="56"/>
      <c r="BL7" s="2"/>
      <c r="BM7" s="66" t="s">
        <v>8</v>
      </c>
      <c r="BN7" s="67" t="s">
        <v>9</v>
      </c>
      <c r="BO7" s="67" t="s">
        <v>10</v>
      </c>
      <c r="BP7" s="68" t="s">
        <v>11</v>
      </c>
      <c r="BQ7" s="249" t="s">
        <v>7</v>
      </c>
      <c r="BR7" s="250"/>
      <c r="BS7" s="251"/>
      <c r="BT7" s="56"/>
      <c r="BU7" s="2"/>
      <c r="BV7" s="66" t="s">
        <v>8</v>
      </c>
      <c r="BW7" s="67" t="s">
        <v>9</v>
      </c>
      <c r="BX7" s="67" t="s">
        <v>10</v>
      </c>
      <c r="BY7" s="68" t="s">
        <v>11</v>
      </c>
      <c r="BZ7" s="249" t="s">
        <v>7</v>
      </c>
      <c r="CA7" s="250"/>
      <c r="CB7" s="251"/>
      <c r="CC7" s="56"/>
      <c r="CD7" s="2"/>
      <c r="CE7" s="66" t="s">
        <v>8</v>
      </c>
      <c r="CF7" s="67" t="s">
        <v>9</v>
      </c>
      <c r="CG7" s="67" t="s">
        <v>10</v>
      </c>
      <c r="CH7" s="68" t="s">
        <v>11</v>
      </c>
      <c r="CI7" s="249" t="s">
        <v>7</v>
      </c>
      <c r="CJ7" s="250"/>
      <c r="CK7" s="251"/>
      <c r="CL7" s="56"/>
      <c r="CM7" s="2"/>
      <c r="CN7" s="66" t="s">
        <v>8</v>
      </c>
      <c r="CO7" s="67" t="s">
        <v>9</v>
      </c>
      <c r="CP7" s="67" t="s">
        <v>10</v>
      </c>
      <c r="CQ7" s="68" t="s">
        <v>11</v>
      </c>
      <c r="CR7" s="249" t="s">
        <v>7</v>
      </c>
      <c r="CS7" s="250"/>
      <c r="CT7" s="251"/>
      <c r="CU7" s="56"/>
      <c r="CV7" s="2"/>
      <c r="CW7" s="66" t="s">
        <v>8</v>
      </c>
      <c r="CX7" s="67" t="s">
        <v>9</v>
      </c>
      <c r="CY7" s="67" t="s">
        <v>10</v>
      </c>
      <c r="CZ7" s="68" t="s">
        <v>11</v>
      </c>
      <c r="DA7" s="249" t="s">
        <v>7</v>
      </c>
      <c r="DB7" s="250"/>
      <c r="DC7" s="251"/>
      <c r="DD7" s="56"/>
      <c r="DE7" s="2"/>
      <c r="DF7" s="66" t="s">
        <v>8</v>
      </c>
      <c r="DG7" s="67" t="s">
        <v>9</v>
      </c>
      <c r="DH7" s="67" t="s">
        <v>10</v>
      </c>
      <c r="DI7" s="68" t="s">
        <v>11</v>
      </c>
      <c r="DJ7" s="249" t="s">
        <v>7</v>
      </c>
      <c r="DK7" s="250"/>
      <c r="DL7" s="251"/>
      <c r="DM7" s="56"/>
      <c r="DN7" s="2"/>
      <c r="DO7" s="66" t="s">
        <v>8</v>
      </c>
      <c r="DP7" s="67" t="s">
        <v>9</v>
      </c>
      <c r="DQ7" s="67" t="s">
        <v>10</v>
      </c>
      <c r="DR7" s="68" t="s">
        <v>11</v>
      </c>
      <c r="DS7" s="249" t="s">
        <v>7</v>
      </c>
      <c r="DT7" s="250"/>
      <c r="DU7" s="251"/>
      <c r="DV7" s="56"/>
      <c r="DW7" s="2"/>
      <c r="DX7" s="66" t="s">
        <v>8</v>
      </c>
      <c r="DY7" s="67" t="s">
        <v>9</v>
      </c>
      <c r="DZ7" s="67" t="s">
        <v>10</v>
      </c>
      <c r="EA7" s="68" t="s">
        <v>11</v>
      </c>
      <c r="EB7" s="249" t="s">
        <v>7</v>
      </c>
      <c r="EC7" s="250"/>
      <c r="ED7" s="251"/>
      <c r="EE7" s="56"/>
      <c r="EF7" s="2"/>
      <c r="EG7" s="66" t="s">
        <v>8</v>
      </c>
      <c r="EH7" s="67" t="s">
        <v>9</v>
      </c>
      <c r="EI7" s="67" t="s">
        <v>10</v>
      </c>
      <c r="EJ7" s="68" t="s">
        <v>11</v>
      </c>
      <c r="EK7" s="249" t="s">
        <v>7</v>
      </c>
      <c r="EL7" s="250"/>
      <c r="EM7" s="251"/>
      <c r="EN7" s="56"/>
      <c r="EO7" s="2"/>
      <c r="EP7" s="66" t="s">
        <v>8</v>
      </c>
      <c r="EQ7" s="67" t="s">
        <v>9</v>
      </c>
      <c r="ER7" s="67" t="s">
        <v>10</v>
      </c>
      <c r="ES7" s="68" t="s">
        <v>11</v>
      </c>
      <c r="ET7" s="249" t="s">
        <v>7</v>
      </c>
      <c r="EU7" s="250"/>
      <c r="EV7" s="251"/>
      <c r="EW7" s="56"/>
      <c r="EX7" s="2"/>
      <c r="EY7" s="66" t="s">
        <v>8</v>
      </c>
      <c r="EZ7" s="67" t="s">
        <v>9</v>
      </c>
      <c r="FA7" s="67" t="s">
        <v>10</v>
      </c>
      <c r="FB7" s="68" t="s">
        <v>11</v>
      </c>
      <c r="FC7" s="249" t="s">
        <v>7</v>
      </c>
      <c r="FD7" s="250"/>
      <c r="FE7" s="251"/>
      <c r="FF7" s="56"/>
      <c r="FG7" s="2"/>
      <c r="FH7" s="66" t="s">
        <v>8</v>
      </c>
      <c r="FI7" s="67" t="s">
        <v>9</v>
      </c>
      <c r="FJ7" s="67" t="s">
        <v>10</v>
      </c>
      <c r="FK7" s="68" t="s">
        <v>11</v>
      </c>
      <c r="FL7" s="249" t="s">
        <v>7</v>
      </c>
      <c r="FM7" s="250"/>
      <c r="FN7" s="251"/>
      <c r="FO7" s="56"/>
      <c r="FP7" s="2"/>
      <c r="FQ7" s="66" t="s">
        <v>8</v>
      </c>
      <c r="FR7" s="67" t="s">
        <v>9</v>
      </c>
      <c r="FS7" s="67" t="s">
        <v>10</v>
      </c>
      <c r="FT7" s="68" t="s">
        <v>11</v>
      </c>
      <c r="FU7" s="249" t="s">
        <v>7</v>
      </c>
      <c r="FV7" s="250"/>
      <c r="FW7" s="251"/>
      <c r="FX7" s="56"/>
      <c r="FY7" s="2"/>
      <c r="FZ7" s="66" t="s">
        <v>8</v>
      </c>
      <c r="GA7" s="67" t="s">
        <v>9</v>
      </c>
      <c r="GB7" s="67" t="s">
        <v>10</v>
      </c>
      <c r="GC7" s="68" t="s">
        <v>11</v>
      </c>
      <c r="GD7" s="249" t="s">
        <v>7</v>
      </c>
      <c r="GE7" s="250"/>
      <c r="GF7" s="251"/>
      <c r="GG7" s="56"/>
      <c r="GH7" s="2"/>
      <c r="GI7" s="66" t="s">
        <v>8</v>
      </c>
      <c r="GJ7" s="67" t="s">
        <v>9</v>
      </c>
      <c r="GK7" s="67" t="s">
        <v>10</v>
      </c>
      <c r="GL7" s="68" t="s">
        <v>11</v>
      </c>
      <c r="GM7" s="249" t="s">
        <v>7</v>
      </c>
      <c r="GN7" s="250"/>
      <c r="GO7" s="251"/>
      <c r="GP7" s="56"/>
      <c r="GQ7" s="2"/>
      <c r="GR7" s="66" t="s">
        <v>8</v>
      </c>
      <c r="GS7" s="67" t="s">
        <v>9</v>
      </c>
      <c r="GT7" s="67" t="s">
        <v>10</v>
      </c>
      <c r="GU7" s="68" t="s">
        <v>11</v>
      </c>
      <c r="GV7" s="249" t="s">
        <v>7</v>
      </c>
      <c r="GW7" s="250"/>
      <c r="GX7" s="251"/>
      <c r="GY7" s="56"/>
      <c r="GZ7" s="2"/>
      <c r="HA7" s="66" t="s">
        <v>8</v>
      </c>
      <c r="HB7" s="67" t="s">
        <v>9</v>
      </c>
      <c r="HC7" s="67" t="s">
        <v>10</v>
      </c>
      <c r="HD7" s="68" t="s">
        <v>11</v>
      </c>
      <c r="HE7" s="249" t="s">
        <v>7</v>
      </c>
      <c r="HF7" s="250"/>
      <c r="HG7" s="251"/>
      <c r="HH7" s="56"/>
      <c r="HI7" s="2"/>
      <c r="HJ7" s="66" t="s">
        <v>8</v>
      </c>
      <c r="HK7" s="67" t="s">
        <v>9</v>
      </c>
      <c r="HL7" s="67" t="s">
        <v>10</v>
      </c>
      <c r="HM7" s="68" t="s">
        <v>11</v>
      </c>
      <c r="HN7" s="249" t="s">
        <v>7</v>
      </c>
      <c r="HO7" s="250"/>
      <c r="HP7" s="251"/>
      <c r="HQ7" s="56"/>
      <c r="HR7" s="2"/>
      <c r="HS7" s="66" t="s">
        <v>8</v>
      </c>
      <c r="HT7" s="67" t="s">
        <v>9</v>
      </c>
      <c r="HU7" s="67" t="s">
        <v>10</v>
      </c>
      <c r="HV7" s="68" t="s">
        <v>11</v>
      </c>
      <c r="HW7" s="249" t="s">
        <v>7</v>
      </c>
      <c r="HX7" s="250"/>
      <c r="HY7" s="251"/>
      <c r="HZ7" s="56"/>
      <c r="IA7" s="2"/>
      <c r="IB7" s="66" t="s">
        <v>8</v>
      </c>
      <c r="IC7" s="67" t="s">
        <v>9</v>
      </c>
      <c r="ID7" s="67" t="s">
        <v>10</v>
      </c>
      <c r="IE7" s="68" t="s">
        <v>11</v>
      </c>
      <c r="IF7" s="249" t="s">
        <v>7</v>
      </c>
      <c r="IG7" s="250"/>
      <c r="IH7" s="251"/>
      <c r="II7" s="56"/>
      <c r="IJ7" s="2"/>
      <c r="IK7" s="66" t="s">
        <v>8</v>
      </c>
      <c r="IL7" s="67" t="s">
        <v>9</v>
      </c>
      <c r="IM7" s="67" t="s">
        <v>10</v>
      </c>
      <c r="IN7" s="68" t="s">
        <v>11</v>
      </c>
      <c r="IO7" s="249" t="s">
        <v>7</v>
      </c>
      <c r="IP7" s="250"/>
      <c r="IQ7" s="251"/>
      <c r="IR7" s="56"/>
      <c r="IS7" s="2"/>
      <c r="IT7" s="66" t="s">
        <v>8</v>
      </c>
      <c r="IU7" s="67" t="s">
        <v>9</v>
      </c>
      <c r="IV7" s="67" t="s">
        <v>10</v>
      </c>
      <c r="IW7" s="68" t="s">
        <v>11</v>
      </c>
      <c r="IX7" s="249" t="s">
        <v>7</v>
      </c>
      <c r="IY7" s="250"/>
      <c r="IZ7" s="251"/>
      <c r="JA7" s="56"/>
      <c r="JB7" s="2"/>
      <c r="JC7" s="66" t="s">
        <v>8</v>
      </c>
      <c r="JD7" s="67" t="s">
        <v>9</v>
      </c>
      <c r="JE7" s="67" t="s">
        <v>10</v>
      </c>
      <c r="JF7" s="68" t="s">
        <v>11</v>
      </c>
      <c r="JG7" s="249" t="s">
        <v>7</v>
      </c>
      <c r="JH7" s="250"/>
      <c r="JI7" s="251"/>
      <c r="JJ7" s="56"/>
      <c r="JK7" s="2"/>
      <c r="JL7" s="66" t="s">
        <v>8</v>
      </c>
      <c r="JM7" s="67" t="s">
        <v>9</v>
      </c>
      <c r="JN7" s="67" t="s">
        <v>10</v>
      </c>
      <c r="JO7" s="68" t="s">
        <v>11</v>
      </c>
      <c r="JP7" s="249" t="s">
        <v>7</v>
      </c>
      <c r="JQ7" s="250"/>
      <c r="JR7" s="251"/>
      <c r="JS7" s="56"/>
      <c r="JT7" s="2"/>
    </row>
    <row r="8" spans="1:280" ht="12" customHeight="1" thickBot="1" x14ac:dyDescent="0.3">
      <c r="B8" s="52"/>
      <c r="C8" s="50"/>
      <c r="D8" s="50"/>
      <c r="E8" s="56">
        <v>20</v>
      </c>
      <c r="F8" s="159" t="s">
        <v>12</v>
      </c>
      <c r="G8" s="160"/>
      <c r="H8" s="160"/>
      <c r="I8" s="91">
        <f>SUM(I6:I7)</f>
        <v>43</v>
      </c>
      <c r="K8" s="52"/>
      <c r="L8" s="50"/>
      <c r="M8" s="50"/>
      <c r="N8" s="56"/>
      <c r="O8" s="159" t="s">
        <v>12</v>
      </c>
      <c r="P8" s="160"/>
      <c r="Q8" s="160"/>
      <c r="R8" s="91">
        <f>SUM(R6:R7)</f>
        <v>0</v>
      </c>
      <c r="S8" s="2"/>
      <c r="T8" s="52"/>
      <c r="U8" s="50"/>
      <c r="V8" s="50"/>
      <c r="W8" s="56"/>
      <c r="X8" s="159" t="s">
        <v>12</v>
      </c>
      <c r="Y8" s="160"/>
      <c r="Z8" s="160"/>
      <c r="AA8" s="91">
        <f t="shared" ref="AA8" si="116">SUM(AA6:AA7)</f>
        <v>0</v>
      </c>
      <c r="AB8" s="2"/>
      <c r="AC8" s="52"/>
      <c r="AD8" s="50"/>
      <c r="AE8" s="50"/>
      <c r="AF8" s="56"/>
      <c r="AG8" s="159" t="s">
        <v>12</v>
      </c>
      <c r="AH8" s="160"/>
      <c r="AI8" s="160"/>
      <c r="AJ8" s="91">
        <f t="shared" ref="AJ8" si="117">SUM(AJ6:AJ7)</f>
        <v>0</v>
      </c>
      <c r="AK8" s="2"/>
      <c r="AL8" s="52"/>
      <c r="AM8" s="50"/>
      <c r="AN8" s="50"/>
      <c r="AO8" s="56"/>
      <c r="AP8" s="159" t="s">
        <v>12</v>
      </c>
      <c r="AQ8" s="160"/>
      <c r="AR8" s="160"/>
      <c r="AS8" s="91">
        <f t="shared" ref="AS8" si="118">SUM(AS6:AS7)</f>
        <v>0</v>
      </c>
      <c r="AT8" s="2"/>
      <c r="AU8" s="52"/>
      <c r="AV8" s="50"/>
      <c r="AW8" s="50"/>
      <c r="AX8" s="56"/>
      <c r="AY8" s="159" t="s">
        <v>12</v>
      </c>
      <c r="AZ8" s="160"/>
      <c r="BA8" s="160"/>
      <c r="BB8" s="91">
        <f t="shared" ref="BB8" si="119">SUM(BB6:BB7)</f>
        <v>0</v>
      </c>
      <c r="BC8" s="2"/>
      <c r="BD8" s="52"/>
      <c r="BE8" s="50"/>
      <c r="BF8" s="50"/>
      <c r="BG8" s="56"/>
      <c r="BH8" s="159" t="s">
        <v>12</v>
      </c>
      <c r="BI8" s="160"/>
      <c r="BJ8" s="160"/>
      <c r="BK8" s="91">
        <f t="shared" ref="BK8" si="120">SUM(BK6:BK7)</f>
        <v>0</v>
      </c>
      <c r="BL8" s="2"/>
      <c r="BM8" s="52"/>
      <c r="BN8" s="50"/>
      <c r="BO8" s="50"/>
      <c r="BP8" s="56"/>
      <c r="BQ8" s="159" t="s">
        <v>12</v>
      </c>
      <c r="BR8" s="160"/>
      <c r="BS8" s="160"/>
      <c r="BT8" s="91">
        <f t="shared" ref="BT8" si="121">SUM(BT6:BT7)</f>
        <v>0</v>
      </c>
      <c r="BU8" s="2"/>
      <c r="BV8" s="52"/>
      <c r="BW8" s="50"/>
      <c r="BX8" s="50"/>
      <c r="BY8" s="56"/>
      <c r="BZ8" s="159" t="s">
        <v>12</v>
      </c>
      <c r="CA8" s="160"/>
      <c r="CB8" s="160"/>
      <c r="CC8" s="91">
        <f t="shared" ref="CC8" si="122">SUM(CC6:CC7)</f>
        <v>0</v>
      </c>
      <c r="CD8" s="2"/>
      <c r="CE8" s="52"/>
      <c r="CF8" s="50"/>
      <c r="CG8" s="50"/>
      <c r="CH8" s="56"/>
      <c r="CI8" s="159" t="s">
        <v>12</v>
      </c>
      <c r="CJ8" s="160"/>
      <c r="CK8" s="160"/>
      <c r="CL8" s="91">
        <f t="shared" ref="CL8" si="123">SUM(CL6:CL7)</f>
        <v>0</v>
      </c>
      <c r="CM8" s="2"/>
      <c r="CN8" s="52"/>
      <c r="CO8" s="50"/>
      <c r="CP8" s="50"/>
      <c r="CQ8" s="56"/>
      <c r="CR8" s="159" t="s">
        <v>12</v>
      </c>
      <c r="CS8" s="160"/>
      <c r="CT8" s="160"/>
      <c r="CU8" s="91">
        <f t="shared" ref="CU8" si="124">SUM(CU6:CU7)</f>
        <v>0</v>
      </c>
      <c r="CV8" s="2"/>
      <c r="CW8" s="52"/>
      <c r="CX8" s="50"/>
      <c r="CY8" s="50"/>
      <c r="CZ8" s="56"/>
      <c r="DA8" s="159" t="s">
        <v>12</v>
      </c>
      <c r="DB8" s="160"/>
      <c r="DC8" s="160"/>
      <c r="DD8" s="91">
        <f t="shared" ref="DD8" si="125">SUM(DD6:DD7)</f>
        <v>0</v>
      </c>
      <c r="DE8" s="2"/>
      <c r="DF8" s="52"/>
      <c r="DG8" s="50"/>
      <c r="DH8" s="50"/>
      <c r="DI8" s="56"/>
      <c r="DJ8" s="159" t="s">
        <v>12</v>
      </c>
      <c r="DK8" s="160"/>
      <c r="DL8" s="160"/>
      <c r="DM8" s="91">
        <f t="shared" ref="DM8" si="126">SUM(DM6:DM7)</f>
        <v>0</v>
      </c>
      <c r="DN8" s="2"/>
      <c r="DO8" s="52"/>
      <c r="DP8" s="50"/>
      <c r="DQ8" s="50"/>
      <c r="DR8" s="56"/>
      <c r="DS8" s="159" t="s">
        <v>12</v>
      </c>
      <c r="DT8" s="160"/>
      <c r="DU8" s="160"/>
      <c r="DV8" s="91">
        <f t="shared" ref="DV8" si="127">SUM(DV6:DV7)</f>
        <v>0</v>
      </c>
      <c r="DW8" s="2"/>
      <c r="DX8" s="52"/>
      <c r="DY8" s="50"/>
      <c r="DZ8" s="50"/>
      <c r="EA8" s="56"/>
      <c r="EB8" s="159" t="s">
        <v>12</v>
      </c>
      <c r="EC8" s="160"/>
      <c r="ED8" s="160"/>
      <c r="EE8" s="91">
        <f t="shared" ref="EE8" si="128">SUM(EE6:EE7)</f>
        <v>0</v>
      </c>
      <c r="EF8" s="2"/>
      <c r="EG8" s="52"/>
      <c r="EH8" s="50"/>
      <c r="EI8" s="50"/>
      <c r="EJ8" s="56"/>
      <c r="EK8" s="159" t="s">
        <v>12</v>
      </c>
      <c r="EL8" s="160"/>
      <c r="EM8" s="160"/>
      <c r="EN8" s="91">
        <f t="shared" ref="EN8" si="129">SUM(EN6:EN7)</f>
        <v>0</v>
      </c>
      <c r="EO8" s="2"/>
      <c r="EP8" s="52"/>
      <c r="EQ8" s="50"/>
      <c r="ER8" s="50"/>
      <c r="ES8" s="56"/>
      <c r="ET8" s="159" t="s">
        <v>12</v>
      </c>
      <c r="EU8" s="160"/>
      <c r="EV8" s="160"/>
      <c r="EW8" s="91">
        <f t="shared" ref="EW8" si="130">SUM(EW6:EW7)</f>
        <v>0</v>
      </c>
      <c r="EX8" s="2"/>
      <c r="EY8" s="52"/>
      <c r="EZ8" s="50"/>
      <c r="FA8" s="50"/>
      <c r="FB8" s="56"/>
      <c r="FC8" s="159" t="s">
        <v>12</v>
      </c>
      <c r="FD8" s="160"/>
      <c r="FE8" s="160"/>
      <c r="FF8" s="91">
        <f t="shared" ref="FF8" si="131">SUM(FF6:FF7)</f>
        <v>0</v>
      </c>
      <c r="FG8" s="2"/>
      <c r="FH8" s="52"/>
      <c r="FI8" s="50"/>
      <c r="FJ8" s="50"/>
      <c r="FK8" s="56"/>
      <c r="FL8" s="159" t="s">
        <v>12</v>
      </c>
      <c r="FM8" s="160"/>
      <c r="FN8" s="160"/>
      <c r="FO8" s="91">
        <f t="shared" ref="FO8" si="132">SUM(FO6:FO7)</f>
        <v>0</v>
      </c>
      <c r="FP8" s="2"/>
      <c r="FQ8" s="52"/>
      <c r="FR8" s="50"/>
      <c r="FS8" s="50"/>
      <c r="FT8" s="56"/>
      <c r="FU8" s="159" t="s">
        <v>12</v>
      </c>
      <c r="FV8" s="160"/>
      <c r="FW8" s="160"/>
      <c r="FX8" s="91">
        <f t="shared" ref="FX8" si="133">SUM(FX6:FX7)</f>
        <v>0</v>
      </c>
      <c r="FY8" s="2"/>
      <c r="FZ8" s="52"/>
      <c r="GA8" s="50"/>
      <c r="GB8" s="50"/>
      <c r="GC8" s="56"/>
      <c r="GD8" s="159" t="s">
        <v>12</v>
      </c>
      <c r="GE8" s="160"/>
      <c r="GF8" s="160"/>
      <c r="GG8" s="91">
        <f t="shared" ref="GG8" si="134">SUM(GG6:GG7)</f>
        <v>0</v>
      </c>
      <c r="GH8" s="2"/>
      <c r="GI8" s="52"/>
      <c r="GJ8" s="50"/>
      <c r="GK8" s="50"/>
      <c r="GL8" s="56"/>
      <c r="GM8" s="159" t="s">
        <v>12</v>
      </c>
      <c r="GN8" s="160"/>
      <c r="GO8" s="160"/>
      <c r="GP8" s="91">
        <f t="shared" ref="GP8" si="135">SUM(GP6:GP7)</f>
        <v>0</v>
      </c>
      <c r="GQ8" s="2"/>
      <c r="GR8" s="52"/>
      <c r="GS8" s="50"/>
      <c r="GT8" s="50"/>
      <c r="GU8" s="56"/>
      <c r="GV8" s="159" t="s">
        <v>12</v>
      </c>
      <c r="GW8" s="160"/>
      <c r="GX8" s="160"/>
      <c r="GY8" s="91">
        <f t="shared" ref="GY8" si="136">SUM(GY6:GY7)</f>
        <v>0</v>
      </c>
      <c r="GZ8" s="2"/>
      <c r="HA8" s="52"/>
      <c r="HB8" s="50"/>
      <c r="HC8" s="50"/>
      <c r="HD8" s="56"/>
      <c r="HE8" s="159" t="s">
        <v>12</v>
      </c>
      <c r="HF8" s="160"/>
      <c r="HG8" s="160"/>
      <c r="HH8" s="91">
        <f t="shared" ref="HH8" si="137">SUM(HH6:HH7)</f>
        <v>0</v>
      </c>
      <c r="HI8" s="2"/>
      <c r="HJ8" s="52"/>
      <c r="HK8" s="50"/>
      <c r="HL8" s="50"/>
      <c r="HM8" s="56"/>
      <c r="HN8" s="159" t="s">
        <v>12</v>
      </c>
      <c r="HO8" s="160"/>
      <c r="HP8" s="160"/>
      <c r="HQ8" s="91">
        <f t="shared" ref="HQ8" si="138">SUM(HQ6:HQ7)</f>
        <v>0</v>
      </c>
      <c r="HR8" s="2"/>
      <c r="HS8" s="52"/>
      <c r="HT8" s="50"/>
      <c r="HU8" s="50"/>
      <c r="HV8" s="56"/>
      <c r="HW8" s="159" t="s">
        <v>12</v>
      </c>
      <c r="HX8" s="160"/>
      <c r="HY8" s="160"/>
      <c r="HZ8" s="91">
        <f t="shared" ref="HZ8" si="139">SUM(HZ6:HZ7)</f>
        <v>0</v>
      </c>
      <c r="IA8" s="2"/>
      <c r="IB8" s="52"/>
      <c r="IC8" s="50"/>
      <c r="ID8" s="50"/>
      <c r="IE8" s="56"/>
      <c r="IF8" s="159" t="s">
        <v>12</v>
      </c>
      <c r="IG8" s="160"/>
      <c r="IH8" s="160"/>
      <c r="II8" s="91">
        <f t="shared" ref="II8" si="140">SUM(II6:II7)</f>
        <v>0</v>
      </c>
      <c r="IJ8" s="2"/>
      <c r="IK8" s="52"/>
      <c r="IL8" s="50"/>
      <c r="IM8" s="50"/>
      <c r="IN8" s="56"/>
      <c r="IO8" s="159" t="s">
        <v>12</v>
      </c>
      <c r="IP8" s="160"/>
      <c r="IQ8" s="160"/>
      <c r="IR8" s="91">
        <f t="shared" ref="IR8" si="141">SUM(IR6:IR7)</f>
        <v>0</v>
      </c>
      <c r="IS8" s="2"/>
      <c r="IT8" s="52"/>
      <c r="IU8" s="50"/>
      <c r="IV8" s="50"/>
      <c r="IW8" s="56"/>
      <c r="IX8" s="159" t="s">
        <v>12</v>
      </c>
      <c r="IY8" s="160"/>
      <c r="IZ8" s="160"/>
      <c r="JA8" s="91">
        <f t="shared" ref="JA8" si="142">SUM(JA6:JA7)</f>
        <v>0</v>
      </c>
      <c r="JB8" s="2"/>
      <c r="JC8" s="52"/>
      <c r="JD8" s="50"/>
      <c r="JE8" s="50"/>
      <c r="JF8" s="56"/>
      <c r="JG8" s="159" t="s">
        <v>12</v>
      </c>
      <c r="JH8" s="160"/>
      <c r="JI8" s="160"/>
      <c r="JJ8" s="91">
        <f t="shared" ref="JJ8" si="143">SUM(JJ6:JJ7)</f>
        <v>0</v>
      </c>
      <c r="JK8" s="2"/>
      <c r="JL8" s="52"/>
      <c r="JM8" s="50"/>
      <c r="JN8" s="50"/>
      <c r="JO8" s="56"/>
      <c r="JP8" s="159" t="s">
        <v>12</v>
      </c>
      <c r="JQ8" s="160"/>
      <c r="JR8" s="160"/>
      <c r="JS8" s="91">
        <f t="shared" ref="JS8" si="144">SUM(JS6:JS7)</f>
        <v>0</v>
      </c>
      <c r="JT8" s="2"/>
    </row>
    <row r="9" spans="1:280" ht="12" customHeight="1" x14ac:dyDescent="0.25">
      <c r="B9" s="52">
        <v>6524</v>
      </c>
      <c r="C9" s="50">
        <v>130</v>
      </c>
      <c r="D9" s="50">
        <v>133</v>
      </c>
      <c r="E9" s="56">
        <v>0</v>
      </c>
      <c r="F9" s="198" t="s">
        <v>13</v>
      </c>
      <c r="G9" s="199"/>
      <c r="H9" s="199"/>
      <c r="I9" s="200"/>
      <c r="K9" s="52"/>
      <c r="L9" s="50"/>
      <c r="M9" s="50"/>
      <c r="N9" s="56"/>
      <c r="O9" s="198" t="s">
        <v>13</v>
      </c>
      <c r="P9" s="199"/>
      <c r="Q9" s="199"/>
      <c r="R9" s="200"/>
      <c r="S9" s="2"/>
      <c r="T9" s="52"/>
      <c r="U9" s="50"/>
      <c r="V9" s="50"/>
      <c r="W9" s="56"/>
      <c r="X9" s="198" t="s">
        <v>13</v>
      </c>
      <c r="Y9" s="199"/>
      <c r="Z9" s="199"/>
      <c r="AA9" s="200"/>
      <c r="AB9" s="2"/>
      <c r="AC9" s="52"/>
      <c r="AD9" s="50"/>
      <c r="AE9" s="50"/>
      <c r="AF9" s="56"/>
      <c r="AG9" s="198" t="s">
        <v>13</v>
      </c>
      <c r="AH9" s="199"/>
      <c r="AI9" s="199"/>
      <c r="AJ9" s="200"/>
      <c r="AK9" s="2"/>
      <c r="AL9" s="52"/>
      <c r="AM9" s="50"/>
      <c r="AN9" s="50"/>
      <c r="AO9" s="56"/>
      <c r="AP9" s="198" t="s">
        <v>13</v>
      </c>
      <c r="AQ9" s="199"/>
      <c r="AR9" s="199"/>
      <c r="AS9" s="200"/>
      <c r="AT9" s="2"/>
      <c r="AU9" s="52"/>
      <c r="AV9" s="50"/>
      <c r="AW9" s="50"/>
      <c r="AX9" s="56"/>
      <c r="AY9" s="198" t="s">
        <v>13</v>
      </c>
      <c r="AZ9" s="199"/>
      <c r="BA9" s="199"/>
      <c r="BB9" s="200"/>
      <c r="BC9" s="2"/>
      <c r="BD9" s="52"/>
      <c r="BE9" s="50"/>
      <c r="BF9" s="50"/>
      <c r="BG9" s="56"/>
      <c r="BH9" s="198" t="s">
        <v>13</v>
      </c>
      <c r="BI9" s="199"/>
      <c r="BJ9" s="199"/>
      <c r="BK9" s="200"/>
      <c r="BL9" s="2"/>
      <c r="BM9" s="52"/>
      <c r="BN9" s="50"/>
      <c r="BO9" s="50"/>
      <c r="BP9" s="56"/>
      <c r="BQ9" s="198" t="s">
        <v>13</v>
      </c>
      <c r="BR9" s="199"/>
      <c r="BS9" s="199"/>
      <c r="BT9" s="200"/>
      <c r="BU9" s="2"/>
      <c r="BV9" s="52"/>
      <c r="BW9" s="50"/>
      <c r="BX9" s="50"/>
      <c r="BY9" s="56"/>
      <c r="BZ9" s="198" t="s">
        <v>13</v>
      </c>
      <c r="CA9" s="199"/>
      <c r="CB9" s="199"/>
      <c r="CC9" s="200"/>
      <c r="CD9" s="2"/>
      <c r="CE9" s="52"/>
      <c r="CF9" s="50"/>
      <c r="CG9" s="50"/>
      <c r="CH9" s="56"/>
      <c r="CI9" s="198" t="s">
        <v>13</v>
      </c>
      <c r="CJ9" s="199"/>
      <c r="CK9" s="199"/>
      <c r="CL9" s="200"/>
      <c r="CM9" s="2"/>
      <c r="CN9" s="52"/>
      <c r="CO9" s="50"/>
      <c r="CP9" s="50"/>
      <c r="CQ9" s="56"/>
      <c r="CR9" s="198" t="s">
        <v>13</v>
      </c>
      <c r="CS9" s="199"/>
      <c r="CT9" s="199"/>
      <c r="CU9" s="200"/>
      <c r="CV9" s="2"/>
      <c r="CW9" s="52"/>
      <c r="CX9" s="50"/>
      <c r="CY9" s="50"/>
      <c r="CZ9" s="56"/>
      <c r="DA9" s="198" t="s">
        <v>13</v>
      </c>
      <c r="DB9" s="199"/>
      <c r="DC9" s="199"/>
      <c r="DD9" s="200"/>
      <c r="DE9" s="2"/>
      <c r="DF9" s="52"/>
      <c r="DG9" s="50"/>
      <c r="DH9" s="50"/>
      <c r="DI9" s="56"/>
      <c r="DJ9" s="198" t="s">
        <v>13</v>
      </c>
      <c r="DK9" s="199"/>
      <c r="DL9" s="199"/>
      <c r="DM9" s="200"/>
      <c r="DN9" s="2"/>
      <c r="DO9" s="52"/>
      <c r="DP9" s="50"/>
      <c r="DQ9" s="50"/>
      <c r="DR9" s="56"/>
      <c r="DS9" s="198" t="s">
        <v>13</v>
      </c>
      <c r="DT9" s="199"/>
      <c r="DU9" s="199"/>
      <c r="DV9" s="200"/>
      <c r="DW9" s="2"/>
      <c r="DX9" s="52"/>
      <c r="DY9" s="50"/>
      <c r="DZ9" s="50"/>
      <c r="EA9" s="56"/>
      <c r="EB9" s="198" t="s">
        <v>13</v>
      </c>
      <c r="EC9" s="199"/>
      <c r="ED9" s="199"/>
      <c r="EE9" s="200"/>
      <c r="EF9" s="2"/>
      <c r="EG9" s="52"/>
      <c r="EH9" s="50"/>
      <c r="EI9" s="50"/>
      <c r="EJ9" s="56"/>
      <c r="EK9" s="198" t="s">
        <v>13</v>
      </c>
      <c r="EL9" s="199"/>
      <c r="EM9" s="199"/>
      <c r="EN9" s="200"/>
      <c r="EO9" s="2"/>
      <c r="EP9" s="52"/>
      <c r="EQ9" s="50"/>
      <c r="ER9" s="50"/>
      <c r="ES9" s="56"/>
      <c r="ET9" s="198" t="s">
        <v>13</v>
      </c>
      <c r="EU9" s="199"/>
      <c r="EV9" s="199"/>
      <c r="EW9" s="200"/>
      <c r="EX9" s="2"/>
      <c r="EY9" s="52"/>
      <c r="EZ9" s="50"/>
      <c r="FA9" s="50"/>
      <c r="FB9" s="56"/>
      <c r="FC9" s="198" t="s">
        <v>13</v>
      </c>
      <c r="FD9" s="199"/>
      <c r="FE9" s="199"/>
      <c r="FF9" s="200"/>
      <c r="FG9" s="2"/>
      <c r="FH9" s="52"/>
      <c r="FI9" s="50"/>
      <c r="FJ9" s="50"/>
      <c r="FK9" s="56"/>
      <c r="FL9" s="198" t="s">
        <v>13</v>
      </c>
      <c r="FM9" s="199"/>
      <c r="FN9" s="199"/>
      <c r="FO9" s="200"/>
      <c r="FP9" s="2"/>
      <c r="FQ9" s="52"/>
      <c r="FR9" s="50"/>
      <c r="FS9" s="50"/>
      <c r="FT9" s="56"/>
      <c r="FU9" s="198" t="s">
        <v>13</v>
      </c>
      <c r="FV9" s="199"/>
      <c r="FW9" s="199"/>
      <c r="FX9" s="200"/>
      <c r="FY9" s="2"/>
      <c r="FZ9" s="52"/>
      <c r="GA9" s="50"/>
      <c r="GB9" s="50"/>
      <c r="GC9" s="56"/>
      <c r="GD9" s="198" t="s">
        <v>13</v>
      </c>
      <c r="GE9" s="199"/>
      <c r="GF9" s="199"/>
      <c r="GG9" s="200"/>
      <c r="GH9" s="2"/>
      <c r="GI9" s="52"/>
      <c r="GJ9" s="50"/>
      <c r="GK9" s="50"/>
      <c r="GL9" s="56"/>
      <c r="GM9" s="198" t="s">
        <v>13</v>
      </c>
      <c r="GN9" s="199"/>
      <c r="GO9" s="199"/>
      <c r="GP9" s="200"/>
      <c r="GQ9" s="2"/>
      <c r="GR9" s="52"/>
      <c r="GS9" s="50"/>
      <c r="GT9" s="50"/>
      <c r="GU9" s="56"/>
      <c r="GV9" s="198" t="s">
        <v>13</v>
      </c>
      <c r="GW9" s="199"/>
      <c r="GX9" s="199"/>
      <c r="GY9" s="200"/>
      <c r="GZ9" s="2"/>
      <c r="HA9" s="52"/>
      <c r="HB9" s="50"/>
      <c r="HC9" s="50"/>
      <c r="HD9" s="56"/>
      <c r="HE9" s="198" t="s">
        <v>13</v>
      </c>
      <c r="HF9" s="199"/>
      <c r="HG9" s="199"/>
      <c r="HH9" s="200"/>
      <c r="HI9" s="2"/>
      <c r="HJ9" s="52"/>
      <c r="HK9" s="50"/>
      <c r="HL9" s="50"/>
      <c r="HM9" s="56"/>
      <c r="HN9" s="198" t="s">
        <v>13</v>
      </c>
      <c r="HO9" s="199"/>
      <c r="HP9" s="199"/>
      <c r="HQ9" s="200"/>
      <c r="HR9" s="2"/>
      <c r="HS9" s="52"/>
      <c r="HT9" s="50"/>
      <c r="HU9" s="50"/>
      <c r="HV9" s="56"/>
      <c r="HW9" s="198" t="s">
        <v>13</v>
      </c>
      <c r="HX9" s="199"/>
      <c r="HY9" s="199"/>
      <c r="HZ9" s="200"/>
      <c r="IA9" s="2"/>
      <c r="IB9" s="52"/>
      <c r="IC9" s="50"/>
      <c r="ID9" s="50"/>
      <c r="IE9" s="56"/>
      <c r="IF9" s="198" t="s">
        <v>13</v>
      </c>
      <c r="IG9" s="199"/>
      <c r="IH9" s="199"/>
      <c r="II9" s="200"/>
      <c r="IJ9" s="2"/>
      <c r="IK9" s="52"/>
      <c r="IL9" s="50"/>
      <c r="IM9" s="50"/>
      <c r="IN9" s="56"/>
      <c r="IO9" s="198" t="s">
        <v>13</v>
      </c>
      <c r="IP9" s="199"/>
      <c r="IQ9" s="199"/>
      <c r="IR9" s="200"/>
      <c r="IS9" s="2"/>
      <c r="IT9" s="52"/>
      <c r="IU9" s="50"/>
      <c r="IV9" s="50"/>
      <c r="IW9" s="56"/>
      <c r="IX9" s="198" t="s">
        <v>13</v>
      </c>
      <c r="IY9" s="199"/>
      <c r="IZ9" s="199"/>
      <c r="JA9" s="200"/>
      <c r="JB9" s="2"/>
      <c r="JC9" s="52"/>
      <c r="JD9" s="50"/>
      <c r="JE9" s="50"/>
      <c r="JF9" s="56"/>
      <c r="JG9" s="198" t="s">
        <v>13</v>
      </c>
      <c r="JH9" s="199"/>
      <c r="JI9" s="199"/>
      <c r="JJ9" s="200"/>
      <c r="JK9" s="2"/>
      <c r="JL9" s="52"/>
      <c r="JM9" s="50"/>
      <c r="JN9" s="50"/>
      <c r="JO9" s="56"/>
      <c r="JP9" s="198" t="s">
        <v>13</v>
      </c>
      <c r="JQ9" s="199"/>
      <c r="JR9" s="199"/>
      <c r="JS9" s="200"/>
      <c r="JT9" s="2"/>
    </row>
    <row r="10" spans="1:280" ht="12" customHeight="1" thickBot="1" x14ac:dyDescent="0.3">
      <c r="B10" s="58"/>
      <c r="C10" s="59"/>
      <c r="D10" s="59"/>
      <c r="E10" s="60"/>
      <c r="F10" s="62" t="s">
        <v>68</v>
      </c>
      <c r="G10" s="63" t="s">
        <v>69</v>
      </c>
      <c r="H10" s="63" t="s">
        <v>63</v>
      </c>
      <c r="I10" s="64" t="s">
        <v>57</v>
      </c>
      <c r="K10" s="58"/>
      <c r="L10" s="59"/>
      <c r="M10" s="59"/>
      <c r="N10" s="60"/>
      <c r="O10" s="62" t="s">
        <v>68</v>
      </c>
      <c r="P10" s="63" t="s">
        <v>69</v>
      </c>
      <c r="Q10" s="63" t="s">
        <v>63</v>
      </c>
      <c r="R10" s="64" t="s">
        <v>57</v>
      </c>
      <c r="S10" s="2"/>
      <c r="T10" s="58"/>
      <c r="U10" s="59"/>
      <c r="V10" s="59"/>
      <c r="W10" s="60"/>
      <c r="X10" s="62" t="s">
        <v>68</v>
      </c>
      <c r="Y10" s="63" t="s">
        <v>69</v>
      </c>
      <c r="Z10" s="63" t="s">
        <v>63</v>
      </c>
      <c r="AA10" s="64" t="s">
        <v>57</v>
      </c>
      <c r="AB10" s="2"/>
      <c r="AC10" s="58"/>
      <c r="AD10" s="59"/>
      <c r="AE10" s="59"/>
      <c r="AF10" s="60"/>
      <c r="AG10" s="62" t="s">
        <v>68</v>
      </c>
      <c r="AH10" s="63" t="s">
        <v>69</v>
      </c>
      <c r="AI10" s="63" t="s">
        <v>63</v>
      </c>
      <c r="AJ10" s="64" t="s">
        <v>57</v>
      </c>
      <c r="AK10" s="2"/>
      <c r="AL10" s="58"/>
      <c r="AM10" s="59"/>
      <c r="AN10" s="59"/>
      <c r="AO10" s="60"/>
      <c r="AP10" s="62" t="s">
        <v>68</v>
      </c>
      <c r="AQ10" s="63" t="s">
        <v>69</v>
      </c>
      <c r="AR10" s="63" t="s">
        <v>63</v>
      </c>
      <c r="AS10" s="64" t="s">
        <v>57</v>
      </c>
      <c r="AT10" s="2"/>
      <c r="AU10" s="58"/>
      <c r="AV10" s="59"/>
      <c r="AW10" s="59"/>
      <c r="AX10" s="60"/>
      <c r="AY10" s="62" t="s">
        <v>68</v>
      </c>
      <c r="AZ10" s="63" t="s">
        <v>69</v>
      </c>
      <c r="BA10" s="63" t="s">
        <v>63</v>
      </c>
      <c r="BB10" s="64" t="s">
        <v>57</v>
      </c>
      <c r="BC10" s="2"/>
      <c r="BD10" s="58"/>
      <c r="BE10" s="59"/>
      <c r="BF10" s="59"/>
      <c r="BG10" s="60"/>
      <c r="BH10" s="62" t="s">
        <v>68</v>
      </c>
      <c r="BI10" s="63" t="s">
        <v>69</v>
      </c>
      <c r="BJ10" s="63" t="s">
        <v>63</v>
      </c>
      <c r="BK10" s="64" t="s">
        <v>57</v>
      </c>
      <c r="BL10" s="2"/>
      <c r="BM10" s="58"/>
      <c r="BN10" s="59"/>
      <c r="BO10" s="59"/>
      <c r="BP10" s="60"/>
      <c r="BQ10" s="62" t="s">
        <v>68</v>
      </c>
      <c r="BR10" s="63" t="s">
        <v>69</v>
      </c>
      <c r="BS10" s="63" t="s">
        <v>63</v>
      </c>
      <c r="BT10" s="64" t="s">
        <v>57</v>
      </c>
      <c r="BU10" s="2"/>
      <c r="BV10" s="58"/>
      <c r="BW10" s="59"/>
      <c r="BX10" s="59"/>
      <c r="BY10" s="60"/>
      <c r="BZ10" s="62" t="s">
        <v>68</v>
      </c>
      <c r="CA10" s="63" t="s">
        <v>69</v>
      </c>
      <c r="CB10" s="63" t="s">
        <v>63</v>
      </c>
      <c r="CC10" s="64" t="s">
        <v>57</v>
      </c>
      <c r="CD10" s="2"/>
      <c r="CE10" s="58"/>
      <c r="CF10" s="59"/>
      <c r="CG10" s="59"/>
      <c r="CH10" s="60"/>
      <c r="CI10" s="62" t="s">
        <v>68</v>
      </c>
      <c r="CJ10" s="63" t="s">
        <v>69</v>
      </c>
      <c r="CK10" s="63" t="s">
        <v>63</v>
      </c>
      <c r="CL10" s="64" t="s">
        <v>57</v>
      </c>
      <c r="CM10" s="2"/>
      <c r="CN10" s="58"/>
      <c r="CO10" s="59"/>
      <c r="CP10" s="59"/>
      <c r="CQ10" s="60"/>
      <c r="CR10" s="62" t="s">
        <v>68</v>
      </c>
      <c r="CS10" s="63" t="s">
        <v>69</v>
      </c>
      <c r="CT10" s="63" t="s">
        <v>63</v>
      </c>
      <c r="CU10" s="64" t="s">
        <v>57</v>
      </c>
      <c r="CV10" s="2"/>
      <c r="CW10" s="58"/>
      <c r="CX10" s="59"/>
      <c r="CY10" s="59"/>
      <c r="CZ10" s="60"/>
      <c r="DA10" s="62" t="s">
        <v>68</v>
      </c>
      <c r="DB10" s="63" t="s">
        <v>69</v>
      </c>
      <c r="DC10" s="63" t="s">
        <v>63</v>
      </c>
      <c r="DD10" s="64" t="s">
        <v>57</v>
      </c>
      <c r="DE10" s="2"/>
      <c r="DF10" s="58"/>
      <c r="DG10" s="59"/>
      <c r="DH10" s="59"/>
      <c r="DI10" s="60"/>
      <c r="DJ10" s="62" t="s">
        <v>68</v>
      </c>
      <c r="DK10" s="63" t="s">
        <v>69</v>
      </c>
      <c r="DL10" s="63" t="s">
        <v>63</v>
      </c>
      <c r="DM10" s="64" t="s">
        <v>57</v>
      </c>
      <c r="DN10" s="2"/>
      <c r="DO10" s="58"/>
      <c r="DP10" s="59"/>
      <c r="DQ10" s="59"/>
      <c r="DR10" s="60"/>
      <c r="DS10" s="62" t="s">
        <v>68</v>
      </c>
      <c r="DT10" s="63" t="s">
        <v>69</v>
      </c>
      <c r="DU10" s="63" t="s">
        <v>63</v>
      </c>
      <c r="DV10" s="64" t="s">
        <v>57</v>
      </c>
      <c r="DW10" s="2"/>
      <c r="DX10" s="58"/>
      <c r="DY10" s="59"/>
      <c r="DZ10" s="59"/>
      <c r="EA10" s="60"/>
      <c r="EB10" s="62" t="s">
        <v>68</v>
      </c>
      <c r="EC10" s="63" t="s">
        <v>69</v>
      </c>
      <c r="ED10" s="63" t="s">
        <v>63</v>
      </c>
      <c r="EE10" s="64" t="s">
        <v>57</v>
      </c>
      <c r="EF10" s="2"/>
      <c r="EG10" s="58"/>
      <c r="EH10" s="59"/>
      <c r="EI10" s="59"/>
      <c r="EJ10" s="60"/>
      <c r="EK10" s="62" t="s">
        <v>68</v>
      </c>
      <c r="EL10" s="63" t="s">
        <v>69</v>
      </c>
      <c r="EM10" s="63" t="s">
        <v>63</v>
      </c>
      <c r="EN10" s="64" t="s">
        <v>57</v>
      </c>
      <c r="EO10" s="2"/>
      <c r="EP10" s="58"/>
      <c r="EQ10" s="59"/>
      <c r="ER10" s="59"/>
      <c r="ES10" s="60"/>
      <c r="ET10" s="62" t="s">
        <v>68</v>
      </c>
      <c r="EU10" s="63" t="s">
        <v>69</v>
      </c>
      <c r="EV10" s="63" t="s">
        <v>63</v>
      </c>
      <c r="EW10" s="64" t="s">
        <v>57</v>
      </c>
      <c r="EX10" s="2"/>
      <c r="EY10" s="58"/>
      <c r="EZ10" s="59"/>
      <c r="FA10" s="59"/>
      <c r="FB10" s="60"/>
      <c r="FC10" s="62" t="s">
        <v>68</v>
      </c>
      <c r="FD10" s="63" t="s">
        <v>69</v>
      </c>
      <c r="FE10" s="63" t="s">
        <v>63</v>
      </c>
      <c r="FF10" s="64" t="s">
        <v>57</v>
      </c>
      <c r="FG10" s="2"/>
      <c r="FH10" s="58"/>
      <c r="FI10" s="59"/>
      <c r="FJ10" s="59"/>
      <c r="FK10" s="60"/>
      <c r="FL10" s="62" t="s">
        <v>68</v>
      </c>
      <c r="FM10" s="63" t="s">
        <v>69</v>
      </c>
      <c r="FN10" s="63" t="s">
        <v>63</v>
      </c>
      <c r="FO10" s="64" t="s">
        <v>57</v>
      </c>
      <c r="FP10" s="2"/>
      <c r="FQ10" s="58"/>
      <c r="FR10" s="59"/>
      <c r="FS10" s="59"/>
      <c r="FT10" s="60"/>
      <c r="FU10" s="62" t="s">
        <v>68</v>
      </c>
      <c r="FV10" s="63" t="s">
        <v>69</v>
      </c>
      <c r="FW10" s="63" t="s">
        <v>63</v>
      </c>
      <c r="FX10" s="64" t="s">
        <v>57</v>
      </c>
      <c r="FY10" s="2"/>
      <c r="FZ10" s="58"/>
      <c r="GA10" s="59"/>
      <c r="GB10" s="59"/>
      <c r="GC10" s="60"/>
      <c r="GD10" s="62" t="s">
        <v>68</v>
      </c>
      <c r="GE10" s="63" t="s">
        <v>69</v>
      </c>
      <c r="GF10" s="63" t="s">
        <v>63</v>
      </c>
      <c r="GG10" s="64" t="s">
        <v>57</v>
      </c>
      <c r="GH10" s="2"/>
      <c r="GI10" s="58"/>
      <c r="GJ10" s="59"/>
      <c r="GK10" s="59"/>
      <c r="GL10" s="60"/>
      <c r="GM10" s="62" t="s">
        <v>68</v>
      </c>
      <c r="GN10" s="63" t="s">
        <v>69</v>
      </c>
      <c r="GO10" s="63" t="s">
        <v>63</v>
      </c>
      <c r="GP10" s="64" t="s">
        <v>57</v>
      </c>
      <c r="GQ10" s="2"/>
      <c r="GR10" s="58"/>
      <c r="GS10" s="59"/>
      <c r="GT10" s="59"/>
      <c r="GU10" s="60"/>
      <c r="GV10" s="62" t="s">
        <v>68</v>
      </c>
      <c r="GW10" s="63" t="s">
        <v>69</v>
      </c>
      <c r="GX10" s="63" t="s">
        <v>63</v>
      </c>
      <c r="GY10" s="64" t="s">
        <v>57</v>
      </c>
      <c r="GZ10" s="2"/>
      <c r="HA10" s="58"/>
      <c r="HB10" s="59"/>
      <c r="HC10" s="59"/>
      <c r="HD10" s="60"/>
      <c r="HE10" s="62" t="s">
        <v>68</v>
      </c>
      <c r="HF10" s="63" t="s">
        <v>69</v>
      </c>
      <c r="HG10" s="63" t="s">
        <v>63</v>
      </c>
      <c r="HH10" s="64" t="s">
        <v>57</v>
      </c>
      <c r="HI10" s="2"/>
      <c r="HJ10" s="58"/>
      <c r="HK10" s="59"/>
      <c r="HL10" s="59"/>
      <c r="HM10" s="60"/>
      <c r="HN10" s="62" t="s">
        <v>68</v>
      </c>
      <c r="HO10" s="63" t="s">
        <v>69</v>
      </c>
      <c r="HP10" s="63" t="s">
        <v>63</v>
      </c>
      <c r="HQ10" s="64" t="s">
        <v>57</v>
      </c>
      <c r="HR10" s="2"/>
      <c r="HS10" s="58"/>
      <c r="HT10" s="59"/>
      <c r="HU10" s="59"/>
      <c r="HV10" s="60"/>
      <c r="HW10" s="62" t="s">
        <v>68</v>
      </c>
      <c r="HX10" s="63" t="s">
        <v>69</v>
      </c>
      <c r="HY10" s="63" t="s">
        <v>63</v>
      </c>
      <c r="HZ10" s="64" t="s">
        <v>57</v>
      </c>
      <c r="IA10" s="2"/>
      <c r="IB10" s="58"/>
      <c r="IC10" s="59"/>
      <c r="ID10" s="59"/>
      <c r="IE10" s="60"/>
      <c r="IF10" s="62" t="s">
        <v>68</v>
      </c>
      <c r="IG10" s="63" t="s">
        <v>69</v>
      </c>
      <c r="IH10" s="63" t="s">
        <v>63</v>
      </c>
      <c r="II10" s="64" t="s">
        <v>57</v>
      </c>
      <c r="IJ10" s="2"/>
      <c r="IK10" s="58"/>
      <c r="IL10" s="59"/>
      <c r="IM10" s="59"/>
      <c r="IN10" s="60"/>
      <c r="IO10" s="62" t="s">
        <v>68</v>
      </c>
      <c r="IP10" s="63" t="s">
        <v>69</v>
      </c>
      <c r="IQ10" s="63" t="s">
        <v>63</v>
      </c>
      <c r="IR10" s="64" t="s">
        <v>57</v>
      </c>
      <c r="IS10" s="2"/>
      <c r="IT10" s="58"/>
      <c r="IU10" s="59"/>
      <c r="IV10" s="59"/>
      <c r="IW10" s="60"/>
      <c r="IX10" s="62" t="s">
        <v>68</v>
      </c>
      <c r="IY10" s="63" t="s">
        <v>69</v>
      </c>
      <c r="IZ10" s="63" t="s">
        <v>63</v>
      </c>
      <c r="JA10" s="64" t="s">
        <v>57</v>
      </c>
      <c r="JB10" s="2"/>
      <c r="JC10" s="58"/>
      <c r="JD10" s="59"/>
      <c r="JE10" s="59"/>
      <c r="JF10" s="60"/>
      <c r="JG10" s="62" t="s">
        <v>68</v>
      </c>
      <c r="JH10" s="63" t="s">
        <v>69</v>
      </c>
      <c r="JI10" s="63" t="s">
        <v>63</v>
      </c>
      <c r="JJ10" s="64" t="s">
        <v>57</v>
      </c>
      <c r="JK10" s="2"/>
      <c r="JL10" s="58"/>
      <c r="JM10" s="59"/>
      <c r="JN10" s="59"/>
      <c r="JO10" s="60"/>
      <c r="JP10" s="62" t="s">
        <v>68</v>
      </c>
      <c r="JQ10" s="63" t="s">
        <v>69</v>
      </c>
      <c r="JR10" s="63" t="s">
        <v>63</v>
      </c>
      <c r="JS10" s="64" t="s">
        <v>57</v>
      </c>
      <c r="JT10" s="2"/>
    </row>
    <row r="11" spans="1:280" ht="12" customHeight="1" x14ac:dyDescent="0.25">
      <c r="B11" s="222" t="s">
        <v>14</v>
      </c>
      <c r="C11" s="223"/>
      <c r="D11" s="223"/>
      <c r="E11" s="78">
        <f>SUM(E8:E10)</f>
        <v>20</v>
      </c>
      <c r="F11" s="72" t="s">
        <v>65</v>
      </c>
      <c r="G11" s="73">
        <v>635</v>
      </c>
      <c r="H11" s="73">
        <v>3201</v>
      </c>
      <c r="I11" s="70">
        <v>300</v>
      </c>
      <c r="K11" s="222" t="s">
        <v>14</v>
      </c>
      <c r="L11" s="223"/>
      <c r="M11" s="223"/>
      <c r="N11" s="78">
        <f>SUM(N8:N10)</f>
        <v>0</v>
      </c>
      <c r="O11" s="72"/>
      <c r="P11" s="73"/>
      <c r="Q11" s="73"/>
      <c r="R11" s="70"/>
      <c r="S11" s="2"/>
      <c r="T11" s="222" t="s">
        <v>14</v>
      </c>
      <c r="U11" s="223"/>
      <c r="V11" s="223"/>
      <c r="W11" s="78">
        <f t="shared" ref="W11" si="145">SUM(W8:W10)</f>
        <v>0</v>
      </c>
      <c r="X11" s="72"/>
      <c r="Y11" s="73"/>
      <c r="Z11" s="73"/>
      <c r="AA11" s="70"/>
      <c r="AB11" s="2"/>
      <c r="AC11" s="222" t="s">
        <v>14</v>
      </c>
      <c r="AD11" s="223"/>
      <c r="AE11" s="223"/>
      <c r="AF11" s="78">
        <f t="shared" ref="AF11" si="146">SUM(AF8:AF10)</f>
        <v>0</v>
      </c>
      <c r="AG11" s="72"/>
      <c r="AH11" s="73"/>
      <c r="AI11" s="73"/>
      <c r="AJ11" s="70"/>
      <c r="AK11" s="2"/>
      <c r="AL11" s="222" t="s">
        <v>14</v>
      </c>
      <c r="AM11" s="223"/>
      <c r="AN11" s="223"/>
      <c r="AO11" s="78">
        <f t="shared" ref="AO11" si="147">SUM(AO8:AO10)</f>
        <v>0</v>
      </c>
      <c r="AP11" s="72"/>
      <c r="AQ11" s="73"/>
      <c r="AR11" s="73"/>
      <c r="AS11" s="70"/>
      <c r="AT11" s="2"/>
      <c r="AU11" s="222" t="s">
        <v>14</v>
      </c>
      <c r="AV11" s="223"/>
      <c r="AW11" s="223"/>
      <c r="AX11" s="78">
        <f t="shared" ref="AX11" si="148">SUM(AX8:AX10)</f>
        <v>0</v>
      </c>
      <c r="AY11" s="72"/>
      <c r="AZ11" s="73"/>
      <c r="BA11" s="73"/>
      <c r="BB11" s="70"/>
      <c r="BC11" s="2"/>
      <c r="BD11" s="222" t="s">
        <v>14</v>
      </c>
      <c r="BE11" s="223"/>
      <c r="BF11" s="223"/>
      <c r="BG11" s="78">
        <f t="shared" ref="BG11" si="149">SUM(BG8:BG10)</f>
        <v>0</v>
      </c>
      <c r="BH11" s="72"/>
      <c r="BI11" s="73"/>
      <c r="BJ11" s="73"/>
      <c r="BK11" s="70"/>
      <c r="BL11" s="2"/>
      <c r="BM11" s="222" t="s">
        <v>14</v>
      </c>
      <c r="BN11" s="223"/>
      <c r="BO11" s="223"/>
      <c r="BP11" s="78">
        <f t="shared" ref="BP11" si="150">SUM(BP8:BP10)</f>
        <v>0</v>
      </c>
      <c r="BQ11" s="72"/>
      <c r="BR11" s="73"/>
      <c r="BS11" s="73"/>
      <c r="BT11" s="70"/>
      <c r="BU11" s="2"/>
      <c r="BV11" s="222" t="s">
        <v>14</v>
      </c>
      <c r="BW11" s="223"/>
      <c r="BX11" s="223"/>
      <c r="BY11" s="78">
        <f t="shared" ref="BY11" si="151">SUM(BY8:BY10)</f>
        <v>0</v>
      </c>
      <c r="BZ11" s="72"/>
      <c r="CA11" s="73"/>
      <c r="CB11" s="73"/>
      <c r="CC11" s="70"/>
      <c r="CD11" s="2"/>
      <c r="CE11" s="222" t="s">
        <v>14</v>
      </c>
      <c r="CF11" s="223"/>
      <c r="CG11" s="223"/>
      <c r="CH11" s="78">
        <f t="shared" ref="CH11" si="152">SUM(CH8:CH10)</f>
        <v>0</v>
      </c>
      <c r="CI11" s="72"/>
      <c r="CJ11" s="73"/>
      <c r="CK11" s="73"/>
      <c r="CL11" s="70"/>
      <c r="CM11" s="2"/>
      <c r="CN11" s="222" t="s">
        <v>14</v>
      </c>
      <c r="CO11" s="223"/>
      <c r="CP11" s="223"/>
      <c r="CQ11" s="78">
        <f t="shared" ref="CQ11" si="153">SUM(CQ8:CQ10)</f>
        <v>0</v>
      </c>
      <c r="CR11" s="72"/>
      <c r="CS11" s="73"/>
      <c r="CT11" s="73"/>
      <c r="CU11" s="70"/>
      <c r="CV11" s="2"/>
      <c r="CW11" s="222" t="s">
        <v>14</v>
      </c>
      <c r="CX11" s="223"/>
      <c r="CY11" s="223"/>
      <c r="CZ11" s="78">
        <f t="shared" ref="CZ11" si="154">SUM(CZ8:CZ10)</f>
        <v>0</v>
      </c>
      <c r="DA11" s="72"/>
      <c r="DB11" s="73"/>
      <c r="DC11" s="73"/>
      <c r="DD11" s="70"/>
      <c r="DE11" s="2"/>
      <c r="DF11" s="222" t="s">
        <v>14</v>
      </c>
      <c r="DG11" s="223"/>
      <c r="DH11" s="223"/>
      <c r="DI11" s="78">
        <f t="shared" ref="DI11" si="155">SUM(DI8:DI10)</f>
        <v>0</v>
      </c>
      <c r="DJ11" s="72"/>
      <c r="DK11" s="73"/>
      <c r="DL11" s="73"/>
      <c r="DM11" s="70"/>
      <c r="DN11" s="2"/>
      <c r="DO11" s="222" t="s">
        <v>14</v>
      </c>
      <c r="DP11" s="223"/>
      <c r="DQ11" s="223"/>
      <c r="DR11" s="78">
        <f t="shared" ref="DR11" si="156">SUM(DR8:DR10)</f>
        <v>0</v>
      </c>
      <c r="DS11" s="72"/>
      <c r="DT11" s="73"/>
      <c r="DU11" s="73"/>
      <c r="DV11" s="70"/>
      <c r="DW11" s="2"/>
      <c r="DX11" s="222" t="s">
        <v>14</v>
      </c>
      <c r="DY11" s="223"/>
      <c r="DZ11" s="223"/>
      <c r="EA11" s="78">
        <f t="shared" ref="EA11" si="157">SUM(EA8:EA10)</f>
        <v>0</v>
      </c>
      <c r="EB11" s="72"/>
      <c r="EC11" s="73"/>
      <c r="ED11" s="73"/>
      <c r="EE11" s="70"/>
      <c r="EF11" s="2"/>
      <c r="EG11" s="222" t="s">
        <v>14</v>
      </c>
      <c r="EH11" s="223"/>
      <c r="EI11" s="223"/>
      <c r="EJ11" s="78">
        <f t="shared" ref="EJ11" si="158">SUM(EJ8:EJ10)</f>
        <v>0</v>
      </c>
      <c r="EK11" s="72"/>
      <c r="EL11" s="73"/>
      <c r="EM11" s="73"/>
      <c r="EN11" s="70"/>
      <c r="EO11" s="2"/>
      <c r="EP11" s="222" t="s">
        <v>14</v>
      </c>
      <c r="EQ11" s="223"/>
      <c r="ER11" s="223"/>
      <c r="ES11" s="78">
        <f t="shared" ref="ES11" si="159">SUM(ES8:ES10)</f>
        <v>0</v>
      </c>
      <c r="ET11" s="72"/>
      <c r="EU11" s="73"/>
      <c r="EV11" s="73"/>
      <c r="EW11" s="70"/>
      <c r="EX11" s="2"/>
      <c r="EY11" s="222" t="s">
        <v>14</v>
      </c>
      <c r="EZ11" s="223"/>
      <c r="FA11" s="223"/>
      <c r="FB11" s="78">
        <f t="shared" ref="FB11" si="160">SUM(FB8:FB10)</f>
        <v>0</v>
      </c>
      <c r="FC11" s="72"/>
      <c r="FD11" s="73"/>
      <c r="FE11" s="73"/>
      <c r="FF11" s="70"/>
      <c r="FG11" s="2"/>
      <c r="FH11" s="222" t="s">
        <v>14</v>
      </c>
      <c r="FI11" s="223"/>
      <c r="FJ11" s="223"/>
      <c r="FK11" s="78">
        <f t="shared" ref="FK11" si="161">SUM(FK8:FK10)</f>
        <v>0</v>
      </c>
      <c r="FL11" s="72"/>
      <c r="FM11" s="73"/>
      <c r="FN11" s="73"/>
      <c r="FO11" s="70"/>
      <c r="FP11" s="2"/>
      <c r="FQ11" s="222" t="s">
        <v>14</v>
      </c>
      <c r="FR11" s="223"/>
      <c r="FS11" s="223"/>
      <c r="FT11" s="78">
        <f t="shared" ref="FT11" si="162">SUM(FT8:FT10)</f>
        <v>0</v>
      </c>
      <c r="FU11" s="72"/>
      <c r="FV11" s="73"/>
      <c r="FW11" s="73"/>
      <c r="FX11" s="70"/>
      <c r="FY11" s="2"/>
      <c r="FZ11" s="222" t="s">
        <v>14</v>
      </c>
      <c r="GA11" s="223"/>
      <c r="GB11" s="223"/>
      <c r="GC11" s="78">
        <f t="shared" ref="GC11" si="163">SUM(GC8:GC10)</f>
        <v>0</v>
      </c>
      <c r="GD11" s="72"/>
      <c r="GE11" s="73"/>
      <c r="GF11" s="73"/>
      <c r="GG11" s="70"/>
      <c r="GH11" s="2"/>
      <c r="GI11" s="222" t="s">
        <v>14</v>
      </c>
      <c r="GJ11" s="223"/>
      <c r="GK11" s="223"/>
      <c r="GL11" s="78">
        <f t="shared" ref="GL11" si="164">SUM(GL8:GL10)</f>
        <v>0</v>
      </c>
      <c r="GM11" s="72"/>
      <c r="GN11" s="73"/>
      <c r="GO11" s="73"/>
      <c r="GP11" s="70"/>
      <c r="GQ11" s="2"/>
      <c r="GR11" s="222" t="s">
        <v>14</v>
      </c>
      <c r="GS11" s="223"/>
      <c r="GT11" s="223"/>
      <c r="GU11" s="78">
        <f t="shared" ref="GU11" si="165">SUM(GU8:GU10)</f>
        <v>0</v>
      </c>
      <c r="GV11" s="72"/>
      <c r="GW11" s="73"/>
      <c r="GX11" s="73"/>
      <c r="GY11" s="70"/>
      <c r="GZ11" s="2"/>
      <c r="HA11" s="222" t="s">
        <v>14</v>
      </c>
      <c r="HB11" s="223"/>
      <c r="HC11" s="223"/>
      <c r="HD11" s="78">
        <f t="shared" ref="HD11" si="166">SUM(HD8:HD10)</f>
        <v>0</v>
      </c>
      <c r="HE11" s="72"/>
      <c r="HF11" s="73"/>
      <c r="HG11" s="73"/>
      <c r="HH11" s="70"/>
      <c r="HI11" s="2"/>
      <c r="HJ11" s="222" t="s">
        <v>14</v>
      </c>
      <c r="HK11" s="223"/>
      <c r="HL11" s="223"/>
      <c r="HM11" s="78">
        <f t="shared" ref="HM11" si="167">SUM(HM8:HM10)</f>
        <v>0</v>
      </c>
      <c r="HN11" s="72"/>
      <c r="HO11" s="73"/>
      <c r="HP11" s="73"/>
      <c r="HQ11" s="70"/>
      <c r="HR11" s="2"/>
      <c r="HS11" s="222" t="s">
        <v>14</v>
      </c>
      <c r="HT11" s="223"/>
      <c r="HU11" s="223"/>
      <c r="HV11" s="78">
        <f t="shared" ref="HV11" si="168">SUM(HV8:HV10)</f>
        <v>0</v>
      </c>
      <c r="HW11" s="72"/>
      <c r="HX11" s="73"/>
      <c r="HY11" s="73"/>
      <c r="HZ11" s="70"/>
      <c r="IA11" s="2"/>
      <c r="IB11" s="222" t="s">
        <v>14</v>
      </c>
      <c r="IC11" s="223"/>
      <c r="ID11" s="223"/>
      <c r="IE11" s="78">
        <f t="shared" ref="IE11" si="169">SUM(IE8:IE10)</f>
        <v>0</v>
      </c>
      <c r="IF11" s="72"/>
      <c r="IG11" s="73"/>
      <c r="IH11" s="73"/>
      <c r="II11" s="70"/>
      <c r="IJ11" s="2"/>
      <c r="IK11" s="222" t="s">
        <v>14</v>
      </c>
      <c r="IL11" s="223"/>
      <c r="IM11" s="223"/>
      <c r="IN11" s="78">
        <f t="shared" ref="IN11" si="170">SUM(IN8:IN10)</f>
        <v>0</v>
      </c>
      <c r="IO11" s="72"/>
      <c r="IP11" s="73"/>
      <c r="IQ11" s="73"/>
      <c r="IR11" s="70"/>
      <c r="IS11" s="2"/>
      <c r="IT11" s="222" t="s">
        <v>14</v>
      </c>
      <c r="IU11" s="223"/>
      <c r="IV11" s="223"/>
      <c r="IW11" s="78">
        <f t="shared" ref="IW11" si="171">SUM(IW8:IW10)</f>
        <v>0</v>
      </c>
      <c r="IX11" s="72"/>
      <c r="IY11" s="73"/>
      <c r="IZ11" s="73"/>
      <c r="JA11" s="70"/>
      <c r="JB11" s="2"/>
      <c r="JC11" s="222" t="s">
        <v>14</v>
      </c>
      <c r="JD11" s="223"/>
      <c r="JE11" s="223"/>
      <c r="JF11" s="78">
        <f t="shared" ref="JF11" si="172">SUM(JF8:JF10)</f>
        <v>0</v>
      </c>
      <c r="JG11" s="72"/>
      <c r="JH11" s="73"/>
      <c r="JI11" s="73"/>
      <c r="JJ11" s="70"/>
      <c r="JK11" s="2"/>
      <c r="JL11" s="222" t="s">
        <v>14</v>
      </c>
      <c r="JM11" s="223"/>
      <c r="JN11" s="223"/>
      <c r="JO11" s="78">
        <f t="shared" ref="JO11" si="173">SUM(JO8:JO10)</f>
        <v>0</v>
      </c>
      <c r="JP11" s="72"/>
      <c r="JQ11" s="73"/>
      <c r="JR11" s="73"/>
      <c r="JS11" s="70"/>
      <c r="JT11" s="2"/>
    </row>
    <row r="12" spans="1:280" ht="12" customHeight="1" thickBot="1" x14ac:dyDescent="0.3">
      <c r="B12" s="220" t="s">
        <v>15</v>
      </c>
      <c r="C12" s="221"/>
      <c r="D12" s="221"/>
      <c r="E12" s="79">
        <f>+E11</f>
        <v>20</v>
      </c>
      <c r="F12" s="74"/>
      <c r="G12" s="51"/>
      <c r="H12" s="51"/>
      <c r="I12" s="56"/>
      <c r="K12" s="220" t="s">
        <v>15</v>
      </c>
      <c r="L12" s="221"/>
      <c r="M12" s="221"/>
      <c r="N12" s="79">
        <f>+E12+N11</f>
        <v>20</v>
      </c>
      <c r="O12" s="74"/>
      <c r="P12" s="51"/>
      <c r="Q12" s="51"/>
      <c r="R12" s="56"/>
      <c r="S12" s="2"/>
      <c r="T12" s="220" t="s">
        <v>15</v>
      </c>
      <c r="U12" s="221"/>
      <c r="V12" s="221"/>
      <c r="W12" s="79">
        <f t="shared" ref="W12" si="174">+N12+W11</f>
        <v>20</v>
      </c>
      <c r="X12" s="74"/>
      <c r="Y12" s="51"/>
      <c r="Z12" s="51"/>
      <c r="AA12" s="56"/>
      <c r="AB12" s="2"/>
      <c r="AC12" s="220" t="s">
        <v>15</v>
      </c>
      <c r="AD12" s="221"/>
      <c r="AE12" s="221"/>
      <c r="AF12" s="79">
        <f t="shared" ref="AF12" si="175">+W12+AF11</f>
        <v>20</v>
      </c>
      <c r="AG12" s="74"/>
      <c r="AH12" s="51"/>
      <c r="AI12" s="51"/>
      <c r="AJ12" s="56"/>
      <c r="AK12" s="2"/>
      <c r="AL12" s="220" t="s">
        <v>15</v>
      </c>
      <c r="AM12" s="221"/>
      <c r="AN12" s="221"/>
      <c r="AO12" s="79">
        <f t="shared" ref="AO12" si="176">+AF12+AO11</f>
        <v>20</v>
      </c>
      <c r="AP12" s="74"/>
      <c r="AQ12" s="51"/>
      <c r="AR12" s="51"/>
      <c r="AS12" s="56"/>
      <c r="AT12" s="2"/>
      <c r="AU12" s="220" t="s">
        <v>15</v>
      </c>
      <c r="AV12" s="221"/>
      <c r="AW12" s="221"/>
      <c r="AX12" s="79">
        <f t="shared" ref="AX12" si="177">+AO12+AX11</f>
        <v>20</v>
      </c>
      <c r="AY12" s="74"/>
      <c r="AZ12" s="51"/>
      <c r="BA12" s="51"/>
      <c r="BB12" s="56"/>
      <c r="BC12" s="2"/>
      <c r="BD12" s="220" t="s">
        <v>15</v>
      </c>
      <c r="BE12" s="221"/>
      <c r="BF12" s="221"/>
      <c r="BG12" s="79">
        <f t="shared" ref="BG12" si="178">+AX12+BG11</f>
        <v>20</v>
      </c>
      <c r="BH12" s="74"/>
      <c r="BI12" s="51"/>
      <c r="BJ12" s="51"/>
      <c r="BK12" s="56"/>
      <c r="BL12" s="2"/>
      <c r="BM12" s="220" t="s">
        <v>15</v>
      </c>
      <c r="BN12" s="221"/>
      <c r="BO12" s="221"/>
      <c r="BP12" s="79">
        <f t="shared" ref="BP12" si="179">+BG12+BP11</f>
        <v>20</v>
      </c>
      <c r="BQ12" s="74"/>
      <c r="BR12" s="51"/>
      <c r="BS12" s="51"/>
      <c r="BT12" s="56"/>
      <c r="BU12" s="2"/>
      <c r="BV12" s="220" t="s">
        <v>15</v>
      </c>
      <c r="BW12" s="221"/>
      <c r="BX12" s="221"/>
      <c r="BY12" s="79">
        <f t="shared" ref="BY12" si="180">+BP12+BY11</f>
        <v>20</v>
      </c>
      <c r="BZ12" s="74"/>
      <c r="CA12" s="51"/>
      <c r="CB12" s="51"/>
      <c r="CC12" s="56"/>
      <c r="CD12" s="2"/>
      <c r="CE12" s="220" t="s">
        <v>15</v>
      </c>
      <c r="CF12" s="221"/>
      <c r="CG12" s="221"/>
      <c r="CH12" s="79">
        <f t="shared" ref="CH12" si="181">+BY12+CH11</f>
        <v>20</v>
      </c>
      <c r="CI12" s="74"/>
      <c r="CJ12" s="51"/>
      <c r="CK12" s="51"/>
      <c r="CL12" s="56"/>
      <c r="CM12" s="2"/>
      <c r="CN12" s="220" t="s">
        <v>15</v>
      </c>
      <c r="CO12" s="221"/>
      <c r="CP12" s="221"/>
      <c r="CQ12" s="79">
        <f t="shared" ref="CQ12" si="182">+CH12+CQ11</f>
        <v>20</v>
      </c>
      <c r="CR12" s="74"/>
      <c r="CS12" s="51"/>
      <c r="CT12" s="51"/>
      <c r="CU12" s="56"/>
      <c r="CV12" s="2"/>
      <c r="CW12" s="220" t="s">
        <v>15</v>
      </c>
      <c r="CX12" s="221"/>
      <c r="CY12" s="221"/>
      <c r="CZ12" s="79">
        <f t="shared" ref="CZ12" si="183">+CQ12+CZ11</f>
        <v>20</v>
      </c>
      <c r="DA12" s="74"/>
      <c r="DB12" s="51"/>
      <c r="DC12" s="51"/>
      <c r="DD12" s="56"/>
      <c r="DE12" s="2"/>
      <c r="DF12" s="220" t="s">
        <v>15</v>
      </c>
      <c r="DG12" s="221"/>
      <c r="DH12" s="221"/>
      <c r="DI12" s="79">
        <f t="shared" ref="DI12" si="184">+CZ12+DI11</f>
        <v>20</v>
      </c>
      <c r="DJ12" s="74"/>
      <c r="DK12" s="51"/>
      <c r="DL12" s="51"/>
      <c r="DM12" s="56"/>
      <c r="DN12" s="2"/>
      <c r="DO12" s="220" t="s">
        <v>15</v>
      </c>
      <c r="DP12" s="221"/>
      <c r="DQ12" s="221"/>
      <c r="DR12" s="79">
        <f t="shared" ref="DR12" si="185">+DI12+DR11</f>
        <v>20</v>
      </c>
      <c r="DS12" s="74"/>
      <c r="DT12" s="51"/>
      <c r="DU12" s="51"/>
      <c r="DV12" s="56"/>
      <c r="DW12" s="2"/>
      <c r="DX12" s="220" t="s">
        <v>15</v>
      </c>
      <c r="DY12" s="221"/>
      <c r="DZ12" s="221"/>
      <c r="EA12" s="79">
        <f t="shared" ref="EA12" si="186">+DR12+EA11</f>
        <v>20</v>
      </c>
      <c r="EB12" s="74"/>
      <c r="EC12" s="51"/>
      <c r="ED12" s="51"/>
      <c r="EE12" s="56"/>
      <c r="EF12" s="2"/>
      <c r="EG12" s="220" t="s">
        <v>15</v>
      </c>
      <c r="EH12" s="221"/>
      <c r="EI12" s="221"/>
      <c r="EJ12" s="79">
        <f t="shared" ref="EJ12" si="187">+EA12+EJ11</f>
        <v>20</v>
      </c>
      <c r="EK12" s="74"/>
      <c r="EL12" s="51"/>
      <c r="EM12" s="51"/>
      <c r="EN12" s="56"/>
      <c r="EO12" s="2"/>
      <c r="EP12" s="220" t="s">
        <v>15</v>
      </c>
      <c r="EQ12" s="221"/>
      <c r="ER12" s="221"/>
      <c r="ES12" s="79">
        <f t="shared" ref="ES12" si="188">+EJ12+ES11</f>
        <v>20</v>
      </c>
      <c r="ET12" s="74"/>
      <c r="EU12" s="51"/>
      <c r="EV12" s="51"/>
      <c r="EW12" s="56"/>
      <c r="EX12" s="2"/>
      <c r="EY12" s="220" t="s">
        <v>15</v>
      </c>
      <c r="EZ12" s="221"/>
      <c r="FA12" s="221"/>
      <c r="FB12" s="79">
        <f t="shared" ref="FB12" si="189">+ES12+FB11</f>
        <v>20</v>
      </c>
      <c r="FC12" s="74"/>
      <c r="FD12" s="51"/>
      <c r="FE12" s="51"/>
      <c r="FF12" s="56"/>
      <c r="FG12" s="2"/>
      <c r="FH12" s="220" t="s">
        <v>15</v>
      </c>
      <c r="FI12" s="221"/>
      <c r="FJ12" s="221"/>
      <c r="FK12" s="79">
        <f t="shared" ref="FK12" si="190">+FB12+FK11</f>
        <v>20</v>
      </c>
      <c r="FL12" s="74"/>
      <c r="FM12" s="51"/>
      <c r="FN12" s="51"/>
      <c r="FO12" s="56"/>
      <c r="FP12" s="2"/>
      <c r="FQ12" s="220" t="s">
        <v>15</v>
      </c>
      <c r="FR12" s="221"/>
      <c r="FS12" s="221"/>
      <c r="FT12" s="79">
        <f t="shared" ref="FT12" si="191">+FK12+FT11</f>
        <v>20</v>
      </c>
      <c r="FU12" s="74"/>
      <c r="FV12" s="51"/>
      <c r="FW12" s="51"/>
      <c r="FX12" s="56"/>
      <c r="FY12" s="2"/>
      <c r="FZ12" s="220" t="s">
        <v>15</v>
      </c>
      <c r="GA12" s="221"/>
      <c r="GB12" s="221"/>
      <c r="GC12" s="79">
        <f t="shared" ref="GC12" si="192">+FT12+GC11</f>
        <v>20</v>
      </c>
      <c r="GD12" s="74"/>
      <c r="GE12" s="51"/>
      <c r="GF12" s="51"/>
      <c r="GG12" s="56"/>
      <c r="GH12" s="2"/>
      <c r="GI12" s="220" t="s">
        <v>15</v>
      </c>
      <c r="GJ12" s="221"/>
      <c r="GK12" s="221"/>
      <c r="GL12" s="79">
        <f t="shared" ref="GL12" si="193">+GC12+GL11</f>
        <v>20</v>
      </c>
      <c r="GM12" s="74"/>
      <c r="GN12" s="51"/>
      <c r="GO12" s="51"/>
      <c r="GP12" s="56"/>
      <c r="GQ12" s="2"/>
      <c r="GR12" s="220" t="s">
        <v>15</v>
      </c>
      <c r="GS12" s="221"/>
      <c r="GT12" s="221"/>
      <c r="GU12" s="79">
        <f t="shared" ref="GU12" si="194">+GL12+GU11</f>
        <v>20</v>
      </c>
      <c r="GV12" s="74"/>
      <c r="GW12" s="51"/>
      <c r="GX12" s="51"/>
      <c r="GY12" s="56"/>
      <c r="GZ12" s="2"/>
      <c r="HA12" s="220" t="s">
        <v>15</v>
      </c>
      <c r="HB12" s="221"/>
      <c r="HC12" s="221"/>
      <c r="HD12" s="79">
        <f t="shared" ref="HD12" si="195">+GU12+HD11</f>
        <v>20</v>
      </c>
      <c r="HE12" s="74"/>
      <c r="HF12" s="51"/>
      <c r="HG12" s="51"/>
      <c r="HH12" s="56"/>
      <c r="HI12" s="2"/>
      <c r="HJ12" s="220" t="s">
        <v>15</v>
      </c>
      <c r="HK12" s="221"/>
      <c r="HL12" s="221"/>
      <c r="HM12" s="79">
        <f t="shared" ref="HM12" si="196">+HD12+HM11</f>
        <v>20</v>
      </c>
      <c r="HN12" s="74"/>
      <c r="HO12" s="51"/>
      <c r="HP12" s="51"/>
      <c r="HQ12" s="56"/>
      <c r="HR12" s="2"/>
      <c r="HS12" s="220" t="s">
        <v>15</v>
      </c>
      <c r="HT12" s="221"/>
      <c r="HU12" s="221"/>
      <c r="HV12" s="79">
        <f t="shared" ref="HV12" si="197">+HM12+HV11</f>
        <v>20</v>
      </c>
      <c r="HW12" s="74"/>
      <c r="HX12" s="51"/>
      <c r="HY12" s="51"/>
      <c r="HZ12" s="56"/>
      <c r="IA12" s="2"/>
      <c r="IB12" s="220" t="s">
        <v>15</v>
      </c>
      <c r="IC12" s="221"/>
      <c r="ID12" s="221"/>
      <c r="IE12" s="79">
        <f t="shared" ref="IE12" si="198">+HV12+IE11</f>
        <v>20</v>
      </c>
      <c r="IF12" s="74"/>
      <c r="IG12" s="51"/>
      <c r="IH12" s="51"/>
      <c r="II12" s="56"/>
      <c r="IJ12" s="2"/>
      <c r="IK12" s="220" t="s">
        <v>15</v>
      </c>
      <c r="IL12" s="221"/>
      <c r="IM12" s="221"/>
      <c r="IN12" s="79">
        <f t="shared" ref="IN12" si="199">+IE12+IN11</f>
        <v>20</v>
      </c>
      <c r="IO12" s="74"/>
      <c r="IP12" s="51"/>
      <c r="IQ12" s="51"/>
      <c r="IR12" s="56"/>
      <c r="IS12" s="2"/>
      <c r="IT12" s="220" t="s">
        <v>15</v>
      </c>
      <c r="IU12" s="221"/>
      <c r="IV12" s="221"/>
      <c r="IW12" s="79">
        <f t="shared" ref="IW12" si="200">+IN12+IW11</f>
        <v>20</v>
      </c>
      <c r="IX12" s="74"/>
      <c r="IY12" s="51"/>
      <c r="IZ12" s="51"/>
      <c r="JA12" s="56"/>
      <c r="JB12" s="2"/>
      <c r="JC12" s="220" t="s">
        <v>15</v>
      </c>
      <c r="JD12" s="221"/>
      <c r="JE12" s="221"/>
      <c r="JF12" s="79">
        <f t="shared" ref="JF12" si="201">+IW12+JF11</f>
        <v>20</v>
      </c>
      <c r="JG12" s="74"/>
      <c r="JH12" s="51"/>
      <c r="JI12" s="51"/>
      <c r="JJ12" s="56"/>
      <c r="JK12" s="2"/>
      <c r="JL12" s="220" t="s">
        <v>15</v>
      </c>
      <c r="JM12" s="221"/>
      <c r="JN12" s="221"/>
      <c r="JO12" s="79">
        <f t="shared" ref="JO12" si="202">+JF12+JO11</f>
        <v>20</v>
      </c>
      <c r="JP12" s="74"/>
      <c r="JQ12" s="51"/>
      <c r="JR12" s="51"/>
      <c r="JS12" s="56"/>
      <c r="JT12" s="2"/>
    </row>
    <row r="13" spans="1:280" ht="12" customHeight="1" x14ac:dyDescent="0.25">
      <c r="B13" s="57" t="s">
        <v>6</v>
      </c>
      <c r="C13" s="65">
        <v>2</v>
      </c>
      <c r="D13" s="224" t="s">
        <v>84</v>
      </c>
      <c r="E13" s="225"/>
      <c r="F13" s="74"/>
      <c r="G13" s="51"/>
      <c r="H13" s="51"/>
      <c r="I13" s="56"/>
      <c r="K13" s="57" t="s">
        <v>6</v>
      </c>
      <c r="L13" s="99">
        <f>C13</f>
        <v>2</v>
      </c>
      <c r="M13" s="224" t="str">
        <f>D13</f>
        <v>TRAGOS</v>
      </c>
      <c r="N13" s="225"/>
      <c r="O13" s="74"/>
      <c r="P13" s="51"/>
      <c r="Q13" s="51"/>
      <c r="R13" s="56"/>
      <c r="S13" s="2"/>
      <c r="T13" s="57" t="s">
        <v>6</v>
      </c>
      <c r="U13" s="99">
        <f t="shared" ref="U13:V13" si="203">L13</f>
        <v>2</v>
      </c>
      <c r="V13" s="224" t="str">
        <f t="shared" si="203"/>
        <v>TRAGOS</v>
      </c>
      <c r="W13" s="225"/>
      <c r="X13" s="74"/>
      <c r="Y13" s="51"/>
      <c r="Z13" s="51"/>
      <c r="AA13" s="56"/>
      <c r="AB13" s="2"/>
      <c r="AC13" s="57" t="s">
        <v>6</v>
      </c>
      <c r="AD13" s="99">
        <f t="shared" ref="AD13:AE13" si="204">U13</f>
        <v>2</v>
      </c>
      <c r="AE13" s="224" t="str">
        <f t="shared" si="204"/>
        <v>TRAGOS</v>
      </c>
      <c r="AF13" s="225"/>
      <c r="AG13" s="74"/>
      <c r="AH13" s="51"/>
      <c r="AI13" s="51"/>
      <c r="AJ13" s="56"/>
      <c r="AK13" s="2"/>
      <c r="AL13" s="57" t="s">
        <v>6</v>
      </c>
      <c r="AM13" s="99">
        <f t="shared" ref="AM13:AN13" si="205">AD13</f>
        <v>2</v>
      </c>
      <c r="AN13" s="224" t="str">
        <f t="shared" si="205"/>
        <v>TRAGOS</v>
      </c>
      <c r="AO13" s="225"/>
      <c r="AP13" s="74"/>
      <c r="AQ13" s="51"/>
      <c r="AR13" s="51"/>
      <c r="AS13" s="56"/>
      <c r="AT13" s="2"/>
      <c r="AU13" s="57" t="s">
        <v>6</v>
      </c>
      <c r="AV13" s="99">
        <f t="shared" ref="AV13:AW13" si="206">AM13</f>
        <v>2</v>
      </c>
      <c r="AW13" s="224" t="str">
        <f t="shared" si="206"/>
        <v>TRAGOS</v>
      </c>
      <c r="AX13" s="225"/>
      <c r="AY13" s="74"/>
      <c r="AZ13" s="51"/>
      <c r="BA13" s="51"/>
      <c r="BB13" s="56"/>
      <c r="BC13" s="2"/>
      <c r="BD13" s="57" t="s">
        <v>6</v>
      </c>
      <c r="BE13" s="99">
        <f t="shared" ref="BE13:BF13" si="207">AV13</f>
        <v>2</v>
      </c>
      <c r="BF13" s="224" t="str">
        <f t="shared" si="207"/>
        <v>TRAGOS</v>
      </c>
      <c r="BG13" s="225"/>
      <c r="BH13" s="74"/>
      <c r="BI13" s="51"/>
      <c r="BJ13" s="51"/>
      <c r="BK13" s="56"/>
      <c r="BL13" s="2"/>
      <c r="BM13" s="57" t="s">
        <v>6</v>
      </c>
      <c r="BN13" s="99">
        <f t="shared" ref="BN13:BO13" si="208">BE13</f>
        <v>2</v>
      </c>
      <c r="BO13" s="224" t="str">
        <f t="shared" si="208"/>
        <v>TRAGOS</v>
      </c>
      <c r="BP13" s="225"/>
      <c r="BQ13" s="74"/>
      <c r="BR13" s="51"/>
      <c r="BS13" s="51"/>
      <c r="BT13" s="56"/>
      <c r="BU13" s="2"/>
      <c r="BV13" s="57" t="s">
        <v>6</v>
      </c>
      <c r="BW13" s="99">
        <f t="shared" ref="BW13:BX13" si="209">BN13</f>
        <v>2</v>
      </c>
      <c r="BX13" s="224" t="str">
        <f t="shared" si="209"/>
        <v>TRAGOS</v>
      </c>
      <c r="BY13" s="225"/>
      <c r="BZ13" s="74"/>
      <c r="CA13" s="51"/>
      <c r="CB13" s="51"/>
      <c r="CC13" s="56"/>
      <c r="CD13" s="2"/>
      <c r="CE13" s="57" t="s">
        <v>6</v>
      </c>
      <c r="CF13" s="99">
        <f t="shared" ref="CF13:CG13" si="210">BW13</f>
        <v>2</v>
      </c>
      <c r="CG13" s="224" t="str">
        <f t="shared" si="210"/>
        <v>TRAGOS</v>
      </c>
      <c r="CH13" s="225"/>
      <c r="CI13" s="74"/>
      <c r="CJ13" s="51"/>
      <c r="CK13" s="51"/>
      <c r="CL13" s="56"/>
      <c r="CM13" s="2"/>
      <c r="CN13" s="57" t="s">
        <v>6</v>
      </c>
      <c r="CO13" s="99">
        <f t="shared" ref="CO13:CP13" si="211">CF13</f>
        <v>2</v>
      </c>
      <c r="CP13" s="224" t="str">
        <f t="shared" si="211"/>
        <v>TRAGOS</v>
      </c>
      <c r="CQ13" s="225"/>
      <c r="CR13" s="74"/>
      <c r="CS13" s="51"/>
      <c r="CT13" s="51"/>
      <c r="CU13" s="56"/>
      <c r="CV13" s="2"/>
      <c r="CW13" s="57" t="s">
        <v>6</v>
      </c>
      <c r="CX13" s="99">
        <f t="shared" ref="CX13:CY13" si="212">CO13</f>
        <v>2</v>
      </c>
      <c r="CY13" s="224" t="str">
        <f t="shared" si="212"/>
        <v>TRAGOS</v>
      </c>
      <c r="CZ13" s="225"/>
      <c r="DA13" s="74"/>
      <c r="DB13" s="51"/>
      <c r="DC13" s="51"/>
      <c r="DD13" s="56"/>
      <c r="DE13" s="2"/>
      <c r="DF13" s="57" t="s">
        <v>6</v>
      </c>
      <c r="DG13" s="99">
        <f t="shared" ref="DG13:DH13" si="213">CX13</f>
        <v>2</v>
      </c>
      <c r="DH13" s="224" t="str">
        <f t="shared" si="213"/>
        <v>TRAGOS</v>
      </c>
      <c r="DI13" s="225"/>
      <c r="DJ13" s="74"/>
      <c r="DK13" s="51"/>
      <c r="DL13" s="51"/>
      <c r="DM13" s="56"/>
      <c r="DN13" s="2"/>
      <c r="DO13" s="57" t="s">
        <v>6</v>
      </c>
      <c r="DP13" s="99">
        <f t="shared" ref="DP13:DQ13" si="214">DG13</f>
        <v>2</v>
      </c>
      <c r="DQ13" s="224" t="str">
        <f t="shared" si="214"/>
        <v>TRAGOS</v>
      </c>
      <c r="DR13" s="225"/>
      <c r="DS13" s="74"/>
      <c r="DT13" s="51"/>
      <c r="DU13" s="51"/>
      <c r="DV13" s="56"/>
      <c r="DW13" s="2"/>
      <c r="DX13" s="57" t="s">
        <v>6</v>
      </c>
      <c r="DY13" s="99">
        <f t="shared" ref="DY13:DZ13" si="215">DP13</f>
        <v>2</v>
      </c>
      <c r="DZ13" s="224" t="str">
        <f t="shared" si="215"/>
        <v>TRAGOS</v>
      </c>
      <c r="EA13" s="225"/>
      <c r="EB13" s="74"/>
      <c r="EC13" s="51"/>
      <c r="ED13" s="51"/>
      <c r="EE13" s="56"/>
      <c r="EF13" s="2"/>
      <c r="EG13" s="57" t="s">
        <v>6</v>
      </c>
      <c r="EH13" s="99">
        <f t="shared" ref="EH13:EI13" si="216">DY13</f>
        <v>2</v>
      </c>
      <c r="EI13" s="224" t="str">
        <f t="shared" si="216"/>
        <v>TRAGOS</v>
      </c>
      <c r="EJ13" s="225"/>
      <c r="EK13" s="74"/>
      <c r="EL13" s="51"/>
      <c r="EM13" s="51"/>
      <c r="EN13" s="56"/>
      <c r="EO13" s="2"/>
      <c r="EP13" s="57" t="s">
        <v>6</v>
      </c>
      <c r="EQ13" s="99">
        <f t="shared" ref="EQ13:ER13" si="217">EH13</f>
        <v>2</v>
      </c>
      <c r="ER13" s="224" t="str">
        <f t="shared" si="217"/>
        <v>TRAGOS</v>
      </c>
      <c r="ES13" s="225"/>
      <c r="ET13" s="74"/>
      <c r="EU13" s="51"/>
      <c r="EV13" s="51"/>
      <c r="EW13" s="56"/>
      <c r="EX13" s="2"/>
      <c r="EY13" s="57" t="s">
        <v>6</v>
      </c>
      <c r="EZ13" s="99">
        <f t="shared" ref="EZ13:FA13" si="218">EQ13</f>
        <v>2</v>
      </c>
      <c r="FA13" s="224" t="str">
        <f t="shared" si="218"/>
        <v>TRAGOS</v>
      </c>
      <c r="FB13" s="225"/>
      <c r="FC13" s="74"/>
      <c r="FD13" s="51"/>
      <c r="FE13" s="51"/>
      <c r="FF13" s="56"/>
      <c r="FG13" s="2"/>
      <c r="FH13" s="57" t="s">
        <v>6</v>
      </c>
      <c r="FI13" s="99">
        <f t="shared" ref="FI13:FJ13" si="219">EZ13</f>
        <v>2</v>
      </c>
      <c r="FJ13" s="224" t="str">
        <f t="shared" si="219"/>
        <v>TRAGOS</v>
      </c>
      <c r="FK13" s="225"/>
      <c r="FL13" s="74"/>
      <c r="FM13" s="51"/>
      <c r="FN13" s="51"/>
      <c r="FO13" s="56"/>
      <c r="FP13" s="2"/>
      <c r="FQ13" s="57" t="s">
        <v>6</v>
      </c>
      <c r="FR13" s="99">
        <f t="shared" ref="FR13:FS13" si="220">FI13</f>
        <v>2</v>
      </c>
      <c r="FS13" s="224" t="str">
        <f t="shared" si="220"/>
        <v>TRAGOS</v>
      </c>
      <c r="FT13" s="225"/>
      <c r="FU13" s="74"/>
      <c r="FV13" s="51"/>
      <c r="FW13" s="51"/>
      <c r="FX13" s="56"/>
      <c r="FY13" s="2"/>
      <c r="FZ13" s="57" t="s">
        <v>6</v>
      </c>
      <c r="GA13" s="99">
        <f t="shared" ref="GA13:GB13" si="221">FR13</f>
        <v>2</v>
      </c>
      <c r="GB13" s="224" t="str">
        <f t="shared" si="221"/>
        <v>TRAGOS</v>
      </c>
      <c r="GC13" s="225"/>
      <c r="GD13" s="74"/>
      <c r="GE13" s="51"/>
      <c r="GF13" s="51"/>
      <c r="GG13" s="56"/>
      <c r="GH13" s="2"/>
      <c r="GI13" s="57" t="s">
        <v>6</v>
      </c>
      <c r="GJ13" s="99">
        <f t="shared" ref="GJ13:GK13" si="222">GA13</f>
        <v>2</v>
      </c>
      <c r="GK13" s="224" t="str">
        <f t="shared" si="222"/>
        <v>TRAGOS</v>
      </c>
      <c r="GL13" s="225"/>
      <c r="GM13" s="74"/>
      <c r="GN13" s="51"/>
      <c r="GO13" s="51"/>
      <c r="GP13" s="56"/>
      <c r="GQ13" s="2"/>
      <c r="GR13" s="57" t="s">
        <v>6</v>
      </c>
      <c r="GS13" s="99">
        <f t="shared" ref="GS13:GT13" si="223">GJ13</f>
        <v>2</v>
      </c>
      <c r="GT13" s="224" t="str">
        <f t="shared" si="223"/>
        <v>TRAGOS</v>
      </c>
      <c r="GU13" s="225"/>
      <c r="GV13" s="74"/>
      <c r="GW13" s="51"/>
      <c r="GX13" s="51"/>
      <c r="GY13" s="56"/>
      <c r="GZ13" s="2"/>
      <c r="HA13" s="57" t="s">
        <v>6</v>
      </c>
      <c r="HB13" s="99">
        <f t="shared" ref="HB13:HC13" si="224">GS13</f>
        <v>2</v>
      </c>
      <c r="HC13" s="224" t="str">
        <f t="shared" si="224"/>
        <v>TRAGOS</v>
      </c>
      <c r="HD13" s="225"/>
      <c r="HE13" s="74"/>
      <c r="HF13" s="51"/>
      <c r="HG13" s="51"/>
      <c r="HH13" s="56"/>
      <c r="HI13" s="2"/>
      <c r="HJ13" s="57" t="s">
        <v>6</v>
      </c>
      <c r="HK13" s="99">
        <f t="shared" ref="HK13:HL13" si="225">HB13</f>
        <v>2</v>
      </c>
      <c r="HL13" s="224" t="str">
        <f t="shared" si="225"/>
        <v>TRAGOS</v>
      </c>
      <c r="HM13" s="225"/>
      <c r="HN13" s="74"/>
      <c r="HO13" s="51"/>
      <c r="HP13" s="51"/>
      <c r="HQ13" s="56"/>
      <c r="HR13" s="2"/>
      <c r="HS13" s="57" t="s">
        <v>6</v>
      </c>
      <c r="HT13" s="99">
        <f t="shared" ref="HT13:HU13" si="226">HK13</f>
        <v>2</v>
      </c>
      <c r="HU13" s="224" t="str">
        <f t="shared" si="226"/>
        <v>TRAGOS</v>
      </c>
      <c r="HV13" s="225"/>
      <c r="HW13" s="74"/>
      <c r="HX13" s="51"/>
      <c r="HY13" s="51"/>
      <c r="HZ13" s="56"/>
      <c r="IA13" s="2"/>
      <c r="IB13" s="57" t="s">
        <v>6</v>
      </c>
      <c r="IC13" s="99">
        <f t="shared" ref="IC13:ID13" si="227">HT13</f>
        <v>2</v>
      </c>
      <c r="ID13" s="224" t="str">
        <f t="shared" si="227"/>
        <v>TRAGOS</v>
      </c>
      <c r="IE13" s="225"/>
      <c r="IF13" s="74"/>
      <c r="IG13" s="51"/>
      <c r="IH13" s="51"/>
      <c r="II13" s="56"/>
      <c r="IJ13" s="2"/>
      <c r="IK13" s="57" t="s">
        <v>6</v>
      </c>
      <c r="IL13" s="99">
        <f t="shared" ref="IL13:IM13" si="228">IC13</f>
        <v>2</v>
      </c>
      <c r="IM13" s="224" t="str">
        <f t="shared" si="228"/>
        <v>TRAGOS</v>
      </c>
      <c r="IN13" s="225"/>
      <c r="IO13" s="74"/>
      <c r="IP13" s="51"/>
      <c r="IQ13" s="51"/>
      <c r="IR13" s="56"/>
      <c r="IS13" s="2"/>
      <c r="IT13" s="57" t="s">
        <v>6</v>
      </c>
      <c r="IU13" s="99">
        <f t="shared" ref="IU13:IV13" si="229">IL13</f>
        <v>2</v>
      </c>
      <c r="IV13" s="224" t="str">
        <f t="shared" si="229"/>
        <v>TRAGOS</v>
      </c>
      <c r="IW13" s="225"/>
      <c r="IX13" s="74"/>
      <c r="IY13" s="51"/>
      <c r="IZ13" s="51"/>
      <c r="JA13" s="56"/>
      <c r="JB13" s="2"/>
      <c r="JC13" s="57" t="s">
        <v>6</v>
      </c>
      <c r="JD13" s="99">
        <f t="shared" ref="JD13:JE13" si="230">IU13</f>
        <v>2</v>
      </c>
      <c r="JE13" s="224" t="str">
        <f t="shared" si="230"/>
        <v>TRAGOS</v>
      </c>
      <c r="JF13" s="225"/>
      <c r="JG13" s="74"/>
      <c r="JH13" s="51"/>
      <c r="JI13" s="51"/>
      <c r="JJ13" s="56"/>
      <c r="JK13" s="2"/>
      <c r="JL13" s="57" t="s">
        <v>6</v>
      </c>
      <c r="JM13" s="99">
        <f t="shared" ref="JM13:JN13" si="231">JD13</f>
        <v>2</v>
      </c>
      <c r="JN13" s="224" t="str">
        <f t="shared" si="231"/>
        <v>TRAGOS</v>
      </c>
      <c r="JO13" s="225"/>
      <c r="JP13" s="74"/>
      <c r="JQ13" s="51"/>
      <c r="JR13" s="51"/>
      <c r="JS13" s="56"/>
      <c r="JT13" s="2"/>
    </row>
    <row r="14" spans="1:280" ht="12" customHeight="1" x14ac:dyDescent="0.25">
      <c r="B14" s="66" t="s">
        <v>8</v>
      </c>
      <c r="C14" s="67" t="s">
        <v>9</v>
      </c>
      <c r="D14" s="67" t="s">
        <v>10</v>
      </c>
      <c r="E14" s="68" t="s">
        <v>11</v>
      </c>
      <c r="F14" s="74"/>
      <c r="G14" s="51"/>
      <c r="H14" s="51"/>
      <c r="I14" s="56"/>
      <c r="K14" s="66" t="s">
        <v>8</v>
      </c>
      <c r="L14" s="67" t="s">
        <v>9</v>
      </c>
      <c r="M14" s="67" t="s">
        <v>10</v>
      </c>
      <c r="N14" s="68" t="s">
        <v>11</v>
      </c>
      <c r="O14" s="74"/>
      <c r="P14" s="51"/>
      <c r="Q14" s="51"/>
      <c r="R14" s="56"/>
      <c r="S14" s="2"/>
      <c r="T14" s="66" t="s">
        <v>8</v>
      </c>
      <c r="U14" s="67" t="s">
        <v>9</v>
      </c>
      <c r="V14" s="67" t="s">
        <v>10</v>
      </c>
      <c r="W14" s="68" t="s">
        <v>11</v>
      </c>
      <c r="X14" s="74"/>
      <c r="Y14" s="51"/>
      <c r="Z14" s="51"/>
      <c r="AA14" s="56"/>
      <c r="AB14" s="2"/>
      <c r="AC14" s="66" t="s">
        <v>8</v>
      </c>
      <c r="AD14" s="67" t="s">
        <v>9</v>
      </c>
      <c r="AE14" s="67" t="s">
        <v>10</v>
      </c>
      <c r="AF14" s="68" t="s">
        <v>11</v>
      </c>
      <c r="AG14" s="74"/>
      <c r="AH14" s="51"/>
      <c r="AI14" s="51"/>
      <c r="AJ14" s="56"/>
      <c r="AK14" s="2"/>
      <c r="AL14" s="66" t="s">
        <v>8</v>
      </c>
      <c r="AM14" s="67" t="s">
        <v>9</v>
      </c>
      <c r="AN14" s="67" t="s">
        <v>10</v>
      </c>
      <c r="AO14" s="68" t="s">
        <v>11</v>
      </c>
      <c r="AP14" s="74"/>
      <c r="AQ14" s="51"/>
      <c r="AR14" s="51"/>
      <c r="AS14" s="56"/>
      <c r="AT14" s="2"/>
      <c r="AU14" s="66" t="s">
        <v>8</v>
      </c>
      <c r="AV14" s="67" t="s">
        <v>9</v>
      </c>
      <c r="AW14" s="67" t="s">
        <v>10</v>
      </c>
      <c r="AX14" s="68" t="s">
        <v>11</v>
      </c>
      <c r="AY14" s="74"/>
      <c r="AZ14" s="51"/>
      <c r="BA14" s="51"/>
      <c r="BB14" s="56"/>
      <c r="BC14" s="2"/>
      <c r="BD14" s="66" t="s">
        <v>8</v>
      </c>
      <c r="BE14" s="67" t="s">
        <v>9</v>
      </c>
      <c r="BF14" s="67" t="s">
        <v>10</v>
      </c>
      <c r="BG14" s="68" t="s">
        <v>11</v>
      </c>
      <c r="BH14" s="74"/>
      <c r="BI14" s="51"/>
      <c r="BJ14" s="51"/>
      <c r="BK14" s="56"/>
      <c r="BL14" s="2"/>
      <c r="BM14" s="66" t="s">
        <v>8</v>
      </c>
      <c r="BN14" s="67" t="s">
        <v>9</v>
      </c>
      <c r="BO14" s="67" t="s">
        <v>10</v>
      </c>
      <c r="BP14" s="68" t="s">
        <v>11</v>
      </c>
      <c r="BQ14" s="74"/>
      <c r="BR14" s="51"/>
      <c r="BS14" s="51"/>
      <c r="BT14" s="56"/>
      <c r="BU14" s="2"/>
      <c r="BV14" s="66" t="s">
        <v>8</v>
      </c>
      <c r="BW14" s="67" t="s">
        <v>9</v>
      </c>
      <c r="BX14" s="67" t="s">
        <v>10</v>
      </c>
      <c r="BY14" s="68" t="s">
        <v>11</v>
      </c>
      <c r="BZ14" s="74"/>
      <c r="CA14" s="51"/>
      <c r="CB14" s="51"/>
      <c r="CC14" s="56"/>
      <c r="CD14" s="2"/>
      <c r="CE14" s="66" t="s">
        <v>8</v>
      </c>
      <c r="CF14" s="67" t="s">
        <v>9</v>
      </c>
      <c r="CG14" s="67" t="s">
        <v>10</v>
      </c>
      <c r="CH14" s="68" t="s">
        <v>11</v>
      </c>
      <c r="CI14" s="74"/>
      <c r="CJ14" s="51"/>
      <c r="CK14" s="51"/>
      <c r="CL14" s="56"/>
      <c r="CM14" s="2"/>
      <c r="CN14" s="66" t="s">
        <v>8</v>
      </c>
      <c r="CO14" s="67" t="s">
        <v>9</v>
      </c>
      <c r="CP14" s="67" t="s">
        <v>10</v>
      </c>
      <c r="CQ14" s="68" t="s">
        <v>11</v>
      </c>
      <c r="CR14" s="74"/>
      <c r="CS14" s="51"/>
      <c r="CT14" s="51"/>
      <c r="CU14" s="56"/>
      <c r="CV14" s="2"/>
      <c r="CW14" s="66" t="s">
        <v>8</v>
      </c>
      <c r="CX14" s="67" t="s">
        <v>9</v>
      </c>
      <c r="CY14" s="67" t="s">
        <v>10</v>
      </c>
      <c r="CZ14" s="68" t="s">
        <v>11</v>
      </c>
      <c r="DA14" s="74"/>
      <c r="DB14" s="51"/>
      <c r="DC14" s="51"/>
      <c r="DD14" s="56"/>
      <c r="DE14" s="2"/>
      <c r="DF14" s="66" t="s">
        <v>8</v>
      </c>
      <c r="DG14" s="67" t="s">
        <v>9</v>
      </c>
      <c r="DH14" s="67" t="s">
        <v>10</v>
      </c>
      <c r="DI14" s="68" t="s">
        <v>11</v>
      </c>
      <c r="DJ14" s="74"/>
      <c r="DK14" s="51"/>
      <c r="DL14" s="51"/>
      <c r="DM14" s="56"/>
      <c r="DN14" s="2"/>
      <c r="DO14" s="66" t="s">
        <v>8</v>
      </c>
      <c r="DP14" s="67" t="s">
        <v>9</v>
      </c>
      <c r="DQ14" s="67" t="s">
        <v>10</v>
      </c>
      <c r="DR14" s="68" t="s">
        <v>11</v>
      </c>
      <c r="DS14" s="74"/>
      <c r="DT14" s="51"/>
      <c r="DU14" s="51"/>
      <c r="DV14" s="56"/>
      <c r="DW14" s="2"/>
      <c r="DX14" s="66" t="s">
        <v>8</v>
      </c>
      <c r="DY14" s="67" t="s">
        <v>9</v>
      </c>
      <c r="DZ14" s="67" t="s">
        <v>10</v>
      </c>
      <c r="EA14" s="68" t="s">
        <v>11</v>
      </c>
      <c r="EB14" s="74"/>
      <c r="EC14" s="51"/>
      <c r="ED14" s="51"/>
      <c r="EE14" s="56"/>
      <c r="EF14" s="2"/>
      <c r="EG14" s="66" t="s">
        <v>8</v>
      </c>
      <c r="EH14" s="67" t="s">
        <v>9</v>
      </c>
      <c r="EI14" s="67" t="s">
        <v>10</v>
      </c>
      <c r="EJ14" s="68" t="s">
        <v>11</v>
      </c>
      <c r="EK14" s="74"/>
      <c r="EL14" s="51"/>
      <c r="EM14" s="51"/>
      <c r="EN14" s="56"/>
      <c r="EO14" s="2"/>
      <c r="EP14" s="66" t="s">
        <v>8</v>
      </c>
      <c r="EQ14" s="67" t="s">
        <v>9</v>
      </c>
      <c r="ER14" s="67" t="s">
        <v>10</v>
      </c>
      <c r="ES14" s="68" t="s">
        <v>11</v>
      </c>
      <c r="ET14" s="74"/>
      <c r="EU14" s="51"/>
      <c r="EV14" s="51"/>
      <c r="EW14" s="56"/>
      <c r="EX14" s="2"/>
      <c r="EY14" s="66" t="s">
        <v>8</v>
      </c>
      <c r="EZ14" s="67" t="s">
        <v>9</v>
      </c>
      <c r="FA14" s="67" t="s">
        <v>10</v>
      </c>
      <c r="FB14" s="68" t="s">
        <v>11</v>
      </c>
      <c r="FC14" s="74"/>
      <c r="FD14" s="51"/>
      <c r="FE14" s="51"/>
      <c r="FF14" s="56"/>
      <c r="FG14" s="2"/>
      <c r="FH14" s="66" t="s">
        <v>8</v>
      </c>
      <c r="FI14" s="67" t="s">
        <v>9</v>
      </c>
      <c r="FJ14" s="67" t="s">
        <v>10</v>
      </c>
      <c r="FK14" s="68" t="s">
        <v>11</v>
      </c>
      <c r="FL14" s="74"/>
      <c r="FM14" s="51"/>
      <c r="FN14" s="51"/>
      <c r="FO14" s="56"/>
      <c r="FP14" s="2"/>
      <c r="FQ14" s="66" t="s">
        <v>8</v>
      </c>
      <c r="FR14" s="67" t="s">
        <v>9</v>
      </c>
      <c r="FS14" s="67" t="s">
        <v>10</v>
      </c>
      <c r="FT14" s="68" t="s">
        <v>11</v>
      </c>
      <c r="FU14" s="74"/>
      <c r="FV14" s="51"/>
      <c r="FW14" s="51"/>
      <c r="FX14" s="56"/>
      <c r="FY14" s="2"/>
      <c r="FZ14" s="66" t="s">
        <v>8</v>
      </c>
      <c r="GA14" s="67" t="s">
        <v>9</v>
      </c>
      <c r="GB14" s="67" t="s">
        <v>10</v>
      </c>
      <c r="GC14" s="68" t="s">
        <v>11</v>
      </c>
      <c r="GD14" s="74"/>
      <c r="GE14" s="51"/>
      <c r="GF14" s="51"/>
      <c r="GG14" s="56"/>
      <c r="GH14" s="2"/>
      <c r="GI14" s="66" t="s">
        <v>8</v>
      </c>
      <c r="GJ14" s="67" t="s">
        <v>9</v>
      </c>
      <c r="GK14" s="67" t="s">
        <v>10</v>
      </c>
      <c r="GL14" s="68" t="s">
        <v>11</v>
      </c>
      <c r="GM14" s="74"/>
      <c r="GN14" s="51"/>
      <c r="GO14" s="51"/>
      <c r="GP14" s="56"/>
      <c r="GQ14" s="2"/>
      <c r="GR14" s="66" t="s">
        <v>8</v>
      </c>
      <c r="GS14" s="67" t="s">
        <v>9</v>
      </c>
      <c r="GT14" s="67" t="s">
        <v>10</v>
      </c>
      <c r="GU14" s="68" t="s">
        <v>11</v>
      </c>
      <c r="GV14" s="74"/>
      <c r="GW14" s="51"/>
      <c r="GX14" s="51"/>
      <c r="GY14" s="56"/>
      <c r="GZ14" s="2"/>
      <c r="HA14" s="66" t="s">
        <v>8</v>
      </c>
      <c r="HB14" s="67" t="s">
        <v>9</v>
      </c>
      <c r="HC14" s="67" t="s">
        <v>10</v>
      </c>
      <c r="HD14" s="68" t="s">
        <v>11</v>
      </c>
      <c r="HE14" s="74"/>
      <c r="HF14" s="51"/>
      <c r="HG14" s="51"/>
      <c r="HH14" s="56"/>
      <c r="HI14" s="2"/>
      <c r="HJ14" s="66" t="s">
        <v>8</v>
      </c>
      <c r="HK14" s="67" t="s">
        <v>9</v>
      </c>
      <c r="HL14" s="67" t="s">
        <v>10</v>
      </c>
      <c r="HM14" s="68" t="s">
        <v>11</v>
      </c>
      <c r="HN14" s="74"/>
      <c r="HO14" s="51"/>
      <c r="HP14" s="51"/>
      <c r="HQ14" s="56"/>
      <c r="HR14" s="2"/>
      <c r="HS14" s="66" t="s">
        <v>8</v>
      </c>
      <c r="HT14" s="67" t="s">
        <v>9</v>
      </c>
      <c r="HU14" s="67" t="s">
        <v>10</v>
      </c>
      <c r="HV14" s="68" t="s">
        <v>11</v>
      </c>
      <c r="HW14" s="74"/>
      <c r="HX14" s="51"/>
      <c r="HY14" s="51"/>
      <c r="HZ14" s="56"/>
      <c r="IA14" s="2"/>
      <c r="IB14" s="66" t="s">
        <v>8</v>
      </c>
      <c r="IC14" s="67" t="s">
        <v>9</v>
      </c>
      <c r="ID14" s="67" t="s">
        <v>10</v>
      </c>
      <c r="IE14" s="68" t="s">
        <v>11</v>
      </c>
      <c r="IF14" s="74"/>
      <c r="IG14" s="51"/>
      <c r="IH14" s="51"/>
      <c r="II14" s="56"/>
      <c r="IJ14" s="2"/>
      <c r="IK14" s="66" t="s">
        <v>8</v>
      </c>
      <c r="IL14" s="67" t="s">
        <v>9</v>
      </c>
      <c r="IM14" s="67" t="s">
        <v>10</v>
      </c>
      <c r="IN14" s="68" t="s">
        <v>11</v>
      </c>
      <c r="IO14" s="74"/>
      <c r="IP14" s="51"/>
      <c r="IQ14" s="51"/>
      <c r="IR14" s="56"/>
      <c r="IS14" s="2"/>
      <c r="IT14" s="66" t="s">
        <v>8</v>
      </c>
      <c r="IU14" s="67" t="s">
        <v>9</v>
      </c>
      <c r="IV14" s="67" t="s">
        <v>10</v>
      </c>
      <c r="IW14" s="68" t="s">
        <v>11</v>
      </c>
      <c r="IX14" s="74"/>
      <c r="IY14" s="51"/>
      <c r="IZ14" s="51"/>
      <c r="JA14" s="56"/>
      <c r="JB14" s="2"/>
      <c r="JC14" s="66" t="s">
        <v>8</v>
      </c>
      <c r="JD14" s="67" t="s">
        <v>9</v>
      </c>
      <c r="JE14" s="67" t="s">
        <v>10</v>
      </c>
      <c r="JF14" s="68" t="s">
        <v>11</v>
      </c>
      <c r="JG14" s="74"/>
      <c r="JH14" s="51"/>
      <c r="JI14" s="51"/>
      <c r="JJ14" s="56"/>
      <c r="JK14" s="2"/>
      <c r="JL14" s="66" t="s">
        <v>8</v>
      </c>
      <c r="JM14" s="67" t="s">
        <v>9</v>
      </c>
      <c r="JN14" s="67" t="s">
        <v>10</v>
      </c>
      <c r="JO14" s="68" t="s">
        <v>11</v>
      </c>
      <c r="JP14" s="74"/>
      <c r="JQ14" s="51"/>
      <c r="JR14" s="51"/>
      <c r="JS14" s="56"/>
      <c r="JT14" s="2"/>
    </row>
    <row r="15" spans="1:280" ht="12" customHeight="1" x14ac:dyDescent="0.25">
      <c r="B15" s="52"/>
      <c r="C15" s="50"/>
      <c r="D15" s="50"/>
      <c r="E15" s="56"/>
      <c r="F15" s="74"/>
      <c r="G15" s="51"/>
      <c r="H15" s="51"/>
      <c r="I15" s="56"/>
      <c r="K15" s="52"/>
      <c r="L15" s="50"/>
      <c r="M15" s="50"/>
      <c r="N15" s="56"/>
      <c r="O15" s="74"/>
      <c r="P15" s="51"/>
      <c r="Q15" s="51"/>
      <c r="R15" s="56"/>
      <c r="S15" s="2"/>
      <c r="T15" s="52"/>
      <c r="U15" s="50"/>
      <c r="V15" s="50"/>
      <c r="W15" s="56"/>
      <c r="X15" s="74"/>
      <c r="Y15" s="51"/>
      <c r="Z15" s="51"/>
      <c r="AA15" s="56"/>
      <c r="AB15" s="2"/>
      <c r="AC15" s="52"/>
      <c r="AD15" s="50"/>
      <c r="AE15" s="50"/>
      <c r="AF15" s="56"/>
      <c r="AG15" s="74"/>
      <c r="AH15" s="51"/>
      <c r="AI15" s="51"/>
      <c r="AJ15" s="56"/>
      <c r="AK15" s="2"/>
      <c r="AL15" s="52"/>
      <c r="AM15" s="50"/>
      <c r="AN15" s="50"/>
      <c r="AO15" s="56"/>
      <c r="AP15" s="74"/>
      <c r="AQ15" s="51"/>
      <c r="AR15" s="51"/>
      <c r="AS15" s="56"/>
      <c r="AT15" s="2"/>
      <c r="AU15" s="52"/>
      <c r="AV15" s="50"/>
      <c r="AW15" s="50"/>
      <c r="AX15" s="56"/>
      <c r="AY15" s="74"/>
      <c r="AZ15" s="51"/>
      <c r="BA15" s="51"/>
      <c r="BB15" s="56"/>
      <c r="BC15" s="2"/>
      <c r="BD15" s="52"/>
      <c r="BE15" s="50"/>
      <c r="BF15" s="50"/>
      <c r="BG15" s="56"/>
      <c r="BH15" s="74"/>
      <c r="BI15" s="51"/>
      <c r="BJ15" s="51"/>
      <c r="BK15" s="56"/>
      <c r="BL15" s="2"/>
      <c r="BM15" s="52"/>
      <c r="BN15" s="50"/>
      <c r="BO15" s="50"/>
      <c r="BP15" s="56"/>
      <c r="BQ15" s="74"/>
      <c r="BR15" s="51"/>
      <c r="BS15" s="51"/>
      <c r="BT15" s="56"/>
      <c r="BU15" s="2"/>
      <c r="BV15" s="52"/>
      <c r="BW15" s="50"/>
      <c r="BX15" s="50"/>
      <c r="BY15" s="56"/>
      <c r="BZ15" s="74"/>
      <c r="CA15" s="51"/>
      <c r="CB15" s="51"/>
      <c r="CC15" s="56"/>
      <c r="CD15" s="2"/>
      <c r="CE15" s="52"/>
      <c r="CF15" s="50"/>
      <c r="CG15" s="50"/>
      <c r="CH15" s="56"/>
      <c r="CI15" s="74"/>
      <c r="CJ15" s="51"/>
      <c r="CK15" s="51"/>
      <c r="CL15" s="56"/>
      <c r="CM15" s="2"/>
      <c r="CN15" s="52"/>
      <c r="CO15" s="50"/>
      <c r="CP15" s="50"/>
      <c r="CQ15" s="56"/>
      <c r="CR15" s="74"/>
      <c r="CS15" s="51"/>
      <c r="CT15" s="51"/>
      <c r="CU15" s="56"/>
      <c r="CV15" s="2"/>
      <c r="CW15" s="52"/>
      <c r="CX15" s="50"/>
      <c r="CY15" s="50"/>
      <c r="CZ15" s="56"/>
      <c r="DA15" s="74"/>
      <c r="DB15" s="51"/>
      <c r="DC15" s="51"/>
      <c r="DD15" s="56"/>
      <c r="DE15" s="2"/>
      <c r="DF15" s="52"/>
      <c r="DG15" s="50"/>
      <c r="DH15" s="50"/>
      <c r="DI15" s="56"/>
      <c r="DJ15" s="74"/>
      <c r="DK15" s="51"/>
      <c r="DL15" s="51"/>
      <c r="DM15" s="56"/>
      <c r="DN15" s="2"/>
      <c r="DO15" s="52"/>
      <c r="DP15" s="50"/>
      <c r="DQ15" s="50"/>
      <c r="DR15" s="56"/>
      <c r="DS15" s="74"/>
      <c r="DT15" s="51"/>
      <c r="DU15" s="51"/>
      <c r="DV15" s="56"/>
      <c r="DW15" s="2"/>
      <c r="DX15" s="52"/>
      <c r="DY15" s="50"/>
      <c r="DZ15" s="50"/>
      <c r="EA15" s="56"/>
      <c r="EB15" s="74"/>
      <c r="EC15" s="51"/>
      <c r="ED15" s="51"/>
      <c r="EE15" s="56"/>
      <c r="EF15" s="2"/>
      <c r="EG15" s="52"/>
      <c r="EH15" s="50"/>
      <c r="EI15" s="50"/>
      <c r="EJ15" s="56"/>
      <c r="EK15" s="74"/>
      <c r="EL15" s="51"/>
      <c r="EM15" s="51"/>
      <c r="EN15" s="56"/>
      <c r="EO15" s="2"/>
      <c r="EP15" s="52"/>
      <c r="EQ15" s="50"/>
      <c r="ER15" s="50"/>
      <c r="ES15" s="56"/>
      <c r="ET15" s="74"/>
      <c r="EU15" s="51"/>
      <c r="EV15" s="51"/>
      <c r="EW15" s="56"/>
      <c r="EX15" s="2"/>
      <c r="EY15" s="52"/>
      <c r="EZ15" s="50"/>
      <c r="FA15" s="50"/>
      <c r="FB15" s="56"/>
      <c r="FC15" s="74"/>
      <c r="FD15" s="51"/>
      <c r="FE15" s="51"/>
      <c r="FF15" s="56"/>
      <c r="FG15" s="2"/>
      <c r="FH15" s="52"/>
      <c r="FI15" s="50"/>
      <c r="FJ15" s="50"/>
      <c r="FK15" s="56"/>
      <c r="FL15" s="74"/>
      <c r="FM15" s="51"/>
      <c r="FN15" s="51"/>
      <c r="FO15" s="56"/>
      <c r="FP15" s="2"/>
      <c r="FQ15" s="52"/>
      <c r="FR15" s="50"/>
      <c r="FS15" s="50"/>
      <c r="FT15" s="56"/>
      <c r="FU15" s="74"/>
      <c r="FV15" s="51"/>
      <c r="FW15" s="51"/>
      <c r="FX15" s="56"/>
      <c r="FY15" s="2"/>
      <c r="FZ15" s="52"/>
      <c r="GA15" s="50"/>
      <c r="GB15" s="50"/>
      <c r="GC15" s="56"/>
      <c r="GD15" s="74"/>
      <c r="GE15" s="51"/>
      <c r="GF15" s="51"/>
      <c r="GG15" s="56"/>
      <c r="GH15" s="2"/>
      <c r="GI15" s="52"/>
      <c r="GJ15" s="50"/>
      <c r="GK15" s="50"/>
      <c r="GL15" s="56"/>
      <c r="GM15" s="74"/>
      <c r="GN15" s="51"/>
      <c r="GO15" s="51"/>
      <c r="GP15" s="56"/>
      <c r="GQ15" s="2"/>
      <c r="GR15" s="52"/>
      <c r="GS15" s="50"/>
      <c r="GT15" s="50"/>
      <c r="GU15" s="56"/>
      <c r="GV15" s="74"/>
      <c r="GW15" s="51"/>
      <c r="GX15" s="51"/>
      <c r="GY15" s="56"/>
      <c r="GZ15" s="2"/>
      <c r="HA15" s="52"/>
      <c r="HB15" s="50"/>
      <c r="HC15" s="50"/>
      <c r="HD15" s="56"/>
      <c r="HE15" s="74"/>
      <c r="HF15" s="51"/>
      <c r="HG15" s="51"/>
      <c r="HH15" s="56"/>
      <c r="HI15" s="2"/>
      <c r="HJ15" s="52"/>
      <c r="HK15" s="50"/>
      <c r="HL15" s="50"/>
      <c r="HM15" s="56"/>
      <c r="HN15" s="74"/>
      <c r="HO15" s="51"/>
      <c r="HP15" s="51"/>
      <c r="HQ15" s="56"/>
      <c r="HR15" s="2"/>
      <c r="HS15" s="52"/>
      <c r="HT15" s="50"/>
      <c r="HU15" s="50"/>
      <c r="HV15" s="56"/>
      <c r="HW15" s="74"/>
      <c r="HX15" s="51"/>
      <c r="HY15" s="51"/>
      <c r="HZ15" s="56"/>
      <c r="IA15" s="2"/>
      <c r="IB15" s="52"/>
      <c r="IC15" s="50"/>
      <c r="ID15" s="50"/>
      <c r="IE15" s="56"/>
      <c r="IF15" s="74"/>
      <c r="IG15" s="51"/>
      <c r="IH15" s="51"/>
      <c r="II15" s="56"/>
      <c r="IJ15" s="2"/>
      <c r="IK15" s="52"/>
      <c r="IL15" s="50"/>
      <c r="IM15" s="50"/>
      <c r="IN15" s="56"/>
      <c r="IO15" s="74"/>
      <c r="IP15" s="51"/>
      <c r="IQ15" s="51"/>
      <c r="IR15" s="56"/>
      <c r="IS15" s="2"/>
      <c r="IT15" s="52"/>
      <c r="IU15" s="50"/>
      <c r="IV15" s="50"/>
      <c r="IW15" s="56"/>
      <c r="IX15" s="74"/>
      <c r="IY15" s="51"/>
      <c r="IZ15" s="51"/>
      <c r="JA15" s="56"/>
      <c r="JB15" s="2"/>
      <c r="JC15" s="52"/>
      <c r="JD15" s="50"/>
      <c r="JE15" s="50"/>
      <c r="JF15" s="56"/>
      <c r="JG15" s="74"/>
      <c r="JH15" s="51"/>
      <c r="JI15" s="51"/>
      <c r="JJ15" s="56"/>
      <c r="JK15" s="2"/>
      <c r="JL15" s="52"/>
      <c r="JM15" s="50"/>
      <c r="JN15" s="50"/>
      <c r="JO15" s="56"/>
      <c r="JP15" s="74"/>
      <c r="JQ15" s="51"/>
      <c r="JR15" s="51"/>
      <c r="JS15" s="56"/>
      <c r="JT15" s="2"/>
    </row>
    <row r="16" spans="1:280" ht="12" customHeight="1" x14ac:dyDescent="0.25">
      <c r="B16" s="52">
        <v>3512</v>
      </c>
      <c r="C16" s="50">
        <v>903</v>
      </c>
      <c r="D16" s="50">
        <v>905</v>
      </c>
      <c r="E16" s="56">
        <v>0</v>
      </c>
      <c r="F16" s="74"/>
      <c r="G16" s="51"/>
      <c r="H16" s="51"/>
      <c r="I16" s="56"/>
      <c r="K16" s="52"/>
      <c r="L16" s="50"/>
      <c r="M16" s="50"/>
      <c r="N16" s="56"/>
      <c r="O16" s="74"/>
      <c r="P16" s="51"/>
      <c r="Q16" s="51"/>
      <c r="R16" s="56"/>
      <c r="S16" s="2"/>
      <c r="T16" s="52"/>
      <c r="U16" s="50"/>
      <c r="V16" s="50"/>
      <c r="W16" s="56"/>
      <c r="X16" s="74"/>
      <c r="Y16" s="51"/>
      <c r="Z16" s="51"/>
      <c r="AA16" s="56"/>
      <c r="AB16" s="2"/>
      <c r="AC16" s="52"/>
      <c r="AD16" s="50"/>
      <c r="AE16" s="50"/>
      <c r="AF16" s="56"/>
      <c r="AG16" s="74"/>
      <c r="AH16" s="51"/>
      <c r="AI16" s="51"/>
      <c r="AJ16" s="56"/>
      <c r="AK16" s="2"/>
      <c r="AL16" s="52"/>
      <c r="AM16" s="50"/>
      <c r="AN16" s="50"/>
      <c r="AO16" s="56"/>
      <c r="AP16" s="74"/>
      <c r="AQ16" s="51"/>
      <c r="AR16" s="51"/>
      <c r="AS16" s="56"/>
      <c r="AT16" s="2"/>
      <c r="AU16" s="52"/>
      <c r="AV16" s="50"/>
      <c r="AW16" s="50"/>
      <c r="AX16" s="56"/>
      <c r="AY16" s="74"/>
      <c r="AZ16" s="51"/>
      <c r="BA16" s="51"/>
      <c r="BB16" s="56"/>
      <c r="BC16" s="2"/>
      <c r="BD16" s="52"/>
      <c r="BE16" s="50"/>
      <c r="BF16" s="50"/>
      <c r="BG16" s="56"/>
      <c r="BH16" s="74"/>
      <c r="BI16" s="51"/>
      <c r="BJ16" s="51"/>
      <c r="BK16" s="56"/>
      <c r="BL16" s="2"/>
      <c r="BM16" s="52"/>
      <c r="BN16" s="50"/>
      <c r="BO16" s="50"/>
      <c r="BP16" s="56"/>
      <c r="BQ16" s="74"/>
      <c r="BR16" s="51"/>
      <c r="BS16" s="51"/>
      <c r="BT16" s="56"/>
      <c r="BU16" s="2"/>
      <c r="BV16" s="52"/>
      <c r="BW16" s="50"/>
      <c r="BX16" s="50"/>
      <c r="BY16" s="56"/>
      <c r="BZ16" s="74"/>
      <c r="CA16" s="51"/>
      <c r="CB16" s="51"/>
      <c r="CC16" s="56"/>
      <c r="CD16" s="2"/>
      <c r="CE16" s="52"/>
      <c r="CF16" s="50"/>
      <c r="CG16" s="50"/>
      <c r="CH16" s="56"/>
      <c r="CI16" s="74"/>
      <c r="CJ16" s="51"/>
      <c r="CK16" s="51"/>
      <c r="CL16" s="56"/>
      <c r="CM16" s="2"/>
      <c r="CN16" s="52"/>
      <c r="CO16" s="50"/>
      <c r="CP16" s="50"/>
      <c r="CQ16" s="56"/>
      <c r="CR16" s="74"/>
      <c r="CS16" s="51"/>
      <c r="CT16" s="51"/>
      <c r="CU16" s="56"/>
      <c r="CV16" s="2"/>
      <c r="CW16" s="52"/>
      <c r="CX16" s="50"/>
      <c r="CY16" s="50"/>
      <c r="CZ16" s="56"/>
      <c r="DA16" s="74"/>
      <c r="DB16" s="51"/>
      <c r="DC16" s="51"/>
      <c r="DD16" s="56"/>
      <c r="DE16" s="2"/>
      <c r="DF16" s="52"/>
      <c r="DG16" s="50"/>
      <c r="DH16" s="50"/>
      <c r="DI16" s="56"/>
      <c r="DJ16" s="74"/>
      <c r="DK16" s="51"/>
      <c r="DL16" s="51"/>
      <c r="DM16" s="56"/>
      <c r="DN16" s="2"/>
      <c r="DO16" s="52"/>
      <c r="DP16" s="50"/>
      <c r="DQ16" s="50"/>
      <c r="DR16" s="56"/>
      <c r="DS16" s="74"/>
      <c r="DT16" s="51"/>
      <c r="DU16" s="51"/>
      <c r="DV16" s="56"/>
      <c r="DW16" s="2"/>
      <c r="DX16" s="52"/>
      <c r="DY16" s="50"/>
      <c r="DZ16" s="50"/>
      <c r="EA16" s="56"/>
      <c r="EB16" s="74"/>
      <c r="EC16" s="51"/>
      <c r="ED16" s="51"/>
      <c r="EE16" s="56"/>
      <c r="EF16" s="2"/>
      <c r="EG16" s="52"/>
      <c r="EH16" s="50"/>
      <c r="EI16" s="50"/>
      <c r="EJ16" s="56"/>
      <c r="EK16" s="74"/>
      <c r="EL16" s="51"/>
      <c r="EM16" s="51"/>
      <c r="EN16" s="56"/>
      <c r="EO16" s="2"/>
      <c r="EP16" s="52"/>
      <c r="EQ16" s="50"/>
      <c r="ER16" s="50"/>
      <c r="ES16" s="56"/>
      <c r="ET16" s="74"/>
      <c r="EU16" s="51"/>
      <c r="EV16" s="51"/>
      <c r="EW16" s="56"/>
      <c r="EX16" s="2"/>
      <c r="EY16" s="52"/>
      <c r="EZ16" s="50"/>
      <c r="FA16" s="50"/>
      <c r="FB16" s="56"/>
      <c r="FC16" s="74"/>
      <c r="FD16" s="51"/>
      <c r="FE16" s="51"/>
      <c r="FF16" s="56"/>
      <c r="FG16" s="2"/>
      <c r="FH16" s="52"/>
      <c r="FI16" s="50"/>
      <c r="FJ16" s="50"/>
      <c r="FK16" s="56"/>
      <c r="FL16" s="74"/>
      <c r="FM16" s="51"/>
      <c r="FN16" s="51"/>
      <c r="FO16" s="56"/>
      <c r="FP16" s="2"/>
      <c r="FQ16" s="52"/>
      <c r="FR16" s="50"/>
      <c r="FS16" s="50"/>
      <c r="FT16" s="56"/>
      <c r="FU16" s="74"/>
      <c r="FV16" s="51"/>
      <c r="FW16" s="51"/>
      <c r="FX16" s="56"/>
      <c r="FY16" s="2"/>
      <c r="FZ16" s="52"/>
      <c r="GA16" s="50"/>
      <c r="GB16" s="50"/>
      <c r="GC16" s="56"/>
      <c r="GD16" s="74"/>
      <c r="GE16" s="51"/>
      <c r="GF16" s="51"/>
      <c r="GG16" s="56"/>
      <c r="GH16" s="2"/>
      <c r="GI16" s="52"/>
      <c r="GJ16" s="50"/>
      <c r="GK16" s="50"/>
      <c r="GL16" s="56"/>
      <c r="GM16" s="74"/>
      <c r="GN16" s="51"/>
      <c r="GO16" s="51"/>
      <c r="GP16" s="56"/>
      <c r="GQ16" s="2"/>
      <c r="GR16" s="52"/>
      <c r="GS16" s="50"/>
      <c r="GT16" s="50"/>
      <c r="GU16" s="56"/>
      <c r="GV16" s="74"/>
      <c r="GW16" s="51"/>
      <c r="GX16" s="51"/>
      <c r="GY16" s="56"/>
      <c r="GZ16" s="2"/>
      <c r="HA16" s="52"/>
      <c r="HB16" s="50"/>
      <c r="HC16" s="50"/>
      <c r="HD16" s="56"/>
      <c r="HE16" s="74"/>
      <c r="HF16" s="51"/>
      <c r="HG16" s="51"/>
      <c r="HH16" s="56"/>
      <c r="HI16" s="2"/>
      <c r="HJ16" s="52"/>
      <c r="HK16" s="50"/>
      <c r="HL16" s="50"/>
      <c r="HM16" s="56"/>
      <c r="HN16" s="74"/>
      <c r="HO16" s="51"/>
      <c r="HP16" s="51"/>
      <c r="HQ16" s="56"/>
      <c r="HR16" s="2"/>
      <c r="HS16" s="52"/>
      <c r="HT16" s="50"/>
      <c r="HU16" s="50"/>
      <c r="HV16" s="56"/>
      <c r="HW16" s="74"/>
      <c r="HX16" s="51"/>
      <c r="HY16" s="51"/>
      <c r="HZ16" s="56"/>
      <c r="IA16" s="2"/>
      <c r="IB16" s="52"/>
      <c r="IC16" s="50"/>
      <c r="ID16" s="50"/>
      <c r="IE16" s="56"/>
      <c r="IF16" s="74"/>
      <c r="IG16" s="51"/>
      <c r="IH16" s="51"/>
      <c r="II16" s="56"/>
      <c r="IJ16" s="2"/>
      <c r="IK16" s="52"/>
      <c r="IL16" s="50"/>
      <c r="IM16" s="50"/>
      <c r="IN16" s="56"/>
      <c r="IO16" s="74"/>
      <c r="IP16" s="51"/>
      <c r="IQ16" s="51"/>
      <c r="IR16" s="56"/>
      <c r="IS16" s="2"/>
      <c r="IT16" s="52"/>
      <c r="IU16" s="50"/>
      <c r="IV16" s="50"/>
      <c r="IW16" s="56"/>
      <c r="IX16" s="74"/>
      <c r="IY16" s="51"/>
      <c r="IZ16" s="51"/>
      <c r="JA16" s="56"/>
      <c r="JB16" s="2"/>
      <c r="JC16" s="52"/>
      <c r="JD16" s="50"/>
      <c r="JE16" s="50"/>
      <c r="JF16" s="56"/>
      <c r="JG16" s="74"/>
      <c r="JH16" s="51"/>
      <c r="JI16" s="51"/>
      <c r="JJ16" s="56"/>
      <c r="JK16" s="2"/>
      <c r="JL16" s="52"/>
      <c r="JM16" s="50"/>
      <c r="JN16" s="50"/>
      <c r="JO16" s="56"/>
      <c r="JP16" s="74"/>
      <c r="JQ16" s="51"/>
      <c r="JR16" s="51"/>
      <c r="JS16" s="56"/>
      <c r="JT16" s="2"/>
    </row>
    <row r="17" spans="2:280" ht="12" customHeight="1" thickBot="1" x14ac:dyDescent="0.3">
      <c r="B17" s="58"/>
      <c r="C17" s="59"/>
      <c r="D17" s="59"/>
      <c r="E17" s="60"/>
      <c r="F17" s="74"/>
      <c r="G17" s="51"/>
      <c r="H17" s="51"/>
      <c r="I17" s="56"/>
      <c r="K17" s="58"/>
      <c r="L17" s="59"/>
      <c r="M17" s="59"/>
      <c r="N17" s="60"/>
      <c r="O17" s="74"/>
      <c r="P17" s="51"/>
      <c r="Q17" s="51"/>
      <c r="R17" s="56"/>
      <c r="S17" s="2"/>
      <c r="T17" s="58"/>
      <c r="U17" s="59"/>
      <c r="V17" s="59"/>
      <c r="W17" s="60"/>
      <c r="X17" s="74"/>
      <c r="Y17" s="51"/>
      <c r="Z17" s="51"/>
      <c r="AA17" s="56"/>
      <c r="AB17" s="2"/>
      <c r="AC17" s="58"/>
      <c r="AD17" s="59"/>
      <c r="AE17" s="59"/>
      <c r="AF17" s="60"/>
      <c r="AG17" s="74"/>
      <c r="AH17" s="51"/>
      <c r="AI17" s="51"/>
      <c r="AJ17" s="56"/>
      <c r="AK17" s="2"/>
      <c r="AL17" s="58"/>
      <c r="AM17" s="59"/>
      <c r="AN17" s="59"/>
      <c r="AO17" s="60"/>
      <c r="AP17" s="74"/>
      <c r="AQ17" s="51"/>
      <c r="AR17" s="51"/>
      <c r="AS17" s="56"/>
      <c r="AT17" s="2"/>
      <c r="AU17" s="58"/>
      <c r="AV17" s="59"/>
      <c r="AW17" s="59"/>
      <c r="AX17" s="60"/>
      <c r="AY17" s="74"/>
      <c r="AZ17" s="51"/>
      <c r="BA17" s="51"/>
      <c r="BB17" s="56"/>
      <c r="BC17" s="2"/>
      <c r="BD17" s="58"/>
      <c r="BE17" s="59"/>
      <c r="BF17" s="59"/>
      <c r="BG17" s="60"/>
      <c r="BH17" s="74"/>
      <c r="BI17" s="51"/>
      <c r="BJ17" s="51"/>
      <c r="BK17" s="56"/>
      <c r="BL17" s="2"/>
      <c r="BM17" s="58"/>
      <c r="BN17" s="59"/>
      <c r="BO17" s="59"/>
      <c r="BP17" s="60"/>
      <c r="BQ17" s="74"/>
      <c r="BR17" s="51"/>
      <c r="BS17" s="51"/>
      <c r="BT17" s="56"/>
      <c r="BU17" s="2"/>
      <c r="BV17" s="58"/>
      <c r="BW17" s="59"/>
      <c r="BX17" s="59"/>
      <c r="BY17" s="60"/>
      <c r="BZ17" s="74"/>
      <c r="CA17" s="51"/>
      <c r="CB17" s="51"/>
      <c r="CC17" s="56"/>
      <c r="CD17" s="2"/>
      <c r="CE17" s="58"/>
      <c r="CF17" s="59"/>
      <c r="CG17" s="59"/>
      <c r="CH17" s="60"/>
      <c r="CI17" s="74"/>
      <c r="CJ17" s="51"/>
      <c r="CK17" s="51"/>
      <c r="CL17" s="56"/>
      <c r="CM17" s="2"/>
      <c r="CN17" s="58"/>
      <c r="CO17" s="59"/>
      <c r="CP17" s="59"/>
      <c r="CQ17" s="60"/>
      <c r="CR17" s="74"/>
      <c r="CS17" s="51"/>
      <c r="CT17" s="51"/>
      <c r="CU17" s="56"/>
      <c r="CV17" s="2"/>
      <c r="CW17" s="58"/>
      <c r="CX17" s="59"/>
      <c r="CY17" s="59"/>
      <c r="CZ17" s="60"/>
      <c r="DA17" s="74"/>
      <c r="DB17" s="51"/>
      <c r="DC17" s="51"/>
      <c r="DD17" s="56"/>
      <c r="DE17" s="2"/>
      <c r="DF17" s="58"/>
      <c r="DG17" s="59"/>
      <c r="DH17" s="59"/>
      <c r="DI17" s="60"/>
      <c r="DJ17" s="74"/>
      <c r="DK17" s="51"/>
      <c r="DL17" s="51"/>
      <c r="DM17" s="56"/>
      <c r="DN17" s="2"/>
      <c r="DO17" s="58"/>
      <c r="DP17" s="59"/>
      <c r="DQ17" s="59"/>
      <c r="DR17" s="60"/>
      <c r="DS17" s="74"/>
      <c r="DT17" s="51"/>
      <c r="DU17" s="51"/>
      <c r="DV17" s="56"/>
      <c r="DW17" s="2"/>
      <c r="DX17" s="58"/>
      <c r="DY17" s="59"/>
      <c r="DZ17" s="59"/>
      <c r="EA17" s="60"/>
      <c r="EB17" s="74"/>
      <c r="EC17" s="51"/>
      <c r="ED17" s="51"/>
      <c r="EE17" s="56"/>
      <c r="EF17" s="2"/>
      <c r="EG17" s="58"/>
      <c r="EH17" s="59"/>
      <c r="EI17" s="59"/>
      <c r="EJ17" s="60"/>
      <c r="EK17" s="74"/>
      <c r="EL17" s="51"/>
      <c r="EM17" s="51"/>
      <c r="EN17" s="56"/>
      <c r="EO17" s="2"/>
      <c r="EP17" s="58"/>
      <c r="EQ17" s="59"/>
      <c r="ER17" s="59"/>
      <c r="ES17" s="60"/>
      <c r="ET17" s="74"/>
      <c r="EU17" s="51"/>
      <c r="EV17" s="51"/>
      <c r="EW17" s="56"/>
      <c r="EX17" s="2"/>
      <c r="EY17" s="58"/>
      <c r="EZ17" s="59"/>
      <c r="FA17" s="59"/>
      <c r="FB17" s="60"/>
      <c r="FC17" s="74"/>
      <c r="FD17" s="51"/>
      <c r="FE17" s="51"/>
      <c r="FF17" s="56"/>
      <c r="FG17" s="2"/>
      <c r="FH17" s="58"/>
      <c r="FI17" s="59"/>
      <c r="FJ17" s="59"/>
      <c r="FK17" s="60"/>
      <c r="FL17" s="74"/>
      <c r="FM17" s="51"/>
      <c r="FN17" s="51"/>
      <c r="FO17" s="56"/>
      <c r="FP17" s="2"/>
      <c r="FQ17" s="58"/>
      <c r="FR17" s="59"/>
      <c r="FS17" s="59"/>
      <c r="FT17" s="60"/>
      <c r="FU17" s="74"/>
      <c r="FV17" s="51"/>
      <c r="FW17" s="51"/>
      <c r="FX17" s="56"/>
      <c r="FY17" s="2"/>
      <c r="FZ17" s="58"/>
      <c r="GA17" s="59"/>
      <c r="GB17" s="59"/>
      <c r="GC17" s="60"/>
      <c r="GD17" s="74"/>
      <c r="GE17" s="51"/>
      <c r="GF17" s="51"/>
      <c r="GG17" s="56"/>
      <c r="GH17" s="2"/>
      <c r="GI17" s="58"/>
      <c r="GJ17" s="59"/>
      <c r="GK17" s="59"/>
      <c r="GL17" s="60"/>
      <c r="GM17" s="74"/>
      <c r="GN17" s="51"/>
      <c r="GO17" s="51"/>
      <c r="GP17" s="56"/>
      <c r="GQ17" s="2"/>
      <c r="GR17" s="58"/>
      <c r="GS17" s="59"/>
      <c r="GT17" s="59"/>
      <c r="GU17" s="60"/>
      <c r="GV17" s="74"/>
      <c r="GW17" s="51"/>
      <c r="GX17" s="51"/>
      <c r="GY17" s="56"/>
      <c r="GZ17" s="2"/>
      <c r="HA17" s="58"/>
      <c r="HB17" s="59"/>
      <c r="HC17" s="59"/>
      <c r="HD17" s="60"/>
      <c r="HE17" s="74"/>
      <c r="HF17" s="51"/>
      <c r="HG17" s="51"/>
      <c r="HH17" s="56"/>
      <c r="HI17" s="2"/>
      <c r="HJ17" s="58"/>
      <c r="HK17" s="59"/>
      <c r="HL17" s="59"/>
      <c r="HM17" s="60"/>
      <c r="HN17" s="74"/>
      <c r="HO17" s="51"/>
      <c r="HP17" s="51"/>
      <c r="HQ17" s="56"/>
      <c r="HR17" s="2"/>
      <c r="HS17" s="58"/>
      <c r="HT17" s="59"/>
      <c r="HU17" s="59"/>
      <c r="HV17" s="60"/>
      <c r="HW17" s="74"/>
      <c r="HX17" s="51"/>
      <c r="HY17" s="51"/>
      <c r="HZ17" s="56"/>
      <c r="IA17" s="2"/>
      <c r="IB17" s="58"/>
      <c r="IC17" s="59"/>
      <c r="ID17" s="59"/>
      <c r="IE17" s="60"/>
      <c r="IF17" s="74"/>
      <c r="IG17" s="51"/>
      <c r="IH17" s="51"/>
      <c r="II17" s="56"/>
      <c r="IJ17" s="2"/>
      <c r="IK17" s="58"/>
      <c r="IL17" s="59"/>
      <c r="IM17" s="59"/>
      <c r="IN17" s="60"/>
      <c r="IO17" s="74"/>
      <c r="IP17" s="51"/>
      <c r="IQ17" s="51"/>
      <c r="IR17" s="56"/>
      <c r="IS17" s="2"/>
      <c r="IT17" s="58"/>
      <c r="IU17" s="59"/>
      <c r="IV17" s="59"/>
      <c r="IW17" s="60"/>
      <c r="IX17" s="74"/>
      <c r="IY17" s="51"/>
      <c r="IZ17" s="51"/>
      <c r="JA17" s="56"/>
      <c r="JB17" s="2"/>
      <c r="JC17" s="58"/>
      <c r="JD17" s="59"/>
      <c r="JE17" s="59"/>
      <c r="JF17" s="60"/>
      <c r="JG17" s="74"/>
      <c r="JH17" s="51"/>
      <c r="JI17" s="51"/>
      <c r="JJ17" s="56"/>
      <c r="JK17" s="2"/>
      <c r="JL17" s="58"/>
      <c r="JM17" s="59"/>
      <c r="JN17" s="59"/>
      <c r="JO17" s="60"/>
      <c r="JP17" s="74"/>
      <c r="JQ17" s="51"/>
      <c r="JR17" s="51"/>
      <c r="JS17" s="56"/>
      <c r="JT17" s="2"/>
    </row>
    <row r="18" spans="2:280" ht="12" customHeight="1" x14ac:dyDescent="0.25">
      <c r="B18" s="222" t="s">
        <v>14</v>
      </c>
      <c r="C18" s="223"/>
      <c r="D18" s="223"/>
      <c r="E18" s="78">
        <f>SUM(E15:E17)</f>
        <v>0</v>
      </c>
      <c r="F18" s="74"/>
      <c r="G18" s="51"/>
      <c r="H18" s="51"/>
      <c r="I18" s="56"/>
      <c r="K18" s="222" t="s">
        <v>14</v>
      </c>
      <c r="L18" s="223"/>
      <c r="M18" s="223"/>
      <c r="N18" s="78">
        <f>SUM(N15:N17)</f>
        <v>0</v>
      </c>
      <c r="O18" s="74"/>
      <c r="P18" s="51"/>
      <c r="Q18" s="51"/>
      <c r="R18" s="56"/>
      <c r="S18" s="2"/>
      <c r="T18" s="222" t="s">
        <v>14</v>
      </c>
      <c r="U18" s="223"/>
      <c r="V18" s="223"/>
      <c r="W18" s="78">
        <f t="shared" ref="W18" si="232">SUM(W15:W17)</f>
        <v>0</v>
      </c>
      <c r="X18" s="74"/>
      <c r="Y18" s="51"/>
      <c r="Z18" s="51"/>
      <c r="AA18" s="56"/>
      <c r="AB18" s="2"/>
      <c r="AC18" s="222" t="s">
        <v>14</v>
      </c>
      <c r="AD18" s="223"/>
      <c r="AE18" s="223"/>
      <c r="AF18" s="78">
        <f t="shared" ref="AF18" si="233">SUM(AF15:AF17)</f>
        <v>0</v>
      </c>
      <c r="AG18" s="74"/>
      <c r="AH18" s="51"/>
      <c r="AI18" s="51"/>
      <c r="AJ18" s="56"/>
      <c r="AK18" s="2"/>
      <c r="AL18" s="222" t="s">
        <v>14</v>
      </c>
      <c r="AM18" s="223"/>
      <c r="AN18" s="223"/>
      <c r="AO18" s="78">
        <f t="shared" ref="AO18" si="234">SUM(AO15:AO17)</f>
        <v>0</v>
      </c>
      <c r="AP18" s="74"/>
      <c r="AQ18" s="51"/>
      <c r="AR18" s="51"/>
      <c r="AS18" s="56"/>
      <c r="AT18" s="2"/>
      <c r="AU18" s="222" t="s">
        <v>14</v>
      </c>
      <c r="AV18" s="223"/>
      <c r="AW18" s="223"/>
      <c r="AX18" s="78">
        <f t="shared" ref="AX18" si="235">SUM(AX15:AX17)</f>
        <v>0</v>
      </c>
      <c r="AY18" s="74"/>
      <c r="AZ18" s="51"/>
      <c r="BA18" s="51"/>
      <c r="BB18" s="56"/>
      <c r="BC18" s="2"/>
      <c r="BD18" s="222" t="s">
        <v>14</v>
      </c>
      <c r="BE18" s="223"/>
      <c r="BF18" s="223"/>
      <c r="BG18" s="78">
        <f t="shared" ref="BG18" si="236">SUM(BG15:BG17)</f>
        <v>0</v>
      </c>
      <c r="BH18" s="74"/>
      <c r="BI18" s="51"/>
      <c r="BJ18" s="51"/>
      <c r="BK18" s="56"/>
      <c r="BL18" s="2"/>
      <c r="BM18" s="222" t="s">
        <v>14</v>
      </c>
      <c r="BN18" s="223"/>
      <c r="BO18" s="223"/>
      <c r="BP18" s="78">
        <f t="shared" ref="BP18" si="237">SUM(BP15:BP17)</f>
        <v>0</v>
      </c>
      <c r="BQ18" s="74"/>
      <c r="BR18" s="51"/>
      <c r="BS18" s="51"/>
      <c r="BT18" s="56"/>
      <c r="BU18" s="2"/>
      <c r="BV18" s="222" t="s">
        <v>14</v>
      </c>
      <c r="BW18" s="223"/>
      <c r="BX18" s="223"/>
      <c r="BY18" s="78">
        <f t="shared" ref="BY18" si="238">SUM(BY15:BY17)</f>
        <v>0</v>
      </c>
      <c r="BZ18" s="74"/>
      <c r="CA18" s="51"/>
      <c r="CB18" s="51"/>
      <c r="CC18" s="56"/>
      <c r="CD18" s="2"/>
      <c r="CE18" s="222" t="s">
        <v>14</v>
      </c>
      <c r="CF18" s="223"/>
      <c r="CG18" s="223"/>
      <c r="CH18" s="78">
        <f t="shared" ref="CH18" si="239">SUM(CH15:CH17)</f>
        <v>0</v>
      </c>
      <c r="CI18" s="74"/>
      <c r="CJ18" s="51"/>
      <c r="CK18" s="51"/>
      <c r="CL18" s="56"/>
      <c r="CM18" s="2"/>
      <c r="CN18" s="222" t="s">
        <v>14</v>
      </c>
      <c r="CO18" s="223"/>
      <c r="CP18" s="223"/>
      <c r="CQ18" s="78">
        <f t="shared" ref="CQ18" si="240">SUM(CQ15:CQ17)</f>
        <v>0</v>
      </c>
      <c r="CR18" s="74"/>
      <c r="CS18" s="51"/>
      <c r="CT18" s="51"/>
      <c r="CU18" s="56"/>
      <c r="CV18" s="2"/>
      <c r="CW18" s="222" t="s">
        <v>14</v>
      </c>
      <c r="CX18" s="223"/>
      <c r="CY18" s="223"/>
      <c r="CZ18" s="78">
        <f t="shared" ref="CZ18" si="241">SUM(CZ15:CZ17)</f>
        <v>0</v>
      </c>
      <c r="DA18" s="74"/>
      <c r="DB18" s="51"/>
      <c r="DC18" s="51"/>
      <c r="DD18" s="56"/>
      <c r="DE18" s="2"/>
      <c r="DF18" s="222" t="s">
        <v>14</v>
      </c>
      <c r="DG18" s="223"/>
      <c r="DH18" s="223"/>
      <c r="DI18" s="78">
        <f t="shared" ref="DI18" si="242">SUM(DI15:DI17)</f>
        <v>0</v>
      </c>
      <c r="DJ18" s="74"/>
      <c r="DK18" s="51"/>
      <c r="DL18" s="51"/>
      <c r="DM18" s="56"/>
      <c r="DN18" s="2"/>
      <c r="DO18" s="222" t="s">
        <v>14</v>
      </c>
      <c r="DP18" s="223"/>
      <c r="DQ18" s="223"/>
      <c r="DR18" s="78">
        <f t="shared" ref="DR18" si="243">SUM(DR15:DR17)</f>
        <v>0</v>
      </c>
      <c r="DS18" s="74"/>
      <c r="DT18" s="51"/>
      <c r="DU18" s="51"/>
      <c r="DV18" s="56"/>
      <c r="DW18" s="2"/>
      <c r="DX18" s="222" t="s">
        <v>14</v>
      </c>
      <c r="DY18" s="223"/>
      <c r="DZ18" s="223"/>
      <c r="EA18" s="78">
        <f t="shared" ref="EA18" si="244">SUM(EA15:EA17)</f>
        <v>0</v>
      </c>
      <c r="EB18" s="74"/>
      <c r="EC18" s="51"/>
      <c r="ED18" s="51"/>
      <c r="EE18" s="56"/>
      <c r="EF18" s="2"/>
      <c r="EG18" s="222" t="s">
        <v>14</v>
      </c>
      <c r="EH18" s="223"/>
      <c r="EI18" s="223"/>
      <c r="EJ18" s="78">
        <f t="shared" ref="EJ18" si="245">SUM(EJ15:EJ17)</f>
        <v>0</v>
      </c>
      <c r="EK18" s="74"/>
      <c r="EL18" s="51"/>
      <c r="EM18" s="51"/>
      <c r="EN18" s="56"/>
      <c r="EO18" s="2"/>
      <c r="EP18" s="222" t="s">
        <v>14</v>
      </c>
      <c r="EQ18" s="223"/>
      <c r="ER18" s="223"/>
      <c r="ES18" s="78">
        <f t="shared" ref="ES18" si="246">SUM(ES15:ES17)</f>
        <v>0</v>
      </c>
      <c r="ET18" s="74"/>
      <c r="EU18" s="51"/>
      <c r="EV18" s="51"/>
      <c r="EW18" s="56"/>
      <c r="EX18" s="2"/>
      <c r="EY18" s="222" t="s">
        <v>14</v>
      </c>
      <c r="EZ18" s="223"/>
      <c r="FA18" s="223"/>
      <c r="FB18" s="78">
        <f t="shared" ref="FB18" si="247">SUM(FB15:FB17)</f>
        <v>0</v>
      </c>
      <c r="FC18" s="74"/>
      <c r="FD18" s="51"/>
      <c r="FE18" s="51"/>
      <c r="FF18" s="56"/>
      <c r="FG18" s="2"/>
      <c r="FH18" s="222" t="s">
        <v>14</v>
      </c>
      <c r="FI18" s="223"/>
      <c r="FJ18" s="223"/>
      <c r="FK18" s="78">
        <f t="shared" ref="FK18" si="248">SUM(FK15:FK17)</f>
        <v>0</v>
      </c>
      <c r="FL18" s="74"/>
      <c r="FM18" s="51"/>
      <c r="FN18" s="51"/>
      <c r="FO18" s="56"/>
      <c r="FP18" s="2"/>
      <c r="FQ18" s="222" t="s">
        <v>14</v>
      </c>
      <c r="FR18" s="223"/>
      <c r="FS18" s="223"/>
      <c r="FT18" s="78">
        <f t="shared" ref="FT18" si="249">SUM(FT15:FT17)</f>
        <v>0</v>
      </c>
      <c r="FU18" s="74"/>
      <c r="FV18" s="51"/>
      <c r="FW18" s="51"/>
      <c r="FX18" s="56"/>
      <c r="FY18" s="2"/>
      <c r="FZ18" s="222" t="s">
        <v>14</v>
      </c>
      <c r="GA18" s="223"/>
      <c r="GB18" s="223"/>
      <c r="GC18" s="78">
        <f t="shared" ref="GC18" si="250">SUM(GC15:GC17)</f>
        <v>0</v>
      </c>
      <c r="GD18" s="74"/>
      <c r="GE18" s="51"/>
      <c r="GF18" s="51"/>
      <c r="GG18" s="56"/>
      <c r="GH18" s="2"/>
      <c r="GI18" s="222" t="s">
        <v>14</v>
      </c>
      <c r="GJ18" s="223"/>
      <c r="GK18" s="223"/>
      <c r="GL18" s="78">
        <f t="shared" ref="GL18" si="251">SUM(GL15:GL17)</f>
        <v>0</v>
      </c>
      <c r="GM18" s="74"/>
      <c r="GN18" s="51"/>
      <c r="GO18" s="51"/>
      <c r="GP18" s="56"/>
      <c r="GQ18" s="2"/>
      <c r="GR18" s="222" t="s">
        <v>14</v>
      </c>
      <c r="GS18" s="223"/>
      <c r="GT18" s="223"/>
      <c r="GU18" s="78">
        <f t="shared" ref="GU18" si="252">SUM(GU15:GU17)</f>
        <v>0</v>
      </c>
      <c r="GV18" s="74"/>
      <c r="GW18" s="51"/>
      <c r="GX18" s="51"/>
      <c r="GY18" s="56"/>
      <c r="GZ18" s="2"/>
      <c r="HA18" s="222" t="s">
        <v>14</v>
      </c>
      <c r="HB18" s="223"/>
      <c r="HC18" s="223"/>
      <c r="HD18" s="78">
        <f t="shared" ref="HD18" si="253">SUM(HD15:HD17)</f>
        <v>0</v>
      </c>
      <c r="HE18" s="74"/>
      <c r="HF18" s="51"/>
      <c r="HG18" s="51"/>
      <c r="HH18" s="56"/>
      <c r="HI18" s="2"/>
      <c r="HJ18" s="222" t="s">
        <v>14</v>
      </c>
      <c r="HK18" s="223"/>
      <c r="HL18" s="223"/>
      <c r="HM18" s="78">
        <f t="shared" ref="HM18" si="254">SUM(HM15:HM17)</f>
        <v>0</v>
      </c>
      <c r="HN18" s="74"/>
      <c r="HO18" s="51"/>
      <c r="HP18" s="51"/>
      <c r="HQ18" s="56"/>
      <c r="HR18" s="2"/>
      <c r="HS18" s="222" t="s">
        <v>14</v>
      </c>
      <c r="HT18" s="223"/>
      <c r="HU18" s="223"/>
      <c r="HV18" s="78">
        <f t="shared" ref="HV18" si="255">SUM(HV15:HV17)</f>
        <v>0</v>
      </c>
      <c r="HW18" s="74"/>
      <c r="HX18" s="51"/>
      <c r="HY18" s="51"/>
      <c r="HZ18" s="56"/>
      <c r="IA18" s="2"/>
      <c r="IB18" s="222" t="s">
        <v>14</v>
      </c>
      <c r="IC18" s="223"/>
      <c r="ID18" s="223"/>
      <c r="IE18" s="78">
        <f t="shared" ref="IE18" si="256">SUM(IE15:IE17)</f>
        <v>0</v>
      </c>
      <c r="IF18" s="74"/>
      <c r="IG18" s="51"/>
      <c r="IH18" s="51"/>
      <c r="II18" s="56"/>
      <c r="IJ18" s="2"/>
      <c r="IK18" s="222" t="s">
        <v>14</v>
      </c>
      <c r="IL18" s="223"/>
      <c r="IM18" s="223"/>
      <c r="IN18" s="78">
        <f t="shared" ref="IN18" si="257">SUM(IN15:IN17)</f>
        <v>0</v>
      </c>
      <c r="IO18" s="74"/>
      <c r="IP18" s="51"/>
      <c r="IQ18" s="51"/>
      <c r="IR18" s="56"/>
      <c r="IS18" s="2"/>
      <c r="IT18" s="222" t="s">
        <v>14</v>
      </c>
      <c r="IU18" s="223"/>
      <c r="IV18" s="223"/>
      <c r="IW18" s="78">
        <f t="shared" ref="IW18" si="258">SUM(IW15:IW17)</f>
        <v>0</v>
      </c>
      <c r="IX18" s="74"/>
      <c r="IY18" s="51"/>
      <c r="IZ18" s="51"/>
      <c r="JA18" s="56"/>
      <c r="JB18" s="2"/>
      <c r="JC18" s="222" t="s">
        <v>14</v>
      </c>
      <c r="JD18" s="223"/>
      <c r="JE18" s="223"/>
      <c r="JF18" s="78">
        <f t="shared" ref="JF18" si="259">SUM(JF15:JF17)</f>
        <v>0</v>
      </c>
      <c r="JG18" s="74"/>
      <c r="JH18" s="51"/>
      <c r="JI18" s="51"/>
      <c r="JJ18" s="56"/>
      <c r="JK18" s="2"/>
      <c r="JL18" s="222" t="s">
        <v>14</v>
      </c>
      <c r="JM18" s="223"/>
      <c r="JN18" s="223"/>
      <c r="JO18" s="78">
        <f t="shared" ref="JO18" si="260">SUM(JO15:JO17)</f>
        <v>0</v>
      </c>
      <c r="JP18" s="74"/>
      <c r="JQ18" s="51"/>
      <c r="JR18" s="51"/>
      <c r="JS18" s="56"/>
      <c r="JT18" s="2"/>
    </row>
    <row r="19" spans="2:280" ht="12" customHeight="1" thickBot="1" x14ac:dyDescent="0.3">
      <c r="B19" s="220" t="s">
        <v>15</v>
      </c>
      <c r="C19" s="221"/>
      <c r="D19" s="221"/>
      <c r="E19" s="79">
        <f>+E18</f>
        <v>0</v>
      </c>
      <c r="F19" s="74"/>
      <c r="G19" s="51"/>
      <c r="H19" s="51"/>
      <c r="I19" s="56"/>
      <c r="K19" s="220" t="s">
        <v>15</v>
      </c>
      <c r="L19" s="221"/>
      <c r="M19" s="221"/>
      <c r="N19" s="79">
        <f>+E19+N18</f>
        <v>0</v>
      </c>
      <c r="O19" s="74"/>
      <c r="P19" s="51"/>
      <c r="Q19" s="51"/>
      <c r="R19" s="56"/>
      <c r="S19" s="2"/>
      <c r="T19" s="220" t="s">
        <v>15</v>
      </c>
      <c r="U19" s="221"/>
      <c r="V19" s="221"/>
      <c r="W19" s="79">
        <f t="shared" ref="W19" si="261">+N19+W18</f>
        <v>0</v>
      </c>
      <c r="X19" s="74"/>
      <c r="Y19" s="51"/>
      <c r="Z19" s="51"/>
      <c r="AA19" s="56"/>
      <c r="AB19" s="2"/>
      <c r="AC19" s="220" t="s">
        <v>15</v>
      </c>
      <c r="AD19" s="221"/>
      <c r="AE19" s="221"/>
      <c r="AF19" s="79">
        <f t="shared" ref="AF19" si="262">+W19+AF18</f>
        <v>0</v>
      </c>
      <c r="AG19" s="74"/>
      <c r="AH19" s="51"/>
      <c r="AI19" s="51"/>
      <c r="AJ19" s="56"/>
      <c r="AK19" s="2"/>
      <c r="AL19" s="220" t="s">
        <v>15</v>
      </c>
      <c r="AM19" s="221"/>
      <c r="AN19" s="221"/>
      <c r="AO19" s="79">
        <f t="shared" ref="AO19" si="263">+AF19+AO18</f>
        <v>0</v>
      </c>
      <c r="AP19" s="74"/>
      <c r="AQ19" s="51"/>
      <c r="AR19" s="51"/>
      <c r="AS19" s="56"/>
      <c r="AT19" s="2"/>
      <c r="AU19" s="220" t="s">
        <v>15</v>
      </c>
      <c r="AV19" s="221"/>
      <c r="AW19" s="221"/>
      <c r="AX19" s="79">
        <f t="shared" ref="AX19" si="264">+AO19+AX18</f>
        <v>0</v>
      </c>
      <c r="AY19" s="74"/>
      <c r="AZ19" s="51"/>
      <c r="BA19" s="51"/>
      <c r="BB19" s="56"/>
      <c r="BC19" s="2"/>
      <c r="BD19" s="220" t="s">
        <v>15</v>
      </c>
      <c r="BE19" s="221"/>
      <c r="BF19" s="221"/>
      <c r="BG19" s="79">
        <f t="shared" ref="BG19" si="265">+AX19+BG18</f>
        <v>0</v>
      </c>
      <c r="BH19" s="74"/>
      <c r="BI19" s="51"/>
      <c r="BJ19" s="51"/>
      <c r="BK19" s="56"/>
      <c r="BL19" s="2"/>
      <c r="BM19" s="220" t="s">
        <v>15</v>
      </c>
      <c r="BN19" s="221"/>
      <c r="BO19" s="221"/>
      <c r="BP19" s="79">
        <f t="shared" ref="BP19" si="266">+BG19+BP18</f>
        <v>0</v>
      </c>
      <c r="BQ19" s="74"/>
      <c r="BR19" s="51"/>
      <c r="BS19" s="51"/>
      <c r="BT19" s="56"/>
      <c r="BU19" s="2"/>
      <c r="BV19" s="220" t="s">
        <v>15</v>
      </c>
      <c r="BW19" s="221"/>
      <c r="BX19" s="221"/>
      <c r="BY19" s="79">
        <f t="shared" ref="BY19" si="267">+BP19+BY18</f>
        <v>0</v>
      </c>
      <c r="BZ19" s="74"/>
      <c r="CA19" s="51"/>
      <c r="CB19" s="51"/>
      <c r="CC19" s="56"/>
      <c r="CD19" s="2"/>
      <c r="CE19" s="220" t="s">
        <v>15</v>
      </c>
      <c r="CF19" s="221"/>
      <c r="CG19" s="221"/>
      <c r="CH19" s="79">
        <f t="shared" ref="CH19" si="268">+BY19+CH18</f>
        <v>0</v>
      </c>
      <c r="CI19" s="74"/>
      <c r="CJ19" s="51"/>
      <c r="CK19" s="51"/>
      <c r="CL19" s="56"/>
      <c r="CM19" s="2"/>
      <c r="CN19" s="220" t="s">
        <v>15</v>
      </c>
      <c r="CO19" s="221"/>
      <c r="CP19" s="221"/>
      <c r="CQ19" s="79">
        <f t="shared" ref="CQ19" si="269">+CH19+CQ18</f>
        <v>0</v>
      </c>
      <c r="CR19" s="74"/>
      <c r="CS19" s="51"/>
      <c r="CT19" s="51"/>
      <c r="CU19" s="56"/>
      <c r="CV19" s="2"/>
      <c r="CW19" s="220" t="s">
        <v>15</v>
      </c>
      <c r="CX19" s="221"/>
      <c r="CY19" s="221"/>
      <c r="CZ19" s="79">
        <f t="shared" ref="CZ19" si="270">+CQ19+CZ18</f>
        <v>0</v>
      </c>
      <c r="DA19" s="74"/>
      <c r="DB19" s="51"/>
      <c r="DC19" s="51"/>
      <c r="DD19" s="56"/>
      <c r="DE19" s="2"/>
      <c r="DF19" s="220" t="s">
        <v>15</v>
      </c>
      <c r="DG19" s="221"/>
      <c r="DH19" s="221"/>
      <c r="DI19" s="79">
        <f t="shared" ref="DI19" si="271">+CZ19+DI18</f>
        <v>0</v>
      </c>
      <c r="DJ19" s="74"/>
      <c r="DK19" s="51"/>
      <c r="DL19" s="51"/>
      <c r="DM19" s="56"/>
      <c r="DN19" s="2"/>
      <c r="DO19" s="220" t="s">
        <v>15</v>
      </c>
      <c r="DP19" s="221"/>
      <c r="DQ19" s="221"/>
      <c r="DR19" s="79">
        <f t="shared" ref="DR19" si="272">+DI19+DR18</f>
        <v>0</v>
      </c>
      <c r="DS19" s="74"/>
      <c r="DT19" s="51"/>
      <c r="DU19" s="51"/>
      <c r="DV19" s="56"/>
      <c r="DW19" s="2"/>
      <c r="DX19" s="220" t="s">
        <v>15</v>
      </c>
      <c r="DY19" s="221"/>
      <c r="DZ19" s="221"/>
      <c r="EA19" s="79">
        <f t="shared" ref="EA19" si="273">+DR19+EA18</f>
        <v>0</v>
      </c>
      <c r="EB19" s="74"/>
      <c r="EC19" s="51"/>
      <c r="ED19" s="51"/>
      <c r="EE19" s="56"/>
      <c r="EF19" s="2"/>
      <c r="EG19" s="220" t="s">
        <v>15</v>
      </c>
      <c r="EH19" s="221"/>
      <c r="EI19" s="221"/>
      <c r="EJ19" s="79">
        <f t="shared" ref="EJ19" si="274">+EA19+EJ18</f>
        <v>0</v>
      </c>
      <c r="EK19" s="74"/>
      <c r="EL19" s="51"/>
      <c r="EM19" s="51"/>
      <c r="EN19" s="56"/>
      <c r="EO19" s="2"/>
      <c r="EP19" s="220" t="s">
        <v>15</v>
      </c>
      <c r="EQ19" s="221"/>
      <c r="ER19" s="221"/>
      <c r="ES19" s="79">
        <f t="shared" ref="ES19" si="275">+EJ19+ES18</f>
        <v>0</v>
      </c>
      <c r="ET19" s="74"/>
      <c r="EU19" s="51"/>
      <c r="EV19" s="51"/>
      <c r="EW19" s="56"/>
      <c r="EX19" s="2"/>
      <c r="EY19" s="220" t="s">
        <v>15</v>
      </c>
      <c r="EZ19" s="221"/>
      <c r="FA19" s="221"/>
      <c r="FB19" s="79">
        <f t="shared" ref="FB19" si="276">+ES19+FB18</f>
        <v>0</v>
      </c>
      <c r="FC19" s="74"/>
      <c r="FD19" s="51"/>
      <c r="FE19" s="51"/>
      <c r="FF19" s="56"/>
      <c r="FG19" s="2"/>
      <c r="FH19" s="220" t="s">
        <v>15</v>
      </c>
      <c r="FI19" s="221"/>
      <c r="FJ19" s="221"/>
      <c r="FK19" s="79">
        <f t="shared" ref="FK19" si="277">+FB19+FK18</f>
        <v>0</v>
      </c>
      <c r="FL19" s="74"/>
      <c r="FM19" s="51"/>
      <c r="FN19" s="51"/>
      <c r="FO19" s="56"/>
      <c r="FP19" s="2"/>
      <c r="FQ19" s="220" t="s">
        <v>15</v>
      </c>
      <c r="FR19" s="221"/>
      <c r="FS19" s="221"/>
      <c r="FT19" s="79">
        <f t="shared" ref="FT19" si="278">+FK19+FT18</f>
        <v>0</v>
      </c>
      <c r="FU19" s="74"/>
      <c r="FV19" s="51"/>
      <c r="FW19" s="51"/>
      <c r="FX19" s="56"/>
      <c r="FY19" s="2"/>
      <c r="FZ19" s="220" t="s">
        <v>15</v>
      </c>
      <c r="GA19" s="221"/>
      <c r="GB19" s="221"/>
      <c r="GC19" s="79">
        <f t="shared" ref="GC19" si="279">+FT19+GC18</f>
        <v>0</v>
      </c>
      <c r="GD19" s="74"/>
      <c r="GE19" s="51"/>
      <c r="GF19" s="51"/>
      <c r="GG19" s="56"/>
      <c r="GH19" s="2"/>
      <c r="GI19" s="220" t="s">
        <v>15</v>
      </c>
      <c r="GJ19" s="221"/>
      <c r="GK19" s="221"/>
      <c r="GL19" s="79">
        <f t="shared" ref="GL19" si="280">+GC19+GL18</f>
        <v>0</v>
      </c>
      <c r="GM19" s="74"/>
      <c r="GN19" s="51"/>
      <c r="GO19" s="51"/>
      <c r="GP19" s="56"/>
      <c r="GQ19" s="2"/>
      <c r="GR19" s="220" t="s">
        <v>15</v>
      </c>
      <c r="GS19" s="221"/>
      <c r="GT19" s="221"/>
      <c r="GU19" s="79">
        <f t="shared" ref="GU19" si="281">+GL19+GU18</f>
        <v>0</v>
      </c>
      <c r="GV19" s="74"/>
      <c r="GW19" s="51"/>
      <c r="GX19" s="51"/>
      <c r="GY19" s="56"/>
      <c r="GZ19" s="2"/>
      <c r="HA19" s="220" t="s">
        <v>15</v>
      </c>
      <c r="HB19" s="221"/>
      <c r="HC19" s="221"/>
      <c r="HD19" s="79">
        <f t="shared" ref="HD19" si="282">+GU19+HD18</f>
        <v>0</v>
      </c>
      <c r="HE19" s="74"/>
      <c r="HF19" s="51"/>
      <c r="HG19" s="51"/>
      <c r="HH19" s="56"/>
      <c r="HI19" s="2"/>
      <c r="HJ19" s="220" t="s">
        <v>15</v>
      </c>
      <c r="HK19" s="221"/>
      <c r="HL19" s="221"/>
      <c r="HM19" s="79">
        <f t="shared" ref="HM19" si="283">+HD19+HM18</f>
        <v>0</v>
      </c>
      <c r="HN19" s="74"/>
      <c r="HO19" s="51"/>
      <c r="HP19" s="51"/>
      <c r="HQ19" s="56"/>
      <c r="HR19" s="2"/>
      <c r="HS19" s="220" t="s">
        <v>15</v>
      </c>
      <c r="HT19" s="221"/>
      <c r="HU19" s="221"/>
      <c r="HV19" s="79">
        <f t="shared" ref="HV19" si="284">+HM19+HV18</f>
        <v>0</v>
      </c>
      <c r="HW19" s="74"/>
      <c r="HX19" s="51"/>
      <c r="HY19" s="51"/>
      <c r="HZ19" s="56"/>
      <c r="IA19" s="2"/>
      <c r="IB19" s="220" t="s">
        <v>15</v>
      </c>
      <c r="IC19" s="221"/>
      <c r="ID19" s="221"/>
      <c r="IE19" s="79">
        <f t="shared" ref="IE19" si="285">+HV19+IE18</f>
        <v>0</v>
      </c>
      <c r="IF19" s="74"/>
      <c r="IG19" s="51"/>
      <c r="IH19" s="51"/>
      <c r="II19" s="56"/>
      <c r="IJ19" s="2"/>
      <c r="IK19" s="220" t="s">
        <v>15</v>
      </c>
      <c r="IL19" s="221"/>
      <c r="IM19" s="221"/>
      <c r="IN19" s="79">
        <f t="shared" ref="IN19" si="286">+IE19+IN18</f>
        <v>0</v>
      </c>
      <c r="IO19" s="74"/>
      <c r="IP19" s="51"/>
      <c r="IQ19" s="51"/>
      <c r="IR19" s="56"/>
      <c r="IS19" s="2"/>
      <c r="IT19" s="220" t="s">
        <v>15</v>
      </c>
      <c r="IU19" s="221"/>
      <c r="IV19" s="221"/>
      <c r="IW19" s="79">
        <f t="shared" ref="IW19" si="287">+IN19+IW18</f>
        <v>0</v>
      </c>
      <c r="IX19" s="74"/>
      <c r="IY19" s="51"/>
      <c r="IZ19" s="51"/>
      <c r="JA19" s="56"/>
      <c r="JB19" s="2"/>
      <c r="JC19" s="220" t="s">
        <v>15</v>
      </c>
      <c r="JD19" s="221"/>
      <c r="JE19" s="221"/>
      <c r="JF19" s="79">
        <f t="shared" ref="JF19" si="288">+IW19+JF18</f>
        <v>0</v>
      </c>
      <c r="JG19" s="74"/>
      <c r="JH19" s="51"/>
      <c r="JI19" s="51"/>
      <c r="JJ19" s="56"/>
      <c r="JK19" s="2"/>
      <c r="JL19" s="220" t="s">
        <v>15</v>
      </c>
      <c r="JM19" s="221"/>
      <c r="JN19" s="221"/>
      <c r="JO19" s="79">
        <f t="shared" ref="JO19" si="289">+JF19+JO18</f>
        <v>0</v>
      </c>
      <c r="JP19" s="74"/>
      <c r="JQ19" s="51"/>
      <c r="JR19" s="51"/>
      <c r="JS19" s="56"/>
      <c r="JT19" s="2"/>
    </row>
    <row r="20" spans="2:280" ht="12" customHeight="1" x14ac:dyDescent="0.25">
      <c r="B20" s="163" t="s">
        <v>16</v>
      </c>
      <c r="C20" s="164"/>
      <c r="D20" s="164"/>
      <c r="E20" s="165"/>
      <c r="F20" s="74"/>
      <c r="G20" s="51"/>
      <c r="H20" s="51"/>
      <c r="I20" s="56"/>
      <c r="K20" s="163" t="s">
        <v>16</v>
      </c>
      <c r="L20" s="164"/>
      <c r="M20" s="164"/>
      <c r="N20" s="165"/>
      <c r="O20" s="74"/>
      <c r="P20" s="51"/>
      <c r="Q20" s="51"/>
      <c r="R20" s="56"/>
      <c r="S20" s="2"/>
      <c r="T20" s="163" t="s">
        <v>16</v>
      </c>
      <c r="U20" s="164"/>
      <c r="V20" s="164"/>
      <c r="W20" s="165"/>
      <c r="X20" s="74"/>
      <c r="Y20" s="51"/>
      <c r="Z20" s="51"/>
      <c r="AA20" s="56"/>
      <c r="AB20" s="2"/>
      <c r="AC20" s="163" t="s">
        <v>16</v>
      </c>
      <c r="AD20" s="164"/>
      <c r="AE20" s="164"/>
      <c r="AF20" s="165"/>
      <c r="AG20" s="74"/>
      <c r="AH20" s="51"/>
      <c r="AI20" s="51"/>
      <c r="AJ20" s="56"/>
      <c r="AK20" s="2"/>
      <c r="AL20" s="163" t="s">
        <v>16</v>
      </c>
      <c r="AM20" s="164"/>
      <c r="AN20" s="164"/>
      <c r="AO20" s="165"/>
      <c r="AP20" s="74"/>
      <c r="AQ20" s="51"/>
      <c r="AR20" s="51"/>
      <c r="AS20" s="56"/>
      <c r="AT20" s="2"/>
      <c r="AU20" s="163" t="s">
        <v>16</v>
      </c>
      <c r="AV20" s="164"/>
      <c r="AW20" s="164"/>
      <c r="AX20" s="165"/>
      <c r="AY20" s="74"/>
      <c r="AZ20" s="51"/>
      <c r="BA20" s="51"/>
      <c r="BB20" s="56"/>
      <c r="BC20" s="2"/>
      <c r="BD20" s="163" t="s">
        <v>16</v>
      </c>
      <c r="BE20" s="164"/>
      <c r="BF20" s="164"/>
      <c r="BG20" s="165"/>
      <c r="BH20" s="74"/>
      <c r="BI20" s="51"/>
      <c r="BJ20" s="51"/>
      <c r="BK20" s="56"/>
      <c r="BL20" s="2"/>
      <c r="BM20" s="163" t="s">
        <v>16</v>
      </c>
      <c r="BN20" s="164"/>
      <c r="BO20" s="164"/>
      <c r="BP20" s="165"/>
      <c r="BQ20" s="74"/>
      <c r="BR20" s="51"/>
      <c r="BS20" s="51"/>
      <c r="BT20" s="56"/>
      <c r="BU20" s="2"/>
      <c r="BV20" s="163" t="s">
        <v>16</v>
      </c>
      <c r="BW20" s="164"/>
      <c r="BX20" s="164"/>
      <c r="BY20" s="165"/>
      <c r="BZ20" s="74"/>
      <c r="CA20" s="51"/>
      <c r="CB20" s="51"/>
      <c r="CC20" s="56"/>
      <c r="CD20" s="2"/>
      <c r="CE20" s="163" t="s">
        <v>16</v>
      </c>
      <c r="CF20" s="164"/>
      <c r="CG20" s="164"/>
      <c r="CH20" s="165"/>
      <c r="CI20" s="74"/>
      <c r="CJ20" s="51"/>
      <c r="CK20" s="51"/>
      <c r="CL20" s="56"/>
      <c r="CM20" s="2"/>
      <c r="CN20" s="163" t="s">
        <v>16</v>
      </c>
      <c r="CO20" s="164"/>
      <c r="CP20" s="164"/>
      <c r="CQ20" s="165"/>
      <c r="CR20" s="74"/>
      <c r="CS20" s="51"/>
      <c r="CT20" s="51"/>
      <c r="CU20" s="56"/>
      <c r="CV20" s="2"/>
      <c r="CW20" s="163" t="s">
        <v>16</v>
      </c>
      <c r="CX20" s="164"/>
      <c r="CY20" s="164"/>
      <c r="CZ20" s="165"/>
      <c r="DA20" s="74"/>
      <c r="DB20" s="51"/>
      <c r="DC20" s="51"/>
      <c r="DD20" s="56"/>
      <c r="DE20" s="2"/>
      <c r="DF20" s="163" t="s">
        <v>16</v>
      </c>
      <c r="DG20" s="164"/>
      <c r="DH20" s="164"/>
      <c r="DI20" s="165"/>
      <c r="DJ20" s="74"/>
      <c r="DK20" s="51"/>
      <c r="DL20" s="51"/>
      <c r="DM20" s="56"/>
      <c r="DN20" s="2"/>
      <c r="DO20" s="163" t="s">
        <v>16</v>
      </c>
      <c r="DP20" s="164"/>
      <c r="DQ20" s="164"/>
      <c r="DR20" s="165"/>
      <c r="DS20" s="74"/>
      <c r="DT20" s="51"/>
      <c r="DU20" s="51"/>
      <c r="DV20" s="56"/>
      <c r="DW20" s="2"/>
      <c r="DX20" s="163" t="s">
        <v>16</v>
      </c>
      <c r="DY20" s="164"/>
      <c r="DZ20" s="164"/>
      <c r="EA20" s="165"/>
      <c r="EB20" s="74"/>
      <c r="EC20" s="51"/>
      <c r="ED20" s="51"/>
      <c r="EE20" s="56"/>
      <c r="EF20" s="2"/>
      <c r="EG20" s="163" t="s">
        <v>16</v>
      </c>
      <c r="EH20" s="164"/>
      <c r="EI20" s="164"/>
      <c r="EJ20" s="165"/>
      <c r="EK20" s="74"/>
      <c r="EL20" s="51"/>
      <c r="EM20" s="51"/>
      <c r="EN20" s="56"/>
      <c r="EO20" s="2"/>
      <c r="EP20" s="163" t="s">
        <v>16</v>
      </c>
      <c r="EQ20" s="164"/>
      <c r="ER20" s="164"/>
      <c r="ES20" s="165"/>
      <c r="ET20" s="74"/>
      <c r="EU20" s="51"/>
      <c r="EV20" s="51"/>
      <c r="EW20" s="56"/>
      <c r="EX20" s="2"/>
      <c r="EY20" s="163" t="s">
        <v>16</v>
      </c>
      <c r="EZ20" s="164"/>
      <c r="FA20" s="164"/>
      <c r="FB20" s="165"/>
      <c r="FC20" s="74"/>
      <c r="FD20" s="51"/>
      <c r="FE20" s="51"/>
      <c r="FF20" s="56"/>
      <c r="FG20" s="2"/>
      <c r="FH20" s="163" t="s">
        <v>16</v>
      </c>
      <c r="FI20" s="164"/>
      <c r="FJ20" s="164"/>
      <c r="FK20" s="165"/>
      <c r="FL20" s="74"/>
      <c r="FM20" s="51"/>
      <c r="FN20" s="51"/>
      <c r="FO20" s="56"/>
      <c r="FP20" s="2"/>
      <c r="FQ20" s="163" t="s">
        <v>16</v>
      </c>
      <c r="FR20" s="164"/>
      <c r="FS20" s="164"/>
      <c r="FT20" s="165"/>
      <c r="FU20" s="74"/>
      <c r="FV20" s="51"/>
      <c r="FW20" s="51"/>
      <c r="FX20" s="56"/>
      <c r="FY20" s="2"/>
      <c r="FZ20" s="163" t="s">
        <v>16</v>
      </c>
      <c r="GA20" s="164"/>
      <c r="GB20" s="164"/>
      <c r="GC20" s="165"/>
      <c r="GD20" s="74"/>
      <c r="GE20" s="51"/>
      <c r="GF20" s="51"/>
      <c r="GG20" s="56"/>
      <c r="GH20" s="2"/>
      <c r="GI20" s="163" t="s">
        <v>16</v>
      </c>
      <c r="GJ20" s="164"/>
      <c r="GK20" s="164"/>
      <c r="GL20" s="165"/>
      <c r="GM20" s="74"/>
      <c r="GN20" s="51"/>
      <c r="GO20" s="51"/>
      <c r="GP20" s="56"/>
      <c r="GQ20" s="2"/>
      <c r="GR20" s="163" t="s">
        <v>16</v>
      </c>
      <c r="GS20" s="164"/>
      <c r="GT20" s="164"/>
      <c r="GU20" s="165"/>
      <c r="GV20" s="74"/>
      <c r="GW20" s="51"/>
      <c r="GX20" s="51"/>
      <c r="GY20" s="56"/>
      <c r="GZ20" s="2"/>
      <c r="HA20" s="163" t="s">
        <v>16</v>
      </c>
      <c r="HB20" s="164"/>
      <c r="HC20" s="164"/>
      <c r="HD20" s="165"/>
      <c r="HE20" s="74"/>
      <c r="HF20" s="51"/>
      <c r="HG20" s="51"/>
      <c r="HH20" s="56"/>
      <c r="HI20" s="2"/>
      <c r="HJ20" s="163" t="s">
        <v>16</v>
      </c>
      <c r="HK20" s="164"/>
      <c r="HL20" s="164"/>
      <c r="HM20" s="165"/>
      <c r="HN20" s="74"/>
      <c r="HO20" s="51"/>
      <c r="HP20" s="51"/>
      <c r="HQ20" s="56"/>
      <c r="HR20" s="2"/>
      <c r="HS20" s="163" t="s">
        <v>16</v>
      </c>
      <c r="HT20" s="164"/>
      <c r="HU20" s="164"/>
      <c r="HV20" s="165"/>
      <c r="HW20" s="74"/>
      <c r="HX20" s="51"/>
      <c r="HY20" s="51"/>
      <c r="HZ20" s="56"/>
      <c r="IA20" s="2"/>
      <c r="IB20" s="163" t="s">
        <v>16</v>
      </c>
      <c r="IC20" s="164"/>
      <c r="ID20" s="164"/>
      <c r="IE20" s="165"/>
      <c r="IF20" s="74"/>
      <c r="IG20" s="51"/>
      <c r="IH20" s="51"/>
      <c r="II20" s="56"/>
      <c r="IJ20" s="2"/>
      <c r="IK20" s="163" t="s">
        <v>16</v>
      </c>
      <c r="IL20" s="164"/>
      <c r="IM20" s="164"/>
      <c r="IN20" s="165"/>
      <c r="IO20" s="74"/>
      <c r="IP20" s="51"/>
      <c r="IQ20" s="51"/>
      <c r="IR20" s="56"/>
      <c r="IS20" s="2"/>
      <c r="IT20" s="163" t="s">
        <v>16</v>
      </c>
      <c r="IU20" s="164"/>
      <c r="IV20" s="164"/>
      <c r="IW20" s="165"/>
      <c r="IX20" s="74"/>
      <c r="IY20" s="51"/>
      <c r="IZ20" s="51"/>
      <c r="JA20" s="56"/>
      <c r="JB20" s="2"/>
      <c r="JC20" s="163" t="s">
        <v>16</v>
      </c>
      <c r="JD20" s="164"/>
      <c r="JE20" s="164"/>
      <c r="JF20" s="165"/>
      <c r="JG20" s="74"/>
      <c r="JH20" s="51"/>
      <c r="JI20" s="51"/>
      <c r="JJ20" s="56"/>
      <c r="JK20" s="2"/>
      <c r="JL20" s="163" t="s">
        <v>16</v>
      </c>
      <c r="JM20" s="164"/>
      <c r="JN20" s="164"/>
      <c r="JO20" s="165"/>
      <c r="JP20" s="74"/>
      <c r="JQ20" s="51"/>
      <c r="JR20" s="51"/>
      <c r="JS20" s="56"/>
      <c r="JT20" s="2"/>
    </row>
    <row r="21" spans="2:280" ht="12" customHeight="1" x14ac:dyDescent="0.25">
      <c r="B21" s="203" t="str">
        <f>"Notas de Crédito en Punto de Venta: "&amp;IF(C6="","",C6)</f>
        <v>Notas de Crédito en Punto de Venta: 1</v>
      </c>
      <c r="C21" s="204"/>
      <c r="D21" s="204"/>
      <c r="E21" s="80">
        <f>SUM(E22:E30)</f>
        <v>0</v>
      </c>
      <c r="F21" s="74"/>
      <c r="G21" s="51"/>
      <c r="H21" s="51"/>
      <c r="I21" s="56"/>
      <c r="K21" s="203" t="str">
        <f>"Notas de Crédito en Punto de Venta: "&amp;IF(L6="","",L6)</f>
        <v>Notas de Crédito en Punto de Venta: 1</v>
      </c>
      <c r="L21" s="204"/>
      <c r="M21" s="204"/>
      <c r="N21" s="80">
        <f>SUM(N22:N30)</f>
        <v>0</v>
      </c>
      <c r="O21" s="74"/>
      <c r="P21" s="51"/>
      <c r="Q21" s="51"/>
      <c r="R21" s="56"/>
      <c r="S21" s="2"/>
      <c r="T21" s="203" t="str">
        <f t="shared" ref="T21" si="290">"Notas de Crédito en Punto de Venta: "&amp;IF(U6="","",U6)</f>
        <v>Notas de Crédito en Punto de Venta: 1</v>
      </c>
      <c r="U21" s="204"/>
      <c r="V21" s="204"/>
      <c r="W21" s="80">
        <f t="shared" ref="W21" si="291">SUM(W22:W30)</f>
        <v>0</v>
      </c>
      <c r="X21" s="74"/>
      <c r="Y21" s="51"/>
      <c r="Z21" s="51"/>
      <c r="AA21" s="56"/>
      <c r="AB21" s="2"/>
      <c r="AC21" s="203" t="str">
        <f t="shared" ref="AC21" si="292">"Notas de Crédito en Punto de Venta: "&amp;IF(AD6="","",AD6)</f>
        <v>Notas de Crédito en Punto de Venta: 1</v>
      </c>
      <c r="AD21" s="204"/>
      <c r="AE21" s="204"/>
      <c r="AF21" s="80">
        <f t="shared" ref="AF21" si="293">SUM(AF22:AF30)</f>
        <v>0</v>
      </c>
      <c r="AG21" s="74"/>
      <c r="AH21" s="51"/>
      <c r="AI21" s="51"/>
      <c r="AJ21" s="56"/>
      <c r="AK21" s="2"/>
      <c r="AL21" s="203" t="str">
        <f t="shared" ref="AL21" si="294">"Notas de Crédito en Punto de Venta: "&amp;IF(AM6="","",AM6)</f>
        <v>Notas de Crédito en Punto de Venta: 1</v>
      </c>
      <c r="AM21" s="204"/>
      <c r="AN21" s="204"/>
      <c r="AO21" s="80">
        <f t="shared" ref="AO21" si="295">SUM(AO22:AO30)</f>
        <v>0</v>
      </c>
      <c r="AP21" s="74"/>
      <c r="AQ21" s="51"/>
      <c r="AR21" s="51"/>
      <c r="AS21" s="56"/>
      <c r="AT21" s="2"/>
      <c r="AU21" s="203" t="str">
        <f t="shared" ref="AU21" si="296">"Notas de Crédito en Punto de Venta: "&amp;IF(AV6="","",AV6)</f>
        <v>Notas de Crédito en Punto de Venta: 1</v>
      </c>
      <c r="AV21" s="204"/>
      <c r="AW21" s="204"/>
      <c r="AX21" s="80">
        <f t="shared" ref="AX21" si="297">SUM(AX22:AX30)</f>
        <v>0</v>
      </c>
      <c r="AY21" s="74"/>
      <c r="AZ21" s="51"/>
      <c r="BA21" s="51"/>
      <c r="BB21" s="56"/>
      <c r="BC21" s="2"/>
      <c r="BD21" s="203" t="str">
        <f t="shared" ref="BD21" si="298">"Notas de Crédito en Punto de Venta: "&amp;IF(BE6="","",BE6)</f>
        <v>Notas de Crédito en Punto de Venta: 1</v>
      </c>
      <c r="BE21" s="204"/>
      <c r="BF21" s="204"/>
      <c r="BG21" s="80">
        <f t="shared" ref="BG21" si="299">SUM(BG22:BG30)</f>
        <v>0</v>
      </c>
      <c r="BH21" s="74"/>
      <c r="BI21" s="51"/>
      <c r="BJ21" s="51"/>
      <c r="BK21" s="56"/>
      <c r="BL21" s="2"/>
      <c r="BM21" s="203" t="str">
        <f t="shared" ref="BM21" si="300">"Notas de Crédito en Punto de Venta: "&amp;IF(BN6="","",BN6)</f>
        <v>Notas de Crédito en Punto de Venta: 1</v>
      </c>
      <c r="BN21" s="204"/>
      <c r="BO21" s="204"/>
      <c r="BP21" s="80">
        <f t="shared" ref="BP21" si="301">SUM(BP22:BP30)</f>
        <v>0</v>
      </c>
      <c r="BQ21" s="74"/>
      <c r="BR21" s="51"/>
      <c r="BS21" s="51"/>
      <c r="BT21" s="56"/>
      <c r="BU21" s="2"/>
      <c r="BV21" s="203" t="str">
        <f t="shared" ref="BV21" si="302">"Notas de Crédito en Punto de Venta: "&amp;IF(BW6="","",BW6)</f>
        <v>Notas de Crédito en Punto de Venta: 1</v>
      </c>
      <c r="BW21" s="204"/>
      <c r="BX21" s="204"/>
      <c r="BY21" s="80">
        <f t="shared" ref="BY21" si="303">SUM(BY22:BY30)</f>
        <v>0</v>
      </c>
      <c r="BZ21" s="74"/>
      <c r="CA21" s="51"/>
      <c r="CB21" s="51"/>
      <c r="CC21" s="56"/>
      <c r="CD21" s="2"/>
      <c r="CE21" s="203" t="str">
        <f t="shared" ref="CE21" si="304">"Notas de Crédito en Punto de Venta: "&amp;IF(CF6="","",CF6)</f>
        <v>Notas de Crédito en Punto de Venta: 1</v>
      </c>
      <c r="CF21" s="204"/>
      <c r="CG21" s="204"/>
      <c r="CH21" s="80">
        <f t="shared" ref="CH21" si="305">SUM(CH22:CH30)</f>
        <v>0</v>
      </c>
      <c r="CI21" s="74"/>
      <c r="CJ21" s="51"/>
      <c r="CK21" s="51"/>
      <c r="CL21" s="56"/>
      <c r="CM21" s="2"/>
      <c r="CN21" s="203" t="str">
        <f t="shared" ref="CN21" si="306">"Notas de Crédito en Punto de Venta: "&amp;IF(CO6="","",CO6)</f>
        <v>Notas de Crédito en Punto de Venta: 1</v>
      </c>
      <c r="CO21" s="204"/>
      <c r="CP21" s="204"/>
      <c r="CQ21" s="80">
        <f t="shared" ref="CQ21" si="307">SUM(CQ22:CQ30)</f>
        <v>0</v>
      </c>
      <c r="CR21" s="74"/>
      <c r="CS21" s="51"/>
      <c r="CT21" s="51"/>
      <c r="CU21" s="56"/>
      <c r="CV21" s="2"/>
      <c r="CW21" s="203" t="str">
        <f t="shared" ref="CW21" si="308">"Notas de Crédito en Punto de Venta: "&amp;IF(CX6="","",CX6)</f>
        <v>Notas de Crédito en Punto de Venta: 1</v>
      </c>
      <c r="CX21" s="204"/>
      <c r="CY21" s="204"/>
      <c r="CZ21" s="80">
        <f t="shared" ref="CZ21" si="309">SUM(CZ22:CZ30)</f>
        <v>0</v>
      </c>
      <c r="DA21" s="74"/>
      <c r="DB21" s="51"/>
      <c r="DC21" s="51"/>
      <c r="DD21" s="56"/>
      <c r="DE21" s="2"/>
      <c r="DF21" s="203" t="str">
        <f t="shared" ref="DF21" si="310">"Notas de Crédito en Punto de Venta: "&amp;IF(DG6="","",DG6)</f>
        <v>Notas de Crédito en Punto de Venta: 1</v>
      </c>
      <c r="DG21" s="204"/>
      <c r="DH21" s="204"/>
      <c r="DI21" s="80">
        <f t="shared" ref="DI21" si="311">SUM(DI22:DI30)</f>
        <v>0</v>
      </c>
      <c r="DJ21" s="74"/>
      <c r="DK21" s="51"/>
      <c r="DL21" s="51"/>
      <c r="DM21" s="56"/>
      <c r="DN21" s="2"/>
      <c r="DO21" s="203" t="str">
        <f t="shared" ref="DO21" si="312">"Notas de Crédito en Punto de Venta: "&amp;IF(DP6="","",DP6)</f>
        <v>Notas de Crédito en Punto de Venta: 1</v>
      </c>
      <c r="DP21" s="204"/>
      <c r="DQ21" s="204"/>
      <c r="DR21" s="80">
        <f t="shared" ref="DR21" si="313">SUM(DR22:DR30)</f>
        <v>0</v>
      </c>
      <c r="DS21" s="74"/>
      <c r="DT21" s="51"/>
      <c r="DU21" s="51"/>
      <c r="DV21" s="56"/>
      <c r="DW21" s="2"/>
      <c r="DX21" s="203" t="str">
        <f t="shared" ref="DX21" si="314">"Notas de Crédito en Punto de Venta: "&amp;IF(DY6="","",DY6)</f>
        <v>Notas de Crédito en Punto de Venta: 1</v>
      </c>
      <c r="DY21" s="204"/>
      <c r="DZ21" s="204"/>
      <c r="EA21" s="80">
        <f t="shared" ref="EA21" si="315">SUM(EA22:EA30)</f>
        <v>0</v>
      </c>
      <c r="EB21" s="74"/>
      <c r="EC21" s="51"/>
      <c r="ED21" s="51"/>
      <c r="EE21" s="56"/>
      <c r="EF21" s="2"/>
      <c r="EG21" s="203" t="str">
        <f t="shared" ref="EG21" si="316">"Notas de Crédito en Punto de Venta: "&amp;IF(EH6="","",EH6)</f>
        <v>Notas de Crédito en Punto de Venta: 1</v>
      </c>
      <c r="EH21" s="204"/>
      <c r="EI21" s="204"/>
      <c r="EJ21" s="80">
        <f t="shared" ref="EJ21" si="317">SUM(EJ22:EJ30)</f>
        <v>0</v>
      </c>
      <c r="EK21" s="74"/>
      <c r="EL21" s="51"/>
      <c r="EM21" s="51"/>
      <c r="EN21" s="56"/>
      <c r="EO21" s="2"/>
      <c r="EP21" s="203" t="str">
        <f t="shared" ref="EP21" si="318">"Notas de Crédito en Punto de Venta: "&amp;IF(EQ6="","",EQ6)</f>
        <v>Notas de Crédito en Punto de Venta: 1</v>
      </c>
      <c r="EQ21" s="204"/>
      <c r="ER21" s="204"/>
      <c r="ES21" s="80">
        <f t="shared" ref="ES21" si="319">SUM(ES22:ES30)</f>
        <v>0</v>
      </c>
      <c r="ET21" s="74"/>
      <c r="EU21" s="51"/>
      <c r="EV21" s="51"/>
      <c r="EW21" s="56"/>
      <c r="EX21" s="2"/>
      <c r="EY21" s="203" t="str">
        <f t="shared" ref="EY21" si="320">"Notas de Crédito en Punto de Venta: "&amp;IF(EZ6="","",EZ6)</f>
        <v>Notas de Crédito en Punto de Venta: 1</v>
      </c>
      <c r="EZ21" s="204"/>
      <c r="FA21" s="204"/>
      <c r="FB21" s="80">
        <f t="shared" ref="FB21" si="321">SUM(FB22:FB30)</f>
        <v>0</v>
      </c>
      <c r="FC21" s="74"/>
      <c r="FD21" s="51"/>
      <c r="FE21" s="51"/>
      <c r="FF21" s="56"/>
      <c r="FG21" s="2"/>
      <c r="FH21" s="203" t="str">
        <f t="shared" ref="FH21" si="322">"Notas de Crédito en Punto de Venta: "&amp;IF(FI6="","",FI6)</f>
        <v>Notas de Crédito en Punto de Venta: 1</v>
      </c>
      <c r="FI21" s="204"/>
      <c r="FJ21" s="204"/>
      <c r="FK21" s="80">
        <f t="shared" ref="FK21" si="323">SUM(FK22:FK30)</f>
        <v>0</v>
      </c>
      <c r="FL21" s="74"/>
      <c r="FM21" s="51"/>
      <c r="FN21" s="51"/>
      <c r="FO21" s="56"/>
      <c r="FP21" s="2"/>
      <c r="FQ21" s="203" t="str">
        <f t="shared" ref="FQ21" si="324">"Notas de Crédito en Punto de Venta: "&amp;IF(FR6="","",FR6)</f>
        <v>Notas de Crédito en Punto de Venta: 1</v>
      </c>
      <c r="FR21" s="204"/>
      <c r="FS21" s="204"/>
      <c r="FT21" s="80">
        <f t="shared" ref="FT21" si="325">SUM(FT22:FT30)</f>
        <v>0</v>
      </c>
      <c r="FU21" s="74"/>
      <c r="FV21" s="51"/>
      <c r="FW21" s="51"/>
      <c r="FX21" s="56"/>
      <c r="FY21" s="2"/>
      <c r="FZ21" s="203" t="str">
        <f t="shared" ref="FZ21" si="326">"Notas de Crédito en Punto de Venta: "&amp;IF(GA6="","",GA6)</f>
        <v>Notas de Crédito en Punto de Venta: 1</v>
      </c>
      <c r="GA21" s="204"/>
      <c r="GB21" s="204"/>
      <c r="GC21" s="80">
        <f t="shared" ref="GC21" si="327">SUM(GC22:GC30)</f>
        <v>0</v>
      </c>
      <c r="GD21" s="74"/>
      <c r="GE21" s="51"/>
      <c r="GF21" s="51"/>
      <c r="GG21" s="56"/>
      <c r="GH21" s="2"/>
      <c r="GI21" s="203" t="str">
        <f t="shared" ref="GI21" si="328">"Notas de Crédito en Punto de Venta: "&amp;IF(GJ6="","",GJ6)</f>
        <v>Notas de Crédito en Punto de Venta: 1</v>
      </c>
      <c r="GJ21" s="204"/>
      <c r="GK21" s="204"/>
      <c r="GL21" s="80">
        <f t="shared" ref="GL21" si="329">SUM(GL22:GL30)</f>
        <v>0</v>
      </c>
      <c r="GM21" s="74"/>
      <c r="GN21" s="51"/>
      <c r="GO21" s="51"/>
      <c r="GP21" s="56"/>
      <c r="GQ21" s="2"/>
      <c r="GR21" s="203" t="str">
        <f t="shared" ref="GR21" si="330">"Notas de Crédito en Punto de Venta: "&amp;IF(GS6="","",GS6)</f>
        <v>Notas de Crédito en Punto de Venta: 1</v>
      </c>
      <c r="GS21" s="204"/>
      <c r="GT21" s="204"/>
      <c r="GU21" s="80">
        <f t="shared" ref="GU21" si="331">SUM(GU22:GU30)</f>
        <v>0</v>
      </c>
      <c r="GV21" s="74"/>
      <c r="GW21" s="51"/>
      <c r="GX21" s="51"/>
      <c r="GY21" s="56"/>
      <c r="GZ21" s="2"/>
      <c r="HA21" s="203" t="str">
        <f t="shared" ref="HA21" si="332">"Notas de Crédito en Punto de Venta: "&amp;IF(HB6="","",HB6)</f>
        <v>Notas de Crédito en Punto de Venta: 1</v>
      </c>
      <c r="HB21" s="204"/>
      <c r="HC21" s="204"/>
      <c r="HD21" s="80">
        <f t="shared" ref="HD21" si="333">SUM(HD22:HD30)</f>
        <v>0</v>
      </c>
      <c r="HE21" s="74"/>
      <c r="HF21" s="51"/>
      <c r="HG21" s="51"/>
      <c r="HH21" s="56"/>
      <c r="HI21" s="2"/>
      <c r="HJ21" s="203" t="str">
        <f t="shared" ref="HJ21" si="334">"Notas de Crédito en Punto de Venta: "&amp;IF(HK6="","",HK6)</f>
        <v>Notas de Crédito en Punto de Venta: 1</v>
      </c>
      <c r="HK21" s="204"/>
      <c r="HL21" s="204"/>
      <c r="HM21" s="80">
        <f t="shared" ref="HM21" si="335">SUM(HM22:HM30)</f>
        <v>0</v>
      </c>
      <c r="HN21" s="74"/>
      <c r="HO21" s="51"/>
      <c r="HP21" s="51"/>
      <c r="HQ21" s="56"/>
      <c r="HR21" s="2"/>
      <c r="HS21" s="203" t="str">
        <f t="shared" ref="HS21" si="336">"Notas de Crédito en Punto de Venta: "&amp;IF(HT6="","",HT6)</f>
        <v>Notas de Crédito en Punto de Venta: 1</v>
      </c>
      <c r="HT21" s="204"/>
      <c r="HU21" s="204"/>
      <c r="HV21" s="80">
        <f t="shared" ref="HV21" si="337">SUM(HV22:HV30)</f>
        <v>0</v>
      </c>
      <c r="HW21" s="74"/>
      <c r="HX21" s="51"/>
      <c r="HY21" s="51"/>
      <c r="HZ21" s="56"/>
      <c r="IA21" s="2"/>
      <c r="IB21" s="203" t="str">
        <f t="shared" ref="IB21" si="338">"Notas de Crédito en Punto de Venta: "&amp;IF(IC6="","",IC6)</f>
        <v>Notas de Crédito en Punto de Venta: 1</v>
      </c>
      <c r="IC21" s="204"/>
      <c r="ID21" s="204"/>
      <c r="IE21" s="80">
        <f t="shared" ref="IE21" si="339">SUM(IE22:IE30)</f>
        <v>0</v>
      </c>
      <c r="IF21" s="74"/>
      <c r="IG21" s="51"/>
      <c r="IH21" s="51"/>
      <c r="II21" s="56"/>
      <c r="IJ21" s="2"/>
      <c r="IK21" s="203" t="str">
        <f t="shared" ref="IK21" si="340">"Notas de Crédito en Punto de Venta: "&amp;IF(IL6="","",IL6)</f>
        <v>Notas de Crédito en Punto de Venta: 1</v>
      </c>
      <c r="IL21" s="204"/>
      <c r="IM21" s="204"/>
      <c r="IN21" s="80">
        <f t="shared" ref="IN21" si="341">SUM(IN22:IN30)</f>
        <v>0</v>
      </c>
      <c r="IO21" s="74"/>
      <c r="IP21" s="51"/>
      <c r="IQ21" s="51"/>
      <c r="IR21" s="56"/>
      <c r="IS21" s="2"/>
      <c r="IT21" s="203" t="str">
        <f t="shared" ref="IT21" si="342">"Notas de Crédito en Punto de Venta: "&amp;IF(IU6="","",IU6)</f>
        <v>Notas de Crédito en Punto de Venta: 1</v>
      </c>
      <c r="IU21" s="204"/>
      <c r="IV21" s="204"/>
      <c r="IW21" s="80">
        <f t="shared" ref="IW21" si="343">SUM(IW22:IW30)</f>
        <v>0</v>
      </c>
      <c r="IX21" s="74"/>
      <c r="IY21" s="51"/>
      <c r="IZ21" s="51"/>
      <c r="JA21" s="56"/>
      <c r="JB21" s="2"/>
      <c r="JC21" s="203" t="str">
        <f t="shared" ref="JC21" si="344">"Notas de Crédito en Punto de Venta: "&amp;IF(JD6="","",JD6)</f>
        <v>Notas de Crédito en Punto de Venta: 1</v>
      </c>
      <c r="JD21" s="204"/>
      <c r="JE21" s="204"/>
      <c r="JF21" s="80">
        <f t="shared" ref="JF21" si="345">SUM(JF22:JF30)</f>
        <v>0</v>
      </c>
      <c r="JG21" s="74"/>
      <c r="JH21" s="51"/>
      <c r="JI21" s="51"/>
      <c r="JJ21" s="56"/>
      <c r="JK21" s="2"/>
      <c r="JL21" s="203" t="str">
        <f t="shared" ref="JL21" si="346">"Notas de Crédito en Punto de Venta: "&amp;IF(JM6="","",JM6)</f>
        <v>Notas de Crédito en Punto de Venta: 1</v>
      </c>
      <c r="JM21" s="204"/>
      <c r="JN21" s="204"/>
      <c r="JO21" s="80">
        <f t="shared" ref="JO21" si="347">SUM(JO22:JO30)</f>
        <v>0</v>
      </c>
      <c r="JP21" s="74"/>
      <c r="JQ21" s="51"/>
      <c r="JR21" s="51"/>
      <c r="JS21" s="56"/>
      <c r="JT21" s="2"/>
    </row>
    <row r="22" spans="2:280" ht="12" customHeight="1" x14ac:dyDescent="0.25">
      <c r="B22" s="192"/>
      <c r="C22" s="193"/>
      <c r="D22" s="193"/>
      <c r="E22" s="70"/>
      <c r="F22" s="74"/>
      <c r="G22" s="51"/>
      <c r="H22" s="51"/>
      <c r="I22" s="56"/>
      <c r="K22" s="192"/>
      <c r="L22" s="193"/>
      <c r="M22" s="193"/>
      <c r="N22" s="70"/>
      <c r="O22" s="74"/>
      <c r="P22" s="51"/>
      <c r="Q22" s="51"/>
      <c r="R22" s="56"/>
      <c r="S22" s="2"/>
      <c r="T22" s="192"/>
      <c r="U22" s="193"/>
      <c r="V22" s="193"/>
      <c r="W22" s="70"/>
      <c r="X22" s="74"/>
      <c r="Y22" s="51"/>
      <c r="Z22" s="51"/>
      <c r="AA22" s="56"/>
      <c r="AB22" s="2"/>
      <c r="AC22" s="192"/>
      <c r="AD22" s="193"/>
      <c r="AE22" s="193"/>
      <c r="AF22" s="70"/>
      <c r="AG22" s="74"/>
      <c r="AH22" s="51"/>
      <c r="AI22" s="51"/>
      <c r="AJ22" s="56"/>
      <c r="AK22" s="2"/>
      <c r="AL22" s="192"/>
      <c r="AM22" s="193"/>
      <c r="AN22" s="193"/>
      <c r="AO22" s="70"/>
      <c r="AP22" s="74"/>
      <c r="AQ22" s="51"/>
      <c r="AR22" s="51"/>
      <c r="AS22" s="56"/>
      <c r="AT22" s="2"/>
      <c r="AU22" s="192"/>
      <c r="AV22" s="193"/>
      <c r="AW22" s="193"/>
      <c r="AX22" s="70"/>
      <c r="AY22" s="74"/>
      <c r="AZ22" s="51"/>
      <c r="BA22" s="51"/>
      <c r="BB22" s="56"/>
      <c r="BC22" s="2"/>
      <c r="BD22" s="192"/>
      <c r="BE22" s="193"/>
      <c r="BF22" s="193"/>
      <c r="BG22" s="70"/>
      <c r="BH22" s="74"/>
      <c r="BI22" s="51"/>
      <c r="BJ22" s="51"/>
      <c r="BK22" s="56"/>
      <c r="BL22" s="2"/>
      <c r="BM22" s="192"/>
      <c r="BN22" s="193"/>
      <c r="BO22" s="193"/>
      <c r="BP22" s="70"/>
      <c r="BQ22" s="74"/>
      <c r="BR22" s="51"/>
      <c r="BS22" s="51"/>
      <c r="BT22" s="56"/>
      <c r="BU22" s="2"/>
      <c r="BV22" s="192"/>
      <c r="BW22" s="193"/>
      <c r="BX22" s="193"/>
      <c r="BY22" s="70"/>
      <c r="BZ22" s="74"/>
      <c r="CA22" s="51"/>
      <c r="CB22" s="51"/>
      <c r="CC22" s="56"/>
      <c r="CD22" s="2"/>
      <c r="CE22" s="192"/>
      <c r="CF22" s="193"/>
      <c r="CG22" s="193"/>
      <c r="CH22" s="70"/>
      <c r="CI22" s="74"/>
      <c r="CJ22" s="51"/>
      <c r="CK22" s="51"/>
      <c r="CL22" s="56"/>
      <c r="CM22" s="2"/>
      <c r="CN22" s="192"/>
      <c r="CO22" s="193"/>
      <c r="CP22" s="193"/>
      <c r="CQ22" s="70"/>
      <c r="CR22" s="74"/>
      <c r="CS22" s="51"/>
      <c r="CT22" s="51"/>
      <c r="CU22" s="56"/>
      <c r="CV22" s="2"/>
      <c r="CW22" s="192"/>
      <c r="CX22" s="193"/>
      <c r="CY22" s="193"/>
      <c r="CZ22" s="70"/>
      <c r="DA22" s="74"/>
      <c r="DB22" s="51"/>
      <c r="DC22" s="51"/>
      <c r="DD22" s="56"/>
      <c r="DE22" s="2"/>
      <c r="DF22" s="192"/>
      <c r="DG22" s="193"/>
      <c r="DH22" s="193"/>
      <c r="DI22" s="70"/>
      <c r="DJ22" s="74"/>
      <c r="DK22" s="51"/>
      <c r="DL22" s="51"/>
      <c r="DM22" s="56"/>
      <c r="DN22" s="2"/>
      <c r="DO22" s="192"/>
      <c r="DP22" s="193"/>
      <c r="DQ22" s="193"/>
      <c r="DR22" s="70"/>
      <c r="DS22" s="74"/>
      <c r="DT22" s="51"/>
      <c r="DU22" s="51"/>
      <c r="DV22" s="56"/>
      <c r="DW22" s="2"/>
      <c r="DX22" s="192"/>
      <c r="DY22" s="193"/>
      <c r="DZ22" s="193"/>
      <c r="EA22" s="70"/>
      <c r="EB22" s="74"/>
      <c r="EC22" s="51"/>
      <c r="ED22" s="51"/>
      <c r="EE22" s="56"/>
      <c r="EF22" s="2"/>
      <c r="EG22" s="192"/>
      <c r="EH22" s="193"/>
      <c r="EI22" s="193"/>
      <c r="EJ22" s="70"/>
      <c r="EK22" s="74"/>
      <c r="EL22" s="51"/>
      <c r="EM22" s="51"/>
      <c r="EN22" s="56"/>
      <c r="EO22" s="2"/>
      <c r="EP22" s="192"/>
      <c r="EQ22" s="193"/>
      <c r="ER22" s="193"/>
      <c r="ES22" s="70"/>
      <c r="ET22" s="74"/>
      <c r="EU22" s="51"/>
      <c r="EV22" s="51"/>
      <c r="EW22" s="56"/>
      <c r="EX22" s="2"/>
      <c r="EY22" s="192"/>
      <c r="EZ22" s="193"/>
      <c r="FA22" s="193"/>
      <c r="FB22" s="70"/>
      <c r="FC22" s="74"/>
      <c r="FD22" s="51"/>
      <c r="FE22" s="51"/>
      <c r="FF22" s="56"/>
      <c r="FG22" s="2"/>
      <c r="FH22" s="192"/>
      <c r="FI22" s="193"/>
      <c r="FJ22" s="193"/>
      <c r="FK22" s="70"/>
      <c r="FL22" s="74"/>
      <c r="FM22" s="51"/>
      <c r="FN22" s="51"/>
      <c r="FO22" s="56"/>
      <c r="FP22" s="2"/>
      <c r="FQ22" s="192"/>
      <c r="FR22" s="193"/>
      <c r="FS22" s="193"/>
      <c r="FT22" s="70"/>
      <c r="FU22" s="74"/>
      <c r="FV22" s="51"/>
      <c r="FW22" s="51"/>
      <c r="FX22" s="56"/>
      <c r="FY22" s="2"/>
      <c r="FZ22" s="192"/>
      <c r="GA22" s="193"/>
      <c r="GB22" s="193"/>
      <c r="GC22" s="70"/>
      <c r="GD22" s="74"/>
      <c r="GE22" s="51"/>
      <c r="GF22" s="51"/>
      <c r="GG22" s="56"/>
      <c r="GH22" s="2"/>
      <c r="GI22" s="192"/>
      <c r="GJ22" s="193"/>
      <c r="GK22" s="193"/>
      <c r="GL22" s="70"/>
      <c r="GM22" s="74"/>
      <c r="GN22" s="51"/>
      <c r="GO22" s="51"/>
      <c r="GP22" s="56"/>
      <c r="GQ22" s="2"/>
      <c r="GR22" s="192"/>
      <c r="GS22" s="193"/>
      <c r="GT22" s="193"/>
      <c r="GU22" s="70"/>
      <c r="GV22" s="74"/>
      <c r="GW22" s="51"/>
      <c r="GX22" s="51"/>
      <c r="GY22" s="56"/>
      <c r="GZ22" s="2"/>
      <c r="HA22" s="192"/>
      <c r="HB22" s="193"/>
      <c r="HC22" s="193"/>
      <c r="HD22" s="70"/>
      <c r="HE22" s="74"/>
      <c r="HF22" s="51"/>
      <c r="HG22" s="51"/>
      <c r="HH22" s="56"/>
      <c r="HI22" s="2"/>
      <c r="HJ22" s="192"/>
      <c r="HK22" s="193"/>
      <c r="HL22" s="193"/>
      <c r="HM22" s="70"/>
      <c r="HN22" s="74"/>
      <c r="HO22" s="51"/>
      <c r="HP22" s="51"/>
      <c r="HQ22" s="56"/>
      <c r="HR22" s="2"/>
      <c r="HS22" s="192"/>
      <c r="HT22" s="193"/>
      <c r="HU22" s="193"/>
      <c r="HV22" s="70"/>
      <c r="HW22" s="74"/>
      <c r="HX22" s="51"/>
      <c r="HY22" s="51"/>
      <c r="HZ22" s="56"/>
      <c r="IA22" s="2"/>
      <c r="IB22" s="192"/>
      <c r="IC22" s="193"/>
      <c r="ID22" s="193"/>
      <c r="IE22" s="70"/>
      <c r="IF22" s="74"/>
      <c r="IG22" s="51"/>
      <c r="IH22" s="51"/>
      <c r="II22" s="56"/>
      <c r="IJ22" s="2"/>
      <c r="IK22" s="192"/>
      <c r="IL22" s="193"/>
      <c r="IM22" s="193"/>
      <c r="IN22" s="70"/>
      <c r="IO22" s="74"/>
      <c r="IP22" s="51"/>
      <c r="IQ22" s="51"/>
      <c r="IR22" s="56"/>
      <c r="IS22" s="2"/>
      <c r="IT22" s="192"/>
      <c r="IU22" s="193"/>
      <c r="IV22" s="193"/>
      <c r="IW22" s="70"/>
      <c r="IX22" s="74"/>
      <c r="IY22" s="51"/>
      <c r="IZ22" s="51"/>
      <c r="JA22" s="56"/>
      <c r="JB22" s="2"/>
      <c r="JC22" s="192"/>
      <c r="JD22" s="193"/>
      <c r="JE22" s="193"/>
      <c r="JF22" s="70"/>
      <c r="JG22" s="74"/>
      <c r="JH22" s="51"/>
      <c r="JI22" s="51"/>
      <c r="JJ22" s="56"/>
      <c r="JK22" s="2"/>
      <c r="JL22" s="192"/>
      <c r="JM22" s="193"/>
      <c r="JN22" s="193"/>
      <c r="JO22" s="70"/>
      <c r="JP22" s="74"/>
      <c r="JQ22" s="51"/>
      <c r="JR22" s="51"/>
      <c r="JS22" s="56"/>
      <c r="JT22" s="2"/>
    </row>
    <row r="23" spans="2:280" ht="12" customHeight="1" x14ac:dyDescent="0.25">
      <c r="B23" s="190"/>
      <c r="C23" s="191"/>
      <c r="D23" s="191"/>
      <c r="E23" s="56"/>
      <c r="F23" s="74"/>
      <c r="G23" s="51"/>
      <c r="H23" s="51"/>
      <c r="I23" s="56"/>
      <c r="K23" s="190"/>
      <c r="L23" s="191"/>
      <c r="M23" s="191"/>
      <c r="N23" s="56"/>
      <c r="O23" s="74"/>
      <c r="P23" s="51"/>
      <c r="Q23" s="51"/>
      <c r="R23" s="56"/>
      <c r="S23" s="2"/>
      <c r="T23" s="190"/>
      <c r="U23" s="191"/>
      <c r="V23" s="191"/>
      <c r="W23" s="56"/>
      <c r="X23" s="74"/>
      <c r="Y23" s="51"/>
      <c r="Z23" s="51"/>
      <c r="AA23" s="56"/>
      <c r="AB23" s="2"/>
      <c r="AC23" s="190"/>
      <c r="AD23" s="191"/>
      <c r="AE23" s="191"/>
      <c r="AF23" s="56"/>
      <c r="AG23" s="74"/>
      <c r="AH23" s="51"/>
      <c r="AI23" s="51"/>
      <c r="AJ23" s="56"/>
      <c r="AK23" s="2"/>
      <c r="AL23" s="190"/>
      <c r="AM23" s="191"/>
      <c r="AN23" s="191"/>
      <c r="AO23" s="56"/>
      <c r="AP23" s="74"/>
      <c r="AQ23" s="51"/>
      <c r="AR23" s="51"/>
      <c r="AS23" s="56"/>
      <c r="AT23" s="2"/>
      <c r="AU23" s="190"/>
      <c r="AV23" s="191"/>
      <c r="AW23" s="191"/>
      <c r="AX23" s="56"/>
      <c r="AY23" s="74"/>
      <c r="AZ23" s="51"/>
      <c r="BA23" s="51"/>
      <c r="BB23" s="56"/>
      <c r="BC23" s="2"/>
      <c r="BD23" s="190"/>
      <c r="BE23" s="191"/>
      <c r="BF23" s="191"/>
      <c r="BG23" s="56"/>
      <c r="BH23" s="74"/>
      <c r="BI23" s="51"/>
      <c r="BJ23" s="51"/>
      <c r="BK23" s="56"/>
      <c r="BL23" s="2"/>
      <c r="BM23" s="190"/>
      <c r="BN23" s="191"/>
      <c r="BO23" s="191"/>
      <c r="BP23" s="56"/>
      <c r="BQ23" s="74"/>
      <c r="BR23" s="51"/>
      <c r="BS23" s="51"/>
      <c r="BT23" s="56"/>
      <c r="BU23" s="2"/>
      <c r="BV23" s="190"/>
      <c r="BW23" s="191"/>
      <c r="BX23" s="191"/>
      <c r="BY23" s="56"/>
      <c r="BZ23" s="74"/>
      <c r="CA23" s="51"/>
      <c r="CB23" s="51"/>
      <c r="CC23" s="56"/>
      <c r="CD23" s="2"/>
      <c r="CE23" s="190"/>
      <c r="CF23" s="191"/>
      <c r="CG23" s="191"/>
      <c r="CH23" s="56"/>
      <c r="CI23" s="74"/>
      <c r="CJ23" s="51"/>
      <c r="CK23" s="51"/>
      <c r="CL23" s="56"/>
      <c r="CM23" s="2"/>
      <c r="CN23" s="190"/>
      <c r="CO23" s="191"/>
      <c r="CP23" s="191"/>
      <c r="CQ23" s="56"/>
      <c r="CR23" s="74"/>
      <c r="CS23" s="51"/>
      <c r="CT23" s="51"/>
      <c r="CU23" s="56"/>
      <c r="CV23" s="2"/>
      <c r="CW23" s="190"/>
      <c r="CX23" s="191"/>
      <c r="CY23" s="191"/>
      <c r="CZ23" s="56"/>
      <c r="DA23" s="74"/>
      <c r="DB23" s="51"/>
      <c r="DC23" s="51"/>
      <c r="DD23" s="56"/>
      <c r="DE23" s="2"/>
      <c r="DF23" s="190"/>
      <c r="DG23" s="191"/>
      <c r="DH23" s="191"/>
      <c r="DI23" s="56"/>
      <c r="DJ23" s="74"/>
      <c r="DK23" s="51"/>
      <c r="DL23" s="51"/>
      <c r="DM23" s="56"/>
      <c r="DN23" s="2"/>
      <c r="DO23" s="190"/>
      <c r="DP23" s="191"/>
      <c r="DQ23" s="191"/>
      <c r="DR23" s="56"/>
      <c r="DS23" s="74"/>
      <c r="DT23" s="51"/>
      <c r="DU23" s="51"/>
      <c r="DV23" s="56"/>
      <c r="DW23" s="2"/>
      <c r="DX23" s="190"/>
      <c r="DY23" s="191"/>
      <c r="DZ23" s="191"/>
      <c r="EA23" s="56"/>
      <c r="EB23" s="74"/>
      <c r="EC23" s="51"/>
      <c r="ED23" s="51"/>
      <c r="EE23" s="56"/>
      <c r="EF23" s="2"/>
      <c r="EG23" s="190"/>
      <c r="EH23" s="191"/>
      <c r="EI23" s="191"/>
      <c r="EJ23" s="56"/>
      <c r="EK23" s="74"/>
      <c r="EL23" s="51"/>
      <c r="EM23" s="51"/>
      <c r="EN23" s="56"/>
      <c r="EO23" s="2"/>
      <c r="EP23" s="190"/>
      <c r="EQ23" s="191"/>
      <c r="ER23" s="191"/>
      <c r="ES23" s="56"/>
      <c r="ET23" s="74"/>
      <c r="EU23" s="51"/>
      <c r="EV23" s="51"/>
      <c r="EW23" s="56"/>
      <c r="EX23" s="2"/>
      <c r="EY23" s="190"/>
      <c r="EZ23" s="191"/>
      <c r="FA23" s="191"/>
      <c r="FB23" s="56"/>
      <c r="FC23" s="74"/>
      <c r="FD23" s="51"/>
      <c r="FE23" s="51"/>
      <c r="FF23" s="56"/>
      <c r="FG23" s="2"/>
      <c r="FH23" s="190"/>
      <c r="FI23" s="191"/>
      <c r="FJ23" s="191"/>
      <c r="FK23" s="56"/>
      <c r="FL23" s="74"/>
      <c r="FM23" s="51"/>
      <c r="FN23" s="51"/>
      <c r="FO23" s="56"/>
      <c r="FP23" s="2"/>
      <c r="FQ23" s="190"/>
      <c r="FR23" s="191"/>
      <c r="FS23" s="191"/>
      <c r="FT23" s="56"/>
      <c r="FU23" s="74"/>
      <c r="FV23" s="51"/>
      <c r="FW23" s="51"/>
      <c r="FX23" s="56"/>
      <c r="FY23" s="2"/>
      <c r="FZ23" s="190"/>
      <c r="GA23" s="191"/>
      <c r="GB23" s="191"/>
      <c r="GC23" s="56"/>
      <c r="GD23" s="74"/>
      <c r="GE23" s="51"/>
      <c r="GF23" s="51"/>
      <c r="GG23" s="56"/>
      <c r="GH23" s="2"/>
      <c r="GI23" s="190"/>
      <c r="GJ23" s="191"/>
      <c r="GK23" s="191"/>
      <c r="GL23" s="56"/>
      <c r="GM23" s="74"/>
      <c r="GN23" s="51"/>
      <c r="GO23" s="51"/>
      <c r="GP23" s="56"/>
      <c r="GQ23" s="2"/>
      <c r="GR23" s="190"/>
      <c r="GS23" s="191"/>
      <c r="GT23" s="191"/>
      <c r="GU23" s="56"/>
      <c r="GV23" s="74"/>
      <c r="GW23" s="51"/>
      <c r="GX23" s="51"/>
      <c r="GY23" s="56"/>
      <c r="GZ23" s="2"/>
      <c r="HA23" s="190"/>
      <c r="HB23" s="191"/>
      <c r="HC23" s="191"/>
      <c r="HD23" s="56"/>
      <c r="HE23" s="74"/>
      <c r="HF23" s="51"/>
      <c r="HG23" s="51"/>
      <c r="HH23" s="56"/>
      <c r="HI23" s="2"/>
      <c r="HJ23" s="190"/>
      <c r="HK23" s="191"/>
      <c r="HL23" s="191"/>
      <c r="HM23" s="56"/>
      <c r="HN23" s="74"/>
      <c r="HO23" s="51"/>
      <c r="HP23" s="51"/>
      <c r="HQ23" s="56"/>
      <c r="HR23" s="2"/>
      <c r="HS23" s="190"/>
      <c r="HT23" s="191"/>
      <c r="HU23" s="191"/>
      <c r="HV23" s="56"/>
      <c r="HW23" s="74"/>
      <c r="HX23" s="51"/>
      <c r="HY23" s="51"/>
      <c r="HZ23" s="56"/>
      <c r="IA23" s="2"/>
      <c r="IB23" s="190"/>
      <c r="IC23" s="191"/>
      <c r="ID23" s="191"/>
      <c r="IE23" s="56"/>
      <c r="IF23" s="74"/>
      <c r="IG23" s="51"/>
      <c r="IH23" s="51"/>
      <c r="II23" s="56"/>
      <c r="IJ23" s="2"/>
      <c r="IK23" s="190"/>
      <c r="IL23" s="191"/>
      <c r="IM23" s="191"/>
      <c r="IN23" s="56"/>
      <c r="IO23" s="74"/>
      <c r="IP23" s="51"/>
      <c r="IQ23" s="51"/>
      <c r="IR23" s="56"/>
      <c r="IS23" s="2"/>
      <c r="IT23" s="190"/>
      <c r="IU23" s="191"/>
      <c r="IV23" s="191"/>
      <c r="IW23" s="56"/>
      <c r="IX23" s="74"/>
      <c r="IY23" s="51"/>
      <c r="IZ23" s="51"/>
      <c r="JA23" s="56"/>
      <c r="JB23" s="2"/>
      <c r="JC23" s="190"/>
      <c r="JD23" s="191"/>
      <c r="JE23" s="191"/>
      <c r="JF23" s="56"/>
      <c r="JG23" s="74"/>
      <c r="JH23" s="51"/>
      <c r="JI23" s="51"/>
      <c r="JJ23" s="56"/>
      <c r="JK23" s="2"/>
      <c r="JL23" s="190"/>
      <c r="JM23" s="191"/>
      <c r="JN23" s="191"/>
      <c r="JO23" s="56"/>
      <c r="JP23" s="74"/>
      <c r="JQ23" s="51"/>
      <c r="JR23" s="51"/>
      <c r="JS23" s="56"/>
      <c r="JT23" s="2"/>
    </row>
    <row r="24" spans="2:280" ht="12" customHeight="1" x14ac:dyDescent="0.25">
      <c r="B24" s="190"/>
      <c r="C24" s="191"/>
      <c r="D24" s="191"/>
      <c r="E24" s="56"/>
      <c r="F24" s="74"/>
      <c r="G24" s="51"/>
      <c r="H24" s="51"/>
      <c r="I24" s="56"/>
      <c r="K24" s="190"/>
      <c r="L24" s="191"/>
      <c r="M24" s="191"/>
      <c r="N24" s="56"/>
      <c r="O24" s="74"/>
      <c r="P24" s="51"/>
      <c r="Q24" s="51"/>
      <c r="R24" s="56"/>
      <c r="S24" s="2"/>
      <c r="T24" s="190"/>
      <c r="U24" s="191"/>
      <c r="V24" s="191"/>
      <c r="W24" s="56"/>
      <c r="X24" s="74"/>
      <c r="Y24" s="51"/>
      <c r="Z24" s="51"/>
      <c r="AA24" s="56"/>
      <c r="AB24" s="2"/>
      <c r="AC24" s="190"/>
      <c r="AD24" s="191"/>
      <c r="AE24" s="191"/>
      <c r="AF24" s="56"/>
      <c r="AG24" s="74"/>
      <c r="AH24" s="51"/>
      <c r="AI24" s="51"/>
      <c r="AJ24" s="56"/>
      <c r="AK24" s="2"/>
      <c r="AL24" s="190"/>
      <c r="AM24" s="191"/>
      <c r="AN24" s="191"/>
      <c r="AO24" s="56"/>
      <c r="AP24" s="74"/>
      <c r="AQ24" s="51"/>
      <c r="AR24" s="51"/>
      <c r="AS24" s="56"/>
      <c r="AT24" s="2"/>
      <c r="AU24" s="190"/>
      <c r="AV24" s="191"/>
      <c r="AW24" s="191"/>
      <c r="AX24" s="56"/>
      <c r="AY24" s="74"/>
      <c r="AZ24" s="51"/>
      <c r="BA24" s="51"/>
      <c r="BB24" s="56"/>
      <c r="BC24" s="2"/>
      <c r="BD24" s="190"/>
      <c r="BE24" s="191"/>
      <c r="BF24" s="191"/>
      <c r="BG24" s="56"/>
      <c r="BH24" s="74"/>
      <c r="BI24" s="51"/>
      <c r="BJ24" s="51"/>
      <c r="BK24" s="56"/>
      <c r="BL24" s="2"/>
      <c r="BM24" s="190"/>
      <c r="BN24" s="191"/>
      <c r="BO24" s="191"/>
      <c r="BP24" s="56"/>
      <c r="BQ24" s="74"/>
      <c r="BR24" s="51"/>
      <c r="BS24" s="51"/>
      <c r="BT24" s="56"/>
      <c r="BU24" s="2"/>
      <c r="BV24" s="190"/>
      <c r="BW24" s="191"/>
      <c r="BX24" s="191"/>
      <c r="BY24" s="56"/>
      <c r="BZ24" s="74"/>
      <c r="CA24" s="51"/>
      <c r="CB24" s="51"/>
      <c r="CC24" s="56"/>
      <c r="CD24" s="2"/>
      <c r="CE24" s="190"/>
      <c r="CF24" s="191"/>
      <c r="CG24" s="191"/>
      <c r="CH24" s="56"/>
      <c r="CI24" s="74"/>
      <c r="CJ24" s="51"/>
      <c r="CK24" s="51"/>
      <c r="CL24" s="56"/>
      <c r="CM24" s="2"/>
      <c r="CN24" s="190"/>
      <c r="CO24" s="191"/>
      <c r="CP24" s="191"/>
      <c r="CQ24" s="56"/>
      <c r="CR24" s="74"/>
      <c r="CS24" s="51"/>
      <c r="CT24" s="51"/>
      <c r="CU24" s="56"/>
      <c r="CV24" s="2"/>
      <c r="CW24" s="190"/>
      <c r="CX24" s="191"/>
      <c r="CY24" s="191"/>
      <c r="CZ24" s="56"/>
      <c r="DA24" s="74"/>
      <c r="DB24" s="51"/>
      <c r="DC24" s="51"/>
      <c r="DD24" s="56"/>
      <c r="DE24" s="2"/>
      <c r="DF24" s="190"/>
      <c r="DG24" s="191"/>
      <c r="DH24" s="191"/>
      <c r="DI24" s="56"/>
      <c r="DJ24" s="74"/>
      <c r="DK24" s="51"/>
      <c r="DL24" s="51"/>
      <c r="DM24" s="56"/>
      <c r="DN24" s="2"/>
      <c r="DO24" s="190"/>
      <c r="DP24" s="191"/>
      <c r="DQ24" s="191"/>
      <c r="DR24" s="56"/>
      <c r="DS24" s="74"/>
      <c r="DT24" s="51"/>
      <c r="DU24" s="51"/>
      <c r="DV24" s="56"/>
      <c r="DW24" s="2"/>
      <c r="DX24" s="190"/>
      <c r="DY24" s="191"/>
      <c r="DZ24" s="191"/>
      <c r="EA24" s="56"/>
      <c r="EB24" s="74"/>
      <c r="EC24" s="51"/>
      <c r="ED24" s="51"/>
      <c r="EE24" s="56"/>
      <c r="EF24" s="2"/>
      <c r="EG24" s="190"/>
      <c r="EH24" s="191"/>
      <c r="EI24" s="191"/>
      <c r="EJ24" s="56"/>
      <c r="EK24" s="74"/>
      <c r="EL24" s="51"/>
      <c r="EM24" s="51"/>
      <c r="EN24" s="56"/>
      <c r="EO24" s="2"/>
      <c r="EP24" s="190"/>
      <c r="EQ24" s="191"/>
      <c r="ER24" s="191"/>
      <c r="ES24" s="56"/>
      <c r="ET24" s="74"/>
      <c r="EU24" s="51"/>
      <c r="EV24" s="51"/>
      <c r="EW24" s="56"/>
      <c r="EX24" s="2"/>
      <c r="EY24" s="190"/>
      <c r="EZ24" s="191"/>
      <c r="FA24" s="191"/>
      <c r="FB24" s="56"/>
      <c r="FC24" s="74"/>
      <c r="FD24" s="51"/>
      <c r="FE24" s="51"/>
      <c r="FF24" s="56"/>
      <c r="FG24" s="2"/>
      <c r="FH24" s="190"/>
      <c r="FI24" s="191"/>
      <c r="FJ24" s="191"/>
      <c r="FK24" s="56"/>
      <c r="FL24" s="74"/>
      <c r="FM24" s="51"/>
      <c r="FN24" s="51"/>
      <c r="FO24" s="56"/>
      <c r="FP24" s="2"/>
      <c r="FQ24" s="190"/>
      <c r="FR24" s="191"/>
      <c r="FS24" s="191"/>
      <c r="FT24" s="56"/>
      <c r="FU24" s="74"/>
      <c r="FV24" s="51"/>
      <c r="FW24" s="51"/>
      <c r="FX24" s="56"/>
      <c r="FY24" s="2"/>
      <c r="FZ24" s="190"/>
      <c r="GA24" s="191"/>
      <c r="GB24" s="191"/>
      <c r="GC24" s="56"/>
      <c r="GD24" s="74"/>
      <c r="GE24" s="51"/>
      <c r="GF24" s="51"/>
      <c r="GG24" s="56"/>
      <c r="GH24" s="2"/>
      <c r="GI24" s="190"/>
      <c r="GJ24" s="191"/>
      <c r="GK24" s="191"/>
      <c r="GL24" s="56"/>
      <c r="GM24" s="74"/>
      <c r="GN24" s="51"/>
      <c r="GO24" s="51"/>
      <c r="GP24" s="56"/>
      <c r="GQ24" s="2"/>
      <c r="GR24" s="190"/>
      <c r="GS24" s="191"/>
      <c r="GT24" s="191"/>
      <c r="GU24" s="56"/>
      <c r="GV24" s="74"/>
      <c r="GW24" s="51"/>
      <c r="GX24" s="51"/>
      <c r="GY24" s="56"/>
      <c r="GZ24" s="2"/>
      <c r="HA24" s="190"/>
      <c r="HB24" s="191"/>
      <c r="HC24" s="191"/>
      <c r="HD24" s="56"/>
      <c r="HE24" s="74"/>
      <c r="HF24" s="51"/>
      <c r="HG24" s="51"/>
      <c r="HH24" s="56"/>
      <c r="HI24" s="2"/>
      <c r="HJ24" s="190"/>
      <c r="HK24" s="191"/>
      <c r="HL24" s="191"/>
      <c r="HM24" s="56"/>
      <c r="HN24" s="74"/>
      <c r="HO24" s="51"/>
      <c r="HP24" s="51"/>
      <c r="HQ24" s="56"/>
      <c r="HR24" s="2"/>
      <c r="HS24" s="190"/>
      <c r="HT24" s="191"/>
      <c r="HU24" s="191"/>
      <c r="HV24" s="56"/>
      <c r="HW24" s="74"/>
      <c r="HX24" s="51"/>
      <c r="HY24" s="51"/>
      <c r="HZ24" s="56"/>
      <c r="IA24" s="2"/>
      <c r="IB24" s="190"/>
      <c r="IC24" s="191"/>
      <c r="ID24" s="191"/>
      <c r="IE24" s="56"/>
      <c r="IF24" s="74"/>
      <c r="IG24" s="51"/>
      <c r="IH24" s="51"/>
      <c r="II24" s="56"/>
      <c r="IJ24" s="2"/>
      <c r="IK24" s="190"/>
      <c r="IL24" s="191"/>
      <c r="IM24" s="191"/>
      <c r="IN24" s="56"/>
      <c r="IO24" s="74"/>
      <c r="IP24" s="51"/>
      <c r="IQ24" s="51"/>
      <c r="IR24" s="56"/>
      <c r="IS24" s="2"/>
      <c r="IT24" s="190"/>
      <c r="IU24" s="191"/>
      <c r="IV24" s="191"/>
      <c r="IW24" s="56"/>
      <c r="IX24" s="74"/>
      <c r="IY24" s="51"/>
      <c r="IZ24" s="51"/>
      <c r="JA24" s="56"/>
      <c r="JB24" s="2"/>
      <c r="JC24" s="190"/>
      <c r="JD24" s="191"/>
      <c r="JE24" s="191"/>
      <c r="JF24" s="56"/>
      <c r="JG24" s="74"/>
      <c r="JH24" s="51"/>
      <c r="JI24" s="51"/>
      <c r="JJ24" s="56"/>
      <c r="JK24" s="2"/>
      <c r="JL24" s="190"/>
      <c r="JM24" s="191"/>
      <c r="JN24" s="191"/>
      <c r="JO24" s="56"/>
      <c r="JP24" s="74"/>
      <c r="JQ24" s="51"/>
      <c r="JR24" s="51"/>
      <c r="JS24" s="56"/>
      <c r="JT24" s="2"/>
    </row>
    <row r="25" spans="2:280" ht="12" customHeight="1" x14ac:dyDescent="0.25">
      <c r="B25" s="190"/>
      <c r="C25" s="191"/>
      <c r="D25" s="191"/>
      <c r="E25" s="56"/>
      <c r="F25" s="74"/>
      <c r="G25" s="51"/>
      <c r="H25" s="51"/>
      <c r="I25" s="56"/>
      <c r="K25" s="190"/>
      <c r="L25" s="191"/>
      <c r="M25" s="191"/>
      <c r="N25" s="56"/>
      <c r="O25" s="74"/>
      <c r="P25" s="51"/>
      <c r="Q25" s="51"/>
      <c r="R25" s="56"/>
      <c r="S25" s="2"/>
      <c r="T25" s="190"/>
      <c r="U25" s="191"/>
      <c r="V25" s="191"/>
      <c r="W25" s="56"/>
      <c r="X25" s="74"/>
      <c r="Y25" s="51"/>
      <c r="Z25" s="51"/>
      <c r="AA25" s="56"/>
      <c r="AB25" s="2"/>
      <c r="AC25" s="190"/>
      <c r="AD25" s="191"/>
      <c r="AE25" s="191"/>
      <c r="AF25" s="56"/>
      <c r="AG25" s="74"/>
      <c r="AH25" s="51"/>
      <c r="AI25" s="51"/>
      <c r="AJ25" s="56"/>
      <c r="AK25" s="2"/>
      <c r="AL25" s="190"/>
      <c r="AM25" s="191"/>
      <c r="AN25" s="191"/>
      <c r="AO25" s="56"/>
      <c r="AP25" s="74"/>
      <c r="AQ25" s="51"/>
      <c r="AR25" s="51"/>
      <c r="AS25" s="56"/>
      <c r="AT25" s="2"/>
      <c r="AU25" s="190"/>
      <c r="AV25" s="191"/>
      <c r="AW25" s="191"/>
      <c r="AX25" s="56"/>
      <c r="AY25" s="74"/>
      <c r="AZ25" s="51"/>
      <c r="BA25" s="51"/>
      <c r="BB25" s="56"/>
      <c r="BC25" s="2"/>
      <c r="BD25" s="190"/>
      <c r="BE25" s="191"/>
      <c r="BF25" s="191"/>
      <c r="BG25" s="56"/>
      <c r="BH25" s="74"/>
      <c r="BI25" s="51"/>
      <c r="BJ25" s="51"/>
      <c r="BK25" s="56"/>
      <c r="BL25" s="2"/>
      <c r="BM25" s="190"/>
      <c r="BN25" s="191"/>
      <c r="BO25" s="191"/>
      <c r="BP25" s="56"/>
      <c r="BQ25" s="74"/>
      <c r="BR25" s="51"/>
      <c r="BS25" s="51"/>
      <c r="BT25" s="56"/>
      <c r="BU25" s="2"/>
      <c r="BV25" s="190"/>
      <c r="BW25" s="191"/>
      <c r="BX25" s="191"/>
      <c r="BY25" s="56"/>
      <c r="BZ25" s="74"/>
      <c r="CA25" s="51"/>
      <c r="CB25" s="51"/>
      <c r="CC25" s="56"/>
      <c r="CD25" s="2"/>
      <c r="CE25" s="190"/>
      <c r="CF25" s="191"/>
      <c r="CG25" s="191"/>
      <c r="CH25" s="56"/>
      <c r="CI25" s="74"/>
      <c r="CJ25" s="51"/>
      <c r="CK25" s="51"/>
      <c r="CL25" s="56"/>
      <c r="CM25" s="2"/>
      <c r="CN25" s="190"/>
      <c r="CO25" s="191"/>
      <c r="CP25" s="191"/>
      <c r="CQ25" s="56"/>
      <c r="CR25" s="74"/>
      <c r="CS25" s="51"/>
      <c r="CT25" s="51"/>
      <c r="CU25" s="56"/>
      <c r="CV25" s="2"/>
      <c r="CW25" s="190"/>
      <c r="CX25" s="191"/>
      <c r="CY25" s="191"/>
      <c r="CZ25" s="56"/>
      <c r="DA25" s="74"/>
      <c r="DB25" s="51"/>
      <c r="DC25" s="51"/>
      <c r="DD25" s="56"/>
      <c r="DE25" s="2"/>
      <c r="DF25" s="190"/>
      <c r="DG25" s="191"/>
      <c r="DH25" s="191"/>
      <c r="DI25" s="56"/>
      <c r="DJ25" s="74"/>
      <c r="DK25" s="51"/>
      <c r="DL25" s="51"/>
      <c r="DM25" s="56"/>
      <c r="DN25" s="2"/>
      <c r="DO25" s="190"/>
      <c r="DP25" s="191"/>
      <c r="DQ25" s="191"/>
      <c r="DR25" s="56"/>
      <c r="DS25" s="74"/>
      <c r="DT25" s="51"/>
      <c r="DU25" s="51"/>
      <c r="DV25" s="56"/>
      <c r="DW25" s="2"/>
      <c r="DX25" s="190"/>
      <c r="DY25" s="191"/>
      <c r="DZ25" s="191"/>
      <c r="EA25" s="56"/>
      <c r="EB25" s="74"/>
      <c r="EC25" s="51"/>
      <c r="ED25" s="51"/>
      <c r="EE25" s="56"/>
      <c r="EF25" s="2"/>
      <c r="EG25" s="190"/>
      <c r="EH25" s="191"/>
      <c r="EI25" s="191"/>
      <c r="EJ25" s="56"/>
      <c r="EK25" s="74"/>
      <c r="EL25" s="51"/>
      <c r="EM25" s="51"/>
      <c r="EN25" s="56"/>
      <c r="EO25" s="2"/>
      <c r="EP25" s="190"/>
      <c r="EQ25" s="191"/>
      <c r="ER25" s="191"/>
      <c r="ES25" s="56"/>
      <c r="ET25" s="74"/>
      <c r="EU25" s="51"/>
      <c r="EV25" s="51"/>
      <c r="EW25" s="56"/>
      <c r="EX25" s="2"/>
      <c r="EY25" s="190"/>
      <c r="EZ25" s="191"/>
      <c r="FA25" s="191"/>
      <c r="FB25" s="56"/>
      <c r="FC25" s="74"/>
      <c r="FD25" s="51"/>
      <c r="FE25" s="51"/>
      <c r="FF25" s="56"/>
      <c r="FG25" s="2"/>
      <c r="FH25" s="190"/>
      <c r="FI25" s="191"/>
      <c r="FJ25" s="191"/>
      <c r="FK25" s="56"/>
      <c r="FL25" s="74"/>
      <c r="FM25" s="51"/>
      <c r="FN25" s="51"/>
      <c r="FO25" s="56"/>
      <c r="FP25" s="2"/>
      <c r="FQ25" s="190"/>
      <c r="FR25" s="191"/>
      <c r="FS25" s="191"/>
      <c r="FT25" s="56"/>
      <c r="FU25" s="74"/>
      <c r="FV25" s="51"/>
      <c r="FW25" s="51"/>
      <c r="FX25" s="56"/>
      <c r="FY25" s="2"/>
      <c r="FZ25" s="190"/>
      <c r="GA25" s="191"/>
      <c r="GB25" s="191"/>
      <c r="GC25" s="56"/>
      <c r="GD25" s="74"/>
      <c r="GE25" s="51"/>
      <c r="GF25" s="51"/>
      <c r="GG25" s="56"/>
      <c r="GH25" s="2"/>
      <c r="GI25" s="190"/>
      <c r="GJ25" s="191"/>
      <c r="GK25" s="191"/>
      <c r="GL25" s="56"/>
      <c r="GM25" s="74"/>
      <c r="GN25" s="51"/>
      <c r="GO25" s="51"/>
      <c r="GP25" s="56"/>
      <c r="GQ25" s="2"/>
      <c r="GR25" s="190"/>
      <c r="GS25" s="191"/>
      <c r="GT25" s="191"/>
      <c r="GU25" s="56"/>
      <c r="GV25" s="74"/>
      <c r="GW25" s="51"/>
      <c r="GX25" s="51"/>
      <c r="GY25" s="56"/>
      <c r="GZ25" s="2"/>
      <c r="HA25" s="190"/>
      <c r="HB25" s="191"/>
      <c r="HC25" s="191"/>
      <c r="HD25" s="56"/>
      <c r="HE25" s="74"/>
      <c r="HF25" s="51"/>
      <c r="HG25" s="51"/>
      <c r="HH25" s="56"/>
      <c r="HI25" s="2"/>
      <c r="HJ25" s="190"/>
      <c r="HK25" s="191"/>
      <c r="HL25" s="191"/>
      <c r="HM25" s="56"/>
      <c r="HN25" s="74"/>
      <c r="HO25" s="51"/>
      <c r="HP25" s="51"/>
      <c r="HQ25" s="56"/>
      <c r="HR25" s="2"/>
      <c r="HS25" s="190"/>
      <c r="HT25" s="191"/>
      <c r="HU25" s="191"/>
      <c r="HV25" s="56"/>
      <c r="HW25" s="74"/>
      <c r="HX25" s="51"/>
      <c r="HY25" s="51"/>
      <c r="HZ25" s="56"/>
      <c r="IA25" s="2"/>
      <c r="IB25" s="190"/>
      <c r="IC25" s="191"/>
      <c r="ID25" s="191"/>
      <c r="IE25" s="56"/>
      <c r="IF25" s="74"/>
      <c r="IG25" s="51"/>
      <c r="IH25" s="51"/>
      <c r="II25" s="56"/>
      <c r="IJ25" s="2"/>
      <c r="IK25" s="190"/>
      <c r="IL25" s="191"/>
      <c r="IM25" s="191"/>
      <c r="IN25" s="56"/>
      <c r="IO25" s="74"/>
      <c r="IP25" s="51"/>
      <c r="IQ25" s="51"/>
      <c r="IR25" s="56"/>
      <c r="IS25" s="2"/>
      <c r="IT25" s="190"/>
      <c r="IU25" s="191"/>
      <c r="IV25" s="191"/>
      <c r="IW25" s="56"/>
      <c r="IX25" s="74"/>
      <c r="IY25" s="51"/>
      <c r="IZ25" s="51"/>
      <c r="JA25" s="56"/>
      <c r="JB25" s="2"/>
      <c r="JC25" s="190"/>
      <c r="JD25" s="191"/>
      <c r="JE25" s="191"/>
      <c r="JF25" s="56"/>
      <c r="JG25" s="74"/>
      <c r="JH25" s="51"/>
      <c r="JI25" s="51"/>
      <c r="JJ25" s="56"/>
      <c r="JK25" s="2"/>
      <c r="JL25" s="190"/>
      <c r="JM25" s="191"/>
      <c r="JN25" s="191"/>
      <c r="JO25" s="56"/>
      <c r="JP25" s="74"/>
      <c r="JQ25" s="51"/>
      <c r="JR25" s="51"/>
      <c r="JS25" s="56"/>
      <c r="JT25" s="2"/>
    </row>
    <row r="26" spans="2:280" ht="12" customHeight="1" x14ac:dyDescent="0.25">
      <c r="B26" s="190"/>
      <c r="C26" s="191"/>
      <c r="D26" s="191"/>
      <c r="E26" s="56"/>
      <c r="F26" s="74"/>
      <c r="G26" s="51"/>
      <c r="H26" s="51"/>
      <c r="I26" s="56"/>
      <c r="K26" s="190"/>
      <c r="L26" s="191"/>
      <c r="M26" s="191"/>
      <c r="N26" s="56"/>
      <c r="O26" s="74"/>
      <c r="P26" s="51"/>
      <c r="Q26" s="51"/>
      <c r="R26" s="56"/>
      <c r="S26" s="2"/>
      <c r="T26" s="190"/>
      <c r="U26" s="191"/>
      <c r="V26" s="191"/>
      <c r="W26" s="56"/>
      <c r="X26" s="74"/>
      <c r="Y26" s="51"/>
      <c r="Z26" s="51"/>
      <c r="AA26" s="56"/>
      <c r="AB26" s="2"/>
      <c r="AC26" s="190"/>
      <c r="AD26" s="191"/>
      <c r="AE26" s="191"/>
      <c r="AF26" s="56"/>
      <c r="AG26" s="74"/>
      <c r="AH26" s="51"/>
      <c r="AI26" s="51"/>
      <c r="AJ26" s="56"/>
      <c r="AK26" s="2"/>
      <c r="AL26" s="190"/>
      <c r="AM26" s="191"/>
      <c r="AN26" s="191"/>
      <c r="AO26" s="56"/>
      <c r="AP26" s="74"/>
      <c r="AQ26" s="51"/>
      <c r="AR26" s="51"/>
      <c r="AS26" s="56"/>
      <c r="AT26" s="2"/>
      <c r="AU26" s="190"/>
      <c r="AV26" s="191"/>
      <c r="AW26" s="191"/>
      <c r="AX26" s="56"/>
      <c r="AY26" s="74"/>
      <c r="AZ26" s="51"/>
      <c r="BA26" s="51"/>
      <c r="BB26" s="56"/>
      <c r="BC26" s="2"/>
      <c r="BD26" s="190"/>
      <c r="BE26" s="191"/>
      <c r="BF26" s="191"/>
      <c r="BG26" s="56"/>
      <c r="BH26" s="74"/>
      <c r="BI26" s="51"/>
      <c r="BJ26" s="51"/>
      <c r="BK26" s="56"/>
      <c r="BL26" s="2"/>
      <c r="BM26" s="190"/>
      <c r="BN26" s="191"/>
      <c r="BO26" s="191"/>
      <c r="BP26" s="56"/>
      <c r="BQ26" s="74"/>
      <c r="BR26" s="51"/>
      <c r="BS26" s="51"/>
      <c r="BT26" s="56"/>
      <c r="BU26" s="2"/>
      <c r="BV26" s="190"/>
      <c r="BW26" s="191"/>
      <c r="BX26" s="191"/>
      <c r="BY26" s="56"/>
      <c r="BZ26" s="74"/>
      <c r="CA26" s="51"/>
      <c r="CB26" s="51"/>
      <c r="CC26" s="56"/>
      <c r="CD26" s="2"/>
      <c r="CE26" s="190"/>
      <c r="CF26" s="191"/>
      <c r="CG26" s="191"/>
      <c r="CH26" s="56"/>
      <c r="CI26" s="74"/>
      <c r="CJ26" s="51"/>
      <c r="CK26" s="51"/>
      <c r="CL26" s="56"/>
      <c r="CM26" s="2"/>
      <c r="CN26" s="190"/>
      <c r="CO26" s="191"/>
      <c r="CP26" s="191"/>
      <c r="CQ26" s="56"/>
      <c r="CR26" s="74"/>
      <c r="CS26" s="51"/>
      <c r="CT26" s="51"/>
      <c r="CU26" s="56"/>
      <c r="CV26" s="2"/>
      <c r="CW26" s="190"/>
      <c r="CX26" s="191"/>
      <c r="CY26" s="191"/>
      <c r="CZ26" s="56"/>
      <c r="DA26" s="74"/>
      <c r="DB26" s="51"/>
      <c r="DC26" s="51"/>
      <c r="DD26" s="56"/>
      <c r="DE26" s="2"/>
      <c r="DF26" s="190"/>
      <c r="DG26" s="191"/>
      <c r="DH26" s="191"/>
      <c r="DI26" s="56"/>
      <c r="DJ26" s="74"/>
      <c r="DK26" s="51"/>
      <c r="DL26" s="51"/>
      <c r="DM26" s="56"/>
      <c r="DN26" s="2"/>
      <c r="DO26" s="190"/>
      <c r="DP26" s="191"/>
      <c r="DQ26" s="191"/>
      <c r="DR26" s="56"/>
      <c r="DS26" s="74"/>
      <c r="DT26" s="51"/>
      <c r="DU26" s="51"/>
      <c r="DV26" s="56"/>
      <c r="DW26" s="2"/>
      <c r="DX26" s="190"/>
      <c r="DY26" s="191"/>
      <c r="DZ26" s="191"/>
      <c r="EA26" s="56"/>
      <c r="EB26" s="74"/>
      <c r="EC26" s="51"/>
      <c r="ED26" s="51"/>
      <c r="EE26" s="56"/>
      <c r="EF26" s="2"/>
      <c r="EG26" s="190"/>
      <c r="EH26" s="191"/>
      <c r="EI26" s="191"/>
      <c r="EJ26" s="56"/>
      <c r="EK26" s="74"/>
      <c r="EL26" s="51"/>
      <c r="EM26" s="51"/>
      <c r="EN26" s="56"/>
      <c r="EO26" s="2"/>
      <c r="EP26" s="190"/>
      <c r="EQ26" s="191"/>
      <c r="ER26" s="191"/>
      <c r="ES26" s="56"/>
      <c r="ET26" s="74"/>
      <c r="EU26" s="51"/>
      <c r="EV26" s="51"/>
      <c r="EW26" s="56"/>
      <c r="EX26" s="2"/>
      <c r="EY26" s="190"/>
      <c r="EZ26" s="191"/>
      <c r="FA26" s="191"/>
      <c r="FB26" s="56"/>
      <c r="FC26" s="74"/>
      <c r="FD26" s="51"/>
      <c r="FE26" s="51"/>
      <c r="FF26" s="56"/>
      <c r="FG26" s="2"/>
      <c r="FH26" s="190"/>
      <c r="FI26" s="191"/>
      <c r="FJ26" s="191"/>
      <c r="FK26" s="56"/>
      <c r="FL26" s="74"/>
      <c r="FM26" s="51"/>
      <c r="FN26" s="51"/>
      <c r="FO26" s="56"/>
      <c r="FP26" s="2"/>
      <c r="FQ26" s="190"/>
      <c r="FR26" s="191"/>
      <c r="FS26" s="191"/>
      <c r="FT26" s="56"/>
      <c r="FU26" s="74"/>
      <c r="FV26" s="51"/>
      <c r="FW26" s="51"/>
      <c r="FX26" s="56"/>
      <c r="FY26" s="2"/>
      <c r="FZ26" s="190"/>
      <c r="GA26" s="191"/>
      <c r="GB26" s="191"/>
      <c r="GC26" s="56"/>
      <c r="GD26" s="74"/>
      <c r="GE26" s="51"/>
      <c r="GF26" s="51"/>
      <c r="GG26" s="56"/>
      <c r="GH26" s="2"/>
      <c r="GI26" s="190"/>
      <c r="GJ26" s="191"/>
      <c r="GK26" s="191"/>
      <c r="GL26" s="56"/>
      <c r="GM26" s="74"/>
      <c r="GN26" s="51"/>
      <c r="GO26" s="51"/>
      <c r="GP26" s="56"/>
      <c r="GQ26" s="2"/>
      <c r="GR26" s="190"/>
      <c r="GS26" s="191"/>
      <c r="GT26" s="191"/>
      <c r="GU26" s="56"/>
      <c r="GV26" s="74"/>
      <c r="GW26" s="51"/>
      <c r="GX26" s="51"/>
      <c r="GY26" s="56"/>
      <c r="GZ26" s="2"/>
      <c r="HA26" s="190"/>
      <c r="HB26" s="191"/>
      <c r="HC26" s="191"/>
      <c r="HD26" s="56"/>
      <c r="HE26" s="74"/>
      <c r="HF26" s="51"/>
      <c r="HG26" s="51"/>
      <c r="HH26" s="56"/>
      <c r="HI26" s="2"/>
      <c r="HJ26" s="190"/>
      <c r="HK26" s="191"/>
      <c r="HL26" s="191"/>
      <c r="HM26" s="56"/>
      <c r="HN26" s="74"/>
      <c r="HO26" s="51"/>
      <c r="HP26" s="51"/>
      <c r="HQ26" s="56"/>
      <c r="HR26" s="2"/>
      <c r="HS26" s="190"/>
      <c r="HT26" s="191"/>
      <c r="HU26" s="191"/>
      <c r="HV26" s="56"/>
      <c r="HW26" s="74"/>
      <c r="HX26" s="51"/>
      <c r="HY26" s="51"/>
      <c r="HZ26" s="56"/>
      <c r="IA26" s="2"/>
      <c r="IB26" s="190"/>
      <c r="IC26" s="191"/>
      <c r="ID26" s="191"/>
      <c r="IE26" s="56"/>
      <c r="IF26" s="74"/>
      <c r="IG26" s="51"/>
      <c r="IH26" s="51"/>
      <c r="II26" s="56"/>
      <c r="IJ26" s="2"/>
      <c r="IK26" s="190"/>
      <c r="IL26" s="191"/>
      <c r="IM26" s="191"/>
      <c r="IN26" s="56"/>
      <c r="IO26" s="74"/>
      <c r="IP26" s="51"/>
      <c r="IQ26" s="51"/>
      <c r="IR26" s="56"/>
      <c r="IS26" s="2"/>
      <c r="IT26" s="190"/>
      <c r="IU26" s="191"/>
      <c r="IV26" s="191"/>
      <c r="IW26" s="56"/>
      <c r="IX26" s="74"/>
      <c r="IY26" s="51"/>
      <c r="IZ26" s="51"/>
      <c r="JA26" s="56"/>
      <c r="JB26" s="2"/>
      <c r="JC26" s="190"/>
      <c r="JD26" s="191"/>
      <c r="JE26" s="191"/>
      <c r="JF26" s="56"/>
      <c r="JG26" s="74"/>
      <c r="JH26" s="51"/>
      <c r="JI26" s="51"/>
      <c r="JJ26" s="56"/>
      <c r="JK26" s="2"/>
      <c r="JL26" s="190"/>
      <c r="JM26" s="191"/>
      <c r="JN26" s="191"/>
      <c r="JO26" s="56"/>
      <c r="JP26" s="74"/>
      <c r="JQ26" s="51"/>
      <c r="JR26" s="51"/>
      <c r="JS26" s="56"/>
      <c r="JT26" s="2"/>
    </row>
    <row r="27" spans="2:280" ht="12" customHeight="1" x14ac:dyDescent="0.25">
      <c r="B27" s="190"/>
      <c r="C27" s="191"/>
      <c r="D27" s="191"/>
      <c r="E27" s="56"/>
      <c r="F27" s="74"/>
      <c r="G27" s="51"/>
      <c r="H27" s="51"/>
      <c r="I27" s="56"/>
      <c r="K27" s="190"/>
      <c r="L27" s="191"/>
      <c r="M27" s="191"/>
      <c r="N27" s="56"/>
      <c r="O27" s="74"/>
      <c r="P27" s="51"/>
      <c r="Q27" s="51"/>
      <c r="R27" s="56"/>
      <c r="S27" s="2"/>
      <c r="T27" s="190"/>
      <c r="U27" s="191"/>
      <c r="V27" s="191"/>
      <c r="W27" s="56"/>
      <c r="X27" s="74"/>
      <c r="Y27" s="51"/>
      <c r="Z27" s="51"/>
      <c r="AA27" s="56"/>
      <c r="AB27" s="2"/>
      <c r="AC27" s="190"/>
      <c r="AD27" s="191"/>
      <c r="AE27" s="191"/>
      <c r="AF27" s="56"/>
      <c r="AG27" s="74"/>
      <c r="AH27" s="51"/>
      <c r="AI27" s="51"/>
      <c r="AJ27" s="56"/>
      <c r="AK27" s="2"/>
      <c r="AL27" s="190"/>
      <c r="AM27" s="191"/>
      <c r="AN27" s="191"/>
      <c r="AO27" s="56"/>
      <c r="AP27" s="74"/>
      <c r="AQ27" s="51"/>
      <c r="AR27" s="51"/>
      <c r="AS27" s="56"/>
      <c r="AT27" s="2"/>
      <c r="AU27" s="190"/>
      <c r="AV27" s="191"/>
      <c r="AW27" s="191"/>
      <c r="AX27" s="56"/>
      <c r="AY27" s="74"/>
      <c r="AZ27" s="51"/>
      <c r="BA27" s="51"/>
      <c r="BB27" s="56"/>
      <c r="BC27" s="2"/>
      <c r="BD27" s="190"/>
      <c r="BE27" s="191"/>
      <c r="BF27" s="191"/>
      <c r="BG27" s="56"/>
      <c r="BH27" s="74"/>
      <c r="BI27" s="51"/>
      <c r="BJ27" s="51"/>
      <c r="BK27" s="56"/>
      <c r="BL27" s="2"/>
      <c r="BM27" s="190"/>
      <c r="BN27" s="191"/>
      <c r="BO27" s="191"/>
      <c r="BP27" s="56"/>
      <c r="BQ27" s="74"/>
      <c r="BR27" s="51"/>
      <c r="BS27" s="51"/>
      <c r="BT27" s="56"/>
      <c r="BU27" s="2"/>
      <c r="BV27" s="190"/>
      <c r="BW27" s="191"/>
      <c r="BX27" s="191"/>
      <c r="BY27" s="56"/>
      <c r="BZ27" s="74"/>
      <c r="CA27" s="51"/>
      <c r="CB27" s="51"/>
      <c r="CC27" s="56"/>
      <c r="CD27" s="2"/>
      <c r="CE27" s="190"/>
      <c r="CF27" s="191"/>
      <c r="CG27" s="191"/>
      <c r="CH27" s="56"/>
      <c r="CI27" s="74"/>
      <c r="CJ27" s="51"/>
      <c r="CK27" s="51"/>
      <c r="CL27" s="56"/>
      <c r="CM27" s="2"/>
      <c r="CN27" s="190"/>
      <c r="CO27" s="191"/>
      <c r="CP27" s="191"/>
      <c r="CQ27" s="56"/>
      <c r="CR27" s="74"/>
      <c r="CS27" s="51"/>
      <c r="CT27" s="51"/>
      <c r="CU27" s="56"/>
      <c r="CV27" s="2"/>
      <c r="CW27" s="190"/>
      <c r="CX27" s="191"/>
      <c r="CY27" s="191"/>
      <c r="CZ27" s="56"/>
      <c r="DA27" s="74"/>
      <c r="DB27" s="51"/>
      <c r="DC27" s="51"/>
      <c r="DD27" s="56"/>
      <c r="DE27" s="2"/>
      <c r="DF27" s="190"/>
      <c r="DG27" s="191"/>
      <c r="DH27" s="191"/>
      <c r="DI27" s="56"/>
      <c r="DJ27" s="74"/>
      <c r="DK27" s="51"/>
      <c r="DL27" s="51"/>
      <c r="DM27" s="56"/>
      <c r="DN27" s="2"/>
      <c r="DO27" s="190"/>
      <c r="DP27" s="191"/>
      <c r="DQ27" s="191"/>
      <c r="DR27" s="56"/>
      <c r="DS27" s="74"/>
      <c r="DT27" s="51"/>
      <c r="DU27" s="51"/>
      <c r="DV27" s="56"/>
      <c r="DW27" s="2"/>
      <c r="DX27" s="190"/>
      <c r="DY27" s="191"/>
      <c r="DZ27" s="191"/>
      <c r="EA27" s="56"/>
      <c r="EB27" s="74"/>
      <c r="EC27" s="51"/>
      <c r="ED27" s="51"/>
      <c r="EE27" s="56"/>
      <c r="EF27" s="2"/>
      <c r="EG27" s="190"/>
      <c r="EH27" s="191"/>
      <c r="EI27" s="191"/>
      <c r="EJ27" s="56"/>
      <c r="EK27" s="74"/>
      <c r="EL27" s="51"/>
      <c r="EM27" s="51"/>
      <c r="EN27" s="56"/>
      <c r="EO27" s="2"/>
      <c r="EP27" s="190"/>
      <c r="EQ27" s="191"/>
      <c r="ER27" s="191"/>
      <c r="ES27" s="56"/>
      <c r="ET27" s="74"/>
      <c r="EU27" s="51"/>
      <c r="EV27" s="51"/>
      <c r="EW27" s="56"/>
      <c r="EX27" s="2"/>
      <c r="EY27" s="190"/>
      <c r="EZ27" s="191"/>
      <c r="FA27" s="191"/>
      <c r="FB27" s="56"/>
      <c r="FC27" s="74"/>
      <c r="FD27" s="51"/>
      <c r="FE27" s="51"/>
      <c r="FF27" s="56"/>
      <c r="FG27" s="2"/>
      <c r="FH27" s="190"/>
      <c r="FI27" s="191"/>
      <c r="FJ27" s="191"/>
      <c r="FK27" s="56"/>
      <c r="FL27" s="74"/>
      <c r="FM27" s="51"/>
      <c r="FN27" s="51"/>
      <c r="FO27" s="56"/>
      <c r="FP27" s="2"/>
      <c r="FQ27" s="190"/>
      <c r="FR27" s="191"/>
      <c r="FS27" s="191"/>
      <c r="FT27" s="56"/>
      <c r="FU27" s="74"/>
      <c r="FV27" s="51"/>
      <c r="FW27" s="51"/>
      <c r="FX27" s="56"/>
      <c r="FY27" s="2"/>
      <c r="FZ27" s="190"/>
      <c r="GA27" s="191"/>
      <c r="GB27" s="191"/>
      <c r="GC27" s="56"/>
      <c r="GD27" s="74"/>
      <c r="GE27" s="51"/>
      <c r="GF27" s="51"/>
      <c r="GG27" s="56"/>
      <c r="GH27" s="2"/>
      <c r="GI27" s="190"/>
      <c r="GJ27" s="191"/>
      <c r="GK27" s="191"/>
      <c r="GL27" s="56"/>
      <c r="GM27" s="74"/>
      <c r="GN27" s="51"/>
      <c r="GO27" s="51"/>
      <c r="GP27" s="56"/>
      <c r="GQ27" s="2"/>
      <c r="GR27" s="190"/>
      <c r="GS27" s="191"/>
      <c r="GT27" s="191"/>
      <c r="GU27" s="56"/>
      <c r="GV27" s="74"/>
      <c r="GW27" s="51"/>
      <c r="GX27" s="51"/>
      <c r="GY27" s="56"/>
      <c r="GZ27" s="2"/>
      <c r="HA27" s="190"/>
      <c r="HB27" s="191"/>
      <c r="HC27" s="191"/>
      <c r="HD27" s="56"/>
      <c r="HE27" s="74"/>
      <c r="HF27" s="51"/>
      <c r="HG27" s="51"/>
      <c r="HH27" s="56"/>
      <c r="HI27" s="2"/>
      <c r="HJ27" s="190"/>
      <c r="HK27" s="191"/>
      <c r="HL27" s="191"/>
      <c r="HM27" s="56"/>
      <c r="HN27" s="74"/>
      <c r="HO27" s="51"/>
      <c r="HP27" s="51"/>
      <c r="HQ27" s="56"/>
      <c r="HR27" s="2"/>
      <c r="HS27" s="190"/>
      <c r="HT27" s="191"/>
      <c r="HU27" s="191"/>
      <c r="HV27" s="56"/>
      <c r="HW27" s="74"/>
      <c r="HX27" s="51"/>
      <c r="HY27" s="51"/>
      <c r="HZ27" s="56"/>
      <c r="IA27" s="2"/>
      <c r="IB27" s="190"/>
      <c r="IC27" s="191"/>
      <c r="ID27" s="191"/>
      <c r="IE27" s="56"/>
      <c r="IF27" s="74"/>
      <c r="IG27" s="51"/>
      <c r="IH27" s="51"/>
      <c r="II27" s="56"/>
      <c r="IJ27" s="2"/>
      <c r="IK27" s="190"/>
      <c r="IL27" s="191"/>
      <c r="IM27" s="191"/>
      <c r="IN27" s="56"/>
      <c r="IO27" s="74"/>
      <c r="IP27" s="51"/>
      <c r="IQ27" s="51"/>
      <c r="IR27" s="56"/>
      <c r="IS27" s="2"/>
      <c r="IT27" s="190"/>
      <c r="IU27" s="191"/>
      <c r="IV27" s="191"/>
      <c r="IW27" s="56"/>
      <c r="IX27" s="74"/>
      <c r="IY27" s="51"/>
      <c r="IZ27" s="51"/>
      <c r="JA27" s="56"/>
      <c r="JB27" s="2"/>
      <c r="JC27" s="190"/>
      <c r="JD27" s="191"/>
      <c r="JE27" s="191"/>
      <c r="JF27" s="56"/>
      <c r="JG27" s="74"/>
      <c r="JH27" s="51"/>
      <c r="JI27" s="51"/>
      <c r="JJ27" s="56"/>
      <c r="JK27" s="2"/>
      <c r="JL27" s="190"/>
      <c r="JM27" s="191"/>
      <c r="JN27" s="191"/>
      <c r="JO27" s="56"/>
      <c r="JP27" s="74"/>
      <c r="JQ27" s="51"/>
      <c r="JR27" s="51"/>
      <c r="JS27" s="56"/>
      <c r="JT27" s="2"/>
    </row>
    <row r="28" spans="2:280" ht="12" customHeight="1" x14ac:dyDescent="0.25">
      <c r="B28" s="190"/>
      <c r="C28" s="191"/>
      <c r="D28" s="191"/>
      <c r="E28" s="56"/>
      <c r="F28" s="74"/>
      <c r="G28" s="51"/>
      <c r="H28" s="51"/>
      <c r="I28" s="56"/>
      <c r="K28" s="190"/>
      <c r="L28" s="191"/>
      <c r="M28" s="191"/>
      <c r="N28" s="56"/>
      <c r="O28" s="74"/>
      <c r="P28" s="51"/>
      <c r="Q28" s="51"/>
      <c r="R28" s="56"/>
      <c r="S28" s="2"/>
      <c r="T28" s="190"/>
      <c r="U28" s="191"/>
      <c r="V28" s="191"/>
      <c r="W28" s="56"/>
      <c r="X28" s="74"/>
      <c r="Y28" s="51"/>
      <c r="Z28" s="51"/>
      <c r="AA28" s="56"/>
      <c r="AB28" s="2"/>
      <c r="AC28" s="190"/>
      <c r="AD28" s="191"/>
      <c r="AE28" s="191"/>
      <c r="AF28" s="56"/>
      <c r="AG28" s="74"/>
      <c r="AH28" s="51"/>
      <c r="AI28" s="51"/>
      <c r="AJ28" s="56"/>
      <c r="AK28" s="2"/>
      <c r="AL28" s="190"/>
      <c r="AM28" s="191"/>
      <c r="AN28" s="191"/>
      <c r="AO28" s="56"/>
      <c r="AP28" s="74"/>
      <c r="AQ28" s="51"/>
      <c r="AR28" s="51"/>
      <c r="AS28" s="56"/>
      <c r="AT28" s="2"/>
      <c r="AU28" s="190"/>
      <c r="AV28" s="191"/>
      <c r="AW28" s="191"/>
      <c r="AX28" s="56"/>
      <c r="AY28" s="74"/>
      <c r="AZ28" s="51"/>
      <c r="BA28" s="51"/>
      <c r="BB28" s="56"/>
      <c r="BC28" s="2"/>
      <c r="BD28" s="190"/>
      <c r="BE28" s="191"/>
      <c r="BF28" s="191"/>
      <c r="BG28" s="56"/>
      <c r="BH28" s="74"/>
      <c r="BI28" s="51"/>
      <c r="BJ28" s="51"/>
      <c r="BK28" s="56"/>
      <c r="BL28" s="2"/>
      <c r="BM28" s="190"/>
      <c r="BN28" s="191"/>
      <c r="BO28" s="191"/>
      <c r="BP28" s="56"/>
      <c r="BQ28" s="74"/>
      <c r="BR28" s="51"/>
      <c r="BS28" s="51"/>
      <c r="BT28" s="56"/>
      <c r="BU28" s="2"/>
      <c r="BV28" s="190"/>
      <c r="BW28" s="191"/>
      <c r="BX28" s="191"/>
      <c r="BY28" s="56"/>
      <c r="BZ28" s="74"/>
      <c r="CA28" s="51"/>
      <c r="CB28" s="51"/>
      <c r="CC28" s="56"/>
      <c r="CD28" s="2"/>
      <c r="CE28" s="190"/>
      <c r="CF28" s="191"/>
      <c r="CG28" s="191"/>
      <c r="CH28" s="56"/>
      <c r="CI28" s="74"/>
      <c r="CJ28" s="51"/>
      <c r="CK28" s="51"/>
      <c r="CL28" s="56"/>
      <c r="CM28" s="2"/>
      <c r="CN28" s="190"/>
      <c r="CO28" s="191"/>
      <c r="CP28" s="191"/>
      <c r="CQ28" s="56"/>
      <c r="CR28" s="74"/>
      <c r="CS28" s="51"/>
      <c r="CT28" s="51"/>
      <c r="CU28" s="56"/>
      <c r="CV28" s="2"/>
      <c r="CW28" s="190"/>
      <c r="CX28" s="191"/>
      <c r="CY28" s="191"/>
      <c r="CZ28" s="56"/>
      <c r="DA28" s="74"/>
      <c r="DB28" s="51"/>
      <c r="DC28" s="51"/>
      <c r="DD28" s="56"/>
      <c r="DE28" s="2"/>
      <c r="DF28" s="190"/>
      <c r="DG28" s="191"/>
      <c r="DH28" s="191"/>
      <c r="DI28" s="56"/>
      <c r="DJ28" s="74"/>
      <c r="DK28" s="51"/>
      <c r="DL28" s="51"/>
      <c r="DM28" s="56"/>
      <c r="DN28" s="2"/>
      <c r="DO28" s="190"/>
      <c r="DP28" s="191"/>
      <c r="DQ28" s="191"/>
      <c r="DR28" s="56"/>
      <c r="DS28" s="74"/>
      <c r="DT28" s="51"/>
      <c r="DU28" s="51"/>
      <c r="DV28" s="56"/>
      <c r="DW28" s="2"/>
      <c r="DX28" s="190"/>
      <c r="DY28" s="191"/>
      <c r="DZ28" s="191"/>
      <c r="EA28" s="56"/>
      <c r="EB28" s="74"/>
      <c r="EC28" s="51"/>
      <c r="ED28" s="51"/>
      <c r="EE28" s="56"/>
      <c r="EF28" s="2"/>
      <c r="EG28" s="190"/>
      <c r="EH28" s="191"/>
      <c r="EI28" s="191"/>
      <c r="EJ28" s="56"/>
      <c r="EK28" s="74"/>
      <c r="EL28" s="51"/>
      <c r="EM28" s="51"/>
      <c r="EN28" s="56"/>
      <c r="EO28" s="2"/>
      <c r="EP28" s="190"/>
      <c r="EQ28" s="191"/>
      <c r="ER28" s="191"/>
      <c r="ES28" s="56"/>
      <c r="ET28" s="74"/>
      <c r="EU28" s="51"/>
      <c r="EV28" s="51"/>
      <c r="EW28" s="56"/>
      <c r="EX28" s="2"/>
      <c r="EY28" s="190"/>
      <c r="EZ28" s="191"/>
      <c r="FA28" s="191"/>
      <c r="FB28" s="56"/>
      <c r="FC28" s="74"/>
      <c r="FD28" s="51"/>
      <c r="FE28" s="51"/>
      <c r="FF28" s="56"/>
      <c r="FG28" s="2"/>
      <c r="FH28" s="190"/>
      <c r="FI28" s="191"/>
      <c r="FJ28" s="191"/>
      <c r="FK28" s="56"/>
      <c r="FL28" s="74"/>
      <c r="FM28" s="51"/>
      <c r="FN28" s="51"/>
      <c r="FO28" s="56"/>
      <c r="FP28" s="2"/>
      <c r="FQ28" s="190"/>
      <c r="FR28" s="191"/>
      <c r="FS28" s="191"/>
      <c r="FT28" s="56"/>
      <c r="FU28" s="74"/>
      <c r="FV28" s="51"/>
      <c r="FW28" s="51"/>
      <c r="FX28" s="56"/>
      <c r="FY28" s="2"/>
      <c r="FZ28" s="190"/>
      <c r="GA28" s="191"/>
      <c r="GB28" s="191"/>
      <c r="GC28" s="56"/>
      <c r="GD28" s="74"/>
      <c r="GE28" s="51"/>
      <c r="GF28" s="51"/>
      <c r="GG28" s="56"/>
      <c r="GH28" s="2"/>
      <c r="GI28" s="190"/>
      <c r="GJ28" s="191"/>
      <c r="GK28" s="191"/>
      <c r="GL28" s="56"/>
      <c r="GM28" s="74"/>
      <c r="GN28" s="51"/>
      <c r="GO28" s="51"/>
      <c r="GP28" s="56"/>
      <c r="GQ28" s="2"/>
      <c r="GR28" s="190"/>
      <c r="GS28" s="191"/>
      <c r="GT28" s="191"/>
      <c r="GU28" s="56"/>
      <c r="GV28" s="74"/>
      <c r="GW28" s="51"/>
      <c r="GX28" s="51"/>
      <c r="GY28" s="56"/>
      <c r="GZ28" s="2"/>
      <c r="HA28" s="190"/>
      <c r="HB28" s="191"/>
      <c r="HC28" s="191"/>
      <c r="HD28" s="56"/>
      <c r="HE28" s="74"/>
      <c r="HF28" s="51"/>
      <c r="HG28" s="51"/>
      <c r="HH28" s="56"/>
      <c r="HI28" s="2"/>
      <c r="HJ28" s="190"/>
      <c r="HK28" s="191"/>
      <c r="HL28" s="191"/>
      <c r="HM28" s="56"/>
      <c r="HN28" s="74"/>
      <c r="HO28" s="51"/>
      <c r="HP28" s="51"/>
      <c r="HQ28" s="56"/>
      <c r="HR28" s="2"/>
      <c r="HS28" s="190"/>
      <c r="HT28" s="191"/>
      <c r="HU28" s="191"/>
      <c r="HV28" s="56"/>
      <c r="HW28" s="74"/>
      <c r="HX28" s="51"/>
      <c r="HY28" s="51"/>
      <c r="HZ28" s="56"/>
      <c r="IA28" s="2"/>
      <c r="IB28" s="190"/>
      <c r="IC28" s="191"/>
      <c r="ID28" s="191"/>
      <c r="IE28" s="56"/>
      <c r="IF28" s="74"/>
      <c r="IG28" s="51"/>
      <c r="IH28" s="51"/>
      <c r="II28" s="56"/>
      <c r="IJ28" s="2"/>
      <c r="IK28" s="190"/>
      <c r="IL28" s="191"/>
      <c r="IM28" s="191"/>
      <c r="IN28" s="56"/>
      <c r="IO28" s="74"/>
      <c r="IP28" s="51"/>
      <c r="IQ28" s="51"/>
      <c r="IR28" s="56"/>
      <c r="IS28" s="2"/>
      <c r="IT28" s="190"/>
      <c r="IU28" s="191"/>
      <c r="IV28" s="191"/>
      <c r="IW28" s="56"/>
      <c r="IX28" s="74"/>
      <c r="IY28" s="51"/>
      <c r="IZ28" s="51"/>
      <c r="JA28" s="56"/>
      <c r="JB28" s="2"/>
      <c r="JC28" s="190"/>
      <c r="JD28" s="191"/>
      <c r="JE28" s="191"/>
      <c r="JF28" s="56"/>
      <c r="JG28" s="74"/>
      <c r="JH28" s="51"/>
      <c r="JI28" s="51"/>
      <c r="JJ28" s="56"/>
      <c r="JK28" s="2"/>
      <c r="JL28" s="190"/>
      <c r="JM28" s="191"/>
      <c r="JN28" s="191"/>
      <c r="JO28" s="56"/>
      <c r="JP28" s="74"/>
      <c r="JQ28" s="51"/>
      <c r="JR28" s="51"/>
      <c r="JS28" s="56"/>
      <c r="JT28" s="2"/>
    </row>
    <row r="29" spans="2:280" ht="12" customHeight="1" x14ac:dyDescent="0.25">
      <c r="B29" s="190"/>
      <c r="C29" s="191"/>
      <c r="D29" s="191"/>
      <c r="E29" s="56"/>
      <c r="F29" s="74"/>
      <c r="G29" s="51"/>
      <c r="H29" s="51"/>
      <c r="I29" s="56"/>
      <c r="K29" s="190"/>
      <c r="L29" s="191"/>
      <c r="M29" s="191"/>
      <c r="N29" s="56"/>
      <c r="O29" s="74"/>
      <c r="P29" s="51"/>
      <c r="Q29" s="51"/>
      <c r="R29" s="56"/>
      <c r="S29" s="2"/>
      <c r="T29" s="190"/>
      <c r="U29" s="191"/>
      <c r="V29" s="191"/>
      <c r="W29" s="56"/>
      <c r="X29" s="74"/>
      <c r="Y29" s="51"/>
      <c r="Z29" s="51"/>
      <c r="AA29" s="56"/>
      <c r="AB29" s="2"/>
      <c r="AC29" s="190"/>
      <c r="AD29" s="191"/>
      <c r="AE29" s="191"/>
      <c r="AF29" s="56"/>
      <c r="AG29" s="74"/>
      <c r="AH29" s="51"/>
      <c r="AI29" s="51"/>
      <c r="AJ29" s="56"/>
      <c r="AK29" s="2"/>
      <c r="AL29" s="190"/>
      <c r="AM29" s="191"/>
      <c r="AN29" s="191"/>
      <c r="AO29" s="56"/>
      <c r="AP29" s="74"/>
      <c r="AQ29" s="51"/>
      <c r="AR29" s="51"/>
      <c r="AS29" s="56"/>
      <c r="AT29" s="2"/>
      <c r="AU29" s="190"/>
      <c r="AV29" s="191"/>
      <c r="AW29" s="191"/>
      <c r="AX29" s="56"/>
      <c r="AY29" s="74"/>
      <c r="AZ29" s="51"/>
      <c r="BA29" s="51"/>
      <c r="BB29" s="56"/>
      <c r="BC29" s="2"/>
      <c r="BD29" s="190"/>
      <c r="BE29" s="191"/>
      <c r="BF29" s="191"/>
      <c r="BG29" s="56"/>
      <c r="BH29" s="74"/>
      <c r="BI29" s="51"/>
      <c r="BJ29" s="51"/>
      <c r="BK29" s="56"/>
      <c r="BL29" s="2"/>
      <c r="BM29" s="190"/>
      <c r="BN29" s="191"/>
      <c r="BO29" s="191"/>
      <c r="BP29" s="56"/>
      <c r="BQ29" s="74"/>
      <c r="BR29" s="51"/>
      <c r="BS29" s="51"/>
      <c r="BT29" s="56"/>
      <c r="BU29" s="2"/>
      <c r="BV29" s="190"/>
      <c r="BW29" s="191"/>
      <c r="BX29" s="191"/>
      <c r="BY29" s="56"/>
      <c r="BZ29" s="74"/>
      <c r="CA29" s="51"/>
      <c r="CB29" s="51"/>
      <c r="CC29" s="56"/>
      <c r="CD29" s="2"/>
      <c r="CE29" s="190"/>
      <c r="CF29" s="191"/>
      <c r="CG29" s="191"/>
      <c r="CH29" s="56"/>
      <c r="CI29" s="74"/>
      <c r="CJ29" s="51"/>
      <c r="CK29" s="51"/>
      <c r="CL29" s="56"/>
      <c r="CM29" s="2"/>
      <c r="CN29" s="190"/>
      <c r="CO29" s="191"/>
      <c r="CP29" s="191"/>
      <c r="CQ29" s="56"/>
      <c r="CR29" s="74"/>
      <c r="CS29" s="51"/>
      <c r="CT29" s="51"/>
      <c r="CU29" s="56"/>
      <c r="CV29" s="2"/>
      <c r="CW29" s="190"/>
      <c r="CX29" s="191"/>
      <c r="CY29" s="191"/>
      <c r="CZ29" s="56"/>
      <c r="DA29" s="74"/>
      <c r="DB29" s="51"/>
      <c r="DC29" s="51"/>
      <c r="DD29" s="56"/>
      <c r="DE29" s="2"/>
      <c r="DF29" s="190"/>
      <c r="DG29" s="191"/>
      <c r="DH29" s="191"/>
      <c r="DI29" s="56"/>
      <c r="DJ29" s="74"/>
      <c r="DK29" s="51"/>
      <c r="DL29" s="51"/>
      <c r="DM29" s="56"/>
      <c r="DN29" s="2"/>
      <c r="DO29" s="190"/>
      <c r="DP29" s="191"/>
      <c r="DQ29" s="191"/>
      <c r="DR29" s="56"/>
      <c r="DS29" s="74"/>
      <c r="DT29" s="51"/>
      <c r="DU29" s="51"/>
      <c r="DV29" s="56"/>
      <c r="DW29" s="2"/>
      <c r="DX29" s="190"/>
      <c r="DY29" s="191"/>
      <c r="DZ29" s="191"/>
      <c r="EA29" s="56"/>
      <c r="EB29" s="74"/>
      <c r="EC29" s="51"/>
      <c r="ED29" s="51"/>
      <c r="EE29" s="56"/>
      <c r="EF29" s="2"/>
      <c r="EG29" s="190"/>
      <c r="EH29" s="191"/>
      <c r="EI29" s="191"/>
      <c r="EJ29" s="56"/>
      <c r="EK29" s="74"/>
      <c r="EL29" s="51"/>
      <c r="EM29" s="51"/>
      <c r="EN29" s="56"/>
      <c r="EO29" s="2"/>
      <c r="EP29" s="190"/>
      <c r="EQ29" s="191"/>
      <c r="ER29" s="191"/>
      <c r="ES29" s="56"/>
      <c r="ET29" s="74"/>
      <c r="EU29" s="51"/>
      <c r="EV29" s="51"/>
      <c r="EW29" s="56"/>
      <c r="EX29" s="2"/>
      <c r="EY29" s="190"/>
      <c r="EZ29" s="191"/>
      <c r="FA29" s="191"/>
      <c r="FB29" s="56"/>
      <c r="FC29" s="74"/>
      <c r="FD29" s="51"/>
      <c r="FE29" s="51"/>
      <c r="FF29" s="56"/>
      <c r="FG29" s="2"/>
      <c r="FH29" s="190"/>
      <c r="FI29" s="191"/>
      <c r="FJ29" s="191"/>
      <c r="FK29" s="56"/>
      <c r="FL29" s="74"/>
      <c r="FM29" s="51"/>
      <c r="FN29" s="51"/>
      <c r="FO29" s="56"/>
      <c r="FP29" s="2"/>
      <c r="FQ29" s="190"/>
      <c r="FR29" s="191"/>
      <c r="FS29" s="191"/>
      <c r="FT29" s="56"/>
      <c r="FU29" s="74"/>
      <c r="FV29" s="51"/>
      <c r="FW29" s="51"/>
      <c r="FX29" s="56"/>
      <c r="FY29" s="2"/>
      <c r="FZ29" s="190"/>
      <c r="GA29" s="191"/>
      <c r="GB29" s="191"/>
      <c r="GC29" s="56"/>
      <c r="GD29" s="74"/>
      <c r="GE29" s="51"/>
      <c r="GF29" s="51"/>
      <c r="GG29" s="56"/>
      <c r="GH29" s="2"/>
      <c r="GI29" s="190"/>
      <c r="GJ29" s="191"/>
      <c r="GK29" s="191"/>
      <c r="GL29" s="56"/>
      <c r="GM29" s="74"/>
      <c r="GN29" s="51"/>
      <c r="GO29" s="51"/>
      <c r="GP29" s="56"/>
      <c r="GQ29" s="2"/>
      <c r="GR29" s="190"/>
      <c r="GS29" s="191"/>
      <c r="GT29" s="191"/>
      <c r="GU29" s="56"/>
      <c r="GV29" s="74"/>
      <c r="GW29" s="51"/>
      <c r="GX29" s="51"/>
      <c r="GY29" s="56"/>
      <c r="GZ29" s="2"/>
      <c r="HA29" s="190"/>
      <c r="HB29" s="191"/>
      <c r="HC29" s="191"/>
      <c r="HD29" s="56"/>
      <c r="HE29" s="74"/>
      <c r="HF29" s="51"/>
      <c r="HG29" s="51"/>
      <c r="HH29" s="56"/>
      <c r="HI29" s="2"/>
      <c r="HJ29" s="190"/>
      <c r="HK29" s="191"/>
      <c r="HL29" s="191"/>
      <c r="HM29" s="56"/>
      <c r="HN29" s="74"/>
      <c r="HO29" s="51"/>
      <c r="HP29" s="51"/>
      <c r="HQ29" s="56"/>
      <c r="HR29" s="2"/>
      <c r="HS29" s="190"/>
      <c r="HT29" s="191"/>
      <c r="HU29" s="191"/>
      <c r="HV29" s="56"/>
      <c r="HW29" s="74"/>
      <c r="HX29" s="51"/>
      <c r="HY29" s="51"/>
      <c r="HZ29" s="56"/>
      <c r="IA29" s="2"/>
      <c r="IB29" s="190"/>
      <c r="IC29" s="191"/>
      <c r="ID29" s="191"/>
      <c r="IE29" s="56"/>
      <c r="IF29" s="74"/>
      <c r="IG29" s="51"/>
      <c r="IH29" s="51"/>
      <c r="II29" s="56"/>
      <c r="IJ29" s="2"/>
      <c r="IK29" s="190"/>
      <c r="IL29" s="191"/>
      <c r="IM29" s="191"/>
      <c r="IN29" s="56"/>
      <c r="IO29" s="74"/>
      <c r="IP29" s="51"/>
      <c r="IQ29" s="51"/>
      <c r="IR29" s="56"/>
      <c r="IS29" s="2"/>
      <c r="IT29" s="190"/>
      <c r="IU29" s="191"/>
      <c r="IV29" s="191"/>
      <c r="IW29" s="56"/>
      <c r="IX29" s="74"/>
      <c r="IY29" s="51"/>
      <c r="IZ29" s="51"/>
      <c r="JA29" s="56"/>
      <c r="JB29" s="2"/>
      <c r="JC29" s="190"/>
      <c r="JD29" s="191"/>
      <c r="JE29" s="191"/>
      <c r="JF29" s="56"/>
      <c r="JG29" s="74"/>
      <c r="JH29" s="51"/>
      <c r="JI29" s="51"/>
      <c r="JJ29" s="56"/>
      <c r="JK29" s="2"/>
      <c r="JL29" s="190"/>
      <c r="JM29" s="191"/>
      <c r="JN29" s="191"/>
      <c r="JO29" s="56"/>
      <c r="JP29" s="74"/>
      <c r="JQ29" s="51"/>
      <c r="JR29" s="51"/>
      <c r="JS29" s="56"/>
      <c r="JT29" s="2"/>
    </row>
    <row r="30" spans="2:280" ht="12" customHeight="1" x14ac:dyDescent="0.25">
      <c r="B30" s="190"/>
      <c r="C30" s="191"/>
      <c r="D30" s="191"/>
      <c r="E30" s="56"/>
      <c r="F30" s="74"/>
      <c r="G30" s="51"/>
      <c r="H30" s="51"/>
      <c r="I30" s="56"/>
      <c r="K30" s="190"/>
      <c r="L30" s="191"/>
      <c r="M30" s="191"/>
      <c r="N30" s="56"/>
      <c r="O30" s="74"/>
      <c r="P30" s="51"/>
      <c r="Q30" s="51"/>
      <c r="R30" s="56"/>
      <c r="S30" s="2"/>
      <c r="T30" s="190"/>
      <c r="U30" s="191"/>
      <c r="V30" s="191"/>
      <c r="W30" s="56"/>
      <c r="X30" s="74"/>
      <c r="Y30" s="51"/>
      <c r="Z30" s="51"/>
      <c r="AA30" s="56"/>
      <c r="AB30" s="2"/>
      <c r="AC30" s="190"/>
      <c r="AD30" s="191"/>
      <c r="AE30" s="191"/>
      <c r="AF30" s="56"/>
      <c r="AG30" s="74"/>
      <c r="AH30" s="51"/>
      <c r="AI30" s="51"/>
      <c r="AJ30" s="56"/>
      <c r="AK30" s="2"/>
      <c r="AL30" s="190"/>
      <c r="AM30" s="191"/>
      <c r="AN30" s="191"/>
      <c r="AO30" s="56"/>
      <c r="AP30" s="74"/>
      <c r="AQ30" s="51"/>
      <c r="AR30" s="51"/>
      <c r="AS30" s="56"/>
      <c r="AT30" s="2"/>
      <c r="AU30" s="190"/>
      <c r="AV30" s="191"/>
      <c r="AW30" s="191"/>
      <c r="AX30" s="56"/>
      <c r="AY30" s="74"/>
      <c r="AZ30" s="51"/>
      <c r="BA30" s="51"/>
      <c r="BB30" s="56"/>
      <c r="BC30" s="2"/>
      <c r="BD30" s="190"/>
      <c r="BE30" s="191"/>
      <c r="BF30" s="191"/>
      <c r="BG30" s="56"/>
      <c r="BH30" s="74"/>
      <c r="BI30" s="51"/>
      <c r="BJ30" s="51"/>
      <c r="BK30" s="56"/>
      <c r="BL30" s="2"/>
      <c r="BM30" s="190"/>
      <c r="BN30" s="191"/>
      <c r="BO30" s="191"/>
      <c r="BP30" s="56"/>
      <c r="BQ30" s="74"/>
      <c r="BR30" s="51"/>
      <c r="BS30" s="51"/>
      <c r="BT30" s="56"/>
      <c r="BU30" s="2"/>
      <c r="BV30" s="190"/>
      <c r="BW30" s="191"/>
      <c r="BX30" s="191"/>
      <c r="BY30" s="56"/>
      <c r="BZ30" s="74"/>
      <c r="CA30" s="51"/>
      <c r="CB30" s="51"/>
      <c r="CC30" s="56"/>
      <c r="CD30" s="2"/>
      <c r="CE30" s="190"/>
      <c r="CF30" s="191"/>
      <c r="CG30" s="191"/>
      <c r="CH30" s="56"/>
      <c r="CI30" s="74"/>
      <c r="CJ30" s="51"/>
      <c r="CK30" s="51"/>
      <c r="CL30" s="56"/>
      <c r="CM30" s="2"/>
      <c r="CN30" s="190"/>
      <c r="CO30" s="191"/>
      <c r="CP30" s="191"/>
      <c r="CQ30" s="56"/>
      <c r="CR30" s="74"/>
      <c r="CS30" s="51"/>
      <c r="CT30" s="51"/>
      <c r="CU30" s="56"/>
      <c r="CV30" s="2"/>
      <c r="CW30" s="190"/>
      <c r="CX30" s="191"/>
      <c r="CY30" s="191"/>
      <c r="CZ30" s="56"/>
      <c r="DA30" s="74"/>
      <c r="DB30" s="51"/>
      <c r="DC30" s="51"/>
      <c r="DD30" s="56"/>
      <c r="DE30" s="2"/>
      <c r="DF30" s="190"/>
      <c r="DG30" s="191"/>
      <c r="DH30" s="191"/>
      <c r="DI30" s="56"/>
      <c r="DJ30" s="74"/>
      <c r="DK30" s="51"/>
      <c r="DL30" s="51"/>
      <c r="DM30" s="56"/>
      <c r="DN30" s="2"/>
      <c r="DO30" s="190"/>
      <c r="DP30" s="191"/>
      <c r="DQ30" s="191"/>
      <c r="DR30" s="56"/>
      <c r="DS30" s="74"/>
      <c r="DT30" s="51"/>
      <c r="DU30" s="51"/>
      <c r="DV30" s="56"/>
      <c r="DW30" s="2"/>
      <c r="DX30" s="190"/>
      <c r="DY30" s="191"/>
      <c r="DZ30" s="191"/>
      <c r="EA30" s="56"/>
      <c r="EB30" s="74"/>
      <c r="EC30" s="51"/>
      <c r="ED30" s="51"/>
      <c r="EE30" s="56"/>
      <c r="EF30" s="2"/>
      <c r="EG30" s="190"/>
      <c r="EH30" s="191"/>
      <c r="EI30" s="191"/>
      <c r="EJ30" s="56"/>
      <c r="EK30" s="74"/>
      <c r="EL30" s="51"/>
      <c r="EM30" s="51"/>
      <c r="EN30" s="56"/>
      <c r="EO30" s="2"/>
      <c r="EP30" s="190"/>
      <c r="EQ30" s="191"/>
      <c r="ER30" s="191"/>
      <c r="ES30" s="56"/>
      <c r="ET30" s="74"/>
      <c r="EU30" s="51"/>
      <c r="EV30" s="51"/>
      <c r="EW30" s="56"/>
      <c r="EX30" s="2"/>
      <c r="EY30" s="190"/>
      <c r="EZ30" s="191"/>
      <c r="FA30" s="191"/>
      <c r="FB30" s="56"/>
      <c r="FC30" s="74"/>
      <c r="FD30" s="51"/>
      <c r="FE30" s="51"/>
      <c r="FF30" s="56"/>
      <c r="FG30" s="2"/>
      <c r="FH30" s="190"/>
      <c r="FI30" s="191"/>
      <c r="FJ30" s="191"/>
      <c r="FK30" s="56"/>
      <c r="FL30" s="74"/>
      <c r="FM30" s="51"/>
      <c r="FN30" s="51"/>
      <c r="FO30" s="56"/>
      <c r="FP30" s="2"/>
      <c r="FQ30" s="190"/>
      <c r="FR30" s="191"/>
      <c r="FS30" s="191"/>
      <c r="FT30" s="56"/>
      <c r="FU30" s="74"/>
      <c r="FV30" s="51"/>
      <c r="FW30" s="51"/>
      <c r="FX30" s="56"/>
      <c r="FY30" s="2"/>
      <c r="FZ30" s="190"/>
      <c r="GA30" s="191"/>
      <c r="GB30" s="191"/>
      <c r="GC30" s="56"/>
      <c r="GD30" s="74"/>
      <c r="GE30" s="51"/>
      <c r="GF30" s="51"/>
      <c r="GG30" s="56"/>
      <c r="GH30" s="2"/>
      <c r="GI30" s="190"/>
      <c r="GJ30" s="191"/>
      <c r="GK30" s="191"/>
      <c r="GL30" s="56"/>
      <c r="GM30" s="74"/>
      <c r="GN30" s="51"/>
      <c r="GO30" s="51"/>
      <c r="GP30" s="56"/>
      <c r="GQ30" s="2"/>
      <c r="GR30" s="190"/>
      <c r="GS30" s="191"/>
      <c r="GT30" s="191"/>
      <c r="GU30" s="56"/>
      <c r="GV30" s="74"/>
      <c r="GW30" s="51"/>
      <c r="GX30" s="51"/>
      <c r="GY30" s="56"/>
      <c r="GZ30" s="2"/>
      <c r="HA30" s="190"/>
      <c r="HB30" s="191"/>
      <c r="HC30" s="191"/>
      <c r="HD30" s="56"/>
      <c r="HE30" s="74"/>
      <c r="HF30" s="51"/>
      <c r="HG30" s="51"/>
      <c r="HH30" s="56"/>
      <c r="HI30" s="2"/>
      <c r="HJ30" s="190"/>
      <c r="HK30" s="191"/>
      <c r="HL30" s="191"/>
      <c r="HM30" s="56"/>
      <c r="HN30" s="74"/>
      <c r="HO30" s="51"/>
      <c r="HP30" s="51"/>
      <c r="HQ30" s="56"/>
      <c r="HR30" s="2"/>
      <c r="HS30" s="190"/>
      <c r="HT30" s="191"/>
      <c r="HU30" s="191"/>
      <c r="HV30" s="56"/>
      <c r="HW30" s="74"/>
      <c r="HX30" s="51"/>
      <c r="HY30" s="51"/>
      <c r="HZ30" s="56"/>
      <c r="IA30" s="2"/>
      <c r="IB30" s="190"/>
      <c r="IC30" s="191"/>
      <c r="ID30" s="191"/>
      <c r="IE30" s="56"/>
      <c r="IF30" s="74"/>
      <c r="IG30" s="51"/>
      <c r="IH30" s="51"/>
      <c r="II30" s="56"/>
      <c r="IJ30" s="2"/>
      <c r="IK30" s="190"/>
      <c r="IL30" s="191"/>
      <c r="IM30" s="191"/>
      <c r="IN30" s="56"/>
      <c r="IO30" s="74"/>
      <c r="IP30" s="51"/>
      <c r="IQ30" s="51"/>
      <c r="IR30" s="56"/>
      <c r="IS30" s="2"/>
      <c r="IT30" s="190"/>
      <c r="IU30" s="191"/>
      <c r="IV30" s="191"/>
      <c r="IW30" s="56"/>
      <c r="IX30" s="74"/>
      <c r="IY30" s="51"/>
      <c r="IZ30" s="51"/>
      <c r="JA30" s="56"/>
      <c r="JB30" s="2"/>
      <c r="JC30" s="190"/>
      <c r="JD30" s="191"/>
      <c r="JE30" s="191"/>
      <c r="JF30" s="56"/>
      <c r="JG30" s="74"/>
      <c r="JH30" s="51"/>
      <c r="JI30" s="51"/>
      <c r="JJ30" s="56"/>
      <c r="JK30" s="2"/>
      <c r="JL30" s="190"/>
      <c r="JM30" s="191"/>
      <c r="JN30" s="191"/>
      <c r="JO30" s="56"/>
      <c r="JP30" s="74"/>
      <c r="JQ30" s="51"/>
      <c r="JR30" s="51"/>
      <c r="JS30" s="56"/>
      <c r="JT30" s="2"/>
    </row>
    <row r="31" spans="2:280" ht="12" customHeight="1" x14ac:dyDescent="0.25">
      <c r="B31" s="194" t="str">
        <f>"Notas de Crédito en Punto de Venta: "&amp;IF(C13="","",C13)</f>
        <v>Notas de Crédito en Punto de Venta: 2</v>
      </c>
      <c r="C31" s="195"/>
      <c r="D31" s="195"/>
      <c r="E31" s="81">
        <f>SUM(E32:E35)</f>
        <v>0</v>
      </c>
      <c r="F31" s="74"/>
      <c r="G31" s="51"/>
      <c r="H31" s="51"/>
      <c r="I31" s="56"/>
      <c r="K31" s="194" t="str">
        <f>"Notas de Crédito en Punto de Venta: "&amp;IF(L13="","",L13)</f>
        <v>Notas de Crédito en Punto de Venta: 2</v>
      </c>
      <c r="L31" s="195"/>
      <c r="M31" s="195"/>
      <c r="N31" s="81">
        <f>SUM(N32:N35)</f>
        <v>0</v>
      </c>
      <c r="O31" s="74"/>
      <c r="P31" s="51"/>
      <c r="Q31" s="51"/>
      <c r="R31" s="56"/>
      <c r="S31" s="2"/>
      <c r="T31" s="194" t="str">
        <f t="shared" ref="T31" si="348">"Notas de Crédito en Punto de Venta: "&amp;IF(U13="","",U13)</f>
        <v>Notas de Crédito en Punto de Venta: 2</v>
      </c>
      <c r="U31" s="195"/>
      <c r="V31" s="195"/>
      <c r="W31" s="81">
        <f t="shared" ref="W31" si="349">SUM(W32:W35)</f>
        <v>0</v>
      </c>
      <c r="X31" s="74"/>
      <c r="Y31" s="51"/>
      <c r="Z31" s="51"/>
      <c r="AA31" s="56"/>
      <c r="AB31" s="2"/>
      <c r="AC31" s="194" t="str">
        <f t="shared" ref="AC31" si="350">"Notas de Crédito en Punto de Venta: "&amp;IF(AD13="","",AD13)</f>
        <v>Notas de Crédito en Punto de Venta: 2</v>
      </c>
      <c r="AD31" s="195"/>
      <c r="AE31" s="195"/>
      <c r="AF31" s="81">
        <f t="shared" ref="AF31" si="351">SUM(AF32:AF35)</f>
        <v>0</v>
      </c>
      <c r="AG31" s="74"/>
      <c r="AH31" s="51"/>
      <c r="AI31" s="51"/>
      <c r="AJ31" s="56"/>
      <c r="AK31" s="2"/>
      <c r="AL31" s="194" t="str">
        <f t="shared" ref="AL31" si="352">"Notas de Crédito en Punto de Venta: "&amp;IF(AM13="","",AM13)</f>
        <v>Notas de Crédito en Punto de Venta: 2</v>
      </c>
      <c r="AM31" s="195"/>
      <c r="AN31" s="195"/>
      <c r="AO31" s="81">
        <f t="shared" ref="AO31" si="353">SUM(AO32:AO35)</f>
        <v>0</v>
      </c>
      <c r="AP31" s="74"/>
      <c r="AQ31" s="51"/>
      <c r="AR31" s="51"/>
      <c r="AS31" s="56"/>
      <c r="AT31" s="2"/>
      <c r="AU31" s="194" t="str">
        <f t="shared" ref="AU31" si="354">"Notas de Crédito en Punto de Venta: "&amp;IF(AV13="","",AV13)</f>
        <v>Notas de Crédito en Punto de Venta: 2</v>
      </c>
      <c r="AV31" s="195"/>
      <c r="AW31" s="195"/>
      <c r="AX31" s="81">
        <f t="shared" ref="AX31" si="355">SUM(AX32:AX35)</f>
        <v>0</v>
      </c>
      <c r="AY31" s="74"/>
      <c r="AZ31" s="51"/>
      <c r="BA31" s="51"/>
      <c r="BB31" s="56"/>
      <c r="BC31" s="2"/>
      <c r="BD31" s="194" t="str">
        <f t="shared" ref="BD31" si="356">"Notas de Crédito en Punto de Venta: "&amp;IF(BE13="","",BE13)</f>
        <v>Notas de Crédito en Punto de Venta: 2</v>
      </c>
      <c r="BE31" s="195"/>
      <c r="BF31" s="195"/>
      <c r="BG31" s="81">
        <f t="shared" ref="BG31" si="357">SUM(BG32:BG35)</f>
        <v>0</v>
      </c>
      <c r="BH31" s="74"/>
      <c r="BI31" s="51"/>
      <c r="BJ31" s="51"/>
      <c r="BK31" s="56"/>
      <c r="BL31" s="2"/>
      <c r="BM31" s="194" t="str">
        <f t="shared" ref="BM31" si="358">"Notas de Crédito en Punto de Venta: "&amp;IF(BN13="","",BN13)</f>
        <v>Notas de Crédito en Punto de Venta: 2</v>
      </c>
      <c r="BN31" s="195"/>
      <c r="BO31" s="195"/>
      <c r="BP31" s="81">
        <f t="shared" ref="BP31" si="359">SUM(BP32:BP35)</f>
        <v>0</v>
      </c>
      <c r="BQ31" s="74"/>
      <c r="BR31" s="51"/>
      <c r="BS31" s="51"/>
      <c r="BT31" s="56"/>
      <c r="BU31" s="2"/>
      <c r="BV31" s="194" t="str">
        <f t="shared" ref="BV31" si="360">"Notas de Crédito en Punto de Venta: "&amp;IF(BW13="","",BW13)</f>
        <v>Notas de Crédito en Punto de Venta: 2</v>
      </c>
      <c r="BW31" s="195"/>
      <c r="BX31" s="195"/>
      <c r="BY31" s="81">
        <f t="shared" ref="BY31" si="361">SUM(BY32:BY35)</f>
        <v>0</v>
      </c>
      <c r="BZ31" s="74"/>
      <c r="CA31" s="51"/>
      <c r="CB31" s="51"/>
      <c r="CC31" s="56"/>
      <c r="CD31" s="2"/>
      <c r="CE31" s="194" t="str">
        <f t="shared" ref="CE31" si="362">"Notas de Crédito en Punto de Venta: "&amp;IF(CF13="","",CF13)</f>
        <v>Notas de Crédito en Punto de Venta: 2</v>
      </c>
      <c r="CF31" s="195"/>
      <c r="CG31" s="195"/>
      <c r="CH31" s="81">
        <f t="shared" ref="CH31" si="363">SUM(CH32:CH35)</f>
        <v>0</v>
      </c>
      <c r="CI31" s="74"/>
      <c r="CJ31" s="51"/>
      <c r="CK31" s="51"/>
      <c r="CL31" s="56"/>
      <c r="CM31" s="2"/>
      <c r="CN31" s="194" t="str">
        <f t="shared" ref="CN31" si="364">"Notas de Crédito en Punto de Venta: "&amp;IF(CO13="","",CO13)</f>
        <v>Notas de Crédito en Punto de Venta: 2</v>
      </c>
      <c r="CO31" s="195"/>
      <c r="CP31" s="195"/>
      <c r="CQ31" s="81">
        <f t="shared" ref="CQ31" si="365">SUM(CQ32:CQ35)</f>
        <v>0</v>
      </c>
      <c r="CR31" s="74"/>
      <c r="CS31" s="51"/>
      <c r="CT31" s="51"/>
      <c r="CU31" s="56"/>
      <c r="CV31" s="2"/>
      <c r="CW31" s="194" t="str">
        <f t="shared" ref="CW31" si="366">"Notas de Crédito en Punto de Venta: "&amp;IF(CX13="","",CX13)</f>
        <v>Notas de Crédito en Punto de Venta: 2</v>
      </c>
      <c r="CX31" s="195"/>
      <c r="CY31" s="195"/>
      <c r="CZ31" s="81">
        <f t="shared" ref="CZ31" si="367">SUM(CZ32:CZ35)</f>
        <v>0</v>
      </c>
      <c r="DA31" s="74"/>
      <c r="DB31" s="51"/>
      <c r="DC31" s="51"/>
      <c r="DD31" s="56"/>
      <c r="DE31" s="2"/>
      <c r="DF31" s="194" t="str">
        <f t="shared" ref="DF31" si="368">"Notas de Crédito en Punto de Venta: "&amp;IF(DG13="","",DG13)</f>
        <v>Notas de Crédito en Punto de Venta: 2</v>
      </c>
      <c r="DG31" s="195"/>
      <c r="DH31" s="195"/>
      <c r="DI31" s="81">
        <f t="shared" ref="DI31" si="369">SUM(DI32:DI35)</f>
        <v>0</v>
      </c>
      <c r="DJ31" s="74"/>
      <c r="DK31" s="51"/>
      <c r="DL31" s="51"/>
      <c r="DM31" s="56"/>
      <c r="DN31" s="2"/>
      <c r="DO31" s="194" t="str">
        <f t="shared" ref="DO31" si="370">"Notas de Crédito en Punto de Venta: "&amp;IF(DP13="","",DP13)</f>
        <v>Notas de Crédito en Punto de Venta: 2</v>
      </c>
      <c r="DP31" s="195"/>
      <c r="DQ31" s="195"/>
      <c r="DR31" s="81">
        <f t="shared" ref="DR31" si="371">SUM(DR32:DR35)</f>
        <v>0</v>
      </c>
      <c r="DS31" s="74"/>
      <c r="DT31" s="51"/>
      <c r="DU31" s="51"/>
      <c r="DV31" s="56"/>
      <c r="DW31" s="2"/>
      <c r="DX31" s="194" t="str">
        <f t="shared" ref="DX31" si="372">"Notas de Crédito en Punto de Venta: "&amp;IF(DY13="","",DY13)</f>
        <v>Notas de Crédito en Punto de Venta: 2</v>
      </c>
      <c r="DY31" s="195"/>
      <c r="DZ31" s="195"/>
      <c r="EA31" s="81">
        <f t="shared" ref="EA31" si="373">SUM(EA32:EA35)</f>
        <v>0</v>
      </c>
      <c r="EB31" s="74"/>
      <c r="EC31" s="51"/>
      <c r="ED31" s="51"/>
      <c r="EE31" s="56"/>
      <c r="EF31" s="2"/>
      <c r="EG31" s="194" t="str">
        <f t="shared" ref="EG31" si="374">"Notas de Crédito en Punto de Venta: "&amp;IF(EH13="","",EH13)</f>
        <v>Notas de Crédito en Punto de Venta: 2</v>
      </c>
      <c r="EH31" s="195"/>
      <c r="EI31" s="195"/>
      <c r="EJ31" s="81">
        <f t="shared" ref="EJ31" si="375">SUM(EJ32:EJ35)</f>
        <v>0</v>
      </c>
      <c r="EK31" s="74"/>
      <c r="EL31" s="51"/>
      <c r="EM31" s="51"/>
      <c r="EN31" s="56"/>
      <c r="EO31" s="2"/>
      <c r="EP31" s="194" t="str">
        <f t="shared" ref="EP31" si="376">"Notas de Crédito en Punto de Venta: "&amp;IF(EQ13="","",EQ13)</f>
        <v>Notas de Crédito en Punto de Venta: 2</v>
      </c>
      <c r="EQ31" s="195"/>
      <c r="ER31" s="195"/>
      <c r="ES31" s="81">
        <f t="shared" ref="ES31" si="377">SUM(ES32:ES35)</f>
        <v>0</v>
      </c>
      <c r="ET31" s="74"/>
      <c r="EU31" s="51"/>
      <c r="EV31" s="51"/>
      <c r="EW31" s="56"/>
      <c r="EX31" s="2"/>
      <c r="EY31" s="194" t="str">
        <f t="shared" ref="EY31" si="378">"Notas de Crédito en Punto de Venta: "&amp;IF(EZ13="","",EZ13)</f>
        <v>Notas de Crédito en Punto de Venta: 2</v>
      </c>
      <c r="EZ31" s="195"/>
      <c r="FA31" s="195"/>
      <c r="FB31" s="81">
        <f t="shared" ref="FB31" si="379">SUM(FB32:FB35)</f>
        <v>0</v>
      </c>
      <c r="FC31" s="74"/>
      <c r="FD31" s="51"/>
      <c r="FE31" s="51"/>
      <c r="FF31" s="56"/>
      <c r="FG31" s="2"/>
      <c r="FH31" s="194" t="str">
        <f t="shared" ref="FH31" si="380">"Notas de Crédito en Punto de Venta: "&amp;IF(FI13="","",FI13)</f>
        <v>Notas de Crédito en Punto de Venta: 2</v>
      </c>
      <c r="FI31" s="195"/>
      <c r="FJ31" s="195"/>
      <c r="FK31" s="81">
        <f t="shared" ref="FK31" si="381">SUM(FK32:FK35)</f>
        <v>0</v>
      </c>
      <c r="FL31" s="74"/>
      <c r="FM31" s="51"/>
      <c r="FN31" s="51"/>
      <c r="FO31" s="56"/>
      <c r="FP31" s="2"/>
      <c r="FQ31" s="194" t="str">
        <f t="shared" ref="FQ31" si="382">"Notas de Crédito en Punto de Venta: "&amp;IF(FR13="","",FR13)</f>
        <v>Notas de Crédito en Punto de Venta: 2</v>
      </c>
      <c r="FR31" s="195"/>
      <c r="FS31" s="195"/>
      <c r="FT31" s="81">
        <f t="shared" ref="FT31" si="383">SUM(FT32:FT35)</f>
        <v>0</v>
      </c>
      <c r="FU31" s="74"/>
      <c r="FV31" s="51"/>
      <c r="FW31" s="51"/>
      <c r="FX31" s="56"/>
      <c r="FY31" s="2"/>
      <c r="FZ31" s="194" t="str">
        <f t="shared" ref="FZ31" si="384">"Notas de Crédito en Punto de Venta: "&amp;IF(GA13="","",GA13)</f>
        <v>Notas de Crédito en Punto de Venta: 2</v>
      </c>
      <c r="GA31" s="195"/>
      <c r="GB31" s="195"/>
      <c r="GC31" s="81">
        <f t="shared" ref="GC31" si="385">SUM(GC32:GC35)</f>
        <v>0</v>
      </c>
      <c r="GD31" s="74"/>
      <c r="GE31" s="51"/>
      <c r="GF31" s="51"/>
      <c r="GG31" s="56"/>
      <c r="GH31" s="2"/>
      <c r="GI31" s="194" t="str">
        <f t="shared" ref="GI31" si="386">"Notas de Crédito en Punto de Venta: "&amp;IF(GJ13="","",GJ13)</f>
        <v>Notas de Crédito en Punto de Venta: 2</v>
      </c>
      <c r="GJ31" s="195"/>
      <c r="GK31" s="195"/>
      <c r="GL31" s="81">
        <f t="shared" ref="GL31" si="387">SUM(GL32:GL35)</f>
        <v>0</v>
      </c>
      <c r="GM31" s="74"/>
      <c r="GN31" s="51"/>
      <c r="GO31" s="51"/>
      <c r="GP31" s="56"/>
      <c r="GQ31" s="2"/>
      <c r="GR31" s="194" t="str">
        <f t="shared" ref="GR31" si="388">"Notas de Crédito en Punto de Venta: "&amp;IF(GS13="","",GS13)</f>
        <v>Notas de Crédito en Punto de Venta: 2</v>
      </c>
      <c r="GS31" s="195"/>
      <c r="GT31" s="195"/>
      <c r="GU31" s="81">
        <f t="shared" ref="GU31" si="389">SUM(GU32:GU35)</f>
        <v>0</v>
      </c>
      <c r="GV31" s="74"/>
      <c r="GW31" s="51"/>
      <c r="GX31" s="51"/>
      <c r="GY31" s="56"/>
      <c r="GZ31" s="2"/>
      <c r="HA31" s="194" t="str">
        <f t="shared" ref="HA31" si="390">"Notas de Crédito en Punto de Venta: "&amp;IF(HB13="","",HB13)</f>
        <v>Notas de Crédito en Punto de Venta: 2</v>
      </c>
      <c r="HB31" s="195"/>
      <c r="HC31" s="195"/>
      <c r="HD31" s="81">
        <f t="shared" ref="HD31" si="391">SUM(HD32:HD35)</f>
        <v>0</v>
      </c>
      <c r="HE31" s="74"/>
      <c r="HF31" s="51"/>
      <c r="HG31" s="51"/>
      <c r="HH31" s="56"/>
      <c r="HI31" s="2"/>
      <c r="HJ31" s="194" t="str">
        <f t="shared" ref="HJ31" si="392">"Notas de Crédito en Punto de Venta: "&amp;IF(HK13="","",HK13)</f>
        <v>Notas de Crédito en Punto de Venta: 2</v>
      </c>
      <c r="HK31" s="195"/>
      <c r="HL31" s="195"/>
      <c r="HM31" s="81">
        <f t="shared" ref="HM31" si="393">SUM(HM32:HM35)</f>
        <v>0</v>
      </c>
      <c r="HN31" s="74"/>
      <c r="HO31" s="51"/>
      <c r="HP31" s="51"/>
      <c r="HQ31" s="56"/>
      <c r="HR31" s="2"/>
      <c r="HS31" s="194" t="str">
        <f t="shared" ref="HS31" si="394">"Notas de Crédito en Punto de Venta: "&amp;IF(HT13="","",HT13)</f>
        <v>Notas de Crédito en Punto de Venta: 2</v>
      </c>
      <c r="HT31" s="195"/>
      <c r="HU31" s="195"/>
      <c r="HV31" s="81">
        <f t="shared" ref="HV31" si="395">SUM(HV32:HV35)</f>
        <v>0</v>
      </c>
      <c r="HW31" s="74"/>
      <c r="HX31" s="51"/>
      <c r="HY31" s="51"/>
      <c r="HZ31" s="56"/>
      <c r="IA31" s="2"/>
      <c r="IB31" s="194" t="str">
        <f t="shared" ref="IB31" si="396">"Notas de Crédito en Punto de Venta: "&amp;IF(IC13="","",IC13)</f>
        <v>Notas de Crédito en Punto de Venta: 2</v>
      </c>
      <c r="IC31" s="195"/>
      <c r="ID31" s="195"/>
      <c r="IE31" s="81">
        <f t="shared" ref="IE31" si="397">SUM(IE32:IE35)</f>
        <v>0</v>
      </c>
      <c r="IF31" s="74"/>
      <c r="IG31" s="51"/>
      <c r="IH31" s="51"/>
      <c r="II31" s="56"/>
      <c r="IJ31" s="2"/>
      <c r="IK31" s="194" t="str">
        <f t="shared" ref="IK31" si="398">"Notas de Crédito en Punto de Venta: "&amp;IF(IL13="","",IL13)</f>
        <v>Notas de Crédito en Punto de Venta: 2</v>
      </c>
      <c r="IL31" s="195"/>
      <c r="IM31" s="195"/>
      <c r="IN31" s="81">
        <f t="shared" ref="IN31" si="399">SUM(IN32:IN35)</f>
        <v>0</v>
      </c>
      <c r="IO31" s="74"/>
      <c r="IP31" s="51"/>
      <c r="IQ31" s="51"/>
      <c r="IR31" s="56"/>
      <c r="IS31" s="2"/>
      <c r="IT31" s="194" t="str">
        <f t="shared" ref="IT31" si="400">"Notas de Crédito en Punto de Venta: "&amp;IF(IU13="","",IU13)</f>
        <v>Notas de Crédito en Punto de Venta: 2</v>
      </c>
      <c r="IU31" s="195"/>
      <c r="IV31" s="195"/>
      <c r="IW31" s="81">
        <f t="shared" ref="IW31" si="401">SUM(IW32:IW35)</f>
        <v>0</v>
      </c>
      <c r="IX31" s="74"/>
      <c r="IY31" s="51"/>
      <c r="IZ31" s="51"/>
      <c r="JA31" s="56"/>
      <c r="JB31" s="2"/>
      <c r="JC31" s="194" t="str">
        <f t="shared" ref="JC31" si="402">"Notas de Crédito en Punto de Venta: "&amp;IF(JD13="","",JD13)</f>
        <v>Notas de Crédito en Punto de Venta: 2</v>
      </c>
      <c r="JD31" s="195"/>
      <c r="JE31" s="195"/>
      <c r="JF31" s="81">
        <f t="shared" ref="JF31" si="403">SUM(JF32:JF35)</f>
        <v>0</v>
      </c>
      <c r="JG31" s="74"/>
      <c r="JH31" s="51"/>
      <c r="JI31" s="51"/>
      <c r="JJ31" s="56"/>
      <c r="JK31" s="2"/>
      <c r="JL31" s="194" t="str">
        <f t="shared" ref="JL31" si="404">"Notas de Crédito en Punto de Venta: "&amp;IF(JM13="","",JM13)</f>
        <v>Notas de Crédito en Punto de Venta: 2</v>
      </c>
      <c r="JM31" s="195"/>
      <c r="JN31" s="195"/>
      <c r="JO31" s="81">
        <f t="shared" ref="JO31" si="405">SUM(JO32:JO35)</f>
        <v>0</v>
      </c>
      <c r="JP31" s="74"/>
      <c r="JQ31" s="51"/>
      <c r="JR31" s="51"/>
      <c r="JS31" s="56"/>
      <c r="JT31" s="2"/>
    </row>
    <row r="32" spans="2:280" ht="12" customHeight="1" x14ac:dyDescent="0.25">
      <c r="B32" s="192"/>
      <c r="C32" s="193"/>
      <c r="D32" s="193"/>
      <c r="E32" s="70"/>
      <c r="F32" s="74"/>
      <c r="G32" s="51"/>
      <c r="H32" s="51"/>
      <c r="I32" s="56"/>
      <c r="K32" s="192"/>
      <c r="L32" s="193"/>
      <c r="M32" s="193"/>
      <c r="N32" s="70"/>
      <c r="O32" s="74"/>
      <c r="P32" s="51"/>
      <c r="Q32" s="51"/>
      <c r="R32" s="56"/>
      <c r="S32" s="2"/>
      <c r="T32" s="192"/>
      <c r="U32" s="193"/>
      <c r="V32" s="193"/>
      <c r="W32" s="70"/>
      <c r="X32" s="74"/>
      <c r="Y32" s="51"/>
      <c r="Z32" s="51"/>
      <c r="AA32" s="56"/>
      <c r="AB32" s="2"/>
      <c r="AC32" s="192"/>
      <c r="AD32" s="193"/>
      <c r="AE32" s="193"/>
      <c r="AF32" s="70"/>
      <c r="AG32" s="74"/>
      <c r="AH32" s="51"/>
      <c r="AI32" s="51"/>
      <c r="AJ32" s="56"/>
      <c r="AK32" s="2"/>
      <c r="AL32" s="192"/>
      <c r="AM32" s="193"/>
      <c r="AN32" s="193"/>
      <c r="AO32" s="70"/>
      <c r="AP32" s="74"/>
      <c r="AQ32" s="51"/>
      <c r="AR32" s="51"/>
      <c r="AS32" s="56"/>
      <c r="AT32" s="2"/>
      <c r="AU32" s="192"/>
      <c r="AV32" s="193"/>
      <c r="AW32" s="193"/>
      <c r="AX32" s="70"/>
      <c r="AY32" s="74"/>
      <c r="AZ32" s="51"/>
      <c r="BA32" s="51"/>
      <c r="BB32" s="56"/>
      <c r="BC32" s="2"/>
      <c r="BD32" s="192"/>
      <c r="BE32" s="193"/>
      <c r="BF32" s="193"/>
      <c r="BG32" s="70"/>
      <c r="BH32" s="74"/>
      <c r="BI32" s="51"/>
      <c r="BJ32" s="51"/>
      <c r="BK32" s="56"/>
      <c r="BL32" s="2"/>
      <c r="BM32" s="192"/>
      <c r="BN32" s="193"/>
      <c r="BO32" s="193"/>
      <c r="BP32" s="70"/>
      <c r="BQ32" s="74"/>
      <c r="BR32" s="51"/>
      <c r="BS32" s="51"/>
      <c r="BT32" s="56"/>
      <c r="BU32" s="2"/>
      <c r="BV32" s="192"/>
      <c r="BW32" s="193"/>
      <c r="BX32" s="193"/>
      <c r="BY32" s="70"/>
      <c r="BZ32" s="74"/>
      <c r="CA32" s="51"/>
      <c r="CB32" s="51"/>
      <c r="CC32" s="56"/>
      <c r="CD32" s="2"/>
      <c r="CE32" s="192"/>
      <c r="CF32" s="193"/>
      <c r="CG32" s="193"/>
      <c r="CH32" s="70"/>
      <c r="CI32" s="74"/>
      <c r="CJ32" s="51"/>
      <c r="CK32" s="51"/>
      <c r="CL32" s="56"/>
      <c r="CM32" s="2"/>
      <c r="CN32" s="192"/>
      <c r="CO32" s="193"/>
      <c r="CP32" s="193"/>
      <c r="CQ32" s="70"/>
      <c r="CR32" s="74"/>
      <c r="CS32" s="51"/>
      <c r="CT32" s="51"/>
      <c r="CU32" s="56"/>
      <c r="CV32" s="2"/>
      <c r="CW32" s="192"/>
      <c r="CX32" s="193"/>
      <c r="CY32" s="193"/>
      <c r="CZ32" s="70"/>
      <c r="DA32" s="74"/>
      <c r="DB32" s="51"/>
      <c r="DC32" s="51"/>
      <c r="DD32" s="56"/>
      <c r="DE32" s="2"/>
      <c r="DF32" s="192"/>
      <c r="DG32" s="193"/>
      <c r="DH32" s="193"/>
      <c r="DI32" s="70"/>
      <c r="DJ32" s="74"/>
      <c r="DK32" s="51"/>
      <c r="DL32" s="51"/>
      <c r="DM32" s="56"/>
      <c r="DN32" s="2"/>
      <c r="DO32" s="192"/>
      <c r="DP32" s="193"/>
      <c r="DQ32" s="193"/>
      <c r="DR32" s="70"/>
      <c r="DS32" s="74"/>
      <c r="DT32" s="51"/>
      <c r="DU32" s="51"/>
      <c r="DV32" s="56"/>
      <c r="DW32" s="2"/>
      <c r="DX32" s="192"/>
      <c r="DY32" s="193"/>
      <c r="DZ32" s="193"/>
      <c r="EA32" s="70"/>
      <c r="EB32" s="74"/>
      <c r="EC32" s="51"/>
      <c r="ED32" s="51"/>
      <c r="EE32" s="56"/>
      <c r="EF32" s="2"/>
      <c r="EG32" s="192"/>
      <c r="EH32" s="193"/>
      <c r="EI32" s="193"/>
      <c r="EJ32" s="70"/>
      <c r="EK32" s="74"/>
      <c r="EL32" s="51"/>
      <c r="EM32" s="51"/>
      <c r="EN32" s="56"/>
      <c r="EO32" s="2"/>
      <c r="EP32" s="192"/>
      <c r="EQ32" s="193"/>
      <c r="ER32" s="193"/>
      <c r="ES32" s="70"/>
      <c r="ET32" s="74"/>
      <c r="EU32" s="51"/>
      <c r="EV32" s="51"/>
      <c r="EW32" s="56"/>
      <c r="EX32" s="2"/>
      <c r="EY32" s="192"/>
      <c r="EZ32" s="193"/>
      <c r="FA32" s="193"/>
      <c r="FB32" s="70"/>
      <c r="FC32" s="74"/>
      <c r="FD32" s="51"/>
      <c r="FE32" s="51"/>
      <c r="FF32" s="56"/>
      <c r="FG32" s="2"/>
      <c r="FH32" s="192"/>
      <c r="FI32" s="193"/>
      <c r="FJ32" s="193"/>
      <c r="FK32" s="70"/>
      <c r="FL32" s="74"/>
      <c r="FM32" s="51"/>
      <c r="FN32" s="51"/>
      <c r="FO32" s="56"/>
      <c r="FP32" s="2"/>
      <c r="FQ32" s="192"/>
      <c r="FR32" s="193"/>
      <c r="FS32" s="193"/>
      <c r="FT32" s="70"/>
      <c r="FU32" s="74"/>
      <c r="FV32" s="51"/>
      <c r="FW32" s="51"/>
      <c r="FX32" s="56"/>
      <c r="FY32" s="2"/>
      <c r="FZ32" s="192"/>
      <c r="GA32" s="193"/>
      <c r="GB32" s="193"/>
      <c r="GC32" s="70"/>
      <c r="GD32" s="74"/>
      <c r="GE32" s="51"/>
      <c r="GF32" s="51"/>
      <c r="GG32" s="56"/>
      <c r="GH32" s="2"/>
      <c r="GI32" s="192"/>
      <c r="GJ32" s="193"/>
      <c r="GK32" s="193"/>
      <c r="GL32" s="70"/>
      <c r="GM32" s="74"/>
      <c r="GN32" s="51"/>
      <c r="GO32" s="51"/>
      <c r="GP32" s="56"/>
      <c r="GQ32" s="2"/>
      <c r="GR32" s="192"/>
      <c r="GS32" s="193"/>
      <c r="GT32" s="193"/>
      <c r="GU32" s="70"/>
      <c r="GV32" s="74"/>
      <c r="GW32" s="51"/>
      <c r="GX32" s="51"/>
      <c r="GY32" s="56"/>
      <c r="GZ32" s="2"/>
      <c r="HA32" s="192"/>
      <c r="HB32" s="193"/>
      <c r="HC32" s="193"/>
      <c r="HD32" s="70"/>
      <c r="HE32" s="74"/>
      <c r="HF32" s="51"/>
      <c r="HG32" s="51"/>
      <c r="HH32" s="56"/>
      <c r="HI32" s="2"/>
      <c r="HJ32" s="192"/>
      <c r="HK32" s="193"/>
      <c r="HL32" s="193"/>
      <c r="HM32" s="70"/>
      <c r="HN32" s="74"/>
      <c r="HO32" s="51"/>
      <c r="HP32" s="51"/>
      <c r="HQ32" s="56"/>
      <c r="HR32" s="2"/>
      <c r="HS32" s="192"/>
      <c r="HT32" s="193"/>
      <c r="HU32" s="193"/>
      <c r="HV32" s="70"/>
      <c r="HW32" s="74"/>
      <c r="HX32" s="51"/>
      <c r="HY32" s="51"/>
      <c r="HZ32" s="56"/>
      <c r="IA32" s="2"/>
      <c r="IB32" s="192"/>
      <c r="IC32" s="193"/>
      <c r="ID32" s="193"/>
      <c r="IE32" s="70"/>
      <c r="IF32" s="74"/>
      <c r="IG32" s="51"/>
      <c r="IH32" s="51"/>
      <c r="II32" s="56"/>
      <c r="IJ32" s="2"/>
      <c r="IK32" s="192"/>
      <c r="IL32" s="193"/>
      <c r="IM32" s="193"/>
      <c r="IN32" s="70"/>
      <c r="IO32" s="74"/>
      <c r="IP32" s="51"/>
      <c r="IQ32" s="51"/>
      <c r="IR32" s="56"/>
      <c r="IS32" s="2"/>
      <c r="IT32" s="192"/>
      <c r="IU32" s="193"/>
      <c r="IV32" s="193"/>
      <c r="IW32" s="70"/>
      <c r="IX32" s="74"/>
      <c r="IY32" s="51"/>
      <c r="IZ32" s="51"/>
      <c r="JA32" s="56"/>
      <c r="JB32" s="2"/>
      <c r="JC32" s="192"/>
      <c r="JD32" s="193"/>
      <c r="JE32" s="193"/>
      <c r="JF32" s="70"/>
      <c r="JG32" s="74"/>
      <c r="JH32" s="51"/>
      <c r="JI32" s="51"/>
      <c r="JJ32" s="56"/>
      <c r="JK32" s="2"/>
      <c r="JL32" s="192"/>
      <c r="JM32" s="193"/>
      <c r="JN32" s="193"/>
      <c r="JO32" s="70"/>
      <c r="JP32" s="74"/>
      <c r="JQ32" s="51"/>
      <c r="JR32" s="51"/>
      <c r="JS32" s="56"/>
      <c r="JT32" s="2"/>
    </row>
    <row r="33" spans="2:280" ht="12" customHeight="1" x14ac:dyDescent="0.25">
      <c r="B33" s="190"/>
      <c r="C33" s="191"/>
      <c r="D33" s="191"/>
      <c r="E33" s="56"/>
      <c r="F33" s="74"/>
      <c r="G33" s="51"/>
      <c r="H33" s="51"/>
      <c r="I33" s="56"/>
      <c r="K33" s="190"/>
      <c r="L33" s="191"/>
      <c r="M33" s="191"/>
      <c r="N33" s="56"/>
      <c r="O33" s="74"/>
      <c r="P33" s="51"/>
      <c r="Q33" s="51"/>
      <c r="R33" s="56"/>
      <c r="S33" s="2"/>
      <c r="T33" s="190"/>
      <c r="U33" s="191"/>
      <c r="V33" s="191"/>
      <c r="W33" s="56"/>
      <c r="X33" s="74"/>
      <c r="Y33" s="51"/>
      <c r="Z33" s="51"/>
      <c r="AA33" s="56"/>
      <c r="AB33" s="2"/>
      <c r="AC33" s="190"/>
      <c r="AD33" s="191"/>
      <c r="AE33" s="191"/>
      <c r="AF33" s="56"/>
      <c r="AG33" s="74"/>
      <c r="AH33" s="51"/>
      <c r="AI33" s="51"/>
      <c r="AJ33" s="56"/>
      <c r="AK33" s="2"/>
      <c r="AL33" s="190"/>
      <c r="AM33" s="191"/>
      <c r="AN33" s="191"/>
      <c r="AO33" s="56"/>
      <c r="AP33" s="74"/>
      <c r="AQ33" s="51"/>
      <c r="AR33" s="51"/>
      <c r="AS33" s="56"/>
      <c r="AT33" s="2"/>
      <c r="AU33" s="190"/>
      <c r="AV33" s="191"/>
      <c r="AW33" s="191"/>
      <c r="AX33" s="56"/>
      <c r="AY33" s="74"/>
      <c r="AZ33" s="51"/>
      <c r="BA33" s="51"/>
      <c r="BB33" s="56"/>
      <c r="BC33" s="2"/>
      <c r="BD33" s="190"/>
      <c r="BE33" s="191"/>
      <c r="BF33" s="191"/>
      <c r="BG33" s="56"/>
      <c r="BH33" s="74"/>
      <c r="BI33" s="51"/>
      <c r="BJ33" s="51"/>
      <c r="BK33" s="56"/>
      <c r="BL33" s="2"/>
      <c r="BM33" s="190"/>
      <c r="BN33" s="191"/>
      <c r="BO33" s="191"/>
      <c r="BP33" s="56"/>
      <c r="BQ33" s="74"/>
      <c r="BR33" s="51"/>
      <c r="BS33" s="51"/>
      <c r="BT33" s="56"/>
      <c r="BU33" s="2"/>
      <c r="BV33" s="190"/>
      <c r="BW33" s="191"/>
      <c r="BX33" s="191"/>
      <c r="BY33" s="56"/>
      <c r="BZ33" s="74"/>
      <c r="CA33" s="51"/>
      <c r="CB33" s="51"/>
      <c r="CC33" s="56"/>
      <c r="CD33" s="2"/>
      <c r="CE33" s="190"/>
      <c r="CF33" s="191"/>
      <c r="CG33" s="191"/>
      <c r="CH33" s="56"/>
      <c r="CI33" s="74"/>
      <c r="CJ33" s="51"/>
      <c r="CK33" s="51"/>
      <c r="CL33" s="56"/>
      <c r="CM33" s="2"/>
      <c r="CN33" s="190"/>
      <c r="CO33" s="191"/>
      <c r="CP33" s="191"/>
      <c r="CQ33" s="56"/>
      <c r="CR33" s="74"/>
      <c r="CS33" s="51"/>
      <c r="CT33" s="51"/>
      <c r="CU33" s="56"/>
      <c r="CV33" s="2"/>
      <c r="CW33" s="190"/>
      <c r="CX33" s="191"/>
      <c r="CY33" s="191"/>
      <c r="CZ33" s="56"/>
      <c r="DA33" s="74"/>
      <c r="DB33" s="51"/>
      <c r="DC33" s="51"/>
      <c r="DD33" s="56"/>
      <c r="DE33" s="2"/>
      <c r="DF33" s="190"/>
      <c r="DG33" s="191"/>
      <c r="DH33" s="191"/>
      <c r="DI33" s="56"/>
      <c r="DJ33" s="74"/>
      <c r="DK33" s="51"/>
      <c r="DL33" s="51"/>
      <c r="DM33" s="56"/>
      <c r="DN33" s="2"/>
      <c r="DO33" s="190"/>
      <c r="DP33" s="191"/>
      <c r="DQ33" s="191"/>
      <c r="DR33" s="56"/>
      <c r="DS33" s="74"/>
      <c r="DT33" s="51"/>
      <c r="DU33" s="51"/>
      <c r="DV33" s="56"/>
      <c r="DW33" s="2"/>
      <c r="DX33" s="190"/>
      <c r="DY33" s="191"/>
      <c r="DZ33" s="191"/>
      <c r="EA33" s="56"/>
      <c r="EB33" s="74"/>
      <c r="EC33" s="51"/>
      <c r="ED33" s="51"/>
      <c r="EE33" s="56"/>
      <c r="EF33" s="2"/>
      <c r="EG33" s="190"/>
      <c r="EH33" s="191"/>
      <c r="EI33" s="191"/>
      <c r="EJ33" s="56"/>
      <c r="EK33" s="74"/>
      <c r="EL33" s="51"/>
      <c r="EM33" s="51"/>
      <c r="EN33" s="56"/>
      <c r="EO33" s="2"/>
      <c r="EP33" s="190"/>
      <c r="EQ33" s="191"/>
      <c r="ER33" s="191"/>
      <c r="ES33" s="56"/>
      <c r="ET33" s="74"/>
      <c r="EU33" s="51"/>
      <c r="EV33" s="51"/>
      <c r="EW33" s="56"/>
      <c r="EX33" s="2"/>
      <c r="EY33" s="190"/>
      <c r="EZ33" s="191"/>
      <c r="FA33" s="191"/>
      <c r="FB33" s="56"/>
      <c r="FC33" s="74"/>
      <c r="FD33" s="51"/>
      <c r="FE33" s="51"/>
      <c r="FF33" s="56"/>
      <c r="FG33" s="2"/>
      <c r="FH33" s="190"/>
      <c r="FI33" s="191"/>
      <c r="FJ33" s="191"/>
      <c r="FK33" s="56"/>
      <c r="FL33" s="74"/>
      <c r="FM33" s="51"/>
      <c r="FN33" s="51"/>
      <c r="FO33" s="56"/>
      <c r="FP33" s="2"/>
      <c r="FQ33" s="190"/>
      <c r="FR33" s="191"/>
      <c r="FS33" s="191"/>
      <c r="FT33" s="56"/>
      <c r="FU33" s="74"/>
      <c r="FV33" s="51"/>
      <c r="FW33" s="51"/>
      <c r="FX33" s="56"/>
      <c r="FY33" s="2"/>
      <c r="FZ33" s="190"/>
      <c r="GA33" s="191"/>
      <c r="GB33" s="191"/>
      <c r="GC33" s="56"/>
      <c r="GD33" s="74"/>
      <c r="GE33" s="51"/>
      <c r="GF33" s="51"/>
      <c r="GG33" s="56"/>
      <c r="GH33" s="2"/>
      <c r="GI33" s="190"/>
      <c r="GJ33" s="191"/>
      <c r="GK33" s="191"/>
      <c r="GL33" s="56"/>
      <c r="GM33" s="74"/>
      <c r="GN33" s="51"/>
      <c r="GO33" s="51"/>
      <c r="GP33" s="56"/>
      <c r="GQ33" s="2"/>
      <c r="GR33" s="190"/>
      <c r="GS33" s="191"/>
      <c r="GT33" s="191"/>
      <c r="GU33" s="56"/>
      <c r="GV33" s="74"/>
      <c r="GW33" s="51"/>
      <c r="GX33" s="51"/>
      <c r="GY33" s="56"/>
      <c r="GZ33" s="2"/>
      <c r="HA33" s="190"/>
      <c r="HB33" s="191"/>
      <c r="HC33" s="191"/>
      <c r="HD33" s="56"/>
      <c r="HE33" s="74"/>
      <c r="HF33" s="51"/>
      <c r="HG33" s="51"/>
      <c r="HH33" s="56"/>
      <c r="HI33" s="2"/>
      <c r="HJ33" s="190"/>
      <c r="HK33" s="191"/>
      <c r="HL33" s="191"/>
      <c r="HM33" s="56"/>
      <c r="HN33" s="74"/>
      <c r="HO33" s="51"/>
      <c r="HP33" s="51"/>
      <c r="HQ33" s="56"/>
      <c r="HR33" s="2"/>
      <c r="HS33" s="190"/>
      <c r="HT33" s="191"/>
      <c r="HU33" s="191"/>
      <c r="HV33" s="56"/>
      <c r="HW33" s="74"/>
      <c r="HX33" s="51"/>
      <c r="HY33" s="51"/>
      <c r="HZ33" s="56"/>
      <c r="IA33" s="2"/>
      <c r="IB33" s="190"/>
      <c r="IC33" s="191"/>
      <c r="ID33" s="191"/>
      <c r="IE33" s="56"/>
      <c r="IF33" s="74"/>
      <c r="IG33" s="51"/>
      <c r="IH33" s="51"/>
      <c r="II33" s="56"/>
      <c r="IJ33" s="2"/>
      <c r="IK33" s="190"/>
      <c r="IL33" s="191"/>
      <c r="IM33" s="191"/>
      <c r="IN33" s="56"/>
      <c r="IO33" s="74"/>
      <c r="IP33" s="51"/>
      <c r="IQ33" s="51"/>
      <c r="IR33" s="56"/>
      <c r="IS33" s="2"/>
      <c r="IT33" s="190"/>
      <c r="IU33" s="191"/>
      <c r="IV33" s="191"/>
      <c r="IW33" s="56"/>
      <c r="IX33" s="74"/>
      <c r="IY33" s="51"/>
      <c r="IZ33" s="51"/>
      <c r="JA33" s="56"/>
      <c r="JB33" s="2"/>
      <c r="JC33" s="190"/>
      <c r="JD33" s="191"/>
      <c r="JE33" s="191"/>
      <c r="JF33" s="56"/>
      <c r="JG33" s="74"/>
      <c r="JH33" s="51"/>
      <c r="JI33" s="51"/>
      <c r="JJ33" s="56"/>
      <c r="JK33" s="2"/>
      <c r="JL33" s="190"/>
      <c r="JM33" s="191"/>
      <c r="JN33" s="191"/>
      <c r="JO33" s="56"/>
      <c r="JP33" s="74"/>
      <c r="JQ33" s="51"/>
      <c r="JR33" s="51"/>
      <c r="JS33" s="56"/>
      <c r="JT33" s="2"/>
    </row>
    <row r="34" spans="2:280" ht="12" customHeight="1" x14ac:dyDescent="0.25">
      <c r="B34" s="190"/>
      <c r="C34" s="191"/>
      <c r="D34" s="191"/>
      <c r="E34" s="56"/>
      <c r="F34" s="74"/>
      <c r="G34" s="51"/>
      <c r="H34" s="51"/>
      <c r="I34" s="56"/>
      <c r="K34" s="190"/>
      <c r="L34" s="191"/>
      <c r="M34" s="191"/>
      <c r="N34" s="56"/>
      <c r="O34" s="74"/>
      <c r="P34" s="51"/>
      <c r="Q34" s="51"/>
      <c r="R34" s="56"/>
      <c r="S34" s="2"/>
      <c r="T34" s="190"/>
      <c r="U34" s="191"/>
      <c r="V34" s="191"/>
      <c r="W34" s="56"/>
      <c r="X34" s="74"/>
      <c r="Y34" s="51"/>
      <c r="Z34" s="51"/>
      <c r="AA34" s="56"/>
      <c r="AB34" s="2"/>
      <c r="AC34" s="190"/>
      <c r="AD34" s="191"/>
      <c r="AE34" s="191"/>
      <c r="AF34" s="56"/>
      <c r="AG34" s="74"/>
      <c r="AH34" s="51"/>
      <c r="AI34" s="51"/>
      <c r="AJ34" s="56"/>
      <c r="AK34" s="2"/>
      <c r="AL34" s="190"/>
      <c r="AM34" s="191"/>
      <c r="AN34" s="191"/>
      <c r="AO34" s="56"/>
      <c r="AP34" s="74"/>
      <c r="AQ34" s="51"/>
      <c r="AR34" s="51"/>
      <c r="AS34" s="56"/>
      <c r="AT34" s="2"/>
      <c r="AU34" s="190"/>
      <c r="AV34" s="191"/>
      <c r="AW34" s="191"/>
      <c r="AX34" s="56"/>
      <c r="AY34" s="74"/>
      <c r="AZ34" s="51"/>
      <c r="BA34" s="51"/>
      <c r="BB34" s="56"/>
      <c r="BC34" s="2"/>
      <c r="BD34" s="190"/>
      <c r="BE34" s="191"/>
      <c r="BF34" s="191"/>
      <c r="BG34" s="56"/>
      <c r="BH34" s="74"/>
      <c r="BI34" s="51"/>
      <c r="BJ34" s="51"/>
      <c r="BK34" s="56"/>
      <c r="BL34" s="2"/>
      <c r="BM34" s="190"/>
      <c r="BN34" s="191"/>
      <c r="BO34" s="191"/>
      <c r="BP34" s="56"/>
      <c r="BQ34" s="74"/>
      <c r="BR34" s="51"/>
      <c r="BS34" s="51"/>
      <c r="BT34" s="56"/>
      <c r="BU34" s="2"/>
      <c r="BV34" s="190"/>
      <c r="BW34" s="191"/>
      <c r="BX34" s="191"/>
      <c r="BY34" s="56"/>
      <c r="BZ34" s="74"/>
      <c r="CA34" s="51"/>
      <c r="CB34" s="51"/>
      <c r="CC34" s="56"/>
      <c r="CD34" s="2"/>
      <c r="CE34" s="190"/>
      <c r="CF34" s="191"/>
      <c r="CG34" s="191"/>
      <c r="CH34" s="56"/>
      <c r="CI34" s="74"/>
      <c r="CJ34" s="51"/>
      <c r="CK34" s="51"/>
      <c r="CL34" s="56"/>
      <c r="CM34" s="2"/>
      <c r="CN34" s="190"/>
      <c r="CO34" s="191"/>
      <c r="CP34" s="191"/>
      <c r="CQ34" s="56"/>
      <c r="CR34" s="74"/>
      <c r="CS34" s="51"/>
      <c r="CT34" s="51"/>
      <c r="CU34" s="56"/>
      <c r="CV34" s="2"/>
      <c r="CW34" s="190"/>
      <c r="CX34" s="191"/>
      <c r="CY34" s="191"/>
      <c r="CZ34" s="56"/>
      <c r="DA34" s="74"/>
      <c r="DB34" s="51"/>
      <c r="DC34" s="51"/>
      <c r="DD34" s="56"/>
      <c r="DE34" s="2"/>
      <c r="DF34" s="190"/>
      <c r="DG34" s="191"/>
      <c r="DH34" s="191"/>
      <c r="DI34" s="56"/>
      <c r="DJ34" s="74"/>
      <c r="DK34" s="51"/>
      <c r="DL34" s="51"/>
      <c r="DM34" s="56"/>
      <c r="DN34" s="2"/>
      <c r="DO34" s="190"/>
      <c r="DP34" s="191"/>
      <c r="DQ34" s="191"/>
      <c r="DR34" s="56"/>
      <c r="DS34" s="74"/>
      <c r="DT34" s="51"/>
      <c r="DU34" s="51"/>
      <c r="DV34" s="56"/>
      <c r="DW34" s="2"/>
      <c r="DX34" s="190"/>
      <c r="DY34" s="191"/>
      <c r="DZ34" s="191"/>
      <c r="EA34" s="56"/>
      <c r="EB34" s="74"/>
      <c r="EC34" s="51"/>
      <c r="ED34" s="51"/>
      <c r="EE34" s="56"/>
      <c r="EF34" s="2"/>
      <c r="EG34" s="190"/>
      <c r="EH34" s="191"/>
      <c r="EI34" s="191"/>
      <c r="EJ34" s="56"/>
      <c r="EK34" s="74"/>
      <c r="EL34" s="51"/>
      <c r="EM34" s="51"/>
      <c r="EN34" s="56"/>
      <c r="EO34" s="2"/>
      <c r="EP34" s="190"/>
      <c r="EQ34" s="191"/>
      <c r="ER34" s="191"/>
      <c r="ES34" s="56"/>
      <c r="ET34" s="74"/>
      <c r="EU34" s="51"/>
      <c r="EV34" s="51"/>
      <c r="EW34" s="56"/>
      <c r="EX34" s="2"/>
      <c r="EY34" s="190"/>
      <c r="EZ34" s="191"/>
      <c r="FA34" s="191"/>
      <c r="FB34" s="56"/>
      <c r="FC34" s="74"/>
      <c r="FD34" s="51"/>
      <c r="FE34" s="51"/>
      <c r="FF34" s="56"/>
      <c r="FG34" s="2"/>
      <c r="FH34" s="190"/>
      <c r="FI34" s="191"/>
      <c r="FJ34" s="191"/>
      <c r="FK34" s="56"/>
      <c r="FL34" s="74"/>
      <c r="FM34" s="51"/>
      <c r="FN34" s="51"/>
      <c r="FO34" s="56"/>
      <c r="FP34" s="2"/>
      <c r="FQ34" s="190"/>
      <c r="FR34" s="191"/>
      <c r="FS34" s="191"/>
      <c r="FT34" s="56"/>
      <c r="FU34" s="74"/>
      <c r="FV34" s="51"/>
      <c r="FW34" s="51"/>
      <c r="FX34" s="56"/>
      <c r="FY34" s="2"/>
      <c r="FZ34" s="190"/>
      <c r="GA34" s="191"/>
      <c r="GB34" s="191"/>
      <c r="GC34" s="56"/>
      <c r="GD34" s="74"/>
      <c r="GE34" s="51"/>
      <c r="GF34" s="51"/>
      <c r="GG34" s="56"/>
      <c r="GH34" s="2"/>
      <c r="GI34" s="190"/>
      <c r="GJ34" s="191"/>
      <c r="GK34" s="191"/>
      <c r="GL34" s="56"/>
      <c r="GM34" s="74"/>
      <c r="GN34" s="51"/>
      <c r="GO34" s="51"/>
      <c r="GP34" s="56"/>
      <c r="GQ34" s="2"/>
      <c r="GR34" s="190"/>
      <c r="GS34" s="191"/>
      <c r="GT34" s="191"/>
      <c r="GU34" s="56"/>
      <c r="GV34" s="74"/>
      <c r="GW34" s="51"/>
      <c r="GX34" s="51"/>
      <c r="GY34" s="56"/>
      <c r="GZ34" s="2"/>
      <c r="HA34" s="190"/>
      <c r="HB34" s="191"/>
      <c r="HC34" s="191"/>
      <c r="HD34" s="56"/>
      <c r="HE34" s="74"/>
      <c r="HF34" s="51"/>
      <c r="HG34" s="51"/>
      <c r="HH34" s="56"/>
      <c r="HI34" s="2"/>
      <c r="HJ34" s="190"/>
      <c r="HK34" s="191"/>
      <c r="HL34" s="191"/>
      <c r="HM34" s="56"/>
      <c r="HN34" s="74"/>
      <c r="HO34" s="51"/>
      <c r="HP34" s="51"/>
      <c r="HQ34" s="56"/>
      <c r="HR34" s="2"/>
      <c r="HS34" s="190"/>
      <c r="HT34" s="191"/>
      <c r="HU34" s="191"/>
      <c r="HV34" s="56"/>
      <c r="HW34" s="74"/>
      <c r="HX34" s="51"/>
      <c r="HY34" s="51"/>
      <c r="HZ34" s="56"/>
      <c r="IA34" s="2"/>
      <c r="IB34" s="190"/>
      <c r="IC34" s="191"/>
      <c r="ID34" s="191"/>
      <c r="IE34" s="56"/>
      <c r="IF34" s="74"/>
      <c r="IG34" s="51"/>
      <c r="IH34" s="51"/>
      <c r="II34" s="56"/>
      <c r="IJ34" s="2"/>
      <c r="IK34" s="190"/>
      <c r="IL34" s="191"/>
      <c r="IM34" s="191"/>
      <c r="IN34" s="56"/>
      <c r="IO34" s="74"/>
      <c r="IP34" s="51"/>
      <c r="IQ34" s="51"/>
      <c r="IR34" s="56"/>
      <c r="IS34" s="2"/>
      <c r="IT34" s="190"/>
      <c r="IU34" s="191"/>
      <c r="IV34" s="191"/>
      <c r="IW34" s="56"/>
      <c r="IX34" s="74"/>
      <c r="IY34" s="51"/>
      <c r="IZ34" s="51"/>
      <c r="JA34" s="56"/>
      <c r="JB34" s="2"/>
      <c r="JC34" s="190"/>
      <c r="JD34" s="191"/>
      <c r="JE34" s="191"/>
      <c r="JF34" s="56"/>
      <c r="JG34" s="74"/>
      <c r="JH34" s="51"/>
      <c r="JI34" s="51"/>
      <c r="JJ34" s="56"/>
      <c r="JK34" s="2"/>
      <c r="JL34" s="190"/>
      <c r="JM34" s="191"/>
      <c r="JN34" s="191"/>
      <c r="JO34" s="56"/>
      <c r="JP34" s="74"/>
      <c r="JQ34" s="51"/>
      <c r="JR34" s="51"/>
      <c r="JS34" s="56"/>
      <c r="JT34" s="2"/>
    </row>
    <row r="35" spans="2:280" ht="12" customHeight="1" x14ac:dyDescent="0.25">
      <c r="B35" s="186"/>
      <c r="C35" s="187"/>
      <c r="D35" s="187"/>
      <c r="E35" s="71"/>
      <c r="F35" s="74"/>
      <c r="G35" s="51"/>
      <c r="H35" s="51"/>
      <c r="I35" s="56"/>
      <c r="K35" s="186"/>
      <c r="L35" s="187"/>
      <c r="M35" s="187"/>
      <c r="N35" s="71"/>
      <c r="O35" s="74"/>
      <c r="P35" s="51"/>
      <c r="Q35" s="51"/>
      <c r="R35" s="56"/>
      <c r="S35" s="2"/>
      <c r="T35" s="186"/>
      <c r="U35" s="187"/>
      <c r="V35" s="187"/>
      <c r="W35" s="71"/>
      <c r="X35" s="74"/>
      <c r="Y35" s="51"/>
      <c r="Z35" s="51"/>
      <c r="AA35" s="56"/>
      <c r="AB35" s="2"/>
      <c r="AC35" s="186"/>
      <c r="AD35" s="187"/>
      <c r="AE35" s="187"/>
      <c r="AF35" s="71"/>
      <c r="AG35" s="74"/>
      <c r="AH35" s="51"/>
      <c r="AI35" s="51"/>
      <c r="AJ35" s="56"/>
      <c r="AK35" s="2"/>
      <c r="AL35" s="186"/>
      <c r="AM35" s="187"/>
      <c r="AN35" s="187"/>
      <c r="AO35" s="71"/>
      <c r="AP35" s="74"/>
      <c r="AQ35" s="51"/>
      <c r="AR35" s="51"/>
      <c r="AS35" s="56"/>
      <c r="AT35" s="2"/>
      <c r="AU35" s="186"/>
      <c r="AV35" s="187"/>
      <c r="AW35" s="187"/>
      <c r="AX35" s="71"/>
      <c r="AY35" s="74"/>
      <c r="AZ35" s="51"/>
      <c r="BA35" s="51"/>
      <c r="BB35" s="56"/>
      <c r="BC35" s="2"/>
      <c r="BD35" s="186"/>
      <c r="BE35" s="187"/>
      <c r="BF35" s="187"/>
      <c r="BG35" s="71"/>
      <c r="BH35" s="74"/>
      <c r="BI35" s="51"/>
      <c r="BJ35" s="51"/>
      <c r="BK35" s="56"/>
      <c r="BL35" s="2"/>
      <c r="BM35" s="186"/>
      <c r="BN35" s="187"/>
      <c r="BO35" s="187"/>
      <c r="BP35" s="71"/>
      <c r="BQ35" s="74"/>
      <c r="BR35" s="51"/>
      <c r="BS35" s="51"/>
      <c r="BT35" s="56"/>
      <c r="BU35" s="2"/>
      <c r="BV35" s="186"/>
      <c r="BW35" s="187"/>
      <c r="BX35" s="187"/>
      <c r="BY35" s="71"/>
      <c r="BZ35" s="74"/>
      <c r="CA35" s="51"/>
      <c r="CB35" s="51"/>
      <c r="CC35" s="56"/>
      <c r="CD35" s="2"/>
      <c r="CE35" s="186"/>
      <c r="CF35" s="187"/>
      <c r="CG35" s="187"/>
      <c r="CH35" s="71"/>
      <c r="CI35" s="74"/>
      <c r="CJ35" s="51"/>
      <c r="CK35" s="51"/>
      <c r="CL35" s="56"/>
      <c r="CM35" s="2"/>
      <c r="CN35" s="186"/>
      <c r="CO35" s="187"/>
      <c r="CP35" s="187"/>
      <c r="CQ35" s="71"/>
      <c r="CR35" s="74"/>
      <c r="CS35" s="51"/>
      <c r="CT35" s="51"/>
      <c r="CU35" s="56"/>
      <c r="CV35" s="2"/>
      <c r="CW35" s="186"/>
      <c r="CX35" s="187"/>
      <c r="CY35" s="187"/>
      <c r="CZ35" s="71"/>
      <c r="DA35" s="74"/>
      <c r="DB35" s="51"/>
      <c r="DC35" s="51"/>
      <c r="DD35" s="56"/>
      <c r="DE35" s="2"/>
      <c r="DF35" s="186"/>
      <c r="DG35" s="187"/>
      <c r="DH35" s="187"/>
      <c r="DI35" s="71"/>
      <c r="DJ35" s="74"/>
      <c r="DK35" s="51"/>
      <c r="DL35" s="51"/>
      <c r="DM35" s="56"/>
      <c r="DN35" s="2"/>
      <c r="DO35" s="186"/>
      <c r="DP35" s="187"/>
      <c r="DQ35" s="187"/>
      <c r="DR35" s="71"/>
      <c r="DS35" s="74"/>
      <c r="DT35" s="51"/>
      <c r="DU35" s="51"/>
      <c r="DV35" s="56"/>
      <c r="DW35" s="2"/>
      <c r="DX35" s="186"/>
      <c r="DY35" s="187"/>
      <c r="DZ35" s="187"/>
      <c r="EA35" s="71"/>
      <c r="EB35" s="74"/>
      <c r="EC35" s="51"/>
      <c r="ED35" s="51"/>
      <c r="EE35" s="56"/>
      <c r="EF35" s="2"/>
      <c r="EG35" s="186"/>
      <c r="EH35" s="187"/>
      <c r="EI35" s="187"/>
      <c r="EJ35" s="71"/>
      <c r="EK35" s="74"/>
      <c r="EL35" s="51"/>
      <c r="EM35" s="51"/>
      <c r="EN35" s="56"/>
      <c r="EO35" s="2"/>
      <c r="EP35" s="186"/>
      <c r="EQ35" s="187"/>
      <c r="ER35" s="187"/>
      <c r="ES35" s="71"/>
      <c r="ET35" s="74"/>
      <c r="EU35" s="51"/>
      <c r="EV35" s="51"/>
      <c r="EW35" s="56"/>
      <c r="EX35" s="2"/>
      <c r="EY35" s="186"/>
      <c r="EZ35" s="187"/>
      <c r="FA35" s="187"/>
      <c r="FB35" s="71"/>
      <c r="FC35" s="74"/>
      <c r="FD35" s="51"/>
      <c r="FE35" s="51"/>
      <c r="FF35" s="56"/>
      <c r="FG35" s="2"/>
      <c r="FH35" s="186"/>
      <c r="FI35" s="187"/>
      <c r="FJ35" s="187"/>
      <c r="FK35" s="71"/>
      <c r="FL35" s="74"/>
      <c r="FM35" s="51"/>
      <c r="FN35" s="51"/>
      <c r="FO35" s="56"/>
      <c r="FP35" s="2"/>
      <c r="FQ35" s="186"/>
      <c r="FR35" s="187"/>
      <c r="FS35" s="187"/>
      <c r="FT35" s="71"/>
      <c r="FU35" s="74"/>
      <c r="FV35" s="51"/>
      <c r="FW35" s="51"/>
      <c r="FX35" s="56"/>
      <c r="FY35" s="2"/>
      <c r="FZ35" s="186"/>
      <c r="GA35" s="187"/>
      <c r="GB35" s="187"/>
      <c r="GC35" s="71"/>
      <c r="GD35" s="74"/>
      <c r="GE35" s="51"/>
      <c r="GF35" s="51"/>
      <c r="GG35" s="56"/>
      <c r="GH35" s="2"/>
      <c r="GI35" s="186"/>
      <c r="GJ35" s="187"/>
      <c r="GK35" s="187"/>
      <c r="GL35" s="71"/>
      <c r="GM35" s="74"/>
      <c r="GN35" s="51"/>
      <c r="GO35" s="51"/>
      <c r="GP35" s="56"/>
      <c r="GQ35" s="2"/>
      <c r="GR35" s="186"/>
      <c r="GS35" s="187"/>
      <c r="GT35" s="187"/>
      <c r="GU35" s="71"/>
      <c r="GV35" s="74"/>
      <c r="GW35" s="51"/>
      <c r="GX35" s="51"/>
      <c r="GY35" s="56"/>
      <c r="GZ35" s="2"/>
      <c r="HA35" s="186"/>
      <c r="HB35" s="187"/>
      <c r="HC35" s="187"/>
      <c r="HD35" s="71"/>
      <c r="HE35" s="74"/>
      <c r="HF35" s="51"/>
      <c r="HG35" s="51"/>
      <c r="HH35" s="56"/>
      <c r="HI35" s="2"/>
      <c r="HJ35" s="186"/>
      <c r="HK35" s="187"/>
      <c r="HL35" s="187"/>
      <c r="HM35" s="71"/>
      <c r="HN35" s="74"/>
      <c r="HO35" s="51"/>
      <c r="HP35" s="51"/>
      <c r="HQ35" s="56"/>
      <c r="HR35" s="2"/>
      <c r="HS35" s="186"/>
      <c r="HT35" s="187"/>
      <c r="HU35" s="187"/>
      <c r="HV35" s="71"/>
      <c r="HW35" s="74"/>
      <c r="HX35" s="51"/>
      <c r="HY35" s="51"/>
      <c r="HZ35" s="56"/>
      <c r="IA35" s="2"/>
      <c r="IB35" s="186"/>
      <c r="IC35" s="187"/>
      <c r="ID35" s="187"/>
      <c r="IE35" s="71"/>
      <c r="IF35" s="74"/>
      <c r="IG35" s="51"/>
      <c r="IH35" s="51"/>
      <c r="II35" s="56"/>
      <c r="IJ35" s="2"/>
      <c r="IK35" s="186"/>
      <c r="IL35" s="187"/>
      <c r="IM35" s="187"/>
      <c r="IN35" s="71"/>
      <c r="IO35" s="74"/>
      <c r="IP35" s="51"/>
      <c r="IQ35" s="51"/>
      <c r="IR35" s="56"/>
      <c r="IS35" s="2"/>
      <c r="IT35" s="186"/>
      <c r="IU35" s="187"/>
      <c r="IV35" s="187"/>
      <c r="IW35" s="71"/>
      <c r="IX35" s="74"/>
      <c r="IY35" s="51"/>
      <c r="IZ35" s="51"/>
      <c r="JA35" s="56"/>
      <c r="JB35" s="2"/>
      <c r="JC35" s="186"/>
      <c r="JD35" s="187"/>
      <c r="JE35" s="187"/>
      <c r="JF35" s="71"/>
      <c r="JG35" s="74"/>
      <c r="JH35" s="51"/>
      <c r="JI35" s="51"/>
      <c r="JJ35" s="56"/>
      <c r="JK35" s="2"/>
      <c r="JL35" s="186"/>
      <c r="JM35" s="187"/>
      <c r="JN35" s="187"/>
      <c r="JO35" s="71"/>
      <c r="JP35" s="74"/>
      <c r="JQ35" s="51"/>
      <c r="JR35" s="51"/>
      <c r="JS35" s="56"/>
      <c r="JT35" s="2"/>
    </row>
    <row r="36" spans="2:280" ht="12" customHeight="1" thickBot="1" x14ac:dyDescent="0.3">
      <c r="B36" s="184" t="s">
        <v>17</v>
      </c>
      <c r="C36" s="185"/>
      <c r="D36" s="185"/>
      <c r="E36" s="82">
        <f>+E21+E31</f>
        <v>0</v>
      </c>
      <c r="F36" s="74"/>
      <c r="G36" s="51"/>
      <c r="H36" s="51"/>
      <c r="I36" s="56"/>
      <c r="K36" s="184" t="s">
        <v>17</v>
      </c>
      <c r="L36" s="185"/>
      <c r="M36" s="185"/>
      <c r="N36" s="82">
        <f>+N21+N31</f>
        <v>0</v>
      </c>
      <c r="O36" s="74"/>
      <c r="P36" s="51"/>
      <c r="Q36" s="51"/>
      <c r="R36" s="56"/>
      <c r="S36" s="2"/>
      <c r="T36" s="184" t="s">
        <v>17</v>
      </c>
      <c r="U36" s="185"/>
      <c r="V36" s="185"/>
      <c r="W36" s="82">
        <f t="shared" ref="W36" si="406">+W21+W31</f>
        <v>0</v>
      </c>
      <c r="X36" s="74"/>
      <c r="Y36" s="51"/>
      <c r="Z36" s="51"/>
      <c r="AA36" s="56"/>
      <c r="AB36" s="2"/>
      <c r="AC36" s="184" t="s">
        <v>17</v>
      </c>
      <c r="AD36" s="185"/>
      <c r="AE36" s="185"/>
      <c r="AF36" s="82">
        <f t="shared" ref="AF36" si="407">+AF21+AF31</f>
        <v>0</v>
      </c>
      <c r="AG36" s="74"/>
      <c r="AH36" s="51"/>
      <c r="AI36" s="51"/>
      <c r="AJ36" s="56"/>
      <c r="AK36" s="2"/>
      <c r="AL36" s="184" t="s">
        <v>17</v>
      </c>
      <c r="AM36" s="185"/>
      <c r="AN36" s="185"/>
      <c r="AO36" s="82">
        <f t="shared" ref="AO36" si="408">+AO21+AO31</f>
        <v>0</v>
      </c>
      <c r="AP36" s="74"/>
      <c r="AQ36" s="51"/>
      <c r="AR36" s="51"/>
      <c r="AS36" s="56"/>
      <c r="AT36" s="2"/>
      <c r="AU36" s="184" t="s">
        <v>17</v>
      </c>
      <c r="AV36" s="185"/>
      <c r="AW36" s="185"/>
      <c r="AX36" s="82">
        <f t="shared" ref="AX36" si="409">+AX21+AX31</f>
        <v>0</v>
      </c>
      <c r="AY36" s="74"/>
      <c r="AZ36" s="51"/>
      <c r="BA36" s="51"/>
      <c r="BB36" s="56"/>
      <c r="BC36" s="2"/>
      <c r="BD36" s="184" t="s">
        <v>17</v>
      </c>
      <c r="BE36" s="185"/>
      <c r="BF36" s="185"/>
      <c r="BG36" s="82">
        <f t="shared" ref="BG36" si="410">+BG21+BG31</f>
        <v>0</v>
      </c>
      <c r="BH36" s="74"/>
      <c r="BI36" s="51"/>
      <c r="BJ36" s="51"/>
      <c r="BK36" s="56"/>
      <c r="BL36" s="2"/>
      <c r="BM36" s="184" t="s">
        <v>17</v>
      </c>
      <c r="BN36" s="185"/>
      <c r="BO36" s="185"/>
      <c r="BP36" s="82">
        <f t="shared" ref="BP36" si="411">+BP21+BP31</f>
        <v>0</v>
      </c>
      <c r="BQ36" s="74"/>
      <c r="BR36" s="51"/>
      <c r="BS36" s="51"/>
      <c r="BT36" s="56"/>
      <c r="BU36" s="2"/>
      <c r="BV36" s="184" t="s">
        <v>17</v>
      </c>
      <c r="BW36" s="185"/>
      <c r="BX36" s="185"/>
      <c r="BY36" s="82">
        <f t="shared" ref="BY36" si="412">+BY21+BY31</f>
        <v>0</v>
      </c>
      <c r="BZ36" s="74"/>
      <c r="CA36" s="51"/>
      <c r="CB36" s="51"/>
      <c r="CC36" s="56"/>
      <c r="CD36" s="2"/>
      <c r="CE36" s="184" t="s">
        <v>17</v>
      </c>
      <c r="CF36" s="185"/>
      <c r="CG36" s="185"/>
      <c r="CH36" s="82">
        <f t="shared" ref="CH36" si="413">+CH21+CH31</f>
        <v>0</v>
      </c>
      <c r="CI36" s="74"/>
      <c r="CJ36" s="51"/>
      <c r="CK36" s="51"/>
      <c r="CL36" s="56"/>
      <c r="CM36" s="2"/>
      <c r="CN36" s="184" t="s">
        <v>17</v>
      </c>
      <c r="CO36" s="185"/>
      <c r="CP36" s="185"/>
      <c r="CQ36" s="82">
        <f t="shared" ref="CQ36" si="414">+CQ21+CQ31</f>
        <v>0</v>
      </c>
      <c r="CR36" s="74"/>
      <c r="CS36" s="51"/>
      <c r="CT36" s="51"/>
      <c r="CU36" s="56"/>
      <c r="CV36" s="2"/>
      <c r="CW36" s="184" t="s">
        <v>17</v>
      </c>
      <c r="CX36" s="185"/>
      <c r="CY36" s="185"/>
      <c r="CZ36" s="82">
        <f t="shared" ref="CZ36" si="415">+CZ21+CZ31</f>
        <v>0</v>
      </c>
      <c r="DA36" s="74"/>
      <c r="DB36" s="51"/>
      <c r="DC36" s="51"/>
      <c r="DD36" s="56"/>
      <c r="DE36" s="2"/>
      <c r="DF36" s="184" t="s">
        <v>17</v>
      </c>
      <c r="DG36" s="185"/>
      <c r="DH36" s="185"/>
      <c r="DI36" s="82">
        <f t="shared" ref="DI36" si="416">+DI21+DI31</f>
        <v>0</v>
      </c>
      <c r="DJ36" s="74"/>
      <c r="DK36" s="51"/>
      <c r="DL36" s="51"/>
      <c r="DM36" s="56"/>
      <c r="DN36" s="2"/>
      <c r="DO36" s="184" t="s">
        <v>17</v>
      </c>
      <c r="DP36" s="185"/>
      <c r="DQ36" s="185"/>
      <c r="DR36" s="82">
        <f t="shared" ref="DR36" si="417">+DR21+DR31</f>
        <v>0</v>
      </c>
      <c r="DS36" s="74"/>
      <c r="DT36" s="51"/>
      <c r="DU36" s="51"/>
      <c r="DV36" s="56"/>
      <c r="DW36" s="2"/>
      <c r="DX36" s="184" t="s">
        <v>17</v>
      </c>
      <c r="DY36" s="185"/>
      <c r="DZ36" s="185"/>
      <c r="EA36" s="82">
        <f t="shared" ref="EA36" si="418">+EA21+EA31</f>
        <v>0</v>
      </c>
      <c r="EB36" s="74"/>
      <c r="EC36" s="51"/>
      <c r="ED36" s="51"/>
      <c r="EE36" s="56"/>
      <c r="EF36" s="2"/>
      <c r="EG36" s="184" t="s">
        <v>17</v>
      </c>
      <c r="EH36" s="185"/>
      <c r="EI36" s="185"/>
      <c r="EJ36" s="82">
        <f t="shared" ref="EJ36" si="419">+EJ21+EJ31</f>
        <v>0</v>
      </c>
      <c r="EK36" s="74"/>
      <c r="EL36" s="51"/>
      <c r="EM36" s="51"/>
      <c r="EN36" s="56"/>
      <c r="EO36" s="2"/>
      <c r="EP36" s="184" t="s">
        <v>17</v>
      </c>
      <c r="EQ36" s="185"/>
      <c r="ER36" s="185"/>
      <c r="ES36" s="82">
        <f t="shared" ref="ES36" si="420">+ES21+ES31</f>
        <v>0</v>
      </c>
      <c r="ET36" s="74"/>
      <c r="EU36" s="51"/>
      <c r="EV36" s="51"/>
      <c r="EW36" s="56"/>
      <c r="EX36" s="2"/>
      <c r="EY36" s="184" t="s">
        <v>17</v>
      </c>
      <c r="EZ36" s="185"/>
      <c r="FA36" s="185"/>
      <c r="FB36" s="82">
        <f t="shared" ref="FB36" si="421">+FB21+FB31</f>
        <v>0</v>
      </c>
      <c r="FC36" s="74"/>
      <c r="FD36" s="51"/>
      <c r="FE36" s="51"/>
      <c r="FF36" s="56"/>
      <c r="FG36" s="2"/>
      <c r="FH36" s="184" t="s">
        <v>17</v>
      </c>
      <c r="FI36" s="185"/>
      <c r="FJ36" s="185"/>
      <c r="FK36" s="82">
        <f t="shared" ref="FK36" si="422">+FK21+FK31</f>
        <v>0</v>
      </c>
      <c r="FL36" s="74"/>
      <c r="FM36" s="51"/>
      <c r="FN36" s="51"/>
      <c r="FO36" s="56"/>
      <c r="FP36" s="2"/>
      <c r="FQ36" s="184" t="s">
        <v>17</v>
      </c>
      <c r="FR36" s="185"/>
      <c r="FS36" s="185"/>
      <c r="FT36" s="82">
        <f t="shared" ref="FT36" si="423">+FT21+FT31</f>
        <v>0</v>
      </c>
      <c r="FU36" s="74"/>
      <c r="FV36" s="51"/>
      <c r="FW36" s="51"/>
      <c r="FX36" s="56"/>
      <c r="FY36" s="2"/>
      <c r="FZ36" s="184" t="s">
        <v>17</v>
      </c>
      <c r="GA36" s="185"/>
      <c r="GB36" s="185"/>
      <c r="GC36" s="82">
        <f t="shared" ref="GC36" si="424">+GC21+GC31</f>
        <v>0</v>
      </c>
      <c r="GD36" s="74"/>
      <c r="GE36" s="51"/>
      <c r="GF36" s="51"/>
      <c r="GG36" s="56"/>
      <c r="GH36" s="2"/>
      <c r="GI36" s="184" t="s">
        <v>17</v>
      </c>
      <c r="GJ36" s="185"/>
      <c r="GK36" s="185"/>
      <c r="GL36" s="82">
        <f t="shared" ref="GL36" si="425">+GL21+GL31</f>
        <v>0</v>
      </c>
      <c r="GM36" s="74"/>
      <c r="GN36" s="51"/>
      <c r="GO36" s="51"/>
      <c r="GP36" s="56"/>
      <c r="GQ36" s="2"/>
      <c r="GR36" s="184" t="s">
        <v>17</v>
      </c>
      <c r="GS36" s="185"/>
      <c r="GT36" s="185"/>
      <c r="GU36" s="82">
        <f t="shared" ref="GU36" si="426">+GU21+GU31</f>
        <v>0</v>
      </c>
      <c r="GV36" s="74"/>
      <c r="GW36" s="51"/>
      <c r="GX36" s="51"/>
      <c r="GY36" s="56"/>
      <c r="GZ36" s="2"/>
      <c r="HA36" s="184" t="s">
        <v>17</v>
      </c>
      <c r="HB36" s="185"/>
      <c r="HC36" s="185"/>
      <c r="HD36" s="82">
        <f t="shared" ref="HD36" si="427">+HD21+HD31</f>
        <v>0</v>
      </c>
      <c r="HE36" s="74"/>
      <c r="HF36" s="51"/>
      <c r="HG36" s="51"/>
      <c r="HH36" s="56"/>
      <c r="HI36" s="2"/>
      <c r="HJ36" s="184" t="s">
        <v>17</v>
      </c>
      <c r="HK36" s="185"/>
      <c r="HL36" s="185"/>
      <c r="HM36" s="82">
        <f t="shared" ref="HM36" si="428">+HM21+HM31</f>
        <v>0</v>
      </c>
      <c r="HN36" s="74"/>
      <c r="HO36" s="51"/>
      <c r="HP36" s="51"/>
      <c r="HQ36" s="56"/>
      <c r="HR36" s="2"/>
      <c r="HS36" s="184" t="s">
        <v>17</v>
      </c>
      <c r="HT36" s="185"/>
      <c r="HU36" s="185"/>
      <c r="HV36" s="82">
        <f t="shared" ref="HV36" si="429">+HV21+HV31</f>
        <v>0</v>
      </c>
      <c r="HW36" s="74"/>
      <c r="HX36" s="51"/>
      <c r="HY36" s="51"/>
      <c r="HZ36" s="56"/>
      <c r="IA36" s="2"/>
      <c r="IB36" s="184" t="s">
        <v>17</v>
      </c>
      <c r="IC36" s="185"/>
      <c r="ID36" s="185"/>
      <c r="IE36" s="82">
        <f t="shared" ref="IE36" si="430">+IE21+IE31</f>
        <v>0</v>
      </c>
      <c r="IF36" s="74"/>
      <c r="IG36" s="51"/>
      <c r="IH36" s="51"/>
      <c r="II36" s="56"/>
      <c r="IJ36" s="2"/>
      <c r="IK36" s="184" t="s">
        <v>17</v>
      </c>
      <c r="IL36" s="185"/>
      <c r="IM36" s="185"/>
      <c r="IN36" s="82">
        <f t="shared" ref="IN36" si="431">+IN21+IN31</f>
        <v>0</v>
      </c>
      <c r="IO36" s="74"/>
      <c r="IP36" s="51"/>
      <c r="IQ36" s="51"/>
      <c r="IR36" s="56"/>
      <c r="IS36" s="2"/>
      <c r="IT36" s="184" t="s">
        <v>17</v>
      </c>
      <c r="IU36" s="185"/>
      <c r="IV36" s="185"/>
      <c r="IW36" s="82">
        <f t="shared" ref="IW36" si="432">+IW21+IW31</f>
        <v>0</v>
      </c>
      <c r="IX36" s="74"/>
      <c r="IY36" s="51"/>
      <c r="IZ36" s="51"/>
      <c r="JA36" s="56"/>
      <c r="JB36" s="2"/>
      <c r="JC36" s="184" t="s">
        <v>17</v>
      </c>
      <c r="JD36" s="185"/>
      <c r="JE36" s="185"/>
      <c r="JF36" s="82">
        <f t="shared" ref="JF36" si="433">+JF21+JF31</f>
        <v>0</v>
      </c>
      <c r="JG36" s="74"/>
      <c r="JH36" s="51"/>
      <c r="JI36" s="51"/>
      <c r="JJ36" s="56"/>
      <c r="JK36" s="2"/>
      <c r="JL36" s="184" t="s">
        <v>17</v>
      </c>
      <c r="JM36" s="185"/>
      <c r="JN36" s="185"/>
      <c r="JO36" s="82">
        <f t="shared" ref="JO36" si="434">+JO21+JO31</f>
        <v>0</v>
      </c>
      <c r="JP36" s="74"/>
      <c r="JQ36" s="51"/>
      <c r="JR36" s="51"/>
      <c r="JS36" s="56"/>
      <c r="JT36" s="2"/>
    </row>
    <row r="37" spans="2:280" ht="12" customHeight="1" x14ac:dyDescent="0.25">
      <c r="B37" s="218" t="s">
        <v>18</v>
      </c>
      <c r="C37" s="219"/>
      <c r="D37" s="219"/>
      <c r="E37" s="78">
        <f>+E11+E18-E36</f>
        <v>20</v>
      </c>
      <c r="F37" s="74"/>
      <c r="G37" s="51"/>
      <c r="H37" s="51"/>
      <c r="I37" s="56"/>
      <c r="K37" s="218" t="s">
        <v>18</v>
      </c>
      <c r="L37" s="219"/>
      <c r="M37" s="219"/>
      <c r="N37" s="78">
        <f>+N11+N18-N36</f>
        <v>0</v>
      </c>
      <c r="O37" s="74"/>
      <c r="P37" s="51"/>
      <c r="Q37" s="51"/>
      <c r="R37" s="56"/>
      <c r="S37" s="2"/>
      <c r="T37" s="218" t="s">
        <v>18</v>
      </c>
      <c r="U37" s="219"/>
      <c r="V37" s="219"/>
      <c r="W37" s="78">
        <f t="shared" ref="W37" si="435">+W11+W18-W36</f>
        <v>0</v>
      </c>
      <c r="X37" s="74"/>
      <c r="Y37" s="51"/>
      <c r="Z37" s="51"/>
      <c r="AA37" s="56"/>
      <c r="AB37" s="2"/>
      <c r="AC37" s="218" t="s">
        <v>18</v>
      </c>
      <c r="AD37" s="219"/>
      <c r="AE37" s="219"/>
      <c r="AF37" s="78">
        <f t="shared" ref="AF37" si="436">+AF11+AF18-AF36</f>
        <v>0</v>
      </c>
      <c r="AG37" s="74"/>
      <c r="AH37" s="51"/>
      <c r="AI37" s="51"/>
      <c r="AJ37" s="56"/>
      <c r="AK37" s="2"/>
      <c r="AL37" s="218" t="s">
        <v>18</v>
      </c>
      <c r="AM37" s="219"/>
      <c r="AN37" s="219"/>
      <c r="AO37" s="78">
        <f t="shared" ref="AO37" si="437">+AO11+AO18-AO36</f>
        <v>0</v>
      </c>
      <c r="AP37" s="74"/>
      <c r="AQ37" s="51"/>
      <c r="AR37" s="51"/>
      <c r="AS37" s="56"/>
      <c r="AT37" s="2"/>
      <c r="AU37" s="218" t="s">
        <v>18</v>
      </c>
      <c r="AV37" s="219"/>
      <c r="AW37" s="219"/>
      <c r="AX37" s="78">
        <f t="shared" ref="AX37" si="438">+AX11+AX18-AX36</f>
        <v>0</v>
      </c>
      <c r="AY37" s="74"/>
      <c r="AZ37" s="51"/>
      <c r="BA37" s="51"/>
      <c r="BB37" s="56"/>
      <c r="BC37" s="2"/>
      <c r="BD37" s="218" t="s">
        <v>18</v>
      </c>
      <c r="BE37" s="219"/>
      <c r="BF37" s="219"/>
      <c r="BG37" s="78">
        <f t="shared" ref="BG37" si="439">+BG11+BG18-BG36</f>
        <v>0</v>
      </c>
      <c r="BH37" s="74"/>
      <c r="BI37" s="51"/>
      <c r="BJ37" s="51"/>
      <c r="BK37" s="56"/>
      <c r="BL37" s="2"/>
      <c r="BM37" s="218" t="s">
        <v>18</v>
      </c>
      <c r="BN37" s="219"/>
      <c r="BO37" s="219"/>
      <c r="BP37" s="78">
        <f t="shared" ref="BP37" si="440">+BP11+BP18-BP36</f>
        <v>0</v>
      </c>
      <c r="BQ37" s="74"/>
      <c r="BR37" s="51"/>
      <c r="BS37" s="51"/>
      <c r="BT37" s="56"/>
      <c r="BU37" s="2"/>
      <c r="BV37" s="218" t="s">
        <v>18</v>
      </c>
      <c r="BW37" s="219"/>
      <c r="BX37" s="219"/>
      <c r="BY37" s="78">
        <f t="shared" ref="BY37" si="441">+BY11+BY18-BY36</f>
        <v>0</v>
      </c>
      <c r="BZ37" s="74"/>
      <c r="CA37" s="51"/>
      <c r="CB37" s="51"/>
      <c r="CC37" s="56"/>
      <c r="CD37" s="2"/>
      <c r="CE37" s="218" t="s">
        <v>18</v>
      </c>
      <c r="CF37" s="219"/>
      <c r="CG37" s="219"/>
      <c r="CH37" s="78">
        <f t="shared" ref="CH37" si="442">+CH11+CH18-CH36</f>
        <v>0</v>
      </c>
      <c r="CI37" s="74"/>
      <c r="CJ37" s="51"/>
      <c r="CK37" s="51"/>
      <c r="CL37" s="56"/>
      <c r="CM37" s="2"/>
      <c r="CN37" s="218" t="s">
        <v>18</v>
      </c>
      <c r="CO37" s="219"/>
      <c r="CP37" s="219"/>
      <c r="CQ37" s="78">
        <f t="shared" ref="CQ37" si="443">+CQ11+CQ18-CQ36</f>
        <v>0</v>
      </c>
      <c r="CR37" s="74"/>
      <c r="CS37" s="51"/>
      <c r="CT37" s="51"/>
      <c r="CU37" s="56"/>
      <c r="CV37" s="2"/>
      <c r="CW37" s="218" t="s">
        <v>18</v>
      </c>
      <c r="CX37" s="219"/>
      <c r="CY37" s="219"/>
      <c r="CZ37" s="78">
        <f t="shared" ref="CZ37" si="444">+CZ11+CZ18-CZ36</f>
        <v>0</v>
      </c>
      <c r="DA37" s="74"/>
      <c r="DB37" s="51"/>
      <c r="DC37" s="51"/>
      <c r="DD37" s="56"/>
      <c r="DE37" s="2"/>
      <c r="DF37" s="218" t="s">
        <v>18</v>
      </c>
      <c r="DG37" s="219"/>
      <c r="DH37" s="219"/>
      <c r="DI37" s="78">
        <f t="shared" ref="DI37" si="445">+DI11+DI18-DI36</f>
        <v>0</v>
      </c>
      <c r="DJ37" s="74"/>
      <c r="DK37" s="51"/>
      <c r="DL37" s="51"/>
      <c r="DM37" s="56"/>
      <c r="DN37" s="2"/>
      <c r="DO37" s="218" t="s">
        <v>18</v>
      </c>
      <c r="DP37" s="219"/>
      <c r="DQ37" s="219"/>
      <c r="DR37" s="78">
        <f t="shared" ref="DR37" si="446">+DR11+DR18-DR36</f>
        <v>0</v>
      </c>
      <c r="DS37" s="74"/>
      <c r="DT37" s="51"/>
      <c r="DU37" s="51"/>
      <c r="DV37" s="56"/>
      <c r="DW37" s="2"/>
      <c r="DX37" s="218" t="s">
        <v>18</v>
      </c>
      <c r="DY37" s="219"/>
      <c r="DZ37" s="219"/>
      <c r="EA37" s="78">
        <f t="shared" ref="EA37" si="447">+EA11+EA18-EA36</f>
        <v>0</v>
      </c>
      <c r="EB37" s="74"/>
      <c r="EC37" s="51"/>
      <c r="ED37" s="51"/>
      <c r="EE37" s="56"/>
      <c r="EF37" s="2"/>
      <c r="EG37" s="218" t="s">
        <v>18</v>
      </c>
      <c r="EH37" s="219"/>
      <c r="EI37" s="219"/>
      <c r="EJ37" s="78">
        <f t="shared" ref="EJ37" si="448">+EJ11+EJ18-EJ36</f>
        <v>0</v>
      </c>
      <c r="EK37" s="74"/>
      <c r="EL37" s="51"/>
      <c r="EM37" s="51"/>
      <c r="EN37" s="56"/>
      <c r="EO37" s="2"/>
      <c r="EP37" s="218" t="s">
        <v>18</v>
      </c>
      <c r="EQ37" s="219"/>
      <c r="ER37" s="219"/>
      <c r="ES37" s="78">
        <f t="shared" ref="ES37" si="449">+ES11+ES18-ES36</f>
        <v>0</v>
      </c>
      <c r="ET37" s="74"/>
      <c r="EU37" s="51"/>
      <c r="EV37" s="51"/>
      <c r="EW37" s="56"/>
      <c r="EX37" s="2"/>
      <c r="EY37" s="218" t="s">
        <v>18</v>
      </c>
      <c r="EZ37" s="219"/>
      <c r="FA37" s="219"/>
      <c r="FB37" s="78">
        <f t="shared" ref="FB37" si="450">+FB11+FB18-FB36</f>
        <v>0</v>
      </c>
      <c r="FC37" s="74"/>
      <c r="FD37" s="51"/>
      <c r="FE37" s="51"/>
      <c r="FF37" s="56"/>
      <c r="FG37" s="2"/>
      <c r="FH37" s="218" t="s">
        <v>18</v>
      </c>
      <c r="FI37" s="219"/>
      <c r="FJ37" s="219"/>
      <c r="FK37" s="78">
        <f t="shared" ref="FK37" si="451">+FK11+FK18-FK36</f>
        <v>0</v>
      </c>
      <c r="FL37" s="74"/>
      <c r="FM37" s="51"/>
      <c r="FN37" s="51"/>
      <c r="FO37" s="56"/>
      <c r="FP37" s="2"/>
      <c r="FQ37" s="218" t="s">
        <v>18</v>
      </c>
      <c r="FR37" s="219"/>
      <c r="FS37" s="219"/>
      <c r="FT37" s="78">
        <f t="shared" ref="FT37" si="452">+FT11+FT18-FT36</f>
        <v>0</v>
      </c>
      <c r="FU37" s="74"/>
      <c r="FV37" s="51"/>
      <c r="FW37" s="51"/>
      <c r="FX37" s="56"/>
      <c r="FY37" s="2"/>
      <c r="FZ37" s="218" t="s">
        <v>18</v>
      </c>
      <c r="GA37" s="219"/>
      <c r="GB37" s="219"/>
      <c r="GC37" s="78">
        <f t="shared" ref="GC37" si="453">+GC11+GC18-GC36</f>
        <v>0</v>
      </c>
      <c r="GD37" s="74"/>
      <c r="GE37" s="51"/>
      <c r="GF37" s="51"/>
      <c r="GG37" s="56"/>
      <c r="GH37" s="2"/>
      <c r="GI37" s="218" t="s">
        <v>18</v>
      </c>
      <c r="GJ37" s="219"/>
      <c r="GK37" s="219"/>
      <c r="GL37" s="78">
        <f t="shared" ref="GL37" si="454">+GL11+GL18-GL36</f>
        <v>0</v>
      </c>
      <c r="GM37" s="74"/>
      <c r="GN37" s="51"/>
      <c r="GO37" s="51"/>
      <c r="GP37" s="56"/>
      <c r="GQ37" s="2"/>
      <c r="GR37" s="218" t="s">
        <v>18</v>
      </c>
      <c r="GS37" s="219"/>
      <c r="GT37" s="219"/>
      <c r="GU37" s="78">
        <f t="shared" ref="GU37" si="455">+GU11+GU18-GU36</f>
        <v>0</v>
      </c>
      <c r="GV37" s="74"/>
      <c r="GW37" s="51"/>
      <c r="GX37" s="51"/>
      <c r="GY37" s="56"/>
      <c r="GZ37" s="2"/>
      <c r="HA37" s="218" t="s">
        <v>18</v>
      </c>
      <c r="HB37" s="219"/>
      <c r="HC37" s="219"/>
      <c r="HD37" s="78">
        <f t="shared" ref="HD37" si="456">+HD11+HD18-HD36</f>
        <v>0</v>
      </c>
      <c r="HE37" s="74"/>
      <c r="HF37" s="51"/>
      <c r="HG37" s="51"/>
      <c r="HH37" s="56"/>
      <c r="HI37" s="2"/>
      <c r="HJ37" s="218" t="s">
        <v>18</v>
      </c>
      <c r="HK37" s="219"/>
      <c r="HL37" s="219"/>
      <c r="HM37" s="78">
        <f t="shared" ref="HM37" si="457">+HM11+HM18-HM36</f>
        <v>0</v>
      </c>
      <c r="HN37" s="74"/>
      <c r="HO37" s="51"/>
      <c r="HP37" s="51"/>
      <c r="HQ37" s="56"/>
      <c r="HR37" s="2"/>
      <c r="HS37" s="218" t="s">
        <v>18</v>
      </c>
      <c r="HT37" s="219"/>
      <c r="HU37" s="219"/>
      <c r="HV37" s="78">
        <f t="shared" ref="HV37" si="458">+HV11+HV18-HV36</f>
        <v>0</v>
      </c>
      <c r="HW37" s="74"/>
      <c r="HX37" s="51"/>
      <c r="HY37" s="51"/>
      <c r="HZ37" s="56"/>
      <c r="IA37" s="2"/>
      <c r="IB37" s="218" t="s">
        <v>18</v>
      </c>
      <c r="IC37" s="219"/>
      <c r="ID37" s="219"/>
      <c r="IE37" s="78">
        <f t="shared" ref="IE37" si="459">+IE11+IE18-IE36</f>
        <v>0</v>
      </c>
      <c r="IF37" s="74"/>
      <c r="IG37" s="51"/>
      <c r="IH37" s="51"/>
      <c r="II37" s="56"/>
      <c r="IJ37" s="2"/>
      <c r="IK37" s="218" t="s">
        <v>18</v>
      </c>
      <c r="IL37" s="219"/>
      <c r="IM37" s="219"/>
      <c r="IN37" s="78">
        <f t="shared" ref="IN37" si="460">+IN11+IN18-IN36</f>
        <v>0</v>
      </c>
      <c r="IO37" s="74"/>
      <c r="IP37" s="51"/>
      <c r="IQ37" s="51"/>
      <c r="IR37" s="56"/>
      <c r="IS37" s="2"/>
      <c r="IT37" s="218" t="s">
        <v>18</v>
      </c>
      <c r="IU37" s="219"/>
      <c r="IV37" s="219"/>
      <c r="IW37" s="78">
        <f t="shared" ref="IW37" si="461">+IW11+IW18-IW36</f>
        <v>0</v>
      </c>
      <c r="IX37" s="74"/>
      <c r="IY37" s="51"/>
      <c r="IZ37" s="51"/>
      <c r="JA37" s="56"/>
      <c r="JB37" s="2"/>
      <c r="JC37" s="218" t="s">
        <v>18</v>
      </c>
      <c r="JD37" s="219"/>
      <c r="JE37" s="219"/>
      <c r="JF37" s="78">
        <f t="shared" ref="JF37" si="462">+JF11+JF18-JF36</f>
        <v>0</v>
      </c>
      <c r="JG37" s="74"/>
      <c r="JH37" s="51"/>
      <c r="JI37" s="51"/>
      <c r="JJ37" s="56"/>
      <c r="JK37" s="2"/>
      <c r="JL37" s="218" t="s">
        <v>18</v>
      </c>
      <c r="JM37" s="219"/>
      <c r="JN37" s="219"/>
      <c r="JO37" s="78">
        <f t="shared" ref="JO37" si="463">+JO11+JO18-JO36</f>
        <v>0</v>
      </c>
      <c r="JP37" s="74"/>
      <c r="JQ37" s="51"/>
      <c r="JR37" s="51"/>
      <c r="JS37" s="56"/>
      <c r="JT37" s="2"/>
    </row>
    <row r="38" spans="2:280" ht="12" customHeight="1" thickBot="1" x14ac:dyDescent="0.3">
      <c r="B38" s="216" t="s">
        <v>19</v>
      </c>
      <c r="C38" s="217"/>
      <c r="D38" s="217"/>
      <c r="E38" s="83">
        <f>+E37</f>
        <v>20</v>
      </c>
      <c r="F38" s="161" t="s">
        <v>20</v>
      </c>
      <c r="G38" s="162"/>
      <c r="H38" s="162"/>
      <c r="I38" s="92">
        <f>SUM(I11:I37)</f>
        <v>300</v>
      </c>
      <c r="K38" s="216" t="s">
        <v>19</v>
      </c>
      <c r="L38" s="217"/>
      <c r="M38" s="217"/>
      <c r="N38" s="83">
        <f>+N37+E38</f>
        <v>20</v>
      </c>
      <c r="O38" s="161" t="s">
        <v>20</v>
      </c>
      <c r="P38" s="162"/>
      <c r="Q38" s="162"/>
      <c r="R38" s="92">
        <f>SUM(R11:R37)</f>
        <v>0</v>
      </c>
      <c r="S38" s="2"/>
      <c r="T38" s="216" t="s">
        <v>19</v>
      </c>
      <c r="U38" s="217"/>
      <c r="V38" s="217"/>
      <c r="W38" s="83">
        <f t="shared" ref="W38" si="464">+W37+N38</f>
        <v>20</v>
      </c>
      <c r="X38" s="161" t="s">
        <v>20</v>
      </c>
      <c r="Y38" s="162"/>
      <c r="Z38" s="162"/>
      <c r="AA38" s="92">
        <f t="shared" ref="AA38" si="465">SUM(AA11:AA37)</f>
        <v>0</v>
      </c>
      <c r="AB38" s="2"/>
      <c r="AC38" s="216" t="s">
        <v>19</v>
      </c>
      <c r="AD38" s="217"/>
      <c r="AE38" s="217"/>
      <c r="AF38" s="83">
        <f t="shared" ref="AF38" si="466">+AF37+W38</f>
        <v>20</v>
      </c>
      <c r="AG38" s="161" t="s">
        <v>20</v>
      </c>
      <c r="AH38" s="162"/>
      <c r="AI38" s="162"/>
      <c r="AJ38" s="92">
        <f t="shared" ref="AJ38" si="467">SUM(AJ11:AJ37)</f>
        <v>0</v>
      </c>
      <c r="AK38" s="2"/>
      <c r="AL38" s="216" t="s">
        <v>19</v>
      </c>
      <c r="AM38" s="217"/>
      <c r="AN38" s="217"/>
      <c r="AO38" s="83">
        <f t="shared" ref="AO38" si="468">+AO37+AF38</f>
        <v>20</v>
      </c>
      <c r="AP38" s="161" t="s">
        <v>20</v>
      </c>
      <c r="AQ38" s="162"/>
      <c r="AR38" s="162"/>
      <c r="AS38" s="92">
        <f t="shared" ref="AS38" si="469">SUM(AS11:AS37)</f>
        <v>0</v>
      </c>
      <c r="AT38" s="2"/>
      <c r="AU38" s="216" t="s">
        <v>19</v>
      </c>
      <c r="AV38" s="217"/>
      <c r="AW38" s="217"/>
      <c r="AX38" s="83">
        <f t="shared" ref="AX38" si="470">+AX37+AO38</f>
        <v>20</v>
      </c>
      <c r="AY38" s="161" t="s">
        <v>20</v>
      </c>
      <c r="AZ38" s="162"/>
      <c r="BA38" s="162"/>
      <c r="BB38" s="92">
        <f t="shared" ref="BB38" si="471">SUM(BB11:BB37)</f>
        <v>0</v>
      </c>
      <c r="BC38" s="2"/>
      <c r="BD38" s="216" t="s">
        <v>19</v>
      </c>
      <c r="BE38" s="217"/>
      <c r="BF38" s="217"/>
      <c r="BG38" s="83">
        <f t="shared" ref="BG38" si="472">+BG37+AX38</f>
        <v>20</v>
      </c>
      <c r="BH38" s="161" t="s">
        <v>20</v>
      </c>
      <c r="BI38" s="162"/>
      <c r="BJ38" s="162"/>
      <c r="BK38" s="92">
        <f t="shared" ref="BK38" si="473">SUM(BK11:BK37)</f>
        <v>0</v>
      </c>
      <c r="BL38" s="2"/>
      <c r="BM38" s="216" t="s">
        <v>19</v>
      </c>
      <c r="BN38" s="217"/>
      <c r="BO38" s="217"/>
      <c r="BP38" s="83">
        <f t="shared" ref="BP38" si="474">+BP37+BG38</f>
        <v>20</v>
      </c>
      <c r="BQ38" s="161" t="s">
        <v>20</v>
      </c>
      <c r="BR38" s="162"/>
      <c r="BS38" s="162"/>
      <c r="BT38" s="92">
        <f t="shared" ref="BT38" si="475">SUM(BT11:BT37)</f>
        <v>0</v>
      </c>
      <c r="BU38" s="2"/>
      <c r="BV38" s="216" t="s">
        <v>19</v>
      </c>
      <c r="BW38" s="217"/>
      <c r="BX38" s="217"/>
      <c r="BY38" s="83">
        <f t="shared" ref="BY38" si="476">+BY37+BP38</f>
        <v>20</v>
      </c>
      <c r="BZ38" s="161" t="s">
        <v>20</v>
      </c>
      <c r="CA38" s="162"/>
      <c r="CB38" s="162"/>
      <c r="CC38" s="92">
        <f t="shared" ref="CC38" si="477">SUM(CC11:CC37)</f>
        <v>0</v>
      </c>
      <c r="CD38" s="2"/>
      <c r="CE38" s="216" t="s">
        <v>19</v>
      </c>
      <c r="CF38" s="217"/>
      <c r="CG38" s="217"/>
      <c r="CH38" s="83">
        <f t="shared" ref="CH38" si="478">+CH37+BY38</f>
        <v>20</v>
      </c>
      <c r="CI38" s="161" t="s">
        <v>20</v>
      </c>
      <c r="CJ38" s="162"/>
      <c r="CK38" s="162"/>
      <c r="CL38" s="92">
        <f t="shared" ref="CL38" si="479">SUM(CL11:CL37)</f>
        <v>0</v>
      </c>
      <c r="CM38" s="2"/>
      <c r="CN38" s="216" t="s">
        <v>19</v>
      </c>
      <c r="CO38" s="217"/>
      <c r="CP38" s="217"/>
      <c r="CQ38" s="83">
        <f t="shared" ref="CQ38" si="480">+CQ37+CH38</f>
        <v>20</v>
      </c>
      <c r="CR38" s="161" t="s">
        <v>20</v>
      </c>
      <c r="CS38" s="162"/>
      <c r="CT38" s="162"/>
      <c r="CU38" s="92">
        <f t="shared" ref="CU38" si="481">SUM(CU11:CU37)</f>
        <v>0</v>
      </c>
      <c r="CV38" s="2"/>
      <c r="CW38" s="216" t="s">
        <v>19</v>
      </c>
      <c r="CX38" s="217"/>
      <c r="CY38" s="217"/>
      <c r="CZ38" s="83">
        <f t="shared" ref="CZ38" si="482">+CZ37+CQ38</f>
        <v>20</v>
      </c>
      <c r="DA38" s="161" t="s">
        <v>20</v>
      </c>
      <c r="DB38" s="162"/>
      <c r="DC38" s="162"/>
      <c r="DD38" s="92">
        <f t="shared" ref="DD38" si="483">SUM(DD11:DD37)</f>
        <v>0</v>
      </c>
      <c r="DE38" s="2"/>
      <c r="DF38" s="216" t="s">
        <v>19</v>
      </c>
      <c r="DG38" s="217"/>
      <c r="DH38" s="217"/>
      <c r="DI38" s="83">
        <f t="shared" ref="DI38" si="484">+DI37+CZ38</f>
        <v>20</v>
      </c>
      <c r="DJ38" s="161" t="s">
        <v>20</v>
      </c>
      <c r="DK38" s="162"/>
      <c r="DL38" s="162"/>
      <c r="DM38" s="92">
        <f t="shared" ref="DM38" si="485">SUM(DM11:DM37)</f>
        <v>0</v>
      </c>
      <c r="DN38" s="2"/>
      <c r="DO38" s="216" t="s">
        <v>19</v>
      </c>
      <c r="DP38" s="217"/>
      <c r="DQ38" s="217"/>
      <c r="DR38" s="83">
        <f t="shared" ref="DR38" si="486">+DR37+DI38</f>
        <v>20</v>
      </c>
      <c r="DS38" s="161" t="s">
        <v>20</v>
      </c>
      <c r="DT38" s="162"/>
      <c r="DU38" s="162"/>
      <c r="DV38" s="92">
        <f t="shared" ref="DV38" si="487">SUM(DV11:DV37)</f>
        <v>0</v>
      </c>
      <c r="DW38" s="2"/>
      <c r="DX38" s="216" t="s">
        <v>19</v>
      </c>
      <c r="DY38" s="217"/>
      <c r="DZ38" s="217"/>
      <c r="EA38" s="83">
        <f t="shared" ref="EA38" si="488">+EA37+DR38</f>
        <v>20</v>
      </c>
      <c r="EB38" s="161" t="s">
        <v>20</v>
      </c>
      <c r="EC38" s="162"/>
      <c r="ED38" s="162"/>
      <c r="EE38" s="92">
        <f t="shared" ref="EE38" si="489">SUM(EE11:EE37)</f>
        <v>0</v>
      </c>
      <c r="EF38" s="2"/>
      <c r="EG38" s="216" t="s">
        <v>19</v>
      </c>
      <c r="EH38" s="217"/>
      <c r="EI38" s="217"/>
      <c r="EJ38" s="83">
        <f t="shared" ref="EJ38" si="490">+EJ37+EA38</f>
        <v>20</v>
      </c>
      <c r="EK38" s="161" t="s">
        <v>20</v>
      </c>
      <c r="EL38" s="162"/>
      <c r="EM38" s="162"/>
      <c r="EN38" s="92">
        <f t="shared" ref="EN38" si="491">SUM(EN11:EN37)</f>
        <v>0</v>
      </c>
      <c r="EO38" s="2"/>
      <c r="EP38" s="216" t="s">
        <v>19</v>
      </c>
      <c r="EQ38" s="217"/>
      <c r="ER38" s="217"/>
      <c r="ES38" s="83">
        <f t="shared" ref="ES38" si="492">+ES37+EJ38</f>
        <v>20</v>
      </c>
      <c r="ET38" s="161" t="s">
        <v>20</v>
      </c>
      <c r="EU38" s="162"/>
      <c r="EV38" s="162"/>
      <c r="EW38" s="92">
        <f t="shared" ref="EW38" si="493">SUM(EW11:EW37)</f>
        <v>0</v>
      </c>
      <c r="EX38" s="2"/>
      <c r="EY38" s="216" t="s">
        <v>19</v>
      </c>
      <c r="EZ38" s="217"/>
      <c r="FA38" s="217"/>
      <c r="FB38" s="83">
        <f t="shared" ref="FB38" si="494">+FB37+ES38</f>
        <v>20</v>
      </c>
      <c r="FC38" s="161" t="s">
        <v>20</v>
      </c>
      <c r="FD38" s="162"/>
      <c r="FE38" s="162"/>
      <c r="FF38" s="92">
        <f t="shared" ref="FF38" si="495">SUM(FF11:FF37)</f>
        <v>0</v>
      </c>
      <c r="FG38" s="2"/>
      <c r="FH38" s="216" t="s">
        <v>19</v>
      </c>
      <c r="FI38" s="217"/>
      <c r="FJ38" s="217"/>
      <c r="FK38" s="83">
        <f t="shared" ref="FK38" si="496">+FK37+FB38</f>
        <v>20</v>
      </c>
      <c r="FL38" s="161" t="s">
        <v>20</v>
      </c>
      <c r="FM38" s="162"/>
      <c r="FN38" s="162"/>
      <c r="FO38" s="92">
        <f t="shared" ref="FO38" si="497">SUM(FO11:FO37)</f>
        <v>0</v>
      </c>
      <c r="FP38" s="2"/>
      <c r="FQ38" s="216" t="s">
        <v>19</v>
      </c>
      <c r="FR38" s="217"/>
      <c r="FS38" s="217"/>
      <c r="FT38" s="83">
        <f t="shared" ref="FT38" si="498">+FT37+FK38</f>
        <v>20</v>
      </c>
      <c r="FU38" s="161" t="s">
        <v>20</v>
      </c>
      <c r="FV38" s="162"/>
      <c r="FW38" s="162"/>
      <c r="FX38" s="92">
        <f t="shared" ref="FX38" si="499">SUM(FX11:FX37)</f>
        <v>0</v>
      </c>
      <c r="FY38" s="2"/>
      <c r="FZ38" s="216" t="s">
        <v>19</v>
      </c>
      <c r="GA38" s="217"/>
      <c r="GB38" s="217"/>
      <c r="GC38" s="83">
        <f t="shared" ref="GC38" si="500">+GC37+FT38</f>
        <v>20</v>
      </c>
      <c r="GD38" s="161" t="s">
        <v>20</v>
      </c>
      <c r="GE38" s="162"/>
      <c r="GF38" s="162"/>
      <c r="GG38" s="92">
        <f t="shared" ref="GG38" si="501">SUM(GG11:GG37)</f>
        <v>0</v>
      </c>
      <c r="GH38" s="2"/>
      <c r="GI38" s="216" t="s">
        <v>19</v>
      </c>
      <c r="GJ38" s="217"/>
      <c r="GK38" s="217"/>
      <c r="GL38" s="83">
        <f t="shared" ref="GL38" si="502">+GL37+GC38</f>
        <v>20</v>
      </c>
      <c r="GM38" s="161" t="s">
        <v>20</v>
      </c>
      <c r="GN38" s="162"/>
      <c r="GO38" s="162"/>
      <c r="GP38" s="92">
        <f t="shared" ref="GP38" si="503">SUM(GP11:GP37)</f>
        <v>0</v>
      </c>
      <c r="GQ38" s="2"/>
      <c r="GR38" s="216" t="s">
        <v>19</v>
      </c>
      <c r="GS38" s="217"/>
      <c r="GT38" s="217"/>
      <c r="GU38" s="83">
        <f t="shared" ref="GU38" si="504">+GU37+GL38</f>
        <v>20</v>
      </c>
      <c r="GV38" s="161" t="s">
        <v>20</v>
      </c>
      <c r="GW38" s="162"/>
      <c r="GX38" s="162"/>
      <c r="GY38" s="92">
        <f t="shared" ref="GY38" si="505">SUM(GY11:GY37)</f>
        <v>0</v>
      </c>
      <c r="GZ38" s="2"/>
      <c r="HA38" s="216" t="s">
        <v>19</v>
      </c>
      <c r="HB38" s="217"/>
      <c r="HC38" s="217"/>
      <c r="HD38" s="83">
        <f t="shared" ref="HD38" si="506">+HD37+GU38</f>
        <v>20</v>
      </c>
      <c r="HE38" s="161" t="s">
        <v>20</v>
      </c>
      <c r="HF38" s="162"/>
      <c r="HG38" s="162"/>
      <c r="HH38" s="92">
        <f t="shared" ref="HH38" si="507">SUM(HH11:HH37)</f>
        <v>0</v>
      </c>
      <c r="HI38" s="2"/>
      <c r="HJ38" s="216" t="s">
        <v>19</v>
      </c>
      <c r="HK38" s="217"/>
      <c r="HL38" s="217"/>
      <c r="HM38" s="83">
        <f t="shared" ref="HM38" si="508">+HM37+HD38</f>
        <v>20</v>
      </c>
      <c r="HN38" s="161" t="s">
        <v>20</v>
      </c>
      <c r="HO38" s="162"/>
      <c r="HP38" s="162"/>
      <c r="HQ38" s="92">
        <f t="shared" ref="HQ38" si="509">SUM(HQ11:HQ37)</f>
        <v>0</v>
      </c>
      <c r="HR38" s="2"/>
      <c r="HS38" s="216" t="s">
        <v>19</v>
      </c>
      <c r="HT38" s="217"/>
      <c r="HU38" s="217"/>
      <c r="HV38" s="83">
        <f t="shared" ref="HV38" si="510">+HV37+HM38</f>
        <v>20</v>
      </c>
      <c r="HW38" s="161" t="s">
        <v>20</v>
      </c>
      <c r="HX38" s="162"/>
      <c r="HY38" s="162"/>
      <c r="HZ38" s="92">
        <f t="shared" ref="HZ38" si="511">SUM(HZ11:HZ37)</f>
        <v>0</v>
      </c>
      <c r="IA38" s="2"/>
      <c r="IB38" s="216" t="s">
        <v>19</v>
      </c>
      <c r="IC38" s="217"/>
      <c r="ID38" s="217"/>
      <c r="IE38" s="83">
        <f t="shared" ref="IE38" si="512">+IE37+HV38</f>
        <v>20</v>
      </c>
      <c r="IF38" s="161" t="s">
        <v>20</v>
      </c>
      <c r="IG38" s="162"/>
      <c r="IH38" s="162"/>
      <c r="II38" s="92">
        <f t="shared" ref="II38" si="513">SUM(II11:II37)</f>
        <v>0</v>
      </c>
      <c r="IJ38" s="2"/>
      <c r="IK38" s="216" t="s">
        <v>19</v>
      </c>
      <c r="IL38" s="217"/>
      <c r="IM38" s="217"/>
      <c r="IN38" s="83">
        <f t="shared" ref="IN38" si="514">+IN37+IE38</f>
        <v>20</v>
      </c>
      <c r="IO38" s="161" t="s">
        <v>20</v>
      </c>
      <c r="IP38" s="162"/>
      <c r="IQ38" s="162"/>
      <c r="IR38" s="92">
        <f t="shared" ref="IR38" si="515">SUM(IR11:IR37)</f>
        <v>0</v>
      </c>
      <c r="IS38" s="2"/>
      <c r="IT38" s="216" t="s">
        <v>19</v>
      </c>
      <c r="IU38" s="217"/>
      <c r="IV38" s="217"/>
      <c r="IW38" s="83">
        <f t="shared" ref="IW38" si="516">+IW37+IN38</f>
        <v>20</v>
      </c>
      <c r="IX38" s="161" t="s">
        <v>20</v>
      </c>
      <c r="IY38" s="162"/>
      <c r="IZ38" s="162"/>
      <c r="JA38" s="92">
        <f t="shared" ref="JA38" si="517">SUM(JA11:JA37)</f>
        <v>0</v>
      </c>
      <c r="JB38" s="2"/>
      <c r="JC38" s="216" t="s">
        <v>19</v>
      </c>
      <c r="JD38" s="217"/>
      <c r="JE38" s="217"/>
      <c r="JF38" s="83">
        <f t="shared" ref="JF38" si="518">+JF37+IW38</f>
        <v>20</v>
      </c>
      <c r="JG38" s="161" t="s">
        <v>20</v>
      </c>
      <c r="JH38" s="162"/>
      <c r="JI38" s="162"/>
      <c r="JJ38" s="92">
        <f t="shared" ref="JJ38" si="519">SUM(JJ11:JJ37)</f>
        <v>0</v>
      </c>
      <c r="JK38" s="2"/>
      <c r="JL38" s="216" t="s">
        <v>19</v>
      </c>
      <c r="JM38" s="217"/>
      <c r="JN38" s="217"/>
      <c r="JO38" s="83">
        <f t="shared" ref="JO38" si="520">+JO37+JF38</f>
        <v>20</v>
      </c>
      <c r="JP38" s="161" t="s">
        <v>20</v>
      </c>
      <c r="JQ38" s="162"/>
      <c r="JR38" s="162"/>
      <c r="JS38" s="92">
        <f t="shared" ref="JS38" si="521">SUM(JS11:JS37)</f>
        <v>0</v>
      </c>
      <c r="JT38" s="2"/>
    </row>
    <row r="39" spans="2:280" ht="12" customHeight="1" x14ac:dyDescent="0.25">
      <c r="B39" s="163" t="s">
        <v>21</v>
      </c>
      <c r="C39" s="164"/>
      <c r="D39" s="164"/>
      <c r="E39" s="165"/>
      <c r="F39" s="166" t="s">
        <v>92</v>
      </c>
      <c r="G39" s="167"/>
      <c r="H39" s="167"/>
      <c r="I39" s="135">
        <f>SUMIF(TCTACTE[Fecha],'Caja Bar'!H2,TCTACTE[Monto])</f>
        <v>0</v>
      </c>
      <c r="K39" s="163" t="s">
        <v>21</v>
      </c>
      <c r="L39" s="164"/>
      <c r="M39" s="164"/>
      <c r="N39" s="165"/>
      <c r="O39" s="166" t="s">
        <v>92</v>
      </c>
      <c r="P39" s="167"/>
      <c r="Q39" s="167"/>
      <c r="R39" s="135">
        <f>SUMIF(TCTACTE[Fecha],'Caja Bar'!Q2,TCTACTE[Monto])</f>
        <v>0</v>
      </c>
      <c r="S39" s="2"/>
      <c r="T39" s="163" t="s">
        <v>21</v>
      </c>
      <c r="U39" s="164"/>
      <c r="V39" s="164"/>
      <c r="W39" s="165"/>
      <c r="X39" s="166" t="s">
        <v>92</v>
      </c>
      <c r="Y39" s="167"/>
      <c r="Z39" s="167"/>
      <c r="AA39" s="135">
        <f>SUMIF(TCTACTE[P. Vta],'Caja Bar'!Z2,TCTACTE[F. Cobro])</f>
        <v>0</v>
      </c>
      <c r="AB39" s="2"/>
      <c r="AC39" s="163" t="s">
        <v>21</v>
      </c>
      <c r="AD39" s="164"/>
      <c r="AE39" s="164"/>
      <c r="AF39" s="165"/>
      <c r="AG39" s="166" t="s">
        <v>92</v>
      </c>
      <c r="AH39" s="167"/>
      <c r="AI39" s="167"/>
      <c r="AJ39" s="135">
        <f>SUMIF(TCTACTE[Número],'Caja Bar'!AI2,TCTACTE[ESTADO])</f>
        <v>0</v>
      </c>
      <c r="AK39" s="2"/>
      <c r="AL39" s="163" t="s">
        <v>21</v>
      </c>
      <c r="AM39" s="164"/>
      <c r="AN39" s="164"/>
      <c r="AO39" s="165"/>
      <c r="AP39" s="166" t="s">
        <v>92</v>
      </c>
      <c r="AQ39" s="167"/>
      <c r="AR39" s="167"/>
      <c r="AS39" s="135">
        <f>SUMIF(TCTACTE[Detalle],'Caja Bar'!AR2,TCTACTE[C.Número])</f>
        <v>0</v>
      </c>
      <c r="AT39" s="2"/>
      <c r="AU39" s="163" t="s">
        <v>21</v>
      </c>
      <c r="AV39" s="164"/>
      <c r="AW39" s="164"/>
      <c r="AX39" s="165"/>
      <c r="AY39" s="166" t="s">
        <v>92</v>
      </c>
      <c r="AZ39" s="167"/>
      <c r="BA39" s="167"/>
      <c r="BB39" s="135">
        <f>SUMIF(TCTACTE[Monto],'Caja Bar'!BA2,TCTACTE[SALDO])</f>
        <v>0</v>
      </c>
      <c r="BC39" s="2"/>
      <c r="BD39" s="163" t="s">
        <v>21</v>
      </c>
      <c r="BE39" s="164"/>
      <c r="BF39" s="164"/>
      <c r="BG39" s="165"/>
      <c r="BH39" s="166" t="s">
        <v>92</v>
      </c>
      <c r="BI39" s="167"/>
      <c r="BJ39" s="167"/>
      <c r="BK39" s="135">
        <f>SUMIF(TCTACTE[F. Cobro],'Caja Bar'!BJ2,TCTACTE[Acumulado])</f>
        <v>0</v>
      </c>
      <c r="BL39" s="2"/>
      <c r="BM39" s="163" t="s">
        <v>21</v>
      </c>
      <c r="BN39" s="164"/>
      <c r="BO39" s="164"/>
      <c r="BP39" s="165"/>
      <c r="BQ39" s="166" t="s">
        <v>92</v>
      </c>
      <c r="BR39" s="167"/>
      <c r="BS39" s="167"/>
      <c r="BT39" s="135">
        <f>SUMIF(TCTACTE[ESTADO],'Caja Bar'!BS2,TCTACTE[Fecha])</f>
        <v>0</v>
      </c>
      <c r="BU39" s="2"/>
      <c r="BV39" s="163" t="s">
        <v>21</v>
      </c>
      <c r="BW39" s="164"/>
      <c r="BX39" s="164"/>
      <c r="BY39" s="165"/>
      <c r="BZ39" s="166" t="s">
        <v>92</v>
      </c>
      <c r="CA39" s="167"/>
      <c r="CB39" s="167"/>
      <c r="CC39" s="135">
        <f>SUMIF(TCTACTE[C.Número],'Caja Bar'!CB2,TCTACTE[P. Vta])</f>
        <v>0</v>
      </c>
      <c r="CD39" s="2"/>
      <c r="CE39" s="163" t="s">
        <v>21</v>
      </c>
      <c r="CF39" s="164"/>
      <c r="CG39" s="164"/>
      <c r="CH39" s="165"/>
      <c r="CI39" s="166" t="s">
        <v>92</v>
      </c>
      <c r="CJ39" s="167"/>
      <c r="CK39" s="167"/>
      <c r="CL39" s="135">
        <f>SUMIF(TCTACTE[SALDO],'Caja Bar'!CK2,TCTACTE[Número])</f>
        <v>0</v>
      </c>
      <c r="CM39" s="2"/>
      <c r="CN39" s="163" t="s">
        <v>21</v>
      </c>
      <c r="CO39" s="164"/>
      <c r="CP39" s="164"/>
      <c r="CQ39" s="165"/>
      <c r="CR39" s="166" t="s">
        <v>92</v>
      </c>
      <c r="CS39" s="167"/>
      <c r="CT39" s="167"/>
      <c r="CU39" s="135">
        <f>SUMIF(TCTACTE[Acumulado],'Caja Bar'!CT2,TCTACTE[Detalle])</f>
        <v>0</v>
      </c>
      <c r="CV39" s="2"/>
      <c r="CW39" s="163" t="s">
        <v>21</v>
      </c>
      <c r="CX39" s="164"/>
      <c r="CY39" s="164"/>
      <c r="CZ39" s="165"/>
      <c r="DA39" s="166" t="s">
        <v>92</v>
      </c>
      <c r="DB39" s="167"/>
      <c r="DC39" s="167"/>
      <c r="DD39" s="135">
        <f>SUMIF(TCTACTE[Fecha],'Caja Bar'!DC2,TCTACTE[Monto])</f>
        <v>0</v>
      </c>
      <c r="DE39" s="2"/>
      <c r="DF39" s="163" t="s">
        <v>21</v>
      </c>
      <c r="DG39" s="164"/>
      <c r="DH39" s="164"/>
      <c r="DI39" s="165"/>
      <c r="DJ39" s="166" t="s">
        <v>92</v>
      </c>
      <c r="DK39" s="167"/>
      <c r="DL39" s="167"/>
      <c r="DM39" s="135">
        <f>SUMIF(TCTACTE[P. Vta],'Caja Bar'!DL2,TCTACTE[F. Cobro])</f>
        <v>0</v>
      </c>
      <c r="DN39" s="2"/>
      <c r="DO39" s="163" t="s">
        <v>21</v>
      </c>
      <c r="DP39" s="164"/>
      <c r="DQ39" s="164"/>
      <c r="DR39" s="165"/>
      <c r="DS39" s="166" t="s">
        <v>92</v>
      </c>
      <c r="DT39" s="167"/>
      <c r="DU39" s="167"/>
      <c r="DV39" s="135">
        <f>SUMIF(TCTACTE[Número],'Caja Bar'!DU2,TCTACTE[ESTADO])</f>
        <v>0</v>
      </c>
      <c r="DW39" s="2"/>
      <c r="DX39" s="163" t="s">
        <v>21</v>
      </c>
      <c r="DY39" s="164"/>
      <c r="DZ39" s="164"/>
      <c r="EA39" s="165"/>
      <c r="EB39" s="166" t="s">
        <v>92</v>
      </c>
      <c r="EC39" s="167"/>
      <c r="ED39" s="167"/>
      <c r="EE39" s="135">
        <f>SUMIF(TCTACTE[Detalle],'Caja Bar'!ED2,TCTACTE[C.Número])</f>
        <v>0</v>
      </c>
      <c r="EF39" s="2"/>
      <c r="EG39" s="163" t="s">
        <v>21</v>
      </c>
      <c r="EH39" s="164"/>
      <c r="EI39" s="164"/>
      <c r="EJ39" s="165"/>
      <c r="EK39" s="166" t="s">
        <v>92</v>
      </c>
      <c r="EL39" s="167"/>
      <c r="EM39" s="167"/>
      <c r="EN39" s="135">
        <f>SUMIF(TCTACTE[Monto],'Caja Bar'!EM2,TCTACTE[SALDO])</f>
        <v>0</v>
      </c>
      <c r="EO39" s="2"/>
      <c r="EP39" s="163" t="s">
        <v>21</v>
      </c>
      <c r="EQ39" s="164"/>
      <c r="ER39" s="164"/>
      <c r="ES39" s="165"/>
      <c r="ET39" s="166" t="s">
        <v>92</v>
      </c>
      <c r="EU39" s="167"/>
      <c r="EV39" s="167"/>
      <c r="EW39" s="135">
        <f>SUMIF(TCTACTE[F. Cobro],'Caja Bar'!EV2,TCTACTE[Acumulado])</f>
        <v>0</v>
      </c>
      <c r="EX39" s="2"/>
      <c r="EY39" s="163" t="s">
        <v>21</v>
      </c>
      <c r="EZ39" s="164"/>
      <c r="FA39" s="164"/>
      <c r="FB39" s="165"/>
      <c r="FC39" s="166" t="s">
        <v>92</v>
      </c>
      <c r="FD39" s="167"/>
      <c r="FE39" s="167"/>
      <c r="FF39" s="135">
        <f>SUMIF(TCTACTE[ESTADO],'Caja Bar'!FE2,TCTACTE[Fecha])</f>
        <v>0</v>
      </c>
      <c r="FG39" s="2"/>
      <c r="FH39" s="163" t="s">
        <v>21</v>
      </c>
      <c r="FI39" s="164"/>
      <c r="FJ39" s="164"/>
      <c r="FK39" s="165"/>
      <c r="FL39" s="166" t="s">
        <v>92</v>
      </c>
      <c r="FM39" s="167"/>
      <c r="FN39" s="167"/>
      <c r="FO39" s="135">
        <f>SUMIF(TCTACTE[C.Número],'Caja Bar'!FN2,TCTACTE[P. Vta])</f>
        <v>0</v>
      </c>
      <c r="FP39" s="2"/>
      <c r="FQ39" s="163" t="s">
        <v>21</v>
      </c>
      <c r="FR39" s="164"/>
      <c r="FS39" s="164"/>
      <c r="FT39" s="165"/>
      <c r="FU39" s="166" t="s">
        <v>92</v>
      </c>
      <c r="FV39" s="167"/>
      <c r="FW39" s="167"/>
      <c r="FX39" s="135">
        <f>SUMIF(TCTACTE[SALDO],'Caja Bar'!FW2,TCTACTE[Número])</f>
        <v>0</v>
      </c>
      <c r="FY39" s="2"/>
      <c r="FZ39" s="163" t="s">
        <v>21</v>
      </c>
      <c r="GA39" s="164"/>
      <c r="GB39" s="164"/>
      <c r="GC39" s="165"/>
      <c r="GD39" s="166" t="s">
        <v>92</v>
      </c>
      <c r="GE39" s="167"/>
      <c r="GF39" s="167"/>
      <c r="GG39" s="135">
        <f>SUMIF(TCTACTE[Acumulado],'Caja Bar'!GF2,TCTACTE[Detalle])</f>
        <v>0</v>
      </c>
      <c r="GH39" s="2"/>
      <c r="GI39" s="163" t="s">
        <v>21</v>
      </c>
      <c r="GJ39" s="164"/>
      <c r="GK39" s="164"/>
      <c r="GL39" s="165"/>
      <c r="GM39" s="166" t="s">
        <v>92</v>
      </c>
      <c r="GN39" s="167"/>
      <c r="GO39" s="167"/>
      <c r="GP39" s="135">
        <f>SUMIF(TCTACTE[Fecha],'Caja Bar'!GO2,TCTACTE[Monto])</f>
        <v>0</v>
      </c>
      <c r="GQ39" s="2"/>
      <c r="GR39" s="163" t="s">
        <v>21</v>
      </c>
      <c r="GS39" s="164"/>
      <c r="GT39" s="164"/>
      <c r="GU39" s="165"/>
      <c r="GV39" s="166" t="s">
        <v>92</v>
      </c>
      <c r="GW39" s="167"/>
      <c r="GX39" s="167"/>
      <c r="GY39" s="135">
        <f>SUMIF(TCTACTE[P. Vta],'Caja Bar'!GX2,TCTACTE[F. Cobro])</f>
        <v>0</v>
      </c>
      <c r="GZ39" s="2"/>
      <c r="HA39" s="163" t="s">
        <v>21</v>
      </c>
      <c r="HB39" s="164"/>
      <c r="HC39" s="164"/>
      <c r="HD39" s="165"/>
      <c r="HE39" s="166" t="s">
        <v>92</v>
      </c>
      <c r="HF39" s="167"/>
      <c r="HG39" s="167"/>
      <c r="HH39" s="135">
        <f>SUMIF(TCTACTE[Número],'Caja Bar'!HG2,TCTACTE[ESTADO])</f>
        <v>0</v>
      </c>
      <c r="HI39" s="2"/>
      <c r="HJ39" s="163" t="s">
        <v>21</v>
      </c>
      <c r="HK39" s="164"/>
      <c r="HL39" s="164"/>
      <c r="HM39" s="165"/>
      <c r="HN39" s="166" t="s">
        <v>92</v>
      </c>
      <c r="HO39" s="167"/>
      <c r="HP39" s="167"/>
      <c r="HQ39" s="135">
        <f>SUMIF(TCTACTE[Detalle],'Caja Bar'!HP2,TCTACTE[C.Número])</f>
        <v>0</v>
      </c>
      <c r="HR39" s="2"/>
      <c r="HS39" s="163" t="s">
        <v>21</v>
      </c>
      <c r="HT39" s="164"/>
      <c r="HU39" s="164"/>
      <c r="HV39" s="165"/>
      <c r="HW39" s="166" t="s">
        <v>92</v>
      </c>
      <c r="HX39" s="167"/>
      <c r="HY39" s="167"/>
      <c r="HZ39" s="135">
        <f>SUMIF(TCTACTE[Monto],'Caja Bar'!HY2,TCTACTE[SALDO])</f>
        <v>0</v>
      </c>
      <c r="IA39" s="2"/>
      <c r="IB39" s="163" t="s">
        <v>21</v>
      </c>
      <c r="IC39" s="164"/>
      <c r="ID39" s="164"/>
      <c r="IE39" s="165"/>
      <c r="IF39" s="166" t="s">
        <v>92</v>
      </c>
      <c r="IG39" s="167"/>
      <c r="IH39" s="167"/>
      <c r="II39" s="135">
        <f>SUMIF(TCTACTE[F. Cobro],'Caja Bar'!IH2,TCTACTE[Acumulado])</f>
        <v>0</v>
      </c>
      <c r="IJ39" s="2"/>
      <c r="IK39" s="163" t="s">
        <v>21</v>
      </c>
      <c r="IL39" s="164"/>
      <c r="IM39" s="164"/>
      <c r="IN39" s="165"/>
      <c r="IO39" s="166" t="s">
        <v>92</v>
      </c>
      <c r="IP39" s="167"/>
      <c r="IQ39" s="167"/>
      <c r="IR39" s="135">
        <f>SUMIF(TCTACTE[ESTADO],'Caja Bar'!IQ2,TCTACTE[Fecha])</f>
        <v>0</v>
      </c>
      <c r="IS39" s="2"/>
      <c r="IT39" s="163" t="s">
        <v>21</v>
      </c>
      <c r="IU39" s="164"/>
      <c r="IV39" s="164"/>
      <c r="IW39" s="165"/>
      <c r="IX39" s="166" t="s">
        <v>92</v>
      </c>
      <c r="IY39" s="167"/>
      <c r="IZ39" s="167"/>
      <c r="JA39" s="135">
        <f>SUMIF(TCTACTE[C.Número],'Caja Bar'!IZ2,TCTACTE[P. Vta])</f>
        <v>0</v>
      </c>
      <c r="JB39" s="2"/>
      <c r="JC39" s="163" t="s">
        <v>21</v>
      </c>
      <c r="JD39" s="164"/>
      <c r="JE39" s="164"/>
      <c r="JF39" s="165"/>
      <c r="JG39" s="166" t="s">
        <v>92</v>
      </c>
      <c r="JH39" s="167"/>
      <c r="JI39" s="167"/>
      <c r="JJ39" s="135">
        <f>SUMIF(TCTACTE[SALDO],'Caja Bar'!JI2,TCTACTE[Número])</f>
        <v>0</v>
      </c>
      <c r="JK39" s="2"/>
      <c r="JL39" s="163" t="s">
        <v>21</v>
      </c>
      <c r="JM39" s="164"/>
      <c r="JN39" s="164"/>
      <c r="JO39" s="165"/>
      <c r="JP39" s="166" t="s">
        <v>92</v>
      </c>
      <c r="JQ39" s="167"/>
      <c r="JR39" s="167"/>
      <c r="JS39" s="135">
        <f>SUMIF(TCTACTE[Acumulado],'Caja Bar'!JR2,TCTACTE[Detalle])</f>
        <v>0</v>
      </c>
      <c r="JT39" s="2"/>
    </row>
    <row r="40" spans="2:280" ht="12" customHeight="1" thickBot="1" x14ac:dyDescent="0.3">
      <c r="B40" s="212" t="s">
        <v>86</v>
      </c>
      <c r="C40" s="213"/>
      <c r="D40" s="213"/>
      <c r="E40" s="75"/>
      <c r="F40" s="214" t="s">
        <v>22</v>
      </c>
      <c r="G40" s="215"/>
      <c r="H40" s="215"/>
      <c r="I40" s="93">
        <f>+E37-I38-I39</f>
        <v>-280</v>
      </c>
      <c r="K40" s="212" t="s">
        <v>86</v>
      </c>
      <c r="L40" s="213"/>
      <c r="M40" s="213"/>
      <c r="N40" s="75"/>
      <c r="O40" s="214" t="s">
        <v>22</v>
      </c>
      <c r="P40" s="215"/>
      <c r="Q40" s="215"/>
      <c r="R40" s="93">
        <f>+N37-R38-R39</f>
        <v>0</v>
      </c>
      <c r="S40" s="2"/>
      <c r="T40" s="212" t="s">
        <v>86</v>
      </c>
      <c r="U40" s="213"/>
      <c r="V40" s="213"/>
      <c r="W40" s="75"/>
      <c r="X40" s="214" t="s">
        <v>22</v>
      </c>
      <c r="Y40" s="215"/>
      <c r="Z40" s="215"/>
      <c r="AA40" s="93">
        <f t="shared" ref="AA40" si="522">+W37-AA38-AA39</f>
        <v>0</v>
      </c>
      <c r="AB40" s="2"/>
      <c r="AC40" s="212" t="s">
        <v>86</v>
      </c>
      <c r="AD40" s="213"/>
      <c r="AE40" s="213"/>
      <c r="AF40" s="75"/>
      <c r="AG40" s="214" t="s">
        <v>22</v>
      </c>
      <c r="AH40" s="215"/>
      <c r="AI40" s="215"/>
      <c r="AJ40" s="93">
        <f t="shared" ref="AJ40" si="523">+AF37-AJ38-AJ39</f>
        <v>0</v>
      </c>
      <c r="AK40" s="2"/>
      <c r="AL40" s="212" t="s">
        <v>86</v>
      </c>
      <c r="AM40" s="213"/>
      <c r="AN40" s="213"/>
      <c r="AO40" s="75"/>
      <c r="AP40" s="214" t="s">
        <v>22</v>
      </c>
      <c r="AQ40" s="215"/>
      <c r="AR40" s="215"/>
      <c r="AS40" s="93">
        <f t="shared" ref="AS40" si="524">+AO37-AS38-AS39</f>
        <v>0</v>
      </c>
      <c r="AT40" s="2"/>
      <c r="AU40" s="212" t="s">
        <v>86</v>
      </c>
      <c r="AV40" s="213"/>
      <c r="AW40" s="213"/>
      <c r="AX40" s="75"/>
      <c r="AY40" s="214" t="s">
        <v>22</v>
      </c>
      <c r="AZ40" s="215"/>
      <c r="BA40" s="215"/>
      <c r="BB40" s="93">
        <f t="shared" ref="BB40" si="525">+AX37-BB38-BB39</f>
        <v>0</v>
      </c>
      <c r="BC40" s="2"/>
      <c r="BD40" s="212" t="s">
        <v>86</v>
      </c>
      <c r="BE40" s="213"/>
      <c r="BF40" s="213"/>
      <c r="BG40" s="75"/>
      <c r="BH40" s="214" t="s">
        <v>22</v>
      </c>
      <c r="BI40" s="215"/>
      <c r="BJ40" s="215"/>
      <c r="BK40" s="93">
        <f t="shared" ref="BK40" si="526">+BG37-BK38-BK39</f>
        <v>0</v>
      </c>
      <c r="BL40" s="2"/>
      <c r="BM40" s="212" t="s">
        <v>86</v>
      </c>
      <c r="BN40" s="213"/>
      <c r="BO40" s="213"/>
      <c r="BP40" s="75"/>
      <c r="BQ40" s="214" t="s">
        <v>22</v>
      </c>
      <c r="BR40" s="215"/>
      <c r="BS40" s="215"/>
      <c r="BT40" s="93">
        <f t="shared" ref="BT40" si="527">+BP37-BT38-BT39</f>
        <v>0</v>
      </c>
      <c r="BU40" s="2"/>
      <c r="BV40" s="212" t="s">
        <v>86</v>
      </c>
      <c r="BW40" s="213"/>
      <c r="BX40" s="213"/>
      <c r="BY40" s="75"/>
      <c r="BZ40" s="214" t="s">
        <v>22</v>
      </c>
      <c r="CA40" s="215"/>
      <c r="CB40" s="215"/>
      <c r="CC40" s="93">
        <f t="shared" ref="CC40" si="528">+BY37-CC38-CC39</f>
        <v>0</v>
      </c>
      <c r="CD40" s="2"/>
      <c r="CE40" s="212" t="s">
        <v>86</v>
      </c>
      <c r="CF40" s="213"/>
      <c r="CG40" s="213"/>
      <c r="CH40" s="75"/>
      <c r="CI40" s="214" t="s">
        <v>22</v>
      </c>
      <c r="CJ40" s="215"/>
      <c r="CK40" s="215"/>
      <c r="CL40" s="93">
        <f t="shared" ref="CL40" si="529">+CH37-CL38-CL39</f>
        <v>0</v>
      </c>
      <c r="CM40" s="2"/>
      <c r="CN40" s="212" t="s">
        <v>86</v>
      </c>
      <c r="CO40" s="213"/>
      <c r="CP40" s="213"/>
      <c r="CQ40" s="75"/>
      <c r="CR40" s="214" t="s">
        <v>22</v>
      </c>
      <c r="CS40" s="215"/>
      <c r="CT40" s="215"/>
      <c r="CU40" s="93">
        <f t="shared" ref="CU40" si="530">+CQ37-CU38-CU39</f>
        <v>0</v>
      </c>
      <c r="CV40" s="2"/>
      <c r="CW40" s="212" t="s">
        <v>86</v>
      </c>
      <c r="CX40" s="213"/>
      <c r="CY40" s="213"/>
      <c r="CZ40" s="75"/>
      <c r="DA40" s="214" t="s">
        <v>22</v>
      </c>
      <c r="DB40" s="215"/>
      <c r="DC40" s="215"/>
      <c r="DD40" s="93">
        <f t="shared" ref="DD40" si="531">+CZ37-DD38-DD39</f>
        <v>0</v>
      </c>
      <c r="DE40" s="2"/>
      <c r="DF40" s="212" t="s">
        <v>86</v>
      </c>
      <c r="DG40" s="213"/>
      <c r="DH40" s="213"/>
      <c r="DI40" s="75"/>
      <c r="DJ40" s="214" t="s">
        <v>22</v>
      </c>
      <c r="DK40" s="215"/>
      <c r="DL40" s="215"/>
      <c r="DM40" s="93">
        <f t="shared" ref="DM40" si="532">+DI37-DM38-DM39</f>
        <v>0</v>
      </c>
      <c r="DN40" s="2"/>
      <c r="DO40" s="212" t="s">
        <v>86</v>
      </c>
      <c r="DP40" s="213"/>
      <c r="DQ40" s="213"/>
      <c r="DR40" s="75"/>
      <c r="DS40" s="214" t="s">
        <v>22</v>
      </c>
      <c r="DT40" s="215"/>
      <c r="DU40" s="215"/>
      <c r="DV40" s="93">
        <f t="shared" ref="DV40" si="533">+DR37-DV38-DV39</f>
        <v>0</v>
      </c>
      <c r="DW40" s="2"/>
      <c r="DX40" s="212" t="s">
        <v>86</v>
      </c>
      <c r="DY40" s="213"/>
      <c r="DZ40" s="213"/>
      <c r="EA40" s="75"/>
      <c r="EB40" s="214" t="s">
        <v>22</v>
      </c>
      <c r="EC40" s="215"/>
      <c r="ED40" s="215"/>
      <c r="EE40" s="93">
        <f t="shared" ref="EE40" si="534">+EA37-EE38-EE39</f>
        <v>0</v>
      </c>
      <c r="EF40" s="2"/>
      <c r="EG40" s="212" t="s">
        <v>86</v>
      </c>
      <c r="EH40" s="213"/>
      <c r="EI40" s="213"/>
      <c r="EJ40" s="75"/>
      <c r="EK40" s="214" t="s">
        <v>22</v>
      </c>
      <c r="EL40" s="215"/>
      <c r="EM40" s="215"/>
      <c r="EN40" s="93">
        <f t="shared" ref="EN40" si="535">+EJ37-EN38-EN39</f>
        <v>0</v>
      </c>
      <c r="EO40" s="2"/>
      <c r="EP40" s="212" t="s">
        <v>86</v>
      </c>
      <c r="EQ40" s="213"/>
      <c r="ER40" s="213"/>
      <c r="ES40" s="75"/>
      <c r="ET40" s="214" t="s">
        <v>22</v>
      </c>
      <c r="EU40" s="215"/>
      <c r="EV40" s="215"/>
      <c r="EW40" s="93">
        <f t="shared" ref="EW40" si="536">+ES37-EW38-EW39</f>
        <v>0</v>
      </c>
      <c r="EX40" s="2"/>
      <c r="EY40" s="212" t="s">
        <v>86</v>
      </c>
      <c r="EZ40" s="213"/>
      <c r="FA40" s="213"/>
      <c r="FB40" s="75"/>
      <c r="FC40" s="214" t="s">
        <v>22</v>
      </c>
      <c r="FD40" s="215"/>
      <c r="FE40" s="215"/>
      <c r="FF40" s="93">
        <f t="shared" ref="FF40" si="537">+FB37-FF38-FF39</f>
        <v>0</v>
      </c>
      <c r="FG40" s="2"/>
      <c r="FH40" s="212" t="s">
        <v>86</v>
      </c>
      <c r="FI40" s="213"/>
      <c r="FJ40" s="213"/>
      <c r="FK40" s="75"/>
      <c r="FL40" s="214" t="s">
        <v>22</v>
      </c>
      <c r="FM40" s="215"/>
      <c r="FN40" s="215"/>
      <c r="FO40" s="93">
        <f t="shared" ref="FO40" si="538">+FK37-FO38-FO39</f>
        <v>0</v>
      </c>
      <c r="FP40" s="2"/>
      <c r="FQ40" s="212" t="s">
        <v>86</v>
      </c>
      <c r="FR40" s="213"/>
      <c r="FS40" s="213"/>
      <c r="FT40" s="75"/>
      <c r="FU40" s="214" t="s">
        <v>22</v>
      </c>
      <c r="FV40" s="215"/>
      <c r="FW40" s="215"/>
      <c r="FX40" s="93">
        <f t="shared" ref="FX40" si="539">+FT37-FX38-FX39</f>
        <v>0</v>
      </c>
      <c r="FY40" s="2"/>
      <c r="FZ40" s="212" t="s">
        <v>86</v>
      </c>
      <c r="GA40" s="213"/>
      <c r="GB40" s="213"/>
      <c r="GC40" s="75"/>
      <c r="GD40" s="214" t="s">
        <v>22</v>
      </c>
      <c r="GE40" s="215"/>
      <c r="GF40" s="215"/>
      <c r="GG40" s="93">
        <f t="shared" ref="GG40" si="540">+GC37-GG38-GG39</f>
        <v>0</v>
      </c>
      <c r="GH40" s="2"/>
      <c r="GI40" s="212" t="s">
        <v>86</v>
      </c>
      <c r="GJ40" s="213"/>
      <c r="GK40" s="213"/>
      <c r="GL40" s="75"/>
      <c r="GM40" s="214" t="s">
        <v>22</v>
      </c>
      <c r="GN40" s="215"/>
      <c r="GO40" s="215"/>
      <c r="GP40" s="93">
        <f t="shared" ref="GP40" si="541">+GL37-GP38-GP39</f>
        <v>0</v>
      </c>
      <c r="GQ40" s="2"/>
      <c r="GR40" s="212" t="s">
        <v>86</v>
      </c>
      <c r="GS40" s="213"/>
      <c r="GT40" s="213"/>
      <c r="GU40" s="75"/>
      <c r="GV40" s="214" t="s">
        <v>22</v>
      </c>
      <c r="GW40" s="215"/>
      <c r="GX40" s="215"/>
      <c r="GY40" s="93">
        <f t="shared" ref="GY40" si="542">+GU37-GY38-GY39</f>
        <v>0</v>
      </c>
      <c r="GZ40" s="2"/>
      <c r="HA40" s="212" t="s">
        <v>86</v>
      </c>
      <c r="HB40" s="213"/>
      <c r="HC40" s="213"/>
      <c r="HD40" s="75"/>
      <c r="HE40" s="214" t="s">
        <v>22</v>
      </c>
      <c r="HF40" s="215"/>
      <c r="HG40" s="215"/>
      <c r="HH40" s="93">
        <f t="shared" ref="HH40" si="543">+HD37-HH38-HH39</f>
        <v>0</v>
      </c>
      <c r="HI40" s="2"/>
      <c r="HJ40" s="212" t="s">
        <v>86</v>
      </c>
      <c r="HK40" s="213"/>
      <c r="HL40" s="213"/>
      <c r="HM40" s="75"/>
      <c r="HN40" s="214" t="s">
        <v>22</v>
      </c>
      <c r="HO40" s="215"/>
      <c r="HP40" s="215"/>
      <c r="HQ40" s="93">
        <f t="shared" ref="HQ40" si="544">+HM37-HQ38-HQ39</f>
        <v>0</v>
      </c>
      <c r="HR40" s="2"/>
      <c r="HS40" s="212" t="s">
        <v>86</v>
      </c>
      <c r="HT40" s="213"/>
      <c r="HU40" s="213"/>
      <c r="HV40" s="75"/>
      <c r="HW40" s="214" t="s">
        <v>22</v>
      </c>
      <c r="HX40" s="215"/>
      <c r="HY40" s="215"/>
      <c r="HZ40" s="93">
        <f t="shared" ref="HZ40" si="545">+HV37-HZ38-HZ39</f>
        <v>0</v>
      </c>
      <c r="IA40" s="2"/>
      <c r="IB40" s="212" t="s">
        <v>86</v>
      </c>
      <c r="IC40" s="213"/>
      <c r="ID40" s="213"/>
      <c r="IE40" s="75"/>
      <c r="IF40" s="214" t="s">
        <v>22</v>
      </c>
      <c r="IG40" s="215"/>
      <c r="IH40" s="215"/>
      <c r="II40" s="93">
        <f t="shared" ref="II40" si="546">+IE37-II38-II39</f>
        <v>0</v>
      </c>
      <c r="IJ40" s="2"/>
      <c r="IK40" s="212" t="s">
        <v>86</v>
      </c>
      <c r="IL40" s="213"/>
      <c r="IM40" s="213"/>
      <c r="IN40" s="75"/>
      <c r="IO40" s="214" t="s">
        <v>22</v>
      </c>
      <c r="IP40" s="215"/>
      <c r="IQ40" s="215"/>
      <c r="IR40" s="93">
        <f t="shared" ref="IR40" si="547">+IN37-IR38-IR39</f>
        <v>0</v>
      </c>
      <c r="IS40" s="2"/>
      <c r="IT40" s="212" t="s">
        <v>86</v>
      </c>
      <c r="IU40" s="213"/>
      <c r="IV40" s="213"/>
      <c r="IW40" s="75"/>
      <c r="IX40" s="214" t="s">
        <v>22</v>
      </c>
      <c r="IY40" s="215"/>
      <c r="IZ40" s="215"/>
      <c r="JA40" s="93">
        <f t="shared" ref="JA40" si="548">+IW37-JA38-JA39</f>
        <v>0</v>
      </c>
      <c r="JB40" s="2"/>
      <c r="JC40" s="212" t="s">
        <v>86</v>
      </c>
      <c r="JD40" s="213"/>
      <c r="JE40" s="213"/>
      <c r="JF40" s="75"/>
      <c r="JG40" s="214" t="s">
        <v>22</v>
      </c>
      <c r="JH40" s="215"/>
      <c r="JI40" s="215"/>
      <c r="JJ40" s="93">
        <f t="shared" ref="JJ40" si="549">+JF37-JJ38-JJ39</f>
        <v>0</v>
      </c>
      <c r="JK40" s="2"/>
      <c r="JL40" s="212" t="s">
        <v>86</v>
      </c>
      <c r="JM40" s="213"/>
      <c r="JN40" s="213"/>
      <c r="JO40" s="75"/>
      <c r="JP40" s="214" t="s">
        <v>22</v>
      </c>
      <c r="JQ40" s="215"/>
      <c r="JR40" s="215"/>
      <c r="JS40" s="93">
        <f t="shared" ref="JS40" si="550">+JO37-JS38-JS39</f>
        <v>0</v>
      </c>
      <c r="JT40" s="2"/>
    </row>
    <row r="41" spans="2:280" ht="12" customHeight="1" x14ac:dyDescent="0.25">
      <c r="B41" s="210" t="s">
        <v>87</v>
      </c>
      <c r="C41" s="211"/>
      <c r="D41" s="211"/>
      <c r="E41" s="76"/>
      <c r="F41" s="198" t="s">
        <v>23</v>
      </c>
      <c r="G41" s="199"/>
      <c r="H41" s="199"/>
      <c r="I41" s="200"/>
      <c r="K41" s="210" t="s">
        <v>87</v>
      </c>
      <c r="L41" s="211"/>
      <c r="M41" s="211"/>
      <c r="N41" s="76"/>
      <c r="O41" s="198" t="s">
        <v>23</v>
      </c>
      <c r="P41" s="199"/>
      <c r="Q41" s="199"/>
      <c r="R41" s="200"/>
      <c r="S41" s="2"/>
      <c r="T41" s="210" t="s">
        <v>87</v>
      </c>
      <c r="U41" s="211"/>
      <c r="V41" s="211"/>
      <c r="W41" s="76"/>
      <c r="X41" s="198" t="s">
        <v>23</v>
      </c>
      <c r="Y41" s="199"/>
      <c r="Z41" s="199"/>
      <c r="AA41" s="200"/>
      <c r="AB41" s="2"/>
      <c r="AC41" s="210" t="s">
        <v>87</v>
      </c>
      <c r="AD41" s="211"/>
      <c r="AE41" s="211"/>
      <c r="AF41" s="76"/>
      <c r="AG41" s="198" t="s">
        <v>23</v>
      </c>
      <c r="AH41" s="199"/>
      <c r="AI41" s="199"/>
      <c r="AJ41" s="200"/>
      <c r="AK41" s="2"/>
      <c r="AL41" s="210" t="s">
        <v>87</v>
      </c>
      <c r="AM41" s="211"/>
      <c r="AN41" s="211"/>
      <c r="AO41" s="76"/>
      <c r="AP41" s="198" t="s">
        <v>23</v>
      </c>
      <c r="AQ41" s="199"/>
      <c r="AR41" s="199"/>
      <c r="AS41" s="200"/>
      <c r="AT41" s="2"/>
      <c r="AU41" s="210" t="s">
        <v>87</v>
      </c>
      <c r="AV41" s="211"/>
      <c r="AW41" s="211"/>
      <c r="AX41" s="76"/>
      <c r="AY41" s="198" t="s">
        <v>23</v>
      </c>
      <c r="AZ41" s="199"/>
      <c r="BA41" s="199"/>
      <c r="BB41" s="200"/>
      <c r="BC41" s="2"/>
      <c r="BD41" s="210" t="s">
        <v>87</v>
      </c>
      <c r="BE41" s="211"/>
      <c r="BF41" s="211"/>
      <c r="BG41" s="76"/>
      <c r="BH41" s="198" t="s">
        <v>23</v>
      </c>
      <c r="BI41" s="199"/>
      <c r="BJ41" s="199"/>
      <c r="BK41" s="200"/>
      <c r="BL41" s="2"/>
      <c r="BM41" s="210" t="s">
        <v>87</v>
      </c>
      <c r="BN41" s="211"/>
      <c r="BO41" s="211"/>
      <c r="BP41" s="76"/>
      <c r="BQ41" s="198" t="s">
        <v>23</v>
      </c>
      <c r="BR41" s="199"/>
      <c r="BS41" s="199"/>
      <c r="BT41" s="200"/>
      <c r="BU41" s="2"/>
      <c r="BV41" s="210" t="s">
        <v>87</v>
      </c>
      <c r="BW41" s="211"/>
      <c r="BX41" s="211"/>
      <c r="BY41" s="76"/>
      <c r="BZ41" s="198" t="s">
        <v>23</v>
      </c>
      <c r="CA41" s="199"/>
      <c r="CB41" s="199"/>
      <c r="CC41" s="200"/>
      <c r="CD41" s="2"/>
      <c r="CE41" s="210" t="s">
        <v>87</v>
      </c>
      <c r="CF41" s="211"/>
      <c r="CG41" s="211"/>
      <c r="CH41" s="76"/>
      <c r="CI41" s="198" t="s">
        <v>23</v>
      </c>
      <c r="CJ41" s="199"/>
      <c r="CK41" s="199"/>
      <c r="CL41" s="200"/>
      <c r="CM41" s="2"/>
      <c r="CN41" s="210" t="s">
        <v>87</v>
      </c>
      <c r="CO41" s="211"/>
      <c r="CP41" s="211"/>
      <c r="CQ41" s="76"/>
      <c r="CR41" s="198" t="s">
        <v>23</v>
      </c>
      <c r="CS41" s="199"/>
      <c r="CT41" s="199"/>
      <c r="CU41" s="200"/>
      <c r="CV41" s="2"/>
      <c r="CW41" s="210" t="s">
        <v>87</v>
      </c>
      <c r="CX41" s="211"/>
      <c r="CY41" s="211"/>
      <c r="CZ41" s="76"/>
      <c r="DA41" s="198" t="s">
        <v>23</v>
      </c>
      <c r="DB41" s="199"/>
      <c r="DC41" s="199"/>
      <c r="DD41" s="200"/>
      <c r="DE41" s="2"/>
      <c r="DF41" s="210" t="s">
        <v>87</v>
      </c>
      <c r="DG41" s="211"/>
      <c r="DH41" s="211"/>
      <c r="DI41" s="76"/>
      <c r="DJ41" s="198" t="s">
        <v>23</v>
      </c>
      <c r="DK41" s="199"/>
      <c r="DL41" s="199"/>
      <c r="DM41" s="200"/>
      <c r="DN41" s="2"/>
      <c r="DO41" s="210" t="s">
        <v>87</v>
      </c>
      <c r="DP41" s="211"/>
      <c r="DQ41" s="211"/>
      <c r="DR41" s="76"/>
      <c r="DS41" s="198" t="s">
        <v>23</v>
      </c>
      <c r="DT41" s="199"/>
      <c r="DU41" s="199"/>
      <c r="DV41" s="200"/>
      <c r="DW41" s="2"/>
      <c r="DX41" s="210" t="s">
        <v>87</v>
      </c>
      <c r="DY41" s="211"/>
      <c r="DZ41" s="211"/>
      <c r="EA41" s="76"/>
      <c r="EB41" s="198" t="s">
        <v>23</v>
      </c>
      <c r="EC41" s="199"/>
      <c r="ED41" s="199"/>
      <c r="EE41" s="200"/>
      <c r="EF41" s="2"/>
      <c r="EG41" s="210" t="s">
        <v>87</v>
      </c>
      <c r="EH41" s="211"/>
      <c r="EI41" s="211"/>
      <c r="EJ41" s="76"/>
      <c r="EK41" s="198" t="s">
        <v>23</v>
      </c>
      <c r="EL41" s="199"/>
      <c r="EM41" s="199"/>
      <c r="EN41" s="200"/>
      <c r="EO41" s="2"/>
      <c r="EP41" s="210" t="s">
        <v>87</v>
      </c>
      <c r="EQ41" s="211"/>
      <c r="ER41" s="211"/>
      <c r="ES41" s="76"/>
      <c r="ET41" s="198" t="s">
        <v>23</v>
      </c>
      <c r="EU41" s="199"/>
      <c r="EV41" s="199"/>
      <c r="EW41" s="200"/>
      <c r="EX41" s="2"/>
      <c r="EY41" s="210" t="s">
        <v>87</v>
      </c>
      <c r="EZ41" s="211"/>
      <c r="FA41" s="211"/>
      <c r="FB41" s="76"/>
      <c r="FC41" s="198" t="s">
        <v>23</v>
      </c>
      <c r="FD41" s="199"/>
      <c r="FE41" s="199"/>
      <c r="FF41" s="200"/>
      <c r="FG41" s="2"/>
      <c r="FH41" s="210" t="s">
        <v>87</v>
      </c>
      <c r="FI41" s="211"/>
      <c r="FJ41" s="211"/>
      <c r="FK41" s="76"/>
      <c r="FL41" s="198" t="s">
        <v>23</v>
      </c>
      <c r="FM41" s="199"/>
      <c r="FN41" s="199"/>
      <c r="FO41" s="200"/>
      <c r="FP41" s="2"/>
      <c r="FQ41" s="210" t="s">
        <v>87</v>
      </c>
      <c r="FR41" s="211"/>
      <c r="FS41" s="211"/>
      <c r="FT41" s="76"/>
      <c r="FU41" s="198" t="s">
        <v>23</v>
      </c>
      <c r="FV41" s="199"/>
      <c r="FW41" s="199"/>
      <c r="FX41" s="200"/>
      <c r="FY41" s="2"/>
      <c r="FZ41" s="210" t="s">
        <v>87</v>
      </c>
      <c r="GA41" s="211"/>
      <c r="GB41" s="211"/>
      <c r="GC41" s="76"/>
      <c r="GD41" s="198" t="s">
        <v>23</v>
      </c>
      <c r="GE41" s="199"/>
      <c r="GF41" s="199"/>
      <c r="GG41" s="200"/>
      <c r="GH41" s="2"/>
      <c r="GI41" s="210" t="s">
        <v>87</v>
      </c>
      <c r="GJ41" s="211"/>
      <c r="GK41" s="211"/>
      <c r="GL41" s="76"/>
      <c r="GM41" s="198" t="s">
        <v>23</v>
      </c>
      <c r="GN41" s="199"/>
      <c r="GO41" s="199"/>
      <c r="GP41" s="200"/>
      <c r="GQ41" s="2"/>
      <c r="GR41" s="210" t="s">
        <v>87</v>
      </c>
      <c r="GS41" s="211"/>
      <c r="GT41" s="211"/>
      <c r="GU41" s="76"/>
      <c r="GV41" s="198" t="s">
        <v>23</v>
      </c>
      <c r="GW41" s="199"/>
      <c r="GX41" s="199"/>
      <c r="GY41" s="200"/>
      <c r="GZ41" s="2"/>
      <c r="HA41" s="210" t="s">
        <v>87</v>
      </c>
      <c r="HB41" s="211"/>
      <c r="HC41" s="211"/>
      <c r="HD41" s="76"/>
      <c r="HE41" s="198" t="s">
        <v>23</v>
      </c>
      <c r="HF41" s="199"/>
      <c r="HG41" s="199"/>
      <c r="HH41" s="200"/>
      <c r="HI41" s="2"/>
      <c r="HJ41" s="210" t="s">
        <v>87</v>
      </c>
      <c r="HK41" s="211"/>
      <c r="HL41" s="211"/>
      <c r="HM41" s="76"/>
      <c r="HN41" s="198" t="s">
        <v>23</v>
      </c>
      <c r="HO41" s="199"/>
      <c r="HP41" s="199"/>
      <c r="HQ41" s="200"/>
      <c r="HR41" s="2"/>
      <c r="HS41" s="210" t="s">
        <v>87</v>
      </c>
      <c r="HT41" s="211"/>
      <c r="HU41" s="211"/>
      <c r="HV41" s="76"/>
      <c r="HW41" s="198" t="s">
        <v>23</v>
      </c>
      <c r="HX41" s="199"/>
      <c r="HY41" s="199"/>
      <c r="HZ41" s="200"/>
      <c r="IA41" s="2"/>
      <c r="IB41" s="210" t="s">
        <v>87</v>
      </c>
      <c r="IC41" s="211"/>
      <c r="ID41" s="211"/>
      <c r="IE41" s="76"/>
      <c r="IF41" s="198" t="s">
        <v>23</v>
      </c>
      <c r="IG41" s="199"/>
      <c r="IH41" s="199"/>
      <c r="II41" s="200"/>
      <c r="IJ41" s="2"/>
      <c r="IK41" s="210" t="s">
        <v>87</v>
      </c>
      <c r="IL41" s="211"/>
      <c r="IM41" s="211"/>
      <c r="IN41" s="76"/>
      <c r="IO41" s="198" t="s">
        <v>23</v>
      </c>
      <c r="IP41" s="199"/>
      <c r="IQ41" s="199"/>
      <c r="IR41" s="200"/>
      <c r="IS41" s="2"/>
      <c r="IT41" s="210" t="s">
        <v>87</v>
      </c>
      <c r="IU41" s="211"/>
      <c r="IV41" s="211"/>
      <c r="IW41" s="76"/>
      <c r="IX41" s="198" t="s">
        <v>23</v>
      </c>
      <c r="IY41" s="199"/>
      <c r="IZ41" s="199"/>
      <c r="JA41" s="200"/>
      <c r="JB41" s="2"/>
      <c r="JC41" s="210" t="s">
        <v>87</v>
      </c>
      <c r="JD41" s="211"/>
      <c r="JE41" s="211"/>
      <c r="JF41" s="76"/>
      <c r="JG41" s="198" t="s">
        <v>23</v>
      </c>
      <c r="JH41" s="199"/>
      <c r="JI41" s="199"/>
      <c r="JJ41" s="200"/>
      <c r="JK41" s="2"/>
      <c r="JL41" s="210" t="s">
        <v>87</v>
      </c>
      <c r="JM41" s="211"/>
      <c r="JN41" s="211"/>
      <c r="JO41" s="76"/>
      <c r="JP41" s="198" t="s">
        <v>23</v>
      </c>
      <c r="JQ41" s="199"/>
      <c r="JR41" s="199"/>
      <c r="JS41" s="200"/>
      <c r="JT41" s="2"/>
    </row>
    <row r="42" spans="2:280" ht="12" customHeight="1" x14ac:dyDescent="0.25">
      <c r="B42" s="207"/>
      <c r="C42" s="208"/>
      <c r="D42" s="208"/>
      <c r="E42" s="209"/>
      <c r="F42" s="196" t="s">
        <v>24</v>
      </c>
      <c r="G42" s="197"/>
      <c r="H42" s="197"/>
      <c r="I42" s="94">
        <f>SUM(I43:I55)</f>
        <v>0</v>
      </c>
      <c r="K42" s="207"/>
      <c r="L42" s="208"/>
      <c r="M42" s="208"/>
      <c r="N42" s="209"/>
      <c r="O42" s="196" t="s">
        <v>24</v>
      </c>
      <c r="P42" s="197"/>
      <c r="Q42" s="197"/>
      <c r="R42" s="94">
        <f>SUM(R43:R55)</f>
        <v>0</v>
      </c>
      <c r="S42" s="2"/>
      <c r="T42" s="207"/>
      <c r="U42" s="208"/>
      <c r="V42" s="208"/>
      <c r="W42" s="209"/>
      <c r="X42" s="196" t="s">
        <v>24</v>
      </c>
      <c r="Y42" s="197"/>
      <c r="Z42" s="197"/>
      <c r="AA42" s="94">
        <f t="shared" ref="AA42" si="551">SUM(AA43:AA55)</f>
        <v>0</v>
      </c>
      <c r="AB42" s="2"/>
      <c r="AC42" s="207"/>
      <c r="AD42" s="208"/>
      <c r="AE42" s="208"/>
      <c r="AF42" s="209"/>
      <c r="AG42" s="196" t="s">
        <v>24</v>
      </c>
      <c r="AH42" s="197"/>
      <c r="AI42" s="197"/>
      <c r="AJ42" s="94">
        <f t="shared" ref="AJ42" si="552">SUM(AJ43:AJ55)</f>
        <v>0</v>
      </c>
      <c r="AK42" s="2"/>
      <c r="AL42" s="207"/>
      <c r="AM42" s="208"/>
      <c r="AN42" s="208"/>
      <c r="AO42" s="209"/>
      <c r="AP42" s="196" t="s">
        <v>24</v>
      </c>
      <c r="AQ42" s="197"/>
      <c r="AR42" s="197"/>
      <c r="AS42" s="94">
        <f t="shared" ref="AS42" si="553">SUM(AS43:AS55)</f>
        <v>0</v>
      </c>
      <c r="AT42" s="2"/>
      <c r="AU42" s="207"/>
      <c r="AV42" s="208"/>
      <c r="AW42" s="208"/>
      <c r="AX42" s="209"/>
      <c r="AY42" s="196" t="s">
        <v>24</v>
      </c>
      <c r="AZ42" s="197"/>
      <c r="BA42" s="197"/>
      <c r="BB42" s="94">
        <f t="shared" ref="BB42" si="554">SUM(BB43:BB55)</f>
        <v>0</v>
      </c>
      <c r="BC42" s="2"/>
      <c r="BD42" s="207"/>
      <c r="BE42" s="208"/>
      <c r="BF42" s="208"/>
      <c r="BG42" s="209"/>
      <c r="BH42" s="196" t="s">
        <v>24</v>
      </c>
      <c r="BI42" s="197"/>
      <c r="BJ42" s="197"/>
      <c r="BK42" s="94">
        <f t="shared" ref="BK42" si="555">SUM(BK43:BK55)</f>
        <v>0</v>
      </c>
      <c r="BL42" s="2"/>
      <c r="BM42" s="207"/>
      <c r="BN42" s="208"/>
      <c r="BO42" s="208"/>
      <c r="BP42" s="209"/>
      <c r="BQ42" s="196" t="s">
        <v>24</v>
      </c>
      <c r="BR42" s="197"/>
      <c r="BS42" s="197"/>
      <c r="BT42" s="94">
        <f t="shared" ref="BT42" si="556">SUM(BT43:BT55)</f>
        <v>0</v>
      </c>
      <c r="BU42" s="2"/>
      <c r="BV42" s="207"/>
      <c r="BW42" s="208"/>
      <c r="BX42" s="208"/>
      <c r="BY42" s="209"/>
      <c r="BZ42" s="196" t="s">
        <v>24</v>
      </c>
      <c r="CA42" s="197"/>
      <c r="CB42" s="197"/>
      <c r="CC42" s="94">
        <f t="shared" ref="CC42" si="557">SUM(CC43:CC55)</f>
        <v>0</v>
      </c>
      <c r="CD42" s="2"/>
      <c r="CE42" s="207"/>
      <c r="CF42" s="208"/>
      <c r="CG42" s="208"/>
      <c r="CH42" s="209"/>
      <c r="CI42" s="196" t="s">
        <v>24</v>
      </c>
      <c r="CJ42" s="197"/>
      <c r="CK42" s="197"/>
      <c r="CL42" s="94">
        <f t="shared" ref="CL42" si="558">SUM(CL43:CL55)</f>
        <v>0</v>
      </c>
      <c r="CM42" s="2"/>
      <c r="CN42" s="207"/>
      <c r="CO42" s="208"/>
      <c r="CP42" s="208"/>
      <c r="CQ42" s="209"/>
      <c r="CR42" s="196" t="s">
        <v>24</v>
      </c>
      <c r="CS42" s="197"/>
      <c r="CT42" s="197"/>
      <c r="CU42" s="94">
        <f t="shared" ref="CU42" si="559">SUM(CU43:CU55)</f>
        <v>0</v>
      </c>
      <c r="CV42" s="2"/>
      <c r="CW42" s="207"/>
      <c r="CX42" s="208"/>
      <c r="CY42" s="208"/>
      <c r="CZ42" s="209"/>
      <c r="DA42" s="196" t="s">
        <v>24</v>
      </c>
      <c r="DB42" s="197"/>
      <c r="DC42" s="197"/>
      <c r="DD42" s="94">
        <f t="shared" ref="DD42" si="560">SUM(DD43:DD55)</f>
        <v>0</v>
      </c>
      <c r="DE42" s="2"/>
      <c r="DF42" s="207"/>
      <c r="DG42" s="208"/>
      <c r="DH42" s="208"/>
      <c r="DI42" s="209"/>
      <c r="DJ42" s="196" t="s">
        <v>24</v>
      </c>
      <c r="DK42" s="197"/>
      <c r="DL42" s="197"/>
      <c r="DM42" s="94">
        <f t="shared" ref="DM42" si="561">SUM(DM43:DM55)</f>
        <v>0</v>
      </c>
      <c r="DN42" s="2"/>
      <c r="DO42" s="207"/>
      <c r="DP42" s="208"/>
      <c r="DQ42" s="208"/>
      <c r="DR42" s="209"/>
      <c r="DS42" s="196" t="s">
        <v>24</v>
      </c>
      <c r="DT42" s="197"/>
      <c r="DU42" s="197"/>
      <c r="DV42" s="94">
        <f t="shared" ref="DV42" si="562">SUM(DV43:DV55)</f>
        <v>0</v>
      </c>
      <c r="DW42" s="2"/>
      <c r="DX42" s="207"/>
      <c r="DY42" s="208"/>
      <c r="DZ42" s="208"/>
      <c r="EA42" s="209"/>
      <c r="EB42" s="196" t="s">
        <v>24</v>
      </c>
      <c r="EC42" s="197"/>
      <c r="ED42" s="197"/>
      <c r="EE42" s="94">
        <f t="shared" ref="EE42" si="563">SUM(EE43:EE55)</f>
        <v>0</v>
      </c>
      <c r="EF42" s="2"/>
      <c r="EG42" s="207"/>
      <c r="EH42" s="208"/>
      <c r="EI42" s="208"/>
      <c r="EJ42" s="209"/>
      <c r="EK42" s="196" t="s">
        <v>24</v>
      </c>
      <c r="EL42" s="197"/>
      <c r="EM42" s="197"/>
      <c r="EN42" s="94">
        <f t="shared" ref="EN42" si="564">SUM(EN43:EN55)</f>
        <v>0</v>
      </c>
      <c r="EO42" s="2"/>
      <c r="EP42" s="207"/>
      <c r="EQ42" s="208"/>
      <c r="ER42" s="208"/>
      <c r="ES42" s="209"/>
      <c r="ET42" s="196" t="s">
        <v>24</v>
      </c>
      <c r="EU42" s="197"/>
      <c r="EV42" s="197"/>
      <c r="EW42" s="94">
        <f t="shared" ref="EW42" si="565">SUM(EW43:EW55)</f>
        <v>0</v>
      </c>
      <c r="EX42" s="2"/>
      <c r="EY42" s="207"/>
      <c r="EZ42" s="208"/>
      <c r="FA42" s="208"/>
      <c r="FB42" s="209"/>
      <c r="FC42" s="196" t="s">
        <v>24</v>
      </c>
      <c r="FD42" s="197"/>
      <c r="FE42" s="197"/>
      <c r="FF42" s="94">
        <f t="shared" ref="FF42" si="566">SUM(FF43:FF55)</f>
        <v>0</v>
      </c>
      <c r="FG42" s="2"/>
      <c r="FH42" s="207"/>
      <c r="FI42" s="208"/>
      <c r="FJ42" s="208"/>
      <c r="FK42" s="209"/>
      <c r="FL42" s="196" t="s">
        <v>24</v>
      </c>
      <c r="FM42" s="197"/>
      <c r="FN42" s="197"/>
      <c r="FO42" s="94">
        <f t="shared" ref="FO42" si="567">SUM(FO43:FO55)</f>
        <v>0</v>
      </c>
      <c r="FP42" s="2"/>
      <c r="FQ42" s="207"/>
      <c r="FR42" s="208"/>
      <c r="FS42" s="208"/>
      <c r="FT42" s="209"/>
      <c r="FU42" s="196" t="s">
        <v>24</v>
      </c>
      <c r="FV42" s="197"/>
      <c r="FW42" s="197"/>
      <c r="FX42" s="94">
        <f t="shared" ref="FX42" si="568">SUM(FX43:FX55)</f>
        <v>0</v>
      </c>
      <c r="FY42" s="2"/>
      <c r="FZ42" s="207"/>
      <c r="GA42" s="208"/>
      <c r="GB42" s="208"/>
      <c r="GC42" s="209"/>
      <c r="GD42" s="196" t="s">
        <v>24</v>
      </c>
      <c r="GE42" s="197"/>
      <c r="GF42" s="197"/>
      <c r="GG42" s="94">
        <f t="shared" ref="GG42" si="569">SUM(GG43:GG55)</f>
        <v>0</v>
      </c>
      <c r="GH42" s="2"/>
      <c r="GI42" s="207"/>
      <c r="GJ42" s="208"/>
      <c r="GK42" s="208"/>
      <c r="GL42" s="209"/>
      <c r="GM42" s="196" t="s">
        <v>24</v>
      </c>
      <c r="GN42" s="197"/>
      <c r="GO42" s="197"/>
      <c r="GP42" s="94">
        <f t="shared" ref="GP42" si="570">SUM(GP43:GP55)</f>
        <v>0</v>
      </c>
      <c r="GQ42" s="2"/>
      <c r="GR42" s="207"/>
      <c r="GS42" s="208"/>
      <c r="GT42" s="208"/>
      <c r="GU42" s="209"/>
      <c r="GV42" s="196" t="s">
        <v>24</v>
      </c>
      <c r="GW42" s="197"/>
      <c r="GX42" s="197"/>
      <c r="GY42" s="94">
        <f t="shared" ref="GY42" si="571">SUM(GY43:GY55)</f>
        <v>0</v>
      </c>
      <c r="GZ42" s="2"/>
      <c r="HA42" s="207"/>
      <c r="HB42" s="208"/>
      <c r="HC42" s="208"/>
      <c r="HD42" s="209"/>
      <c r="HE42" s="196" t="s">
        <v>24</v>
      </c>
      <c r="HF42" s="197"/>
      <c r="HG42" s="197"/>
      <c r="HH42" s="94">
        <f t="shared" ref="HH42" si="572">SUM(HH43:HH55)</f>
        <v>0</v>
      </c>
      <c r="HI42" s="2"/>
      <c r="HJ42" s="207"/>
      <c r="HK42" s="208"/>
      <c r="HL42" s="208"/>
      <c r="HM42" s="209"/>
      <c r="HN42" s="196" t="s">
        <v>24</v>
      </c>
      <c r="HO42" s="197"/>
      <c r="HP42" s="197"/>
      <c r="HQ42" s="94">
        <f t="shared" ref="HQ42" si="573">SUM(HQ43:HQ55)</f>
        <v>0</v>
      </c>
      <c r="HR42" s="2"/>
      <c r="HS42" s="207"/>
      <c r="HT42" s="208"/>
      <c r="HU42" s="208"/>
      <c r="HV42" s="209"/>
      <c r="HW42" s="196" t="s">
        <v>24</v>
      </c>
      <c r="HX42" s="197"/>
      <c r="HY42" s="197"/>
      <c r="HZ42" s="94">
        <f t="shared" ref="HZ42" si="574">SUM(HZ43:HZ55)</f>
        <v>0</v>
      </c>
      <c r="IA42" s="2"/>
      <c r="IB42" s="207"/>
      <c r="IC42" s="208"/>
      <c r="ID42" s="208"/>
      <c r="IE42" s="209"/>
      <c r="IF42" s="196" t="s">
        <v>24</v>
      </c>
      <c r="IG42" s="197"/>
      <c r="IH42" s="197"/>
      <c r="II42" s="94">
        <f t="shared" ref="II42" si="575">SUM(II43:II55)</f>
        <v>0</v>
      </c>
      <c r="IJ42" s="2"/>
      <c r="IK42" s="207"/>
      <c r="IL42" s="208"/>
      <c r="IM42" s="208"/>
      <c r="IN42" s="209"/>
      <c r="IO42" s="196" t="s">
        <v>24</v>
      </c>
      <c r="IP42" s="197"/>
      <c r="IQ42" s="197"/>
      <c r="IR42" s="94">
        <f t="shared" ref="IR42" si="576">SUM(IR43:IR55)</f>
        <v>0</v>
      </c>
      <c r="IS42" s="2"/>
      <c r="IT42" s="207"/>
      <c r="IU42" s="208"/>
      <c r="IV42" s="208"/>
      <c r="IW42" s="209"/>
      <c r="IX42" s="196" t="s">
        <v>24</v>
      </c>
      <c r="IY42" s="197"/>
      <c r="IZ42" s="197"/>
      <c r="JA42" s="94">
        <f t="shared" ref="JA42" si="577">SUM(JA43:JA55)</f>
        <v>0</v>
      </c>
      <c r="JB42" s="2"/>
      <c r="JC42" s="207"/>
      <c r="JD42" s="208"/>
      <c r="JE42" s="208"/>
      <c r="JF42" s="209"/>
      <c r="JG42" s="196" t="s">
        <v>24</v>
      </c>
      <c r="JH42" s="197"/>
      <c r="JI42" s="197"/>
      <c r="JJ42" s="94">
        <f t="shared" ref="JJ42" si="578">SUM(JJ43:JJ55)</f>
        <v>0</v>
      </c>
      <c r="JK42" s="2"/>
      <c r="JL42" s="207"/>
      <c r="JM42" s="208"/>
      <c r="JN42" s="208"/>
      <c r="JO42" s="209"/>
      <c r="JP42" s="196" t="s">
        <v>24</v>
      </c>
      <c r="JQ42" s="197"/>
      <c r="JR42" s="197"/>
      <c r="JS42" s="94">
        <f t="shared" ref="JS42" si="579">SUM(JS43:JS55)</f>
        <v>0</v>
      </c>
      <c r="JT42" s="2"/>
    </row>
    <row r="43" spans="2:280" ht="12" customHeight="1" x14ac:dyDescent="0.25">
      <c r="B43" s="207"/>
      <c r="C43" s="208"/>
      <c r="D43" s="208"/>
      <c r="E43" s="209"/>
      <c r="F43" s="190" t="s">
        <v>25</v>
      </c>
      <c r="G43" s="191"/>
      <c r="H43" s="191"/>
      <c r="I43" s="56">
        <v>0</v>
      </c>
      <c r="K43" s="207"/>
      <c r="L43" s="208"/>
      <c r="M43" s="208"/>
      <c r="N43" s="209"/>
      <c r="O43" s="190"/>
      <c r="P43" s="191"/>
      <c r="Q43" s="191"/>
      <c r="R43" s="56"/>
      <c r="S43" s="2"/>
      <c r="T43" s="207"/>
      <c r="U43" s="208"/>
      <c r="V43" s="208"/>
      <c r="W43" s="209"/>
      <c r="X43" s="190"/>
      <c r="Y43" s="191"/>
      <c r="Z43" s="191"/>
      <c r="AA43" s="56"/>
      <c r="AB43" s="2"/>
      <c r="AC43" s="207"/>
      <c r="AD43" s="208"/>
      <c r="AE43" s="208"/>
      <c r="AF43" s="209"/>
      <c r="AG43" s="190"/>
      <c r="AH43" s="191"/>
      <c r="AI43" s="191"/>
      <c r="AJ43" s="56"/>
      <c r="AK43" s="2"/>
      <c r="AL43" s="207"/>
      <c r="AM43" s="208"/>
      <c r="AN43" s="208"/>
      <c r="AO43" s="209"/>
      <c r="AP43" s="190"/>
      <c r="AQ43" s="191"/>
      <c r="AR43" s="191"/>
      <c r="AS43" s="56"/>
      <c r="AT43" s="2"/>
      <c r="AU43" s="207"/>
      <c r="AV43" s="208"/>
      <c r="AW43" s="208"/>
      <c r="AX43" s="209"/>
      <c r="AY43" s="190"/>
      <c r="AZ43" s="191"/>
      <c r="BA43" s="191"/>
      <c r="BB43" s="56"/>
      <c r="BC43" s="2"/>
      <c r="BD43" s="207"/>
      <c r="BE43" s="208"/>
      <c r="BF43" s="208"/>
      <c r="BG43" s="209"/>
      <c r="BH43" s="190"/>
      <c r="BI43" s="191"/>
      <c r="BJ43" s="191"/>
      <c r="BK43" s="56"/>
      <c r="BL43" s="2"/>
      <c r="BM43" s="207"/>
      <c r="BN43" s="208"/>
      <c r="BO43" s="208"/>
      <c r="BP43" s="209"/>
      <c r="BQ43" s="190"/>
      <c r="BR43" s="191"/>
      <c r="BS43" s="191"/>
      <c r="BT43" s="56"/>
      <c r="BU43" s="2"/>
      <c r="BV43" s="207"/>
      <c r="BW43" s="208"/>
      <c r="BX43" s="208"/>
      <c r="BY43" s="209"/>
      <c r="BZ43" s="190"/>
      <c r="CA43" s="191"/>
      <c r="CB43" s="191"/>
      <c r="CC43" s="56"/>
      <c r="CD43" s="2"/>
      <c r="CE43" s="207"/>
      <c r="CF43" s="208"/>
      <c r="CG43" s="208"/>
      <c r="CH43" s="209"/>
      <c r="CI43" s="190"/>
      <c r="CJ43" s="191"/>
      <c r="CK43" s="191"/>
      <c r="CL43" s="56"/>
      <c r="CM43" s="2"/>
      <c r="CN43" s="207"/>
      <c r="CO43" s="208"/>
      <c r="CP43" s="208"/>
      <c r="CQ43" s="209"/>
      <c r="CR43" s="190"/>
      <c r="CS43" s="191"/>
      <c r="CT43" s="191"/>
      <c r="CU43" s="56"/>
      <c r="CV43" s="2"/>
      <c r="CW43" s="207"/>
      <c r="CX43" s="208"/>
      <c r="CY43" s="208"/>
      <c r="CZ43" s="209"/>
      <c r="DA43" s="190"/>
      <c r="DB43" s="191"/>
      <c r="DC43" s="191"/>
      <c r="DD43" s="56"/>
      <c r="DE43" s="2"/>
      <c r="DF43" s="207"/>
      <c r="DG43" s="208"/>
      <c r="DH43" s="208"/>
      <c r="DI43" s="209"/>
      <c r="DJ43" s="190"/>
      <c r="DK43" s="191"/>
      <c r="DL43" s="191"/>
      <c r="DM43" s="56"/>
      <c r="DN43" s="2"/>
      <c r="DO43" s="207"/>
      <c r="DP43" s="208"/>
      <c r="DQ43" s="208"/>
      <c r="DR43" s="209"/>
      <c r="DS43" s="190"/>
      <c r="DT43" s="191"/>
      <c r="DU43" s="191"/>
      <c r="DV43" s="56"/>
      <c r="DW43" s="2"/>
      <c r="DX43" s="207"/>
      <c r="DY43" s="208"/>
      <c r="DZ43" s="208"/>
      <c r="EA43" s="209"/>
      <c r="EB43" s="190"/>
      <c r="EC43" s="191"/>
      <c r="ED43" s="191"/>
      <c r="EE43" s="56"/>
      <c r="EF43" s="2"/>
      <c r="EG43" s="207"/>
      <c r="EH43" s="208"/>
      <c r="EI43" s="208"/>
      <c r="EJ43" s="209"/>
      <c r="EK43" s="190"/>
      <c r="EL43" s="191"/>
      <c r="EM43" s="191"/>
      <c r="EN43" s="56"/>
      <c r="EO43" s="2"/>
      <c r="EP43" s="207"/>
      <c r="EQ43" s="208"/>
      <c r="ER43" s="208"/>
      <c r="ES43" s="209"/>
      <c r="ET43" s="190"/>
      <c r="EU43" s="191"/>
      <c r="EV43" s="191"/>
      <c r="EW43" s="56"/>
      <c r="EX43" s="2"/>
      <c r="EY43" s="207"/>
      <c r="EZ43" s="208"/>
      <c r="FA43" s="208"/>
      <c r="FB43" s="209"/>
      <c r="FC43" s="190"/>
      <c r="FD43" s="191"/>
      <c r="FE43" s="191"/>
      <c r="FF43" s="56"/>
      <c r="FG43" s="2"/>
      <c r="FH43" s="207"/>
      <c r="FI43" s="208"/>
      <c r="FJ43" s="208"/>
      <c r="FK43" s="209"/>
      <c r="FL43" s="190"/>
      <c r="FM43" s="191"/>
      <c r="FN43" s="191"/>
      <c r="FO43" s="56"/>
      <c r="FP43" s="2"/>
      <c r="FQ43" s="207"/>
      <c r="FR43" s="208"/>
      <c r="FS43" s="208"/>
      <c r="FT43" s="209"/>
      <c r="FU43" s="190"/>
      <c r="FV43" s="191"/>
      <c r="FW43" s="191"/>
      <c r="FX43" s="56"/>
      <c r="FY43" s="2"/>
      <c r="FZ43" s="207"/>
      <c r="GA43" s="208"/>
      <c r="GB43" s="208"/>
      <c r="GC43" s="209"/>
      <c r="GD43" s="190"/>
      <c r="GE43" s="191"/>
      <c r="GF43" s="191"/>
      <c r="GG43" s="56"/>
      <c r="GH43" s="2"/>
      <c r="GI43" s="207"/>
      <c r="GJ43" s="208"/>
      <c r="GK43" s="208"/>
      <c r="GL43" s="209"/>
      <c r="GM43" s="190"/>
      <c r="GN43" s="191"/>
      <c r="GO43" s="191"/>
      <c r="GP43" s="56"/>
      <c r="GQ43" s="2"/>
      <c r="GR43" s="207"/>
      <c r="GS43" s="208"/>
      <c r="GT43" s="208"/>
      <c r="GU43" s="209"/>
      <c r="GV43" s="190"/>
      <c r="GW43" s="191"/>
      <c r="GX43" s="191"/>
      <c r="GY43" s="56"/>
      <c r="GZ43" s="2"/>
      <c r="HA43" s="207"/>
      <c r="HB43" s="208"/>
      <c r="HC43" s="208"/>
      <c r="HD43" s="209"/>
      <c r="HE43" s="190"/>
      <c r="HF43" s="191"/>
      <c r="HG43" s="191"/>
      <c r="HH43" s="56"/>
      <c r="HI43" s="2"/>
      <c r="HJ43" s="207"/>
      <c r="HK43" s="208"/>
      <c r="HL43" s="208"/>
      <c r="HM43" s="209"/>
      <c r="HN43" s="190"/>
      <c r="HO43" s="191"/>
      <c r="HP43" s="191"/>
      <c r="HQ43" s="56"/>
      <c r="HR43" s="2"/>
      <c r="HS43" s="207"/>
      <c r="HT43" s="208"/>
      <c r="HU43" s="208"/>
      <c r="HV43" s="209"/>
      <c r="HW43" s="190"/>
      <c r="HX43" s="191"/>
      <c r="HY43" s="191"/>
      <c r="HZ43" s="56"/>
      <c r="IA43" s="2"/>
      <c r="IB43" s="207"/>
      <c r="IC43" s="208"/>
      <c r="ID43" s="208"/>
      <c r="IE43" s="209"/>
      <c r="IF43" s="190"/>
      <c r="IG43" s="191"/>
      <c r="IH43" s="191"/>
      <c r="II43" s="56"/>
      <c r="IJ43" s="2"/>
      <c r="IK43" s="207"/>
      <c r="IL43" s="208"/>
      <c r="IM43" s="208"/>
      <c r="IN43" s="209"/>
      <c r="IO43" s="190"/>
      <c r="IP43" s="191"/>
      <c r="IQ43" s="191"/>
      <c r="IR43" s="56"/>
      <c r="IS43" s="2"/>
      <c r="IT43" s="207"/>
      <c r="IU43" s="208"/>
      <c r="IV43" s="208"/>
      <c r="IW43" s="209"/>
      <c r="IX43" s="190"/>
      <c r="IY43" s="191"/>
      <c r="IZ43" s="191"/>
      <c r="JA43" s="56"/>
      <c r="JB43" s="2"/>
      <c r="JC43" s="207"/>
      <c r="JD43" s="208"/>
      <c r="JE43" s="208"/>
      <c r="JF43" s="209"/>
      <c r="JG43" s="190"/>
      <c r="JH43" s="191"/>
      <c r="JI43" s="191"/>
      <c r="JJ43" s="56"/>
      <c r="JK43" s="2"/>
      <c r="JL43" s="207"/>
      <c r="JM43" s="208"/>
      <c r="JN43" s="208"/>
      <c r="JO43" s="209"/>
      <c r="JP43" s="190"/>
      <c r="JQ43" s="191"/>
      <c r="JR43" s="191"/>
      <c r="JS43" s="56"/>
      <c r="JT43" s="2"/>
    </row>
    <row r="44" spans="2:280" ht="12" customHeight="1" x14ac:dyDescent="0.25">
      <c r="B44" s="207"/>
      <c r="C44" s="208"/>
      <c r="D44" s="208"/>
      <c r="E44" s="209"/>
      <c r="F44" s="190"/>
      <c r="G44" s="191"/>
      <c r="H44" s="191"/>
      <c r="I44" s="56"/>
      <c r="K44" s="207"/>
      <c r="L44" s="208"/>
      <c r="M44" s="208"/>
      <c r="N44" s="209"/>
      <c r="O44" s="190"/>
      <c r="P44" s="191"/>
      <c r="Q44" s="191"/>
      <c r="R44" s="56"/>
      <c r="S44" s="2"/>
      <c r="T44" s="207"/>
      <c r="U44" s="208"/>
      <c r="V44" s="208"/>
      <c r="W44" s="209"/>
      <c r="X44" s="190"/>
      <c r="Y44" s="191"/>
      <c r="Z44" s="191"/>
      <c r="AA44" s="56"/>
      <c r="AB44" s="2"/>
      <c r="AC44" s="207"/>
      <c r="AD44" s="208"/>
      <c r="AE44" s="208"/>
      <c r="AF44" s="209"/>
      <c r="AG44" s="190"/>
      <c r="AH44" s="191"/>
      <c r="AI44" s="191"/>
      <c r="AJ44" s="56"/>
      <c r="AK44" s="2"/>
      <c r="AL44" s="207"/>
      <c r="AM44" s="208"/>
      <c r="AN44" s="208"/>
      <c r="AO44" s="209"/>
      <c r="AP44" s="190"/>
      <c r="AQ44" s="191"/>
      <c r="AR44" s="191"/>
      <c r="AS44" s="56"/>
      <c r="AT44" s="2"/>
      <c r="AU44" s="207"/>
      <c r="AV44" s="208"/>
      <c r="AW44" s="208"/>
      <c r="AX44" s="209"/>
      <c r="AY44" s="190"/>
      <c r="AZ44" s="191"/>
      <c r="BA44" s="191"/>
      <c r="BB44" s="56"/>
      <c r="BC44" s="2"/>
      <c r="BD44" s="207"/>
      <c r="BE44" s="208"/>
      <c r="BF44" s="208"/>
      <c r="BG44" s="209"/>
      <c r="BH44" s="190"/>
      <c r="BI44" s="191"/>
      <c r="BJ44" s="191"/>
      <c r="BK44" s="56"/>
      <c r="BL44" s="2"/>
      <c r="BM44" s="207"/>
      <c r="BN44" s="208"/>
      <c r="BO44" s="208"/>
      <c r="BP44" s="209"/>
      <c r="BQ44" s="190"/>
      <c r="BR44" s="191"/>
      <c r="BS44" s="191"/>
      <c r="BT44" s="56"/>
      <c r="BU44" s="2"/>
      <c r="BV44" s="207"/>
      <c r="BW44" s="208"/>
      <c r="BX44" s="208"/>
      <c r="BY44" s="209"/>
      <c r="BZ44" s="190"/>
      <c r="CA44" s="191"/>
      <c r="CB44" s="191"/>
      <c r="CC44" s="56"/>
      <c r="CD44" s="2"/>
      <c r="CE44" s="207"/>
      <c r="CF44" s="208"/>
      <c r="CG44" s="208"/>
      <c r="CH44" s="209"/>
      <c r="CI44" s="190"/>
      <c r="CJ44" s="191"/>
      <c r="CK44" s="191"/>
      <c r="CL44" s="56"/>
      <c r="CM44" s="2"/>
      <c r="CN44" s="207"/>
      <c r="CO44" s="208"/>
      <c r="CP44" s="208"/>
      <c r="CQ44" s="209"/>
      <c r="CR44" s="190"/>
      <c r="CS44" s="191"/>
      <c r="CT44" s="191"/>
      <c r="CU44" s="56"/>
      <c r="CV44" s="2"/>
      <c r="CW44" s="207"/>
      <c r="CX44" s="208"/>
      <c r="CY44" s="208"/>
      <c r="CZ44" s="209"/>
      <c r="DA44" s="190"/>
      <c r="DB44" s="191"/>
      <c r="DC44" s="191"/>
      <c r="DD44" s="56"/>
      <c r="DE44" s="2"/>
      <c r="DF44" s="207"/>
      <c r="DG44" s="208"/>
      <c r="DH44" s="208"/>
      <c r="DI44" s="209"/>
      <c r="DJ44" s="190"/>
      <c r="DK44" s="191"/>
      <c r="DL44" s="191"/>
      <c r="DM44" s="56"/>
      <c r="DN44" s="2"/>
      <c r="DO44" s="207"/>
      <c r="DP44" s="208"/>
      <c r="DQ44" s="208"/>
      <c r="DR44" s="209"/>
      <c r="DS44" s="190"/>
      <c r="DT44" s="191"/>
      <c r="DU44" s="191"/>
      <c r="DV44" s="56"/>
      <c r="DW44" s="2"/>
      <c r="DX44" s="207"/>
      <c r="DY44" s="208"/>
      <c r="DZ44" s="208"/>
      <c r="EA44" s="209"/>
      <c r="EB44" s="190"/>
      <c r="EC44" s="191"/>
      <c r="ED44" s="191"/>
      <c r="EE44" s="56"/>
      <c r="EF44" s="2"/>
      <c r="EG44" s="207"/>
      <c r="EH44" s="208"/>
      <c r="EI44" s="208"/>
      <c r="EJ44" s="209"/>
      <c r="EK44" s="190"/>
      <c r="EL44" s="191"/>
      <c r="EM44" s="191"/>
      <c r="EN44" s="56"/>
      <c r="EO44" s="2"/>
      <c r="EP44" s="207"/>
      <c r="EQ44" s="208"/>
      <c r="ER44" s="208"/>
      <c r="ES44" s="209"/>
      <c r="ET44" s="190"/>
      <c r="EU44" s="191"/>
      <c r="EV44" s="191"/>
      <c r="EW44" s="56"/>
      <c r="EX44" s="2"/>
      <c r="EY44" s="207"/>
      <c r="EZ44" s="208"/>
      <c r="FA44" s="208"/>
      <c r="FB44" s="209"/>
      <c r="FC44" s="190"/>
      <c r="FD44" s="191"/>
      <c r="FE44" s="191"/>
      <c r="FF44" s="56"/>
      <c r="FG44" s="2"/>
      <c r="FH44" s="207"/>
      <c r="FI44" s="208"/>
      <c r="FJ44" s="208"/>
      <c r="FK44" s="209"/>
      <c r="FL44" s="190"/>
      <c r="FM44" s="191"/>
      <c r="FN44" s="191"/>
      <c r="FO44" s="56"/>
      <c r="FP44" s="2"/>
      <c r="FQ44" s="207"/>
      <c r="FR44" s="208"/>
      <c r="FS44" s="208"/>
      <c r="FT44" s="209"/>
      <c r="FU44" s="190"/>
      <c r="FV44" s="191"/>
      <c r="FW44" s="191"/>
      <c r="FX44" s="56"/>
      <c r="FY44" s="2"/>
      <c r="FZ44" s="207"/>
      <c r="GA44" s="208"/>
      <c r="GB44" s="208"/>
      <c r="GC44" s="209"/>
      <c r="GD44" s="190"/>
      <c r="GE44" s="191"/>
      <c r="GF44" s="191"/>
      <c r="GG44" s="56"/>
      <c r="GH44" s="2"/>
      <c r="GI44" s="207"/>
      <c r="GJ44" s="208"/>
      <c r="GK44" s="208"/>
      <c r="GL44" s="209"/>
      <c r="GM44" s="190"/>
      <c r="GN44" s="191"/>
      <c r="GO44" s="191"/>
      <c r="GP44" s="56"/>
      <c r="GQ44" s="2"/>
      <c r="GR44" s="207"/>
      <c r="GS44" s="208"/>
      <c r="GT44" s="208"/>
      <c r="GU44" s="209"/>
      <c r="GV44" s="190"/>
      <c r="GW44" s="191"/>
      <c r="GX44" s="191"/>
      <c r="GY44" s="56"/>
      <c r="GZ44" s="2"/>
      <c r="HA44" s="207"/>
      <c r="HB44" s="208"/>
      <c r="HC44" s="208"/>
      <c r="HD44" s="209"/>
      <c r="HE44" s="190"/>
      <c r="HF44" s="191"/>
      <c r="HG44" s="191"/>
      <c r="HH44" s="56"/>
      <c r="HI44" s="2"/>
      <c r="HJ44" s="207"/>
      <c r="HK44" s="208"/>
      <c r="HL44" s="208"/>
      <c r="HM44" s="209"/>
      <c r="HN44" s="190"/>
      <c r="HO44" s="191"/>
      <c r="HP44" s="191"/>
      <c r="HQ44" s="56"/>
      <c r="HR44" s="2"/>
      <c r="HS44" s="207"/>
      <c r="HT44" s="208"/>
      <c r="HU44" s="208"/>
      <c r="HV44" s="209"/>
      <c r="HW44" s="190"/>
      <c r="HX44" s="191"/>
      <c r="HY44" s="191"/>
      <c r="HZ44" s="56"/>
      <c r="IA44" s="2"/>
      <c r="IB44" s="207"/>
      <c r="IC44" s="208"/>
      <c r="ID44" s="208"/>
      <c r="IE44" s="209"/>
      <c r="IF44" s="190"/>
      <c r="IG44" s="191"/>
      <c r="IH44" s="191"/>
      <c r="II44" s="56"/>
      <c r="IJ44" s="2"/>
      <c r="IK44" s="207"/>
      <c r="IL44" s="208"/>
      <c r="IM44" s="208"/>
      <c r="IN44" s="209"/>
      <c r="IO44" s="190"/>
      <c r="IP44" s="191"/>
      <c r="IQ44" s="191"/>
      <c r="IR44" s="56"/>
      <c r="IS44" s="2"/>
      <c r="IT44" s="207"/>
      <c r="IU44" s="208"/>
      <c r="IV44" s="208"/>
      <c r="IW44" s="209"/>
      <c r="IX44" s="190"/>
      <c r="IY44" s="191"/>
      <c r="IZ44" s="191"/>
      <c r="JA44" s="56"/>
      <c r="JB44" s="2"/>
      <c r="JC44" s="207"/>
      <c r="JD44" s="208"/>
      <c r="JE44" s="208"/>
      <c r="JF44" s="209"/>
      <c r="JG44" s="190"/>
      <c r="JH44" s="191"/>
      <c r="JI44" s="191"/>
      <c r="JJ44" s="56"/>
      <c r="JK44" s="2"/>
      <c r="JL44" s="207"/>
      <c r="JM44" s="208"/>
      <c r="JN44" s="208"/>
      <c r="JO44" s="209"/>
      <c r="JP44" s="190"/>
      <c r="JQ44" s="191"/>
      <c r="JR44" s="191"/>
      <c r="JS44" s="56"/>
      <c r="JT44" s="2"/>
    </row>
    <row r="45" spans="2:280" ht="12" customHeight="1" x14ac:dyDescent="0.25">
      <c r="B45" s="207"/>
      <c r="C45" s="208"/>
      <c r="D45" s="208"/>
      <c r="E45" s="209"/>
      <c r="F45" s="190"/>
      <c r="G45" s="191"/>
      <c r="H45" s="191"/>
      <c r="I45" s="56"/>
      <c r="K45" s="207"/>
      <c r="L45" s="208"/>
      <c r="M45" s="208"/>
      <c r="N45" s="209"/>
      <c r="O45" s="190"/>
      <c r="P45" s="191"/>
      <c r="Q45" s="191"/>
      <c r="R45" s="56"/>
      <c r="S45" s="2"/>
      <c r="T45" s="207"/>
      <c r="U45" s="208"/>
      <c r="V45" s="208"/>
      <c r="W45" s="209"/>
      <c r="X45" s="190"/>
      <c r="Y45" s="191"/>
      <c r="Z45" s="191"/>
      <c r="AA45" s="56"/>
      <c r="AB45" s="2"/>
      <c r="AC45" s="207"/>
      <c r="AD45" s="208"/>
      <c r="AE45" s="208"/>
      <c r="AF45" s="209"/>
      <c r="AG45" s="190"/>
      <c r="AH45" s="191"/>
      <c r="AI45" s="191"/>
      <c r="AJ45" s="56"/>
      <c r="AK45" s="2"/>
      <c r="AL45" s="207"/>
      <c r="AM45" s="208"/>
      <c r="AN45" s="208"/>
      <c r="AO45" s="209"/>
      <c r="AP45" s="190"/>
      <c r="AQ45" s="191"/>
      <c r="AR45" s="191"/>
      <c r="AS45" s="56"/>
      <c r="AT45" s="2"/>
      <c r="AU45" s="207"/>
      <c r="AV45" s="208"/>
      <c r="AW45" s="208"/>
      <c r="AX45" s="209"/>
      <c r="AY45" s="190"/>
      <c r="AZ45" s="191"/>
      <c r="BA45" s="191"/>
      <c r="BB45" s="56"/>
      <c r="BC45" s="2"/>
      <c r="BD45" s="207"/>
      <c r="BE45" s="208"/>
      <c r="BF45" s="208"/>
      <c r="BG45" s="209"/>
      <c r="BH45" s="190"/>
      <c r="BI45" s="191"/>
      <c r="BJ45" s="191"/>
      <c r="BK45" s="56"/>
      <c r="BL45" s="2"/>
      <c r="BM45" s="207"/>
      <c r="BN45" s="208"/>
      <c r="BO45" s="208"/>
      <c r="BP45" s="209"/>
      <c r="BQ45" s="190"/>
      <c r="BR45" s="191"/>
      <c r="BS45" s="191"/>
      <c r="BT45" s="56"/>
      <c r="BU45" s="2"/>
      <c r="BV45" s="207"/>
      <c r="BW45" s="208"/>
      <c r="BX45" s="208"/>
      <c r="BY45" s="209"/>
      <c r="BZ45" s="190"/>
      <c r="CA45" s="191"/>
      <c r="CB45" s="191"/>
      <c r="CC45" s="56"/>
      <c r="CD45" s="2"/>
      <c r="CE45" s="207"/>
      <c r="CF45" s="208"/>
      <c r="CG45" s="208"/>
      <c r="CH45" s="209"/>
      <c r="CI45" s="190"/>
      <c r="CJ45" s="191"/>
      <c r="CK45" s="191"/>
      <c r="CL45" s="56"/>
      <c r="CM45" s="2"/>
      <c r="CN45" s="207"/>
      <c r="CO45" s="208"/>
      <c r="CP45" s="208"/>
      <c r="CQ45" s="209"/>
      <c r="CR45" s="190"/>
      <c r="CS45" s="191"/>
      <c r="CT45" s="191"/>
      <c r="CU45" s="56"/>
      <c r="CV45" s="2"/>
      <c r="CW45" s="207"/>
      <c r="CX45" s="208"/>
      <c r="CY45" s="208"/>
      <c r="CZ45" s="209"/>
      <c r="DA45" s="190"/>
      <c r="DB45" s="191"/>
      <c r="DC45" s="191"/>
      <c r="DD45" s="56"/>
      <c r="DE45" s="2"/>
      <c r="DF45" s="207"/>
      <c r="DG45" s="208"/>
      <c r="DH45" s="208"/>
      <c r="DI45" s="209"/>
      <c r="DJ45" s="190"/>
      <c r="DK45" s="191"/>
      <c r="DL45" s="191"/>
      <c r="DM45" s="56"/>
      <c r="DN45" s="2"/>
      <c r="DO45" s="207"/>
      <c r="DP45" s="208"/>
      <c r="DQ45" s="208"/>
      <c r="DR45" s="209"/>
      <c r="DS45" s="190"/>
      <c r="DT45" s="191"/>
      <c r="DU45" s="191"/>
      <c r="DV45" s="56"/>
      <c r="DW45" s="2"/>
      <c r="DX45" s="207"/>
      <c r="DY45" s="208"/>
      <c r="DZ45" s="208"/>
      <c r="EA45" s="209"/>
      <c r="EB45" s="190"/>
      <c r="EC45" s="191"/>
      <c r="ED45" s="191"/>
      <c r="EE45" s="56"/>
      <c r="EF45" s="2"/>
      <c r="EG45" s="207"/>
      <c r="EH45" s="208"/>
      <c r="EI45" s="208"/>
      <c r="EJ45" s="209"/>
      <c r="EK45" s="190"/>
      <c r="EL45" s="191"/>
      <c r="EM45" s="191"/>
      <c r="EN45" s="56"/>
      <c r="EO45" s="2"/>
      <c r="EP45" s="207"/>
      <c r="EQ45" s="208"/>
      <c r="ER45" s="208"/>
      <c r="ES45" s="209"/>
      <c r="ET45" s="190"/>
      <c r="EU45" s="191"/>
      <c r="EV45" s="191"/>
      <c r="EW45" s="56"/>
      <c r="EX45" s="2"/>
      <c r="EY45" s="207"/>
      <c r="EZ45" s="208"/>
      <c r="FA45" s="208"/>
      <c r="FB45" s="209"/>
      <c r="FC45" s="190"/>
      <c r="FD45" s="191"/>
      <c r="FE45" s="191"/>
      <c r="FF45" s="56"/>
      <c r="FG45" s="2"/>
      <c r="FH45" s="207"/>
      <c r="FI45" s="208"/>
      <c r="FJ45" s="208"/>
      <c r="FK45" s="209"/>
      <c r="FL45" s="190"/>
      <c r="FM45" s="191"/>
      <c r="FN45" s="191"/>
      <c r="FO45" s="56"/>
      <c r="FP45" s="2"/>
      <c r="FQ45" s="207"/>
      <c r="FR45" s="208"/>
      <c r="FS45" s="208"/>
      <c r="FT45" s="209"/>
      <c r="FU45" s="190"/>
      <c r="FV45" s="191"/>
      <c r="FW45" s="191"/>
      <c r="FX45" s="56"/>
      <c r="FY45" s="2"/>
      <c r="FZ45" s="207"/>
      <c r="GA45" s="208"/>
      <c r="GB45" s="208"/>
      <c r="GC45" s="209"/>
      <c r="GD45" s="190"/>
      <c r="GE45" s="191"/>
      <c r="GF45" s="191"/>
      <c r="GG45" s="56"/>
      <c r="GH45" s="2"/>
      <c r="GI45" s="207"/>
      <c r="GJ45" s="208"/>
      <c r="GK45" s="208"/>
      <c r="GL45" s="209"/>
      <c r="GM45" s="190"/>
      <c r="GN45" s="191"/>
      <c r="GO45" s="191"/>
      <c r="GP45" s="56"/>
      <c r="GQ45" s="2"/>
      <c r="GR45" s="207"/>
      <c r="GS45" s="208"/>
      <c r="GT45" s="208"/>
      <c r="GU45" s="209"/>
      <c r="GV45" s="190"/>
      <c r="GW45" s="191"/>
      <c r="GX45" s="191"/>
      <c r="GY45" s="56"/>
      <c r="GZ45" s="2"/>
      <c r="HA45" s="207"/>
      <c r="HB45" s="208"/>
      <c r="HC45" s="208"/>
      <c r="HD45" s="209"/>
      <c r="HE45" s="190"/>
      <c r="HF45" s="191"/>
      <c r="HG45" s="191"/>
      <c r="HH45" s="56"/>
      <c r="HI45" s="2"/>
      <c r="HJ45" s="207"/>
      <c r="HK45" s="208"/>
      <c r="HL45" s="208"/>
      <c r="HM45" s="209"/>
      <c r="HN45" s="190"/>
      <c r="HO45" s="191"/>
      <c r="HP45" s="191"/>
      <c r="HQ45" s="56"/>
      <c r="HR45" s="2"/>
      <c r="HS45" s="207"/>
      <c r="HT45" s="208"/>
      <c r="HU45" s="208"/>
      <c r="HV45" s="209"/>
      <c r="HW45" s="190"/>
      <c r="HX45" s="191"/>
      <c r="HY45" s="191"/>
      <c r="HZ45" s="56"/>
      <c r="IA45" s="2"/>
      <c r="IB45" s="207"/>
      <c r="IC45" s="208"/>
      <c r="ID45" s="208"/>
      <c r="IE45" s="209"/>
      <c r="IF45" s="190"/>
      <c r="IG45" s="191"/>
      <c r="IH45" s="191"/>
      <c r="II45" s="56"/>
      <c r="IJ45" s="2"/>
      <c r="IK45" s="207"/>
      <c r="IL45" s="208"/>
      <c r="IM45" s="208"/>
      <c r="IN45" s="209"/>
      <c r="IO45" s="190"/>
      <c r="IP45" s="191"/>
      <c r="IQ45" s="191"/>
      <c r="IR45" s="56"/>
      <c r="IS45" s="2"/>
      <c r="IT45" s="207"/>
      <c r="IU45" s="208"/>
      <c r="IV45" s="208"/>
      <c r="IW45" s="209"/>
      <c r="IX45" s="190"/>
      <c r="IY45" s="191"/>
      <c r="IZ45" s="191"/>
      <c r="JA45" s="56"/>
      <c r="JB45" s="2"/>
      <c r="JC45" s="207"/>
      <c r="JD45" s="208"/>
      <c r="JE45" s="208"/>
      <c r="JF45" s="209"/>
      <c r="JG45" s="190"/>
      <c r="JH45" s="191"/>
      <c r="JI45" s="191"/>
      <c r="JJ45" s="56"/>
      <c r="JK45" s="2"/>
      <c r="JL45" s="207"/>
      <c r="JM45" s="208"/>
      <c r="JN45" s="208"/>
      <c r="JO45" s="209"/>
      <c r="JP45" s="190"/>
      <c r="JQ45" s="191"/>
      <c r="JR45" s="191"/>
      <c r="JS45" s="56"/>
      <c r="JT45" s="2"/>
    </row>
    <row r="46" spans="2:280" ht="12" customHeight="1" thickBot="1" x14ac:dyDescent="0.3">
      <c r="B46" s="205" t="s">
        <v>26</v>
      </c>
      <c r="C46" s="206"/>
      <c r="D46" s="206"/>
      <c r="E46" s="77"/>
      <c r="F46" s="190"/>
      <c r="G46" s="191"/>
      <c r="H46" s="191"/>
      <c r="I46" s="56"/>
      <c r="K46" s="205" t="s">
        <v>26</v>
      </c>
      <c r="L46" s="206"/>
      <c r="M46" s="206"/>
      <c r="N46" s="77"/>
      <c r="O46" s="190"/>
      <c r="P46" s="191"/>
      <c r="Q46" s="191"/>
      <c r="R46" s="56"/>
      <c r="S46" s="2"/>
      <c r="T46" s="205" t="s">
        <v>26</v>
      </c>
      <c r="U46" s="206"/>
      <c r="V46" s="206"/>
      <c r="W46" s="77"/>
      <c r="X46" s="190"/>
      <c r="Y46" s="191"/>
      <c r="Z46" s="191"/>
      <c r="AA46" s="56"/>
      <c r="AB46" s="2"/>
      <c r="AC46" s="205" t="s">
        <v>26</v>
      </c>
      <c r="AD46" s="206"/>
      <c r="AE46" s="206"/>
      <c r="AF46" s="77"/>
      <c r="AG46" s="190"/>
      <c r="AH46" s="191"/>
      <c r="AI46" s="191"/>
      <c r="AJ46" s="56"/>
      <c r="AK46" s="2"/>
      <c r="AL46" s="205" t="s">
        <v>26</v>
      </c>
      <c r="AM46" s="206"/>
      <c r="AN46" s="206"/>
      <c r="AO46" s="77"/>
      <c r="AP46" s="190"/>
      <c r="AQ46" s="191"/>
      <c r="AR46" s="191"/>
      <c r="AS46" s="56"/>
      <c r="AT46" s="2"/>
      <c r="AU46" s="205" t="s">
        <v>26</v>
      </c>
      <c r="AV46" s="206"/>
      <c r="AW46" s="206"/>
      <c r="AX46" s="77"/>
      <c r="AY46" s="190"/>
      <c r="AZ46" s="191"/>
      <c r="BA46" s="191"/>
      <c r="BB46" s="56"/>
      <c r="BC46" s="2"/>
      <c r="BD46" s="205" t="s">
        <v>26</v>
      </c>
      <c r="BE46" s="206"/>
      <c r="BF46" s="206"/>
      <c r="BG46" s="77"/>
      <c r="BH46" s="190"/>
      <c r="BI46" s="191"/>
      <c r="BJ46" s="191"/>
      <c r="BK46" s="56"/>
      <c r="BL46" s="2"/>
      <c r="BM46" s="205" t="s">
        <v>26</v>
      </c>
      <c r="BN46" s="206"/>
      <c r="BO46" s="206"/>
      <c r="BP46" s="77"/>
      <c r="BQ46" s="190"/>
      <c r="BR46" s="191"/>
      <c r="BS46" s="191"/>
      <c r="BT46" s="56"/>
      <c r="BU46" s="2"/>
      <c r="BV46" s="205" t="s">
        <v>26</v>
      </c>
      <c r="BW46" s="206"/>
      <c r="BX46" s="206"/>
      <c r="BY46" s="77"/>
      <c r="BZ46" s="190"/>
      <c r="CA46" s="191"/>
      <c r="CB46" s="191"/>
      <c r="CC46" s="56"/>
      <c r="CD46" s="2"/>
      <c r="CE46" s="205" t="s">
        <v>26</v>
      </c>
      <c r="CF46" s="206"/>
      <c r="CG46" s="206"/>
      <c r="CH46" s="77"/>
      <c r="CI46" s="190"/>
      <c r="CJ46" s="191"/>
      <c r="CK46" s="191"/>
      <c r="CL46" s="56"/>
      <c r="CM46" s="2"/>
      <c r="CN46" s="205" t="s">
        <v>26</v>
      </c>
      <c r="CO46" s="206"/>
      <c r="CP46" s="206"/>
      <c r="CQ46" s="77"/>
      <c r="CR46" s="190"/>
      <c r="CS46" s="191"/>
      <c r="CT46" s="191"/>
      <c r="CU46" s="56"/>
      <c r="CV46" s="2"/>
      <c r="CW46" s="205" t="s">
        <v>26</v>
      </c>
      <c r="CX46" s="206"/>
      <c r="CY46" s="206"/>
      <c r="CZ46" s="77"/>
      <c r="DA46" s="190"/>
      <c r="DB46" s="191"/>
      <c r="DC46" s="191"/>
      <c r="DD46" s="56"/>
      <c r="DE46" s="2"/>
      <c r="DF46" s="205" t="s">
        <v>26</v>
      </c>
      <c r="DG46" s="206"/>
      <c r="DH46" s="206"/>
      <c r="DI46" s="77"/>
      <c r="DJ46" s="190"/>
      <c r="DK46" s="191"/>
      <c r="DL46" s="191"/>
      <c r="DM46" s="56"/>
      <c r="DN46" s="2"/>
      <c r="DO46" s="205" t="s">
        <v>26</v>
      </c>
      <c r="DP46" s="206"/>
      <c r="DQ46" s="206"/>
      <c r="DR46" s="77"/>
      <c r="DS46" s="190"/>
      <c r="DT46" s="191"/>
      <c r="DU46" s="191"/>
      <c r="DV46" s="56"/>
      <c r="DW46" s="2"/>
      <c r="DX46" s="205" t="s">
        <v>26</v>
      </c>
      <c r="DY46" s="206"/>
      <c r="DZ46" s="206"/>
      <c r="EA46" s="77"/>
      <c r="EB46" s="190"/>
      <c r="EC46" s="191"/>
      <c r="ED46" s="191"/>
      <c r="EE46" s="56"/>
      <c r="EF46" s="2"/>
      <c r="EG46" s="205" t="s">
        <v>26</v>
      </c>
      <c r="EH46" s="206"/>
      <c r="EI46" s="206"/>
      <c r="EJ46" s="77"/>
      <c r="EK46" s="190"/>
      <c r="EL46" s="191"/>
      <c r="EM46" s="191"/>
      <c r="EN46" s="56"/>
      <c r="EO46" s="2"/>
      <c r="EP46" s="205" t="s">
        <v>26</v>
      </c>
      <c r="EQ46" s="206"/>
      <c r="ER46" s="206"/>
      <c r="ES46" s="77"/>
      <c r="ET46" s="190"/>
      <c r="EU46" s="191"/>
      <c r="EV46" s="191"/>
      <c r="EW46" s="56"/>
      <c r="EX46" s="2"/>
      <c r="EY46" s="205" t="s">
        <v>26</v>
      </c>
      <c r="EZ46" s="206"/>
      <c r="FA46" s="206"/>
      <c r="FB46" s="77"/>
      <c r="FC46" s="190"/>
      <c r="FD46" s="191"/>
      <c r="FE46" s="191"/>
      <c r="FF46" s="56"/>
      <c r="FG46" s="2"/>
      <c r="FH46" s="205" t="s">
        <v>26</v>
      </c>
      <c r="FI46" s="206"/>
      <c r="FJ46" s="206"/>
      <c r="FK46" s="77"/>
      <c r="FL46" s="190"/>
      <c r="FM46" s="191"/>
      <c r="FN46" s="191"/>
      <c r="FO46" s="56"/>
      <c r="FP46" s="2"/>
      <c r="FQ46" s="205" t="s">
        <v>26</v>
      </c>
      <c r="FR46" s="206"/>
      <c r="FS46" s="206"/>
      <c r="FT46" s="77"/>
      <c r="FU46" s="190"/>
      <c r="FV46" s="191"/>
      <c r="FW46" s="191"/>
      <c r="FX46" s="56"/>
      <c r="FY46" s="2"/>
      <c r="FZ46" s="205" t="s">
        <v>26</v>
      </c>
      <c r="GA46" s="206"/>
      <c r="GB46" s="206"/>
      <c r="GC46" s="77"/>
      <c r="GD46" s="190"/>
      <c r="GE46" s="191"/>
      <c r="GF46" s="191"/>
      <c r="GG46" s="56"/>
      <c r="GH46" s="2"/>
      <c r="GI46" s="205" t="s">
        <v>26</v>
      </c>
      <c r="GJ46" s="206"/>
      <c r="GK46" s="206"/>
      <c r="GL46" s="77"/>
      <c r="GM46" s="190"/>
      <c r="GN46" s="191"/>
      <c r="GO46" s="191"/>
      <c r="GP46" s="56"/>
      <c r="GQ46" s="2"/>
      <c r="GR46" s="205" t="s">
        <v>26</v>
      </c>
      <c r="GS46" s="206"/>
      <c r="GT46" s="206"/>
      <c r="GU46" s="77"/>
      <c r="GV46" s="190"/>
      <c r="GW46" s="191"/>
      <c r="GX46" s="191"/>
      <c r="GY46" s="56"/>
      <c r="GZ46" s="2"/>
      <c r="HA46" s="205" t="s">
        <v>26</v>
      </c>
      <c r="HB46" s="206"/>
      <c r="HC46" s="206"/>
      <c r="HD46" s="77"/>
      <c r="HE46" s="190"/>
      <c r="HF46" s="191"/>
      <c r="HG46" s="191"/>
      <c r="HH46" s="56"/>
      <c r="HI46" s="2"/>
      <c r="HJ46" s="205" t="s">
        <v>26</v>
      </c>
      <c r="HK46" s="206"/>
      <c r="HL46" s="206"/>
      <c r="HM46" s="77"/>
      <c r="HN46" s="190"/>
      <c r="HO46" s="191"/>
      <c r="HP46" s="191"/>
      <c r="HQ46" s="56"/>
      <c r="HR46" s="2"/>
      <c r="HS46" s="205" t="s">
        <v>26</v>
      </c>
      <c r="HT46" s="206"/>
      <c r="HU46" s="206"/>
      <c r="HV46" s="77"/>
      <c r="HW46" s="190"/>
      <c r="HX46" s="191"/>
      <c r="HY46" s="191"/>
      <c r="HZ46" s="56"/>
      <c r="IA46" s="2"/>
      <c r="IB46" s="205" t="s">
        <v>26</v>
      </c>
      <c r="IC46" s="206"/>
      <c r="ID46" s="206"/>
      <c r="IE46" s="77"/>
      <c r="IF46" s="190"/>
      <c r="IG46" s="191"/>
      <c r="IH46" s="191"/>
      <c r="II46" s="56"/>
      <c r="IJ46" s="2"/>
      <c r="IK46" s="205" t="s">
        <v>26</v>
      </c>
      <c r="IL46" s="206"/>
      <c r="IM46" s="206"/>
      <c r="IN46" s="77"/>
      <c r="IO46" s="190"/>
      <c r="IP46" s="191"/>
      <c r="IQ46" s="191"/>
      <c r="IR46" s="56"/>
      <c r="IS46" s="2"/>
      <c r="IT46" s="205" t="s">
        <v>26</v>
      </c>
      <c r="IU46" s="206"/>
      <c r="IV46" s="206"/>
      <c r="IW46" s="77"/>
      <c r="IX46" s="190"/>
      <c r="IY46" s="191"/>
      <c r="IZ46" s="191"/>
      <c r="JA46" s="56"/>
      <c r="JB46" s="2"/>
      <c r="JC46" s="205" t="s">
        <v>26</v>
      </c>
      <c r="JD46" s="206"/>
      <c r="JE46" s="206"/>
      <c r="JF46" s="77"/>
      <c r="JG46" s="190"/>
      <c r="JH46" s="191"/>
      <c r="JI46" s="191"/>
      <c r="JJ46" s="56"/>
      <c r="JK46" s="2"/>
      <c r="JL46" s="205" t="s">
        <v>26</v>
      </c>
      <c r="JM46" s="206"/>
      <c r="JN46" s="206"/>
      <c r="JO46" s="77"/>
      <c r="JP46" s="190"/>
      <c r="JQ46" s="191"/>
      <c r="JR46" s="191"/>
      <c r="JS46" s="56"/>
      <c r="JT46" s="2"/>
    </row>
    <row r="47" spans="2:280" ht="12" customHeight="1" x14ac:dyDescent="0.25">
      <c r="B47" s="163" t="s">
        <v>27</v>
      </c>
      <c r="C47" s="164"/>
      <c r="D47" s="164"/>
      <c r="E47" s="165"/>
      <c r="F47" s="190"/>
      <c r="G47" s="191"/>
      <c r="H47" s="191"/>
      <c r="I47" s="56"/>
      <c r="K47" s="163" t="s">
        <v>27</v>
      </c>
      <c r="L47" s="164"/>
      <c r="M47" s="164"/>
      <c r="N47" s="165"/>
      <c r="O47" s="190"/>
      <c r="P47" s="191"/>
      <c r="Q47" s="191"/>
      <c r="R47" s="56"/>
      <c r="S47" s="2"/>
      <c r="T47" s="163" t="s">
        <v>27</v>
      </c>
      <c r="U47" s="164"/>
      <c r="V47" s="164"/>
      <c r="W47" s="165"/>
      <c r="X47" s="190"/>
      <c r="Y47" s="191"/>
      <c r="Z47" s="191"/>
      <c r="AA47" s="56"/>
      <c r="AB47" s="2"/>
      <c r="AC47" s="163" t="s">
        <v>27</v>
      </c>
      <c r="AD47" s="164"/>
      <c r="AE47" s="164"/>
      <c r="AF47" s="165"/>
      <c r="AG47" s="190"/>
      <c r="AH47" s="191"/>
      <c r="AI47" s="191"/>
      <c r="AJ47" s="56"/>
      <c r="AK47" s="2"/>
      <c r="AL47" s="163" t="s">
        <v>27</v>
      </c>
      <c r="AM47" s="164"/>
      <c r="AN47" s="164"/>
      <c r="AO47" s="165"/>
      <c r="AP47" s="190"/>
      <c r="AQ47" s="191"/>
      <c r="AR47" s="191"/>
      <c r="AS47" s="56"/>
      <c r="AT47" s="2"/>
      <c r="AU47" s="163" t="s">
        <v>27</v>
      </c>
      <c r="AV47" s="164"/>
      <c r="AW47" s="164"/>
      <c r="AX47" s="165"/>
      <c r="AY47" s="190"/>
      <c r="AZ47" s="191"/>
      <c r="BA47" s="191"/>
      <c r="BB47" s="56"/>
      <c r="BC47" s="2"/>
      <c r="BD47" s="163" t="s">
        <v>27</v>
      </c>
      <c r="BE47" s="164"/>
      <c r="BF47" s="164"/>
      <c r="BG47" s="165"/>
      <c r="BH47" s="190"/>
      <c r="BI47" s="191"/>
      <c r="BJ47" s="191"/>
      <c r="BK47" s="56"/>
      <c r="BL47" s="2"/>
      <c r="BM47" s="163" t="s">
        <v>27</v>
      </c>
      <c r="BN47" s="164"/>
      <c r="BO47" s="164"/>
      <c r="BP47" s="165"/>
      <c r="BQ47" s="190"/>
      <c r="BR47" s="191"/>
      <c r="BS47" s="191"/>
      <c r="BT47" s="56"/>
      <c r="BU47" s="2"/>
      <c r="BV47" s="163" t="s">
        <v>27</v>
      </c>
      <c r="BW47" s="164"/>
      <c r="BX47" s="164"/>
      <c r="BY47" s="165"/>
      <c r="BZ47" s="190"/>
      <c r="CA47" s="191"/>
      <c r="CB47" s="191"/>
      <c r="CC47" s="56"/>
      <c r="CD47" s="2"/>
      <c r="CE47" s="163" t="s">
        <v>27</v>
      </c>
      <c r="CF47" s="164"/>
      <c r="CG47" s="164"/>
      <c r="CH47" s="165"/>
      <c r="CI47" s="190"/>
      <c r="CJ47" s="191"/>
      <c r="CK47" s="191"/>
      <c r="CL47" s="56"/>
      <c r="CM47" s="2"/>
      <c r="CN47" s="163" t="s">
        <v>27</v>
      </c>
      <c r="CO47" s="164"/>
      <c r="CP47" s="164"/>
      <c r="CQ47" s="165"/>
      <c r="CR47" s="190"/>
      <c r="CS47" s="191"/>
      <c r="CT47" s="191"/>
      <c r="CU47" s="56"/>
      <c r="CV47" s="2"/>
      <c r="CW47" s="163" t="s">
        <v>27</v>
      </c>
      <c r="CX47" s="164"/>
      <c r="CY47" s="164"/>
      <c r="CZ47" s="165"/>
      <c r="DA47" s="190"/>
      <c r="DB47" s="191"/>
      <c r="DC47" s="191"/>
      <c r="DD47" s="56"/>
      <c r="DE47" s="2"/>
      <c r="DF47" s="163" t="s">
        <v>27</v>
      </c>
      <c r="DG47" s="164"/>
      <c r="DH47" s="164"/>
      <c r="DI47" s="165"/>
      <c r="DJ47" s="190"/>
      <c r="DK47" s="191"/>
      <c r="DL47" s="191"/>
      <c r="DM47" s="56"/>
      <c r="DN47" s="2"/>
      <c r="DO47" s="163" t="s">
        <v>27</v>
      </c>
      <c r="DP47" s="164"/>
      <c r="DQ47" s="164"/>
      <c r="DR47" s="165"/>
      <c r="DS47" s="190"/>
      <c r="DT47" s="191"/>
      <c r="DU47" s="191"/>
      <c r="DV47" s="56"/>
      <c r="DW47" s="2"/>
      <c r="DX47" s="163" t="s">
        <v>27</v>
      </c>
      <c r="DY47" s="164"/>
      <c r="DZ47" s="164"/>
      <c r="EA47" s="165"/>
      <c r="EB47" s="190"/>
      <c r="EC47" s="191"/>
      <c r="ED47" s="191"/>
      <c r="EE47" s="56"/>
      <c r="EF47" s="2"/>
      <c r="EG47" s="163" t="s">
        <v>27</v>
      </c>
      <c r="EH47" s="164"/>
      <c r="EI47" s="164"/>
      <c r="EJ47" s="165"/>
      <c r="EK47" s="190"/>
      <c r="EL47" s="191"/>
      <c r="EM47" s="191"/>
      <c r="EN47" s="56"/>
      <c r="EO47" s="2"/>
      <c r="EP47" s="163" t="s">
        <v>27</v>
      </c>
      <c r="EQ47" s="164"/>
      <c r="ER47" s="164"/>
      <c r="ES47" s="165"/>
      <c r="ET47" s="190"/>
      <c r="EU47" s="191"/>
      <c r="EV47" s="191"/>
      <c r="EW47" s="56"/>
      <c r="EX47" s="2"/>
      <c r="EY47" s="163" t="s">
        <v>27</v>
      </c>
      <c r="EZ47" s="164"/>
      <c r="FA47" s="164"/>
      <c r="FB47" s="165"/>
      <c r="FC47" s="190"/>
      <c r="FD47" s="191"/>
      <c r="FE47" s="191"/>
      <c r="FF47" s="56"/>
      <c r="FG47" s="2"/>
      <c r="FH47" s="163" t="s">
        <v>27</v>
      </c>
      <c r="FI47" s="164"/>
      <c r="FJ47" s="164"/>
      <c r="FK47" s="165"/>
      <c r="FL47" s="190"/>
      <c r="FM47" s="191"/>
      <c r="FN47" s="191"/>
      <c r="FO47" s="56"/>
      <c r="FP47" s="2"/>
      <c r="FQ47" s="163" t="s">
        <v>27</v>
      </c>
      <c r="FR47" s="164"/>
      <c r="FS47" s="164"/>
      <c r="FT47" s="165"/>
      <c r="FU47" s="190"/>
      <c r="FV47" s="191"/>
      <c r="FW47" s="191"/>
      <c r="FX47" s="56"/>
      <c r="FY47" s="2"/>
      <c r="FZ47" s="163" t="s">
        <v>27</v>
      </c>
      <c r="GA47" s="164"/>
      <c r="GB47" s="164"/>
      <c r="GC47" s="165"/>
      <c r="GD47" s="190"/>
      <c r="GE47" s="191"/>
      <c r="GF47" s="191"/>
      <c r="GG47" s="56"/>
      <c r="GH47" s="2"/>
      <c r="GI47" s="163" t="s">
        <v>27</v>
      </c>
      <c r="GJ47" s="164"/>
      <c r="GK47" s="164"/>
      <c r="GL47" s="165"/>
      <c r="GM47" s="190"/>
      <c r="GN47" s="191"/>
      <c r="GO47" s="191"/>
      <c r="GP47" s="56"/>
      <c r="GQ47" s="2"/>
      <c r="GR47" s="163" t="s">
        <v>27</v>
      </c>
      <c r="GS47" s="164"/>
      <c r="GT47" s="164"/>
      <c r="GU47" s="165"/>
      <c r="GV47" s="190"/>
      <c r="GW47" s="191"/>
      <c r="GX47" s="191"/>
      <c r="GY47" s="56"/>
      <c r="GZ47" s="2"/>
      <c r="HA47" s="163" t="s">
        <v>27</v>
      </c>
      <c r="HB47" s="164"/>
      <c r="HC47" s="164"/>
      <c r="HD47" s="165"/>
      <c r="HE47" s="190"/>
      <c r="HF47" s="191"/>
      <c r="HG47" s="191"/>
      <c r="HH47" s="56"/>
      <c r="HI47" s="2"/>
      <c r="HJ47" s="163" t="s">
        <v>27</v>
      </c>
      <c r="HK47" s="164"/>
      <c r="HL47" s="164"/>
      <c r="HM47" s="165"/>
      <c r="HN47" s="190"/>
      <c r="HO47" s="191"/>
      <c r="HP47" s="191"/>
      <c r="HQ47" s="56"/>
      <c r="HR47" s="2"/>
      <c r="HS47" s="163" t="s">
        <v>27</v>
      </c>
      <c r="HT47" s="164"/>
      <c r="HU47" s="164"/>
      <c r="HV47" s="165"/>
      <c r="HW47" s="190"/>
      <c r="HX47" s="191"/>
      <c r="HY47" s="191"/>
      <c r="HZ47" s="56"/>
      <c r="IA47" s="2"/>
      <c r="IB47" s="163" t="s">
        <v>27</v>
      </c>
      <c r="IC47" s="164"/>
      <c r="ID47" s="164"/>
      <c r="IE47" s="165"/>
      <c r="IF47" s="190"/>
      <c r="IG47" s="191"/>
      <c r="IH47" s="191"/>
      <c r="II47" s="56"/>
      <c r="IJ47" s="2"/>
      <c r="IK47" s="163" t="s">
        <v>27</v>
      </c>
      <c r="IL47" s="164"/>
      <c r="IM47" s="164"/>
      <c r="IN47" s="165"/>
      <c r="IO47" s="190"/>
      <c r="IP47" s="191"/>
      <c r="IQ47" s="191"/>
      <c r="IR47" s="56"/>
      <c r="IS47" s="2"/>
      <c r="IT47" s="163" t="s">
        <v>27</v>
      </c>
      <c r="IU47" s="164"/>
      <c r="IV47" s="164"/>
      <c r="IW47" s="165"/>
      <c r="IX47" s="190"/>
      <c r="IY47" s="191"/>
      <c r="IZ47" s="191"/>
      <c r="JA47" s="56"/>
      <c r="JB47" s="2"/>
      <c r="JC47" s="163" t="s">
        <v>27</v>
      </c>
      <c r="JD47" s="164"/>
      <c r="JE47" s="164"/>
      <c r="JF47" s="165"/>
      <c r="JG47" s="190"/>
      <c r="JH47" s="191"/>
      <c r="JI47" s="191"/>
      <c r="JJ47" s="56"/>
      <c r="JK47" s="2"/>
      <c r="JL47" s="163" t="s">
        <v>27</v>
      </c>
      <c r="JM47" s="164"/>
      <c r="JN47" s="164"/>
      <c r="JO47" s="165"/>
      <c r="JP47" s="190"/>
      <c r="JQ47" s="191"/>
      <c r="JR47" s="191"/>
      <c r="JS47" s="56"/>
      <c r="JT47" s="2"/>
    </row>
    <row r="48" spans="2:280" ht="12" customHeight="1" x14ac:dyDescent="0.25">
      <c r="B48" s="203" t="s">
        <v>91</v>
      </c>
      <c r="C48" s="204"/>
      <c r="D48" s="204"/>
      <c r="E48" s="80">
        <f>SUM(E49:E59)</f>
        <v>0</v>
      </c>
      <c r="F48" s="190"/>
      <c r="G48" s="191"/>
      <c r="H48" s="191"/>
      <c r="I48" s="56"/>
      <c r="K48" s="203" t="s">
        <v>91</v>
      </c>
      <c r="L48" s="204"/>
      <c r="M48" s="204"/>
      <c r="N48" s="80">
        <f>SUM(N49:N59)</f>
        <v>0</v>
      </c>
      <c r="O48" s="190"/>
      <c r="P48" s="191"/>
      <c r="Q48" s="191"/>
      <c r="R48" s="56"/>
      <c r="S48" s="2"/>
      <c r="T48" s="203" t="s">
        <v>91</v>
      </c>
      <c r="U48" s="204"/>
      <c r="V48" s="204"/>
      <c r="W48" s="80">
        <f t="shared" ref="W48" si="580">SUM(W49:W59)</f>
        <v>0</v>
      </c>
      <c r="X48" s="190"/>
      <c r="Y48" s="191"/>
      <c r="Z48" s="191"/>
      <c r="AA48" s="56"/>
      <c r="AB48" s="2"/>
      <c r="AC48" s="203" t="s">
        <v>91</v>
      </c>
      <c r="AD48" s="204"/>
      <c r="AE48" s="204"/>
      <c r="AF48" s="80">
        <f t="shared" ref="AF48" si="581">SUM(AF49:AF59)</f>
        <v>0</v>
      </c>
      <c r="AG48" s="190"/>
      <c r="AH48" s="191"/>
      <c r="AI48" s="191"/>
      <c r="AJ48" s="56"/>
      <c r="AK48" s="2"/>
      <c r="AL48" s="203" t="s">
        <v>91</v>
      </c>
      <c r="AM48" s="204"/>
      <c r="AN48" s="204"/>
      <c r="AO48" s="80">
        <f t="shared" ref="AO48" si="582">SUM(AO49:AO59)</f>
        <v>0</v>
      </c>
      <c r="AP48" s="190"/>
      <c r="AQ48" s="191"/>
      <c r="AR48" s="191"/>
      <c r="AS48" s="56"/>
      <c r="AT48" s="2"/>
      <c r="AU48" s="203" t="s">
        <v>91</v>
      </c>
      <c r="AV48" s="204"/>
      <c r="AW48" s="204"/>
      <c r="AX48" s="80">
        <f t="shared" ref="AX48" si="583">SUM(AX49:AX59)</f>
        <v>0</v>
      </c>
      <c r="AY48" s="190"/>
      <c r="AZ48" s="191"/>
      <c r="BA48" s="191"/>
      <c r="BB48" s="56"/>
      <c r="BC48" s="2"/>
      <c r="BD48" s="203" t="s">
        <v>91</v>
      </c>
      <c r="BE48" s="204"/>
      <c r="BF48" s="204"/>
      <c r="BG48" s="80">
        <f t="shared" ref="BG48" si="584">SUM(BG49:BG59)</f>
        <v>0</v>
      </c>
      <c r="BH48" s="190"/>
      <c r="BI48" s="191"/>
      <c r="BJ48" s="191"/>
      <c r="BK48" s="56"/>
      <c r="BL48" s="2"/>
      <c r="BM48" s="203" t="s">
        <v>91</v>
      </c>
      <c r="BN48" s="204"/>
      <c r="BO48" s="204"/>
      <c r="BP48" s="80">
        <f t="shared" ref="BP48" si="585">SUM(BP49:BP59)</f>
        <v>0</v>
      </c>
      <c r="BQ48" s="190"/>
      <c r="BR48" s="191"/>
      <c r="BS48" s="191"/>
      <c r="BT48" s="56"/>
      <c r="BU48" s="2"/>
      <c r="BV48" s="203" t="s">
        <v>91</v>
      </c>
      <c r="BW48" s="204"/>
      <c r="BX48" s="204"/>
      <c r="BY48" s="80">
        <f t="shared" ref="BY48" si="586">SUM(BY49:BY59)</f>
        <v>0</v>
      </c>
      <c r="BZ48" s="190"/>
      <c r="CA48" s="191"/>
      <c r="CB48" s="191"/>
      <c r="CC48" s="56"/>
      <c r="CD48" s="2"/>
      <c r="CE48" s="203" t="s">
        <v>91</v>
      </c>
      <c r="CF48" s="204"/>
      <c r="CG48" s="204"/>
      <c r="CH48" s="80">
        <f t="shared" ref="CH48" si="587">SUM(CH49:CH59)</f>
        <v>0</v>
      </c>
      <c r="CI48" s="190"/>
      <c r="CJ48" s="191"/>
      <c r="CK48" s="191"/>
      <c r="CL48" s="56"/>
      <c r="CM48" s="2"/>
      <c r="CN48" s="203" t="s">
        <v>91</v>
      </c>
      <c r="CO48" s="204"/>
      <c r="CP48" s="204"/>
      <c r="CQ48" s="80">
        <f t="shared" ref="CQ48" si="588">SUM(CQ49:CQ59)</f>
        <v>0</v>
      </c>
      <c r="CR48" s="190"/>
      <c r="CS48" s="191"/>
      <c r="CT48" s="191"/>
      <c r="CU48" s="56"/>
      <c r="CV48" s="2"/>
      <c r="CW48" s="203" t="s">
        <v>91</v>
      </c>
      <c r="CX48" s="204"/>
      <c r="CY48" s="204"/>
      <c r="CZ48" s="80">
        <f t="shared" ref="CZ48" si="589">SUM(CZ49:CZ59)</f>
        <v>0</v>
      </c>
      <c r="DA48" s="190"/>
      <c r="DB48" s="191"/>
      <c r="DC48" s="191"/>
      <c r="DD48" s="56"/>
      <c r="DE48" s="2"/>
      <c r="DF48" s="203" t="s">
        <v>91</v>
      </c>
      <c r="DG48" s="204"/>
      <c r="DH48" s="204"/>
      <c r="DI48" s="80">
        <f t="shared" ref="DI48" si="590">SUM(DI49:DI59)</f>
        <v>0</v>
      </c>
      <c r="DJ48" s="190"/>
      <c r="DK48" s="191"/>
      <c r="DL48" s="191"/>
      <c r="DM48" s="56"/>
      <c r="DN48" s="2"/>
      <c r="DO48" s="203" t="s">
        <v>91</v>
      </c>
      <c r="DP48" s="204"/>
      <c r="DQ48" s="204"/>
      <c r="DR48" s="80">
        <f t="shared" ref="DR48" si="591">SUM(DR49:DR59)</f>
        <v>0</v>
      </c>
      <c r="DS48" s="190"/>
      <c r="DT48" s="191"/>
      <c r="DU48" s="191"/>
      <c r="DV48" s="56"/>
      <c r="DW48" s="2"/>
      <c r="DX48" s="203" t="s">
        <v>91</v>
      </c>
      <c r="DY48" s="204"/>
      <c r="DZ48" s="204"/>
      <c r="EA48" s="80">
        <f t="shared" ref="EA48" si="592">SUM(EA49:EA59)</f>
        <v>0</v>
      </c>
      <c r="EB48" s="190"/>
      <c r="EC48" s="191"/>
      <c r="ED48" s="191"/>
      <c r="EE48" s="56"/>
      <c r="EF48" s="2"/>
      <c r="EG48" s="203" t="s">
        <v>91</v>
      </c>
      <c r="EH48" s="204"/>
      <c r="EI48" s="204"/>
      <c r="EJ48" s="80">
        <f t="shared" ref="EJ48" si="593">SUM(EJ49:EJ59)</f>
        <v>0</v>
      </c>
      <c r="EK48" s="190"/>
      <c r="EL48" s="191"/>
      <c r="EM48" s="191"/>
      <c r="EN48" s="56"/>
      <c r="EO48" s="2"/>
      <c r="EP48" s="203" t="s">
        <v>91</v>
      </c>
      <c r="EQ48" s="204"/>
      <c r="ER48" s="204"/>
      <c r="ES48" s="80">
        <f t="shared" ref="ES48" si="594">SUM(ES49:ES59)</f>
        <v>0</v>
      </c>
      <c r="ET48" s="190"/>
      <c r="EU48" s="191"/>
      <c r="EV48" s="191"/>
      <c r="EW48" s="56"/>
      <c r="EX48" s="2"/>
      <c r="EY48" s="203" t="s">
        <v>91</v>
      </c>
      <c r="EZ48" s="204"/>
      <c r="FA48" s="204"/>
      <c r="FB48" s="80">
        <f t="shared" ref="FB48" si="595">SUM(FB49:FB59)</f>
        <v>0</v>
      </c>
      <c r="FC48" s="190"/>
      <c r="FD48" s="191"/>
      <c r="FE48" s="191"/>
      <c r="FF48" s="56"/>
      <c r="FG48" s="2"/>
      <c r="FH48" s="203" t="s">
        <v>91</v>
      </c>
      <c r="FI48" s="204"/>
      <c r="FJ48" s="204"/>
      <c r="FK48" s="80">
        <f t="shared" ref="FK48" si="596">SUM(FK49:FK59)</f>
        <v>0</v>
      </c>
      <c r="FL48" s="190"/>
      <c r="FM48" s="191"/>
      <c r="FN48" s="191"/>
      <c r="FO48" s="56"/>
      <c r="FP48" s="2"/>
      <c r="FQ48" s="203" t="s">
        <v>91</v>
      </c>
      <c r="FR48" s="204"/>
      <c r="FS48" s="204"/>
      <c r="FT48" s="80">
        <f t="shared" ref="FT48" si="597">SUM(FT49:FT59)</f>
        <v>0</v>
      </c>
      <c r="FU48" s="190"/>
      <c r="FV48" s="191"/>
      <c r="FW48" s="191"/>
      <c r="FX48" s="56"/>
      <c r="FY48" s="2"/>
      <c r="FZ48" s="203" t="s">
        <v>91</v>
      </c>
      <c r="GA48" s="204"/>
      <c r="GB48" s="204"/>
      <c r="GC48" s="80">
        <f t="shared" ref="GC48" si="598">SUM(GC49:GC59)</f>
        <v>0</v>
      </c>
      <c r="GD48" s="190"/>
      <c r="GE48" s="191"/>
      <c r="GF48" s="191"/>
      <c r="GG48" s="56"/>
      <c r="GH48" s="2"/>
      <c r="GI48" s="203" t="s">
        <v>91</v>
      </c>
      <c r="GJ48" s="204"/>
      <c r="GK48" s="204"/>
      <c r="GL48" s="80">
        <f t="shared" ref="GL48" si="599">SUM(GL49:GL59)</f>
        <v>0</v>
      </c>
      <c r="GM48" s="190"/>
      <c r="GN48" s="191"/>
      <c r="GO48" s="191"/>
      <c r="GP48" s="56"/>
      <c r="GQ48" s="2"/>
      <c r="GR48" s="203" t="s">
        <v>91</v>
      </c>
      <c r="GS48" s="204"/>
      <c r="GT48" s="204"/>
      <c r="GU48" s="80">
        <f t="shared" ref="GU48" si="600">SUM(GU49:GU59)</f>
        <v>0</v>
      </c>
      <c r="GV48" s="190"/>
      <c r="GW48" s="191"/>
      <c r="GX48" s="191"/>
      <c r="GY48" s="56"/>
      <c r="GZ48" s="2"/>
      <c r="HA48" s="203" t="s">
        <v>91</v>
      </c>
      <c r="HB48" s="204"/>
      <c r="HC48" s="204"/>
      <c r="HD48" s="80">
        <f t="shared" ref="HD48" si="601">SUM(HD49:HD59)</f>
        <v>0</v>
      </c>
      <c r="HE48" s="190"/>
      <c r="HF48" s="191"/>
      <c r="HG48" s="191"/>
      <c r="HH48" s="56"/>
      <c r="HI48" s="2"/>
      <c r="HJ48" s="203" t="s">
        <v>91</v>
      </c>
      <c r="HK48" s="204"/>
      <c r="HL48" s="204"/>
      <c r="HM48" s="80">
        <f t="shared" ref="HM48" si="602">SUM(HM49:HM59)</f>
        <v>0</v>
      </c>
      <c r="HN48" s="190"/>
      <c r="HO48" s="191"/>
      <c r="HP48" s="191"/>
      <c r="HQ48" s="56"/>
      <c r="HR48" s="2"/>
      <c r="HS48" s="203" t="s">
        <v>91</v>
      </c>
      <c r="HT48" s="204"/>
      <c r="HU48" s="204"/>
      <c r="HV48" s="80">
        <f t="shared" ref="HV48" si="603">SUM(HV49:HV59)</f>
        <v>0</v>
      </c>
      <c r="HW48" s="190"/>
      <c r="HX48" s="191"/>
      <c r="HY48" s="191"/>
      <c r="HZ48" s="56"/>
      <c r="IA48" s="2"/>
      <c r="IB48" s="203" t="s">
        <v>91</v>
      </c>
      <c r="IC48" s="204"/>
      <c r="ID48" s="204"/>
      <c r="IE48" s="80">
        <f t="shared" ref="IE48" si="604">SUM(IE49:IE59)</f>
        <v>0</v>
      </c>
      <c r="IF48" s="190"/>
      <c r="IG48" s="191"/>
      <c r="IH48" s="191"/>
      <c r="II48" s="56"/>
      <c r="IJ48" s="2"/>
      <c r="IK48" s="203" t="s">
        <v>91</v>
      </c>
      <c r="IL48" s="204"/>
      <c r="IM48" s="204"/>
      <c r="IN48" s="80">
        <f t="shared" ref="IN48" si="605">SUM(IN49:IN59)</f>
        <v>0</v>
      </c>
      <c r="IO48" s="190"/>
      <c r="IP48" s="191"/>
      <c r="IQ48" s="191"/>
      <c r="IR48" s="56"/>
      <c r="IS48" s="2"/>
      <c r="IT48" s="203" t="s">
        <v>91</v>
      </c>
      <c r="IU48" s="204"/>
      <c r="IV48" s="204"/>
      <c r="IW48" s="80">
        <f t="shared" ref="IW48" si="606">SUM(IW49:IW59)</f>
        <v>0</v>
      </c>
      <c r="IX48" s="190"/>
      <c r="IY48" s="191"/>
      <c r="IZ48" s="191"/>
      <c r="JA48" s="56"/>
      <c r="JB48" s="2"/>
      <c r="JC48" s="203" t="s">
        <v>91</v>
      </c>
      <c r="JD48" s="204"/>
      <c r="JE48" s="204"/>
      <c r="JF48" s="80">
        <f t="shared" ref="JF48" si="607">SUM(JF49:JF59)</f>
        <v>0</v>
      </c>
      <c r="JG48" s="190"/>
      <c r="JH48" s="191"/>
      <c r="JI48" s="191"/>
      <c r="JJ48" s="56"/>
      <c r="JK48" s="2"/>
      <c r="JL48" s="203" t="s">
        <v>91</v>
      </c>
      <c r="JM48" s="204"/>
      <c r="JN48" s="204"/>
      <c r="JO48" s="80">
        <f t="shared" ref="JO48" si="608">SUM(JO49:JO59)</f>
        <v>0</v>
      </c>
      <c r="JP48" s="190"/>
      <c r="JQ48" s="191"/>
      <c r="JR48" s="191"/>
      <c r="JS48" s="56"/>
      <c r="JT48" s="2"/>
    </row>
    <row r="49" spans="2:280" ht="12" customHeight="1" x14ac:dyDescent="0.25">
      <c r="B49" s="192"/>
      <c r="C49" s="193"/>
      <c r="D49" s="193"/>
      <c r="E49" s="70"/>
      <c r="F49" s="190"/>
      <c r="G49" s="191"/>
      <c r="H49" s="191"/>
      <c r="I49" s="56"/>
      <c r="K49" s="192"/>
      <c r="L49" s="193"/>
      <c r="M49" s="193"/>
      <c r="N49" s="70"/>
      <c r="O49" s="190"/>
      <c r="P49" s="191"/>
      <c r="Q49" s="191"/>
      <c r="R49" s="56"/>
      <c r="S49" s="2"/>
      <c r="T49" s="192"/>
      <c r="U49" s="193"/>
      <c r="V49" s="193"/>
      <c r="W49" s="70"/>
      <c r="X49" s="190"/>
      <c r="Y49" s="191"/>
      <c r="Z49" s="191"/>
      <c r="AA49" s="56"/>
      <c r="AB49" s="2"/>
      <c r="AC49" s="192"/>
      <c r="AD49" s="193"/>
      <c r="AE49" s="193"/>
      <c r="AF49" s="70"/>
      <c r="AG49" s="190"/>
      <c r="AH49" s="191"/>
      <c r="AI49" s="191"/>
      <c r="AJ49" s="56"/>
      <c r="AK49" s="2"/>
      <c r="AL49" s="192"/>
      <c r="AM49" s="193"/>
      <c r="AN49" s="193"/>
      <c r="AO49" s="70"/>
      <c r="AP49" s="190"/>
      <c r="AQ49" s="191"/>
      <c r="AR49" s="191"/>
      <c r="AS49" s="56"/>
      <c r="AT49" s="2"/>
      <c r="AU49" s="192"/>
      <c r="AV49" s="193"/>
      <c r="AW49" s="193"/>
      <c r="AX49" s="70"/>
      <c r="AY49" s="190"/>
      <c r="AZ49" s="191"/>
      <c r="BA49" s="191"/>
      <c r="BB49" s="56"/>
      <c r="BC49" s="2"/>
      <c r="BD49" s="192"/>
      <c r="BE49" s="193"/>
      <c r="BF49" s="193"/>
      <c r="BG49" s="70"/>
      <c r="BH49" s="190"/>
      <c r="BI49" s="191"/>
      <c r="BJ49" s="191"/>
      <c r="BK49" s="56"/>
      <c r="BL49" s="2"/>
      <c r="BM49" s="192"/>
      <c r="BN49" s="193"/>
      <c r="BO49" s="193"/>
      <c r="BP49" s="70"/>
      <c r="BQ49" s="190"/>
      <c r="BR49" s="191"/>
      <c r="BS49" s="191"/>
      <c r="BT49" s="56"/>
      <c r="BU49" s="2"/>
      <c r="BV49" s="192"/>
      <c r="BW49" s="193"/>
      <c r="BX49" s="193"/>
      <c r="BY49" s="70"/>
      <c r="BZ49" s="190"/>
      <c r="CA49" s="191"/>
      <c r="CB49" s="191"/>
      <c r="CC49" s="56"/>
      <c r="CD49" s="2"/>
      <c r="CE49" s="192"/>
      <c r="CF49" s="193"/>
      <c r="CG49" s="193"/>
      <c r="CH49" s="70"/>
      <c r="CI49" s="190"/>
      <c r="CJ49" s="191"/>
      <c r="CK49" s="191"/>
      <c r="CL49" s="56"/>
      <c r="CM49" s="2"/>
      <c r="CN49" s="192"/>
      <c r="CO49" s="193"/>
      <c r="CP49" s="193"/>
      <c r="CQ49" s="70"/>
      <c r="CR49" s="190"/>
      <c r="CS49" s="191"/>
      <c r="CT49" s="191"/>
      <c r="CU49" s="56"/>
      <c r="CV49" s="2"/>
      <c r="CW49" s="192"/>
      <c r="CX49" s="193"/>
      <c r="CY49" s="193"/>
      <c r="CZ49" s="70"/>
      <c r="DA49" s="190"/>
      <c r="DB49" s="191"/>
      <c r="DC49" s="191"/>
      <c r="DD49" s="56"/>
      <c r="DE49" s="2"/>
      <c r="DF49" s="192"/>
      <c r="DG49" s="193"/>
      <c r="DH49" s="193"/>
      <c r="DI49" s="70"/>
      <c r="DJ49" s="190"/>
      <c r="DK49" s="191"/>
      <c r="DL49" s="191"/>
      <c r="DM49" s="56"/>
      <c r="DN49" s="2"/>
      <c r="DO49" s="192"/>
      <c r="DP49" s="193"/>
      <c r="DQ49" s="193"/>
      <c r="DR49" s="70"/>
      <c r="DS49" s="190"/>
      <c r="DT49" s="191"/>
      <c r="DU49" s="191"/>
      <c r="DV49" s="56"/>
      <c r="DW49" s="2"/>
      <c r="DX49" s="192"/>
      <c r="DY49" s="193"/>
      <c r="DZ49" s="193"/>
      <c r="EA49" s="70"/>
      <c r="EB49" s="190"/>
      <c r="EC49" s="191"/>
      <c r="ED49" s="191"/>
      <c r="EE49" s="56"/>
      <c r="EF49" s="2"/>
      <c r="EG49" s="192"/>
      <c r="EH49" s="193"/>
      <c r="EI49" s="193"/>
      <c r="EJ49" s="70"/>
      <c r="EK49" s="190"/>
      <c r="EL49" s="191"/>
      <c r="EM49" s="191"/>
      <c r="EN49" s="56"/>
      <c r="EO49" s="2"/>
      <c r="EP49" s="192"/>
      <c r="EQ49" s="193"/>
      <c r="ER49" s="193"/>
      <c r="ES49" s="70"/>
      <c r="ET49" s="190"/>
      <c r="EU49" s="191"/>
      <c r="EV49" s="191"/>
      <c r="EW49" s="56"/>
      <c r="EX49" s="2"/>
      <c r="EY49" s="192"/>
      <c r="EZ49" s="193"/>
      <c r="FA49" s="193"/>
      <c r="FB49" s="70"/>
      <c r="FC49" s="190"/>
      <c r="FD49" s="191"/>
      <c r="FE49" s="191"/>
      <c r="FF49" s="56"/>
      <c r="FG49" s="2"/>
      <c r="FH49" s="192"/>
      <c r="FI49" s="193"/>
      <c r="FJ49" s="193"/>
      <c r="FK49" s="70"/>
      <c r="FL49" s="190"/>
      <c r="FM49" s="191"/>
      <c r="FN49" s="191"/>
      <c r="FO49" s="56"/>
      <c r="FP49" s="2"/>
      <c r="FQ49" s="192"/>
      <c r="FR49" s="193"/>
      <c r="FS49" s="193"/>
      <c r="FT49" s="70"/>
      <c r="FU49" s="190"/>
      <c r="FV49" s="191"/>
      <c r="FW49" s="191"/>
      <c r="FX49" s="56"/>
      <c r="FY49" s="2"/>
      <c r="FZ49" s="192"/>
      <c r="GA49" s="193"/>
      <c r="GB49" s="193"/>
      <c r="GC49" s="70"/>
      <c r="GD49" s="190"/>
      <c r="GE49" s="191"/>
      <c r="GF49" s="191"/>
      <c r="GG49" s="56"/>
      <c r="GH49" s="2"/>
      <c r="GI49" s="192"/>
      <c r="GJ49" s="193"/>
      <c r="GK49" s="193"/>
      <c r="GL49" s="70"/>
      <c r="GM49" s="190"/>
      <c r="GN49" s="191"/>
      <c r="GO49" s="191"/>
      <c r="GP49" s="56"/>
      <c r="GQ49" s="2"/>
      <c r="GR49" s="192"/>
      <c r="GS49" s="193"/>
      <c r="GT49" s="193"/>
      <c r="GU49" s="70"/>
      <c r="GV49" s="190"/>
      <c r="GW49" s="191"/>
      <c r="GX49" s="191"/>
      <c r="GY49" s="56"/>
      <c r="GZ49" s="2"/>
      <c r="HA49" s="192"/>
      <c r="HB49" s="193"/>
      <c r="HC49" s="193"/>
      <c r="HD49" s="70"/>
      <c r="HE49" s="190"/>
      <c r="HF49" s="191"/>
      <c r="HG49" s="191"/>
      <c r="HH49" s="56"/>
      <c r="HI49" s="2"/>
      <c r="HJ49" s="192"/>
      <c r="HK49" s="193"/>
      <c r="HL49" s="193"/>
      <c r="HM49" s="70"/>
      <c r="HN49" s="190"/>
      <c r="HO49" s="191"/>
      <c r="HP49" s="191"/>
      <c r="HQ49" s="56"/>
      <c r="HR49" s="2"/>
      <c r="HS49" s="192"/>
      <c r="HT49" s="193"/>
      <c r="HU49" s="193"/>
      <c r="HV49" s="70"/>
      <c r="HW49" s="190"/>
      <c r="HX49" s="191"/>
      <c r="HY49" s="191"/>
      <c r="HZ49" s="56"/>
      <c r="IA49" s="2"/>
      <c r="IB49" s="192"/>
      <c r="IC49" s="193"/>
      <c r="ID49" s="193"/>
      <c r="IE49" s="70"/>
      <c r="IF49" s="190"/>
      <c r="IG49" s="191"/>
      <c r="IH49" s="191"/>
      <c r="II49" s="56"/>
      <c r="IJ49" s="2"/>
      <c r="IK49" s="192"/>
      <c r="IL49" s="193"/>
      <c r="IM49" s="193"/>
      <c r="IN49" s="70"/>
      <c r="IO49" s="190"/>
      <c r="IP49" s="191"/>
      <c r="IQ49" s="191"/>
      <c r="IR49" s="56"/>
      <c r="IS49" s="2"/>
      <c r="IT49" s="192"/>
      <c r="IU49" s="193"/>
      <c r="IV49" s="193"/>
      <c r="IW49" s="70"/>
      <c r="IX49" s="190"/>
      <c r="IY49" s="191"/>
      <c r="IZ49" s="191"/>
      <c r="JA49" s="56"/>
      <c r="JB49" s="2"/>
      <c r="JC49" s="192"/>
      <c r="JD49" s="193"/>
      <c r="JE49" s="193"/>
      <c r="JF49" s="70"/>
      <c r="JG49" s="190"/>
      <c r="JH49" s="191"/>
      <c r="JI49" s="191"/>
      <c r="JJ49" s="56"/>
      <c r="JK49" s="2"/>
      <c r="JL49" s="192"/>
      <c r="JM49" s="193"/>
      <c r="JN49" s="193"/>
      <c r="JO49" s="70"/>
      <c r="JP49" s="190"/>
      <c r="JQ49" s="191"/>
      <c r="JR49" s="191"/>
      <c r="JS49" s="56"/>
      <c r="JT49" s="2"/>
    </row>
    <row r="50" spans="2:280" ht="12" customHeight="1" x14ac:dyDescent="0.25">
      <c r="B50" s="190"/>
      <c r="C50" s="191"/>
      <c r="D50" s="191"/>
      <c r="E50" s="56"/>
      <c r="F50" s="190"/>
      <c r="G50" s="191"/>
      <c r="H50" s="191"/>
      <c r="I50" s="56"/>
      <c r="K50" s="190"/>
      <c r="L50" s="191"/>
      <c r="M50" s="191"/>
      <c r="N50" s="56"/>
      <c r="O50" s="190"/>
      <c r="P50" s="191"/>
      <c r="Q50" s="191"/>
      <c r="R50" s="56"/>
      <c r="S50" s="2"/>
      <c r="T50" s="190"/>
      <c r="U50" s="191"/>
      <c r="V50" s="191"/>
      <c r="W50" s="56"/>
      <c r="X50" s="190"/>
      <c r="Y50" s="191"/>
      <c r="Z50" s="191"/>
      <c r="AA50" s="56"/>
      <c r="AB50" s="2"/>
      <c r="AC50" s="190"/>
      <c r="AD50" s="191"/>
      <c r="AE50" s="191"/>
      <c r="AF50" s="56"/>
      <c r="AG50" s="190"/>
      <c r="AH50" s="191"/>
      <c r="AI50" s="191"/>
      <c r="AJ50" s="56"/>
      <c r="AK50" s="2"/>
      <c r="AL50" s="190"/>
      <c r="AM50" s="191"/>
      <c r="AN50" s="191"/>
      <c r="AO50" s="56"/>
      <c r="AP50" s="190"/>
      <c r="AQ50" s="191"/>
      <c r="AR50" s="191"/>
      <c r="AS50" s="56"/>
      <c r="AT50" s="2"/>
      <c r="AU50" s="190"/>
      <c r="AV50" s="191"/>
      <c r="AW50" s="191"/>
      <c r="AX50" s="56"/>
      <c r="AY50" s="190"/>
      <c r="AZ50" s="191"/>
      <c r="BA50" s="191"/>
      <c r="BB50" s="56"/>
      <c r="BC50" s="2"/>
      <c r="BD50" s="190"/>
      <c r="BE50" s="191"/>
      <c r="BF50" s="191"/>
      <c r="BG50" s="56"/>
      <c r="BH50" s="190"/>
      <c r="BI50" s="191"/>
      <c r="BJ50" s="191"/>
      <c r="BK50" s="56"/>
      <c r="BL50" s="2"/>
      <c r="BM50" s="190"/>
      <c r="BN50" s="191"/>
      <c r="BO50" s="191"/>
      <c r="BP50" s="56"/>
      <c r="BQ50" s="190"/>
      <c r="BR50" s="191"/>
      <c r="BS50" s="191"/>
      <c r="BT50" s="56"/>
      <c r="BU50" s="2"/>
      <c r="BV50" s="190"/>
      <c r="BW50" s="191"/>
      <c r="BX50" s="191"/>
      <c r="BY50" s="56"/>
      <c r="BZ50" s="190"/>
      <c r="CA50" s="191"/>
      <c r="CB50" s="191"/>
      <c r="CC50" s="56"/>
      <c r="CD50" s="2"/>
      <c r="CE50" s="190"/>
      <c r="CF50" s="191"/>
      <c r="CG50" s="191"/>
      <c r="CH50" s="56"/>
      <c r="CI50" s="190"/>
      <c r="CJ50" s="191"/>
      <c r="CK50" s="191"/>
      <c r="CL50" s="56"/>
      <c r="CM50" s="2"/>
      <c r="CN50" s="190"/>
      <c r="CO50" s="191"/>
      <c r="CP50" s="191"/>
      <c r="CQ50" s="56"/>
      <c r="CR50" s="190"/>
      <c r="CS50" s="191"/>
      <c r="CT50" s="191"/>
      <c r="CU50" s="56"/>
      <c r="CV50" s="2"/>
      <c r="CW50" s="190"/>
      <c r="CX50" s="191"/>
      <c r="CY50" s="191"/>
      <c r="CZ50" s="56"/>
      <c r="DA50" s="190"/>
      <c r="DB50" s="191"/>
      <c r="DC50" s="191"/>
      <c r="DD50" s="56"/>
      <c r="DE50" s="2"/>
      <c r="DF50" s="190"/>
      <c r="DG50" s="191"/>
      <c r="DH50" s="191"/>
      <c r="DI50" s="56"/>
      <c r="DJ50" s="190"/>
      <c r="DK50" s="191"/>
      <c r="DL50" s="191"/>
      <c r="DM50" s="56"/>
      <c r="DN50" s="2"/>
      <c r="DO50" s="190"/>
      <c r="DP50" s="191"/>
      <c r="DQ50" s="191"/>
      <c r="DR50" s="56"/>
      <c r="DS50" s="190"/>
      <c r="DT50" s="191"/>
      <c r="DU50" s="191"/>
      <c r="DV50" s="56"/>
      <c r="DW50" s="2"/>
      <c r="DX50" s="190"/>
      <c r="DY50" s="191"/>
      <c r="DZ50" s="191"/>
      <c r="EA50" s="56"/>
      <c r="EB50" s="190"/>
      <c r="EC50" s="191"/>
      <c r="ED50" s="191"/>
      <c r="EE50" s="56"/>
      <c r="EF50" s="2"/>
      <c r="EG50" s="190"/>
      <c r="EH50" s="191"/>
      <c r="EI50" s="191"/>
      <c r="EJ50" s="56"/>
      <c r="EK50" s="190"/>
      <c r="EL50" s="191"/>
      <c r="EM50" s="191"/>
      <c r="EN50" s="56"/>
      <c r="EO50" s="2"/>
      <c r="EP50" s="190"/>
      <c r="EQ50" s="191"/>
      <c r="ER50" s="191"/>
      <c r="ES50" s="56"/>
      <c r="ET50" s="190"/>
      <c r="EU50" s="191"/>
      <c r="EV50" s="191"/>
      <c r="EW50" s="56"/>
      <c r="EX50" s="2"/>
      <c r="EY50" s="190"/>
      <c r="EZ50" s="191"/>
      <c r="FA50" s="191"/>
      <c r="FB50" s="56"/>
      <c r="FC50" s="190"/>
      <c r="FD50" s="191"/>
      <c r="FE50" s="191"/>
      <c r="FF50" s="56"/>
      <c r="FG50" s="2"/>
      <c r="FH50" s="190"/>
      <c r="FI50" s="191"/>
      <c r="FJ50" s="191"/>
      <c r="FK50" s="56"/>
      <c r="FL50" s="190"/>
      <c r="FM50" s="191"/>
      <c r="FN50" s="191"/>
      <c r="FO50" s="56"/>
      <c r="FP50" s="2"/>
      <c r="FQ50" s="190"/>
      <c r="FR50" s="191"/>
      <c r="FS50" s="191"/>
      <c r="FT50" s="56"/>
      <c r="FU50" s="190"/>
      <c r="FV50" s="191"/>
      <c r="FW50" s="191"/>
      <c r="FX50" s="56"/>
      <c r="FY50" s="2"/>
      <c r="FZ50" s="190"/>
      <c r="GA50" s="191"/>
      <c r="GB50" s="191"/>
      <c r="GC50" s="56"/>
      <c r="GD50" s="190"/>
      <c r="GE50" s="191"/>
      <c r="GF50" s="191"/>
      <c r="GG50" s="56"/>
      <c r="GH50" s="2"/>
      <c r="GI50" s="190"/>
      <c r="GJ50" s="191"/>
      <c r="GK50" s="191"/>
      <c r="GL50" s="56"/>
      <c r="GM50" s="190"/>
      <c r="GN50" s="191"/>
      <c r="GO50" s="191"/>
      <c r="GP50" s="56"/>
      <c r="GQ50" s="2"/>
      <c r="GR50" s="190"/>
      <c r="GS50" s="191"/>
      <c r="GT50" s="191"/>
      <c r="GU50" s="56"/>
      <c r="GV50" s="190"/>
      <c r="GW50" s="191"/>
      <c r="GX50" s="191"/>
      <c r="GY50" s="56"/>
      <c r="GZ50" s="2"/>
      <c r="HA50" s="190"/>
      <c r="HB50" s="191"/>
      <c r="HC50" s="191"/>
      <c r="HD50" s="56"/>
      <c r="HE50" s="190"/>
      <c r="HF50" s="191"/>
      <c r="HG50" s="191"/>
      <c r="HH50" s="56"/>
      <c r="HI50" s="2"/>
      <c r="HJ50" s="190"/>
      <c r="HK50" s="191"/>
      <c r="HL50" s="191"/>
      <c r="HM50" s="56"/>
      <c r="HN50" s="190"/>
      <c r="HO50" s="191"/>
      <c r="HP50" s="191"/>
      <c r="HQ50" s="56"/>
      <c r="HR50" s="2"/>
      <c r="HS50" s="190"/>
      <c r="HT50" s="191"/>
      <c r="HU50" s="191"/>
      <c r="HV50" s="56"/>
      <c r="HW50" s="190"/>
      <c r="HX50" s="191"/>
      <c r="HY50" s="191"/>
      <c r="HZ50" s="56"/>
      <c r="IA50" s="2"/>
      <c r="IB50" s="190"/>
      <c r="IC50" s="191"/>
      <c r="ID50" s="191"/>
      <c r="IE50" s="56"/>
      <c r="IF50" s="190"/>
      <c r="IG50" s="191"/>
      <c r="IH50" s="191"/>
      <c r="II50" s="56"/>
      <c r="IJ50" s="2"/>
      <c r="IK50" s="190"/>
      <c r="IL50" s="191"/>
      <c r="IM50" s="191"/>
      <c r="IN50" s="56"/>
      <c r="IO50" s="190"/>
      <c r="IP50" s="191"/>
      <c r="IQ50" s="191"/>
      <c r="IR50" s="56"/>
      <c r="IS50" s="2"/>
      <c r="IT50" s="190"/>
      <c r="IU50" s="191"/>
      <c r="IV50" s="191"/>
      <c r="IW50" s="56"/>
      <c r="IX50" s="190"/>
      <c r="IY50" s="191"/>
      <c r="IZ50" s="191"/>
      <c r="JA50" s="56"/>
      <c r="JB50" s="2"/>
      <c r="JC50" s="190"/>
      <c r="JD50" s="191"/>
      <c r="JE50" s="191"/>
      <c r="JF50" s="56"/>
      <c r="JG50" s="190"/>
      <c r="JH50" s="191"/>
      <c r="JI50" s="191"/>
      <c r="JJ50" s="56"/>
      <c r="JK50" s="2"/>
      <c r="JL50" s="190"/>
      <c r="JM50" s="191"/>
      <c r="JN50" s="191"/>
      <c r="JO50" s="56"/>
      <c r="JP50" s="190"/>
      <c r="JQ50" s="191"/>
      <c r="JR50" s="191"/>
      <c r="JS50" s="56"/>
      <c r="JT50" s="2"/>
    </row>
    <row r="51" spans="2:280" ht="12" customHeight="1" x14ac:dyDescent="0.25">
      <c r="B51" s="190"/>
      <c r="C51" s="191"/>
      <c r="D51" s="191"/>
      <c r="E51" s="56"/>
      <c r="F51" s="190"/>
      <c r="G51" s="191"/>
      <c r="H51" s="191"/>
      <c r="I51" s="56"/>
      <c r="K51" s="190"/>
      <c r="L51" s="191"/>
      <c r="M51" s="191"/>
      <c r="N51" s="56"/>
      <c r="O51" s="190"/>
      <c r="P51" s="191"/>
      <c r="Q51" s="191"/>
      <c r="R51" s="56"/>
      <c r="S51" s="2"/>
      <c r="T51" s="190"/>
      <c r="U51" s="191"/>
      <c r="V51" s="191"/>
      <c r="W51" s="56"/>
      <c r="X51" s="190"/>
      <c r="Y51" s="191"/>
      <c r="Z51" s="191"/>
      <c r="AA51" s="56"/>
      <c r="AB51" s="2"/>
      <c r="AC51" s="190"/>
      <c r="AD51" s="191"/>
      <c r="AE51" s="191"/>
      <c r="AF51" s="56"/>
      <c r="AG51" s="190"/>
      <c r="AH51" s="191"/>
      <c r="AI51" s="191"/>
      <c r="AJ51" s="56"/>
      <c r="AK51" s="2"/>
      <c r="AL51" s="190"/>
      <c r="AM51" s="191"/>
      <c r="AN51" s="191"/>
      <c r="AO51" s="56"/>
      <c r="AP51" s="190"/>
      <c r="AQ51" s="191"/>
      <c r="AR51" s="191"/>
      <c r="AS51" s="56"/>
      <c r="AT51" s="2"/>
      <c r="AU51" s="190"/>
      <c r="AV51" s="191"/>
      <c r="AW51" s="191"/>
      <c r="AX51" s="56"/>
      <c r="AY51" s="190"/>
      <c r="AZ51" s="191"/>
      <c r="BA51" s="191"/>
      <c r="BB51" s="56"/>
      <c r="BC51" s="2"/>
      <c r="BD51" s="190"/>
      <c r="BE51" s="191"/>
      <c r="BF51" s="191"/>
      <c r="BG51" s="56"/>
      <c r="BH51" s="190"/>
      <c r="BI51" s="191"/>
      <c r="BJ51" s="191"/>
      <c r="BK51" s="56"/>
      <c r="BL51" s="2"/>
      <c r="BM51" s="190"/>
      <c r="BN51" s="191"/>
      <c r="BO51" s="191"/>
      <c r="BP51" s="56"/>
      <c r="BQ51" s="190"/>
      <c r="BR51" s="191"/>
      <c r="BS51" s="191"/>
      <c r="BT51" s="56"/>
      <c r="BU51" s="2"/>
      <c r="BV51" s="190"/>
      <c r="BW51" s="191"/>
      <c r="BX51" s="191"/>
      <c r="BY51" s="56"/>
      <c r="BZ51" s="190"/>
      <c r="CA51" s="191"/>
      <c r="CB51" s="191"/>
      <c r="CC51" s="56"/>
      <c r="CD51" s="2"/>
      <c r="CE51" s="190"/>
      <c r="CF51" s="191"/>
      <c r="CG51" s="191"/>
      <c r="CH51" s="56"/>
      <c r="CI51" s="190"/>
      <c r="CJ51" s="191"/>
      <c r="CK51" s="191"/>
      <c r="CL51" s="56"/>
      <c r="CM51" s="2"/>
      <c r="CN51" s="190"/>
      <c r="CO51" s="191"/>
      <c r="CP51" s="191"/>
      <c r="CQ51" s="56"/>
      <c r="CR51" s="190"/>
      <c r="CS51" s="191"/>
      <c r="CT51" s="191"/>
      <c r="CU51" s="56"/>
      <c r="CV51" s="2"/>
      <c r="CW51" s="190"/>
      <c r="CX51" s="191"/>
      <c r="CY51" s="191"/>
      <c r="CZ51" s="56"/>
      <c r="DA51" s="190"/>
      <c r="DB51" s="191"/>
      <c r="DC51" s="191"/>
      <c r="DD51" s="56"/>
      <c r="DE51" s="2"/>
      <c r="DF51" s="190"/>
      <c r="DG51" s="191"/>
      <c r="DH51" s="191"/>
      <c r="DI51" s="56"/>
      <c r="DJ51" s="190"/>
      <c r="DK51" s="191"/>
      <c r="DL51" s="191"/>
      <c r="DM51" s="56"/>
      <c r="DN51" s="2"/>
      <c r="DO51" s="190"/>
      <c r="DP51" s="191"/>
      <c r="DQ51" s="191"/>
      <c r="DR51" s="56"/>
      <c r="DS51" s="190"/>
      <c r="DT51" s="191"/>
      <c r="DU51" s="191"/>
      <c r="DV51" s="56"/>
      <c r="DW51" s="2"/>
      <c r="DX51" s="190"/>
      <c r="DY51" s="191"/>
      <c r="DZ51" s="191"/>
      <c r="EA51" s="56"/>
      <c r="EB51" s="190"/>
      <c r="EC51" s="191"/>
      <c r="ED51" s="191"/>
      <c r="EE51" s="56"/>
      <c r="EF51" s="2"/>
      <c r="EG51" s="190"/>
      <c r="EH51" s="191"/>
      <c r="EI51" s="191"/>
      <c r="EJ51" s="56"/>
      <c r="EK51" s="190"/>
      <c r="EL51" s="191"/>
      <c r="EM51" s="191"/>
      <c r="EN51" s="56"/>
      <c r="EO51" s="2"/>
      <c r="EP51" s="190"/>
      <c r="EQ51" s="191"/>
      <c r="ER51" s="191"/>
      <c r="ES51" s="56"/>
      <c r="ET51" s="190"/>
      <c r="EU51" s="191"/>
      <c r="EV51" s="191"/>
      <c r="EW51" s="56"/>
      <c r="EX51" s="2"/>
      <c r="EY51" s="190"/>
      <c r="EZ51" s="191"/>
      <c r="FA51" s="191"/>
      <c r="FB51" s="56"/>
      <c r="FC51" s="190"/>
      <c r="FD51" s="191"/>
      <c r="FE51" s="191"/>
      <c r="FF51" s="56"/>
      <c r="FG51" s="2"/>
      <c r="FH51" s="190"/>
      <c r="FI51" s="191"/>
      <c r="FJ51" s="191"/>
      <c r="FK51" s="56"/>
      <c r="FL51" s="190"/>
      <c r="FM51" s="191"/>
      <c r="FN51" s="191"/>
      <c r="FO51" s="56"/>
      <c r="FP51" s="2"/>
      <c r="FQ51" s="190"/>
      <c r="FR51" s="191"/>
      <c r="FS51" s="191"/>
      <c r="FT51" s="56"/>
      <c r="FU51" s="190"/>
      <c r="FV51" s="191"/>
      <c r="FW51" s="191"/>
      <c r="FX51" s="56"/>
      <c r="FY51" s="2"/>
      <c r="FZ51" s="190"/>
      <c r="GA51" s="191"/>
      <c r="GB51" s="191"/>
      <c r="GC51" s="56"/>
      <c r="GD51" s="190"/>
      <c r="GE51" s="191"/>
      <c r="GF51" s="191"/>
      <c r="GG51" s="56"/>
      <c r="GH51" s="2"/>
      <c r="GI51" s="190"/>
      <c r="GJ51" s="191"/>
      <c r="GK51" s="191"/>
      <c r="GL51" s="56"/>
      <c r="GM51" s="190"/>
      <c r="GN51" s="191"/>
      <c r="GO51" s="191"/>
      <c r="GP51" s="56"/>
      <c r="GQ51" s="2"/>
      <c r="GR51" s="190"/>
      <c r="GS51" s="191"/>
      <c r="GT51" s="191"/>
      <c r="GU51" s="56"/>
      <c r="GV51" s="190"/>
      <c r="GW51" s="191"/>
      <c r="GX51" s="191"/>
      <c r="GY51" s="56"/>
      <c r="GZ51" s="2"/>
      <c r="HA51" s="190"/>
      <c r="HB51" s="191"/>
      <c r="HC51" s="191"/>
      <c r="HD51" s="56"/>
      <c r="HE51" s="190"/>
      <c r="HF51" s="191"/>
      <c r="HG51" s="191"/>
      <c r="HH51" s="56"/>
      <c r="HI51" s="2"/>
      <c r="HJ51" s="190"/>
      <c r="HK51" s="191"/>
      <c r="HL51" s="191"/>
      <c r="HM51" s="56"/>
      <c r="HN51" s="190"/>
      <c r="HO51" s="191"/>
      <c r="HP51" s="191"/>
      <c r="HQ51" s="56"/>
      <c r="HR51" s="2"/>
      <c r="HS51" s="190"/>
      <c r="HT51" s="191"/>
      <c r="HU51" s="191"/>
      <c r="HV51" s="56"/>
      <c r="HW51" s="190"/>
      <c r="HX51" s="191"/>
      <c r="HY51" s="191"/>
      <c r="HZ51" s="56"/>
      <c r="IA51" s="2"/>
      <c r="IB51" s="190"/>
      <c r="IC51" s="191"/>
      <c r="ID51" s="191"/>
      <c r="IE51" s="56"/>
      <c r="IF51" s="190"/>
      <c r="IG51" s="191"/>
      <c r="IH51" s="191"/>
      <c r="II51" s="56"/>
      <c r="IJ51" s="2"/>
      <c r="IK51" s="190"/>
      <c r="IL51" s="191"/>
      <c r="IM51" s="191"/>
      <c r="IN51" s="56"/>
      <c r="IO51" s="190"/>
      <c r="IP51" s="191"/>
      <c r="IQ51" s="191"/>
      <c r="IR51" s="56"/>
      <c r="IS51" s="2"/>
      <c r="IT51" s="190"/>
      <c r="IU51" s="191"/>
      <c r="IV51" s="191"/>
      <c r="IW51" s="56"/>
      <c r="IX51" s="190"/>
      <c r="IY51" s="191"/>
      <c r="IZ51" s="191"/>
      <c r="JA51" s="56"/>
      <c r="JB51" s="2"/>
      <c r="JC51" s="190"/>
      <c r="JD51" s="191"/>
      <c r="JE51" s="191"/>
      <c r="JF51" s="56"/>
      <c r="JG51" s="190"/>
      <c r="JH51" s="191"/>
      <c r="JI51" s="191"/>
      <c r="JJ51" s="56"/>
      <c r="JK51" s="2"/>
      <c r="JL51" s="190"/>
      <c r="JM51" s="191"/>
      <c r="JN51" s="191"/>
      <c r="JO51" s="56"/>
      <c r="JP51" s="190"/>
      <c r="JQ51" s="191"/>
      <c r="JR51" s="191"/>
      <c r="JS51" s="56"/>
      <c r="JT51" s="2"/>
    </row>
    <row r="52" spans="2:280" ht="12" customHeight="1" x14ac:dyDescent="0.25">
      <c r="B52" s="190"/>
      <c r="C52" s="191"/>
      <c r="D52" s="191"/>
      <c r="E52" s="56"/>
      <c r="F52" s="190"/>
      <c r="G52" s="191"/>
      <c r="H52" s="191"/>
      <c r="I52" s="56"/>
      <c r="K52" s="190"/>
      <c r="L52" s="191"/>
      <c r="M52" s="191"/>
      <c r="N52" s="56"/>
      <c r="O52" s="190"/>
      <c r="P52" s="191"/>
      <c r="Q52" s="191"/>
      <c r="R52" s="56"/>
      <c r="S52" s="2"/>
      <c r="T52" s="190"/>
      <c r="U52" s="191"/>
      <c r="V52" s="191"/>
      <c r="W52" s="56"/>
      <c r="X52" s="190"/>
      <c r="Y52" s="191"/>
      <c r="Z52" s="191"/>
      <c r="AA52" s="56"/>
      <c r="AB52" s="2"/>
      <c r="AC52" s="190"/>
      <c r="AD52" s="191"/>
      <c r="AE52" s="191"/>
      <c r="AF52" s="56"/>
      <c r="AG52" s="190"/>
      <c r="AH52" s="191"/>
      <c r="AI52" s="191"/>
      <c r="AJ52" s="56"/>
      <c r="AK52" s="2"/>
      <c r="AL52" s="190"/>
      <c r="AM52" s="191"/>
      <c r="AN52" s="191"/>
      <c r="AO52" s="56"/>
      <c r="AP52" s="190"/>
      <c r="AQ52" s="191"/>
      <c r="AR52" s="191"/>
      <c r="AS52" s="56"/>
      <c r="AT52" s="2"/>
      <c r="AU52" s="190"/>
      <c r="AV52" s="191"/>
      <c r="AW52" s="191"/>
      <c r="AX52" s="56"/>
      <c r="AY52" s="190"/>
      <c r="AZ52" s="191"/>
      <c r="BA52" s="191"/>
      <c r="BB52" s="56"/>
      <c r="BC52" s="2"/>
      <c r="BD52" s="190"/>
      <c r="BE52" s="191"/>
      <c r="BF52" s="191"/>
      <c r="BG52" s="56"/>
      <c r="BH52" s="190"/>
      <c r="BI52" s="191"/>
      <c r="BJ52" s="191"/>
      <c r="BK52" s="56"/>
      <c r="BL52" s="2"/>
      <c r="BM52" s="190"/>
      <c r="BN52" s="191"/>
      <c r="BO52" s="191"/>
      <c r="BP52" s="56"/>
      <c r="BQ52" s="190"/>
      <c r="BR52" s="191"/>
      <c r="BS52" s="191"/>
      <c r="BT52" s="56"/>
      <c r="BU52" s="2"/>
      <c r="BV52" s="190"/>
      <c r="BW52" s="191"/>
      <c r="BX52" s="191"/>
      <c r="BY52" s="56"/>
      <c r="BZ52" s="190"/>
      <c r="CA52" s="191"/>
      <c r="CB52" s="191"/>
      <c r="CC52" s="56"/>
      <c r="CD52" s="2"/>
      <c r="CE52" s="190"/>
      <c r="CF52" s="191"/>
      <c r="CG52" s="191"/>
      <c r="CH52" s="56"/>
      <c r="CI52" s="190"/>
      <c r="CJ52" s="191"/>
      <c r="CK52" s="191"/>
      <c r="CL52" s="56"/>
      <c r="CM52" s="2"/>
      <c r="CN52" s="190"/>
      <c r="CO52" s="191"/>
      <c r="CP52" s="191"/>
      <c r="CQ52" s="56"/>
      <c r="CR52" s="190"/>
      <c r="CS52" s="191"/>
      <c r="CT52" s="191"/>
      <c r="CU52" s="56"/>
      <c r="CV52" s="2"/>
      <c r="CW52" s="190"/>
      <c r="CX52" s="191"/>
      <c r="CY52" s="191"/>
      <c r="CZ52" s="56"/>
      <c r="DA52" s="190"/>
      <c r="DB52" s="191"/>
      <c r="DC52" s="191"/>
      <c r="DD52" s="56"/>
      <c r="DE52" s="2"/>
      <c r="DF52" s="190"/>
      <c r="DG52" s="191"/>
      <c r="DH52" s="191"/>
      <c r="DI52" s="56"/>
      <c r="DJ52" s="190"/>
      <c r="DK52" s="191"/>
      <c r="DL52" s="191"/>
      <c r="DM52" s="56"/>
      <c r="DN52" s="2"/>
      <c r="DO52" s="190"/>
      <c r="DP52" s="191"/>
      <c r="DQ52" s="191"/>
      <c r="DR52" s="56"/>
      <c r="DS52" s="190"/>
      <c r="DT52" s="191"/>
      <c r="DU52" s="191"/>
      <c r="DV52" s="56"/>
      <c r="DW52" s="2"/>
      <c r="DX52" s="190"/>
      <c r="DY52" s="191"/>
      <c r="DZ52" s="191"/>
      <c r="EA52" s="56"/>
      <c r="EB52" s="190"/>
      <c r="EC52" s="191"/>
      <c r="ED52" s="191"/>
      <c r="EE52" s="56"/>
      <c r="EF52" s="2"/>
      <c r="EG52" s="190"/>
      <c r="EH52" s="191"/>
      <c r="EI52" s="191"/>
      <c r="EJ52" s="56"/>
      <c r="EK52" s="190"/>
      <c r="EL52" s="191"/>
      <c r="EM52" s="191"/>
      <c r="EN52" s="56"/>
      <c r="EO52" s="2"/>
      <c r="EP52" s="190"/>
      <c r="EQ52" s="191"/>
      <c r="ER52" s="191"/>
      <c r="ES52" s="56"/>
      <c r="ET52" s="190"/>
      <c r="EU52" s="191"/>
      <c r="EV52" s="191"/>
      <c r="EW52" s="56"/>
      <c r="EX52" s="2"/>
      <c r="EY52" s="190"/>
      <c r="EZ52" s="191"/>
      <c r="FA52" s="191"/>
      <c r="FB52" s="56"/>
      <c r="FC52" s="190"/>
      <c r="FD52" s="191"/>
      <c r="FE52" s="191"/>
      <c r="FF52" s="56"/>
      <c r="FG52" s="2"/>
      <c r="FH52" s="190"/>
      <c r="FI52" s="191"/>
      <c r="FJ52" s="191"/>
      <c r="FK52" s="56"/>
      <c r="FL52" s="190"/>
      <c r="FM52" s="191"/>
      <c r="FN52" s="191"/>
      <c r="FO52" s="56"/>
      <c r="FP52" s="2"/>
      <c r="FQ52" s="190"/>
      <c r="FR52" s="191"/>
      <c r="FS52" s="191"/>
      <c r="FT52" s="56"/>
      <c r="FU52" s="190"/>
      <c r="FV52" s="191"/>
      <c r="FW52" s="191"/>
      <c r="FX52" s="56"/>
      <c r="FY52" s="2"/>
      <c r="FZ52" s="190"/>
      <c r="GA52" s="191"/>
      <c r="GB52" s="191"/>
      <c r="GC52" s="56"/>
      <c r="GD52" s="190"/>
      <c r="GE52" s="191"/>
      <c r="GF52" s="191"/>
      <c r="GG52" s="56"/>
      <c r="GH52" s="2"/>
      <c r="GI52" s="190"/>
      <c r="GJ52" s="191"/>
      <c r="GK52" s="191"/>
      <c r="GL52" s="56"/>
      <c r="GM52" s="190"/>
      <c r="GN52" s="191"/>
      <c r="GO52" s="191"/>
      <c r="GP52" s="56"/>
      <c r="GQ52" s="2"/>
      <c r="GR52" s="190"/>
      <c r="GS52" s="191"/>
      <c r="GT52" s="191"/>
      <c r="GU52" s="56"/>
      <c r="GV52" s="190"/>
      <c r="GW52" s="191"/>
      <c r="GX52" s="191"/>
      <c r="GY52" s="56"/>
      <c r="GZ52" s="2"/>
      <c r="HA52" s="190"/>
      <c r="HB52" s="191"/>
      <c r="HC52" s="191"/>
      <c r="HD52" s="56"/>
      <c r="HE52" s="190"/>
      <c r="HF52" s="191"/>
      <c r="HG52" s="191"/>
      <c r="HH52" s="56"/>
      <c r="HI52" s="2"/>
      <c r="HJ52" s="190"/>
      <c r="HK52" s="191"/>
      <c r="HL52" s="191"/>
      <c r="HM52" s="56"/>
      <c r="HN52" s="190"/>
      <c r="HO52" s="191"/>
      <c r="HP52" s="191"/>
      <c r="HQ52" s="56"/>
      <c r="HR52" s="2"/>
      <c r="HS52" s="190"/>
      <c r="HT52" s="191"/>
      <c r="HU52" s="191"/>
      <c r="HV52" s="56"/>
      <c r="HW52" s="190"/>
      <c r="HX52" s="191"/>
      <c r="HY52" s="191"/>
      <c r="HZ52" s="56"/>
      <c r="IA52" s="2"/>
      <c r="IB52" s="190"/>
      <c r="IC52" s="191"/>
      <c r="ID52" s="191"/>
      <c r="IE52" s="56"/>
      <c r="IF52" s="190"/>
      <c r="IG52" s="191"/>
      <c r="IH52" s="191"/>
      <c r="II52" s="56"/>
      <c r="IJ52" s="2"/>
      <c r="IK52" s="190"/>
      <c r="IL52" s="191"/>
      <c r="IM52" s="191"/>
      <c r="IN52" s="56"/>
      <c r="IO52" s="190"/>
      <c r="IP52" s="191"/>
      <c r="IQ52" s="191"/>
      <c r="IR52" s="56"/>
      <c r="IS52" s="2"/>
      <c r="IT52" s="190"/>
      <c r="IU52" s="191"/>
      <c r="IV52" s="191"/>
      <c r="IW52" s="56"/>
      <c r="IX52" s="190"/>
      <c r="IY52" s="191"/>
      <c r="IZ52" s="191"/>
      <c r="JA52" s="56"/>
      <c r="JB52" s="2"/>
      <c r="JC52" s="190"/>
      <c r="JD52" s="191"/>
      <c r="JE52" s="191"/>
      <c r="JF52" s="56"/>
      <c r="JG52" s="190"/>
      <c r="JH52" s="191"/>
      <c r="JI52" s="191"/>
      <c r="JJ52" s="56"/>
      <c r="JK52" s="2"/>
      <c r="JL52" s="190"/>
      <c r="JM52" s="191"/>
      <c r="JN52" s="191"/>
      <c r="JO52" s="56"/>
      <c r="JP52" s="190"/>
      <c r="JQ52" s="191"/>
      <c r="JR52" s="191"/>
      <c r="JS52" s="56"/>
      <c r="JT52" s="2"/>
    </row>
    <row r="53" spans="2:280" ht="12" customHeight="1" x14ac:dyDescent="0.25">
      <c r="B53" s="190"/>
      <c r="C53" s="191"/>
      <c r="D53" s="191"/>
      <c r="E53" s="56"/>
      <c r="F53" s="190"/>
      <c r="G53" s="191"/>
      <c r="H53" s="191"/>
      <c r="I53" s="56"/>
      <c r="K53" s="190"/>
      <c r="L53" s="191"/>
      <c r="M53" s="191"/>
      <c r="N53" s="56"/>
      <c r="O53" s="190"/>
      <c r="P53" s="191"/>
      <c r="Q53" s="191"/>
      <c r="R53" s="56"/>
      <c r="S53" s="2"/>
      <c r="T53" s="190"/>
      <c r="U53" s="191"/>
      <c r="V53" s="191"/>
      <c r="W53" s="56"/>
      <c r="X53" s="190"/>
      <c r="Y53" s="191"/>
      <c r="Z53" s="191"/>
      <c r="AA53" s="56"/>
      <c r="AB53" s="2"/>
      <c r="AC53" s="190"/>
      <c r="AD53" s="191"/>
      <c r="AE53" s="191"/>
      <c r="AF53" s="56"/>
      <c r="AG53" s="190"/>
      <c r="AH53" s="191"/>
      <c r="AI53" s="191"/>
      <c r="AJ53" s="56"/>
      <c r="AK53" s="2"/>
      <c r="AL53" s="190"/>
      <c r="AM53" s="191"/>
      <c r="AN53" s="191"/>
      <c r="AO53" s="56"/>
      <c r="AP53" s="190"/>
      <c r="AQ53" s="191"/>
      <c r="AR53" s="191"/>
      <c r="AS53" s="56"/>
      <c r="AT53" s="2"/>
      <c r="AU53" s="190"/>
      <c r="AV53" s="191"/>
      <c r="AW53" s="191"/>
      <c r="AX53" s="56"/>
      <c r="AY53" s="190"/>
      <c r="AZ53" s="191"/>
      <c r="BA53" s="191"/>
      <c r="BB53" s="56"/>
      <c r="BC53" s="2"/>
      <c r="BD53" s="190"/>
      <c r="BE53" s="191"/>
      <c r="BF53" s="191"/>
      <c r="BG53" s="56"/>
      <c r="BH53" s="190"/>
      <c r="BI53" s="191"/>
      <c r="BJ53" s="191"/>
      <c r="BK53" s="56"/>
      <c r="BL53" s="2"/>
      <c r="BM53" s="190"/>
      <c r="BN53" s="191"/>
      <c r="BO53" s="191"/>
      <c r="BP53" s="56"/>
      <c r="BQ53" s="190"/>
      <c r="BR53" s="191"/>
      <c r="BS53" s="191"/>
      <c r="BT53" s="56"/>
      <c r="BU53" s="2"/>
      <c r="BV53" s="190"/>
      <c r="BW53" s="191"/>
      <c r="BX53" s="191"/>
      <c r="BY53" s="56"/>
      <c r="BZ53" s="190"/>
      <c r="CA53" s="191"/>
      <c r="CB53" s="191"/>
      <c r="CC53" s="56"/>
      <c r="CD53" s="2"/>
      <c r="CE53" s="190"/>
      <c r="CF53" s="191"/>
      <c r="CG53" s="191"/>
      <c r="CH53" s="56"/>
      <c r="CI53" s="190"/>
      <c r="CJ53" s="191"/>
      <c r="CK53" s="191"/>
      <c r="CL53" s="56"/>
      <c r="CM53" s="2"/>
      <c r="CN53" s="190"/>
      <c r="CO53" s="191"/>
      <c r="CP53" s="191"/>
      <c r="CQ53" s="56"/>
      <c r="CR53" s="190"/>
      <c r="CS53" s="191"/>
      <c r="CT53" s="191"/>
      <c r="CU53" s="56"/>
      <c r="CV53" s="2"/>
      <c r="CW53" s="190"/>
      <c r="CX53" s="191"/>
      <c r="CY53" s="191"/>
      <c r="CZ53" s="56"/>
      <c r="DA53" s="190"/>
      <c r="DB53" s="191"/>
      <c r="DC53" s="191"/>
      <c r="DD53" s="56"/>
      <c r="DE53" s="2"/>
      <c r="DF53" s="190"/>
      <c r="DG53" s="191"/>
      <c r="DH53" s="191"/>
      <c r="DI53" s="56"/>
      <c r="DJ53" s="190"/>
      <c r="DK53" s="191"/>
      <c r="DL53" s="191"/>
      <c r="DM53" s="56"/>
      <c r="DN53" s="2"/>
      <c r="DO53" s="190"/>
      <c r="DP53" s="191"/>
      <c r="DQ53" s="191"/>
      <c r="DR53" s="56"/>
      <c r="DS53" s="190"/>
      <c r="DT53" s="191"/>
      <c r="DU53" s="191"/>
      <c r="DV53" s="56"/>
      <c r="DW53" s="2"/>
      <c r="DX53" s="190"/>
      <c r="DY53" s="191"/>
      <c r="DZ53" s="191"/>
      <c r="EA53" s="56"/>
      <c r="EB53" s="190"/>
      <c r="EC53" s="191"/>
      <c r="ED53" s="191"/>
      <c r="EE53" s="56"/>
      <c r="EF53" s="2"/>
      <c r="EG53" s="190"/>
      <c r="EH53" s="191"/>
      <c r="EI53" s="191"/>
      <c r="EJ53" s="56"/>
      <c r="EK53" s="190"/>
      <c r="EL53" s="191"/>
      <c r="EM53" s="191"/>
      <c r="EN53" s="56"/>
      <c r="EO53" s="2"/>
      <c r="EP53" s="190"/>
      <c r="EQ53" s="191"/>
      <c r="ER53" s="191"/>
      <c r="ES53" s="56"/>
      <c r="ET53" s="190"/>
      <c r="EU53" s="191"/>
      <c r="EV53" s="191"/>
      <c r="EW53" s="56"/>
      <c r="EX53" s="2"/>
      <c r="EY53" s="190"/>
      <c r="EZ53" s="191"/>
      <c r="FA53" s="191"/>
      <c r="FB53" s="56"/>
      <c r="FC53" s="190"/>
      <c r="FD53" s="191"/>
      <c r="FE53" s="191"/>
      <c r="FF53" s="56"/>
      <c r="FG53" s="2"/>
      <c r="FH53" s="190"/>
      <c r="FI53" s="191"/>
      <c r="FJ53" s="191"/>
      <c r="FK53" s="56"/>
      <c r="FL53" s="190"/>
      <c r="FM53" s="191"/>
      <c r="FN53" s="191"/>
      <c r="FO53" s="56"/>
      <c r="FP53" s="2"/>
      <c r="FQ53" s="190"/>
      <c r="FR53" s="191"/>
      <c r="FS53" s="191"/>
      <c r="FT53" s="56"/>
      <c r="FU53" s="190"/>
      <c r="FV53" s="191"/>
      <c r="FW53" s="191"/>
      <c r="FX53" s="56"/>
      <c r="FY53" s="2"/>
      <c r="FZ53" s="190"/>
      <c r="GA53" s="191"/>
      <c r="GB53" s="191"/>
      <c r="GC53" s="56"/>
      <c r="GD53" s="190"/>
      <c r="GE53" s="191"/>
      <c r="GF53" s="191"/>
      <c r="GG53" s="56"/>
      <c r="GH53" s="2"/>
      <c r="GI53" s="190"/>
      <c r="GJ53" s="191"/>
      <c r="GK53" s="191"/>
      <c r="GL53" s="56"/>
      <c r="GM53" s="190"/>
      <c r="GN53" s="191"/>
      <c r="GO53" s="191"/>
      <c r="GP53" s="56"/>
      <c r="GQ53" s="2"/>
      <c r="GR53" s="190"/>
      <c r="GS53" s="191"/>
      <c r="GT53" s="191"/>
      <c r="GU53" s="56"/>
      <c r="GV53" s="190"/>
      <c r="GW53" s="191"/>
      <c r="GX53" s="191"/>
      <c r="GY53" s="56"/>
      <c r="GZ53" s="2"/>
      <c r="HA53" s="190"/>
      <c r="HB53" s="191"/>
      <c r="HC53" s="191"/>
      <c r="HD53" s="56"/>
      <c r="HE53" s="190"/>
      <c r="HF53" s="191"/>
      <c r="HG53" s="191"/>
      <c r="HH53" s="56"/>
      <c r="HI53" s="2"/>
      <c r="HJ53" s="190"/>
      <c r="HK53" s="191"/>
      <c r="HL53" s="191"/>
      <c r="HM53" s="56"/>
      <c r="HN53" s="190"/>
      <c r="HO53" s="191"/>
      <c r="HP53" s="191"/>
      <c r="HQ53" s="56"/>
      <c r="HR53" s="2"/>
      <c r="HS53" s="190"/>
      <c r="HT53" s="191"/>
      <c r="HU53" s="191"/>
      <c r="HV53" s="56"/>
      <c r="HW53" s="190"/>
      <c r="HX53" s="191"/>
      <c r="HY53" s="191"/>
      <c r="HZ53" s="56"/>
      <c r="IA53" s="2"/>
      <c r="IB53" s="190"/>
      <c r="IC53" s="191"/>
      <c r="ID53" s="191"/>
      <c r="IE53" s="56"/>
      <c r="IF53" s="190"/>
      <c r="IG53" s="191"/>
      <c r="IH53" s="191"/>
      <c r="II53" s="56"/>
      <c r="IJ53" s="2"/>
      <c r="IK53" s="190"/>
      <c r="IL53" s="191"/>
      <c r="IM53" s="191"/>
      <c r="IN53" s="56"/>
      <c r="IO53" s="190"/>
      <c r="IP53" s="191"/>
      <c r="IQ53" s="191"/>
      <c r="IR53" s="56"/>
      <c r="IS53" s="2"/>
      <c r="IT53" s="190"/>
      <c r="IU53" s="191"/>
      <c r="IV53" s="191"/>
      <c r="IW53" s="56"/>
      <c r="IX53" s="190"/>
      <c r="IY53" s="191"/>
      <c r="IZ53" s="191"/>
      <c r="JA53" s="56"/>
      <c r="JB53" s="2"/>
      <c r="JC53" s="190"/>
      <c r="JD53" s="191"/>
      <c r="JE53" s="191"/>
      <c r="JF53" s="56"/>
      <c r="JG53" s="190"/>
      <c r="JH53" s="191"/>
      <c r="JI53" s="191"/>
      <c r="JJ53" s="56"/>
      <c r="JK53" s="2"/>
      <c r="JL53" s="190"/>
      <c r="JM53" s="191"/>
      <c r="JN53" s="191"/>
      <c r="JO53" s="56"/>
      <c r="JP53" s="190"/>
      <c r="JQ53" s="191"/>
      <c r="JR53" s="191"/>
      <c r="JS53" s="56"/>
      <c r="JT53" s="2"/>
    </row>
    <row r="54" spans="2:280" ht="12" customHeight="1" x14ac:dyDescent="0.25">
      <c r="B54" s="190"/>
      <c r="C54" s="191"/>
      <c r="D54" s="191"/>
      <c r="E54" s="56"/>
      <c r="F54" s="190"/>
      <c r="G54" s="191"/>
      <c r="H54" s="191"/>
      <c r="I54" s="56"/>
      <c r="K54" s="190"/>
      <c r="L54" s="191"/>
      <c r="M54" s="191"/>
      <c r="N54" s="56"/>
      <c r="O54" s="190"/>
      <c r="P54" s="191"/>
      <c r="Q54" s="191"/>
      <c r="R54" s="56"/>
      <c r="S54" s="2"/>
      <c r="T54" s="190"/>
      <c r="U54" s="191"/>
      <c r="V54" s="191"/>
      <c r="W54" s="56"/>
      <c r="X54" s="190"/>
      <c r="Y54" s="191"/>
      <c r="Z54" s="191"/>
      <c r="AA54" s="56"/>
      <c r="AB54" s="2"/>
      <c r="AC54" s="190"/>
      <c r="AD54" s="191"/>
      <c r="AE54" s="191"/>
      <c r="AF54" s="56"/>
      <c r="AG54" s="190"/>
      <c r="AH54" s="191"/>
      <c r="AI54" s="191"/>
      <c r="AJ54" s="56"/>
      <c r="AK54" s="2"/>
      <c r="AL54" s="190"/>
      <c r="AM54" s="191"/>
      <c r="AN54" s="191"/>
      <c r="AO54" s="56"/>
      <c r="AP54" s="190"/>
      <c r="AQ54" s="191"/>
      <c r="AR54" s="191"/>
      <c r="AS54" s="56"/>
      <c r="AT54" s="2"/>
      <c r="AU54" s="190"/>
      <c r="AV54" s="191"/>
      <c r="AW54" s="191"/>
      <c r="AX54" s="56"/>
      <c r="AY54" s="190"/>
      <c r="AZ54" s="191"/>
      <c r="BA54" s="191"/>
      <c r="BB54" s="56"/>
      <c r="BC54" s="2"/>
      <c r="BD54" s="190"/>
      <c r="BE54" s="191"/>
      <c r="BF54" s="191"/>
      <c r="BG54" s="56"/>
      <c r="BH54" s="190"/>
      <c r="BI54" s="191"/>
      <c r="BJ54" s="191"/>
      <c r="BK54" s="56"/>
      <c r="BL54" s="2"/>
      <c r="BM54" s="190"/>
      <c r="BN54" s="191"/>
      <c r="BO54" s="191"/>
      <c r="BP54" s="56"/>
      <c r="BQ54" s="190"/>
      <c r="BR54" s="191"/>
      <c r="BS54" s="191"/>
      <c r="BT54" s="56"/>
      <c r="BU54" s="2"/>
      <c r="BV54" s="190"/>
      <c r="BW54" s="191"/>
      <c r="BX54" s="191"/>
      <c r="BY54" s="56"/>
      <c r="BZ54" s="190"/>
      <c r="CA54" s="191"/>
      <c r="CB54" s="191"/>
      <c r="CC54" s="56"/>
      <c r="CD54" s="2"/>
      <c r="CE54" s="190"/>
      <c r="CF54" s="191"/>
      <c r="CG54" s="191"/>
      <c r="CH54" s="56"/>
      <c r="CI54" s="190"/>
      <c r="CJ54" s="191"/>
      <c r="CK54" s="191"/>
      <c r="CL54" s="56"/>
      <c r="CM54" s="2"/>
      <c r="CN54" s="190"/>
      <c r="CO54" s="191"/>
      <c r="CP54" s="191"/>
      <c r="CQ54" s="56"/>
      <c r="CR54" s="190"/>
      <c r="CS54" s="191"/>
      <c r="CT54" s="191"/>
      <c r="CU54" s="56"/>
      <c r="CV54" s="2"/>
      <c r="CW54" s="190"/>
      <c r="CX54" s="191"/>
      <c r="CY54" s="191"/>
      <c r="CZ54" s="56"/>
      <c r="DA54" s="190"/>
      <c r="DB54" s="191"/>
      <c r="DC54" s="191"/>
      <c r="DD54" s="56"/>
      <c r="DE54" s="2"/>
      <c r="DF54" s="190"/>
      <c r="DG54" s="191"/>
      <c r="DH54" s="191"/>
      <c r="DI54" s="56"/>
      <c r="DJ54" s="190"/>
      <c r="DK54" s="191"/>
      <c r="DL54" s="191"/>
      <c r="DM54" s="56"/>
      <c r="DN54" s="2"/>
      <c r="DO54" s="190"/>
      <c r="DP54" s="191"/>
      <c r="DQ54" s="191"/>
      <c r="DR54" s="56"/>
      <c r="DS54" s="190"/>
      <c r="DT54" s="191"/>
      <c r="DU54" s="191"/>
      <c r="DV54" s="56"/>
      <c r="DW54" s="2"/>
      <c r="DX54" s="190"/>
      <c r="DY54" s="191"/>
      <c r="DZ54" s="191"/>
      <c r="EA54" s="56"/>
      <c r="EB54" s="190"/>
      <c r="EC54" s="191"/>
      <c r="ED54" s="191"/>
      <c r="EE54" s="56"/>
      <c r="EF54" s="2"/>
      <c r="EG54" s="190"/>
      <c r="EH54" s="191"/>
      <c r="EI54" s="191"/>
      <c r="EJ54" s="56"/>
      <c r="EK54" s="190"/>
      <c r="EL54" s="191"/>
      <c r="EM54" s="191"/>
      <c r="EN54" s="56"/>
      <c r="EO54" s="2"/>
      <c r="EP54" s="190"/>
      <c r="EQ54" s="191"/>
      <c r="ER54" s="191"/>
      <c r="ES54" s="56"/>
      <c r="ET54" s="190"/>
      <c r="EU54" s="191"/>
      <c r="EV54" s="191"/>
      <c r="EW54" s="56"/>
      <c r="EX54" s="2"/>
      <c r="EY54" s="190"/>
      <c r="EZ54" s="191"/>
      <c r="FA54" s="191"/>
      <c r="FB54" s="56"/>
      <c r="FC54" s="190"/>
      <c r="FD54" s="191"/>
      <c r="FE54" s="191"/>
      <c r="FF54" s="56"/>
      <c r="FG54" s="2"/>
      <c r="FH54" s="190"/>
      <c r="FI54" s="191"/>
      <c r="FJ54" s="191"/>
      <c r="FK54" s="56"/>
      <c r="FL54" s="190"/>
      <c r="FM54" s="191"/>
      <c r="FN54" s="191"/>
      <c r="FO54" s="56"/>
      <c r="FP54" s="2"/>
      <c r="FQ54" s="190"/>
      <c r="FR54" s="191"/>
      <c r="FS54" s="191"/>
      <c r="FT54" s="56"/>
      <c r="FU54" s="190"/>
      <c r="FV54" s="191"/>
      <c r="FW54" s="191"/>
      <c r="FX54" s="56"/>
      <c r="FY54" s="2"/>
      <c r="FZ54" s="190"/>
      <c r="GA54" s="191"/>
      <c r="GB54" s="191"/>
      <c r="GC54" s="56"/>
      <c r="GD54" s="190"/>
      <c r="GE54" s="191"/>
      <c r="GF54" s="191"/>
      <c r="GG54" s="56"/>
      <c r="GH54" s="2"/>
      <c r="GI54" s="190"/>
      <c r="GJ54" s="191"/>
      <c r="GK54" s="191"/>
      <c r="GL54" s="56"/>
      <c r="GM54" s="190"/>
      <c r="GN54" s="191"/>
      <c r="GO54" s="191"/>
      <c r="GP54" s="56"/>
      <c r="GQ54" s="2"/>
      <c r="GR54" s="190"/>
      <c r="GS54" s="191"/>
      <c r="GT54" s="191"/>
      <c r="GU54" s="56"/>
      <c r="GV54" s="190"/>
      <c r="GW54" s="191"/>
      <c r="GX54" s="191"/>
      <c r="GY54" s="56"/>
      <c r="GZ54" s="2"/>
      <c r="HA54" s="190"/>
      <c r="HB54" s="191"/>
      <c r="HC54" s="191"/>
      <c r="HD54" s="56"/>
      <c r="HE54" s="190"/>
      <c r="HF54" s="191"/>
      <c r="HG54" s="191"/>
      <c r="HH54" s="56"/>
      <c r="HI54" s="2"/>
      <c r="HJ54" s="190"/>
      <c r="HK54" s="191"/>
      <c r="HL54" s="191"/>
      <c r="HM54" s="56"/>
      <c r="HN54" s="190"/>
      <c r="HO54" s="191"/>
      <c r="HP54" s="191"/>
      <c r="HQ54" s="56"/>
      <c r="HR54" s="2"/>
      <c r="HS54" s="190"/>
      <c r="HT54" s="191"/>
      <c r="HU54" s="191"/>
      <c r="HV54" s="56"/>
      <c r="HW54" s="190"/>
      <c r="HX54" s="191"/>
      <c r="HY54" s="191"/>
      <c r="HZ54" s="56"/>
      <c r="IA54" s="2"/>
      <c r="IB54" s="190"/>
      <c r="IC54" s="191"/>
      <c r="ID54" s="191"/>
      <c r="IE54" s="56"/>
      <c r="IF54" s="190"/>
      <c r="IG54" s="191"/>
      <c r="IH54" s="191"/>
      <c r="II54" s="56"/>
      <c r="IJ54" s="2"/>
      <c r="IK54" s="190"/>
      <c r="IL54" s="191"/>
      <c r="IM54" s="191"/>
      <c r="IN54" s="56"/>
      <c r="IO54" s="190"/>
      <c r="IP54" s="191"/>
      <c r="IQ54" s="191"/>
      <c r="IR54" s="56"/>
      <c r="IS54" s="2"/>
      <c r="IT54" s="190"/>
      <c r="IU54" s="191"/>
      <c r="IV54" s="191"/>
      <c r="IW54" s="56"/>
      <c r="IX54" s="190"/>
      <c r="IY54" s="191"/>
      <c r="IZ54" s="191"/>
      <c r="JA54" s="56"/>
      <c r="JB54" s="2"/>
      <c r="JC54" s="190"/>
      <c r="JD54" s="191"/>
      <c r="JE54" s="191"/>
      <c r="JF54" s="56"/>
      <c r="JG54" s="190"/>
      <c r="JH54" s="191"/>
      <c r="JI54" s="191"/>
      <c r="JJ54" s="56"/>
      <c r="JK54" s="2"/>
      <c r="JL54" s="190"/>
      <c r="JM54" s="191"/>
      <c r="JN54" s="191"/>
      <c r="JO54" s="56"/>
      <c r="JP54" s="190"/>
      <c r="JQ54" s="191"/>
      <c r="JR54" s="191"/>
      <c r="JS54" s="56"/>
      <c r="JT54" s="2"/>
    </row>
    <row r="55" spans="2:280" ht="12" customHeight="1" x14ac:dyDescent="0.25">
      <c r="B55" s="190"/>
      <c r="C55" s="191"/>
      <c r="D55" s="191"/>
      <c r="E55" s="56"/>
      <c r="F55" s="190"/>
      <c r="G55" s="191"/>
      <c r="H55" s="191"/>
      <c r="I55" s="56"/>
      <c r="K55" s="190"/>
      <c r="L55" s="191"/>
      <c r="M55" s="191"/>
      <c r="N55" s="56"/>
      <c r="O55" s="190"/>
      <c r="P55" s="191"/>
      <c r="Q55" s="191"/>
      <c r="R55" s="56"/>
      <c r="S55" s="2"/>
      <c r="T55" s="190"/>
      <c r="U55" s="191"/>
      <c r="V55" s="191"/>
      <c r="W55" s="56"/>
      <c r="X55" s="190"/>
      <c r="Y55" s="191"/>
      <c r="Z55" s="191"/>
      <c r="AA55" s="56"/>
      <c r="AB55" s="2"/>
      <c r="AC55" s="190"/>
      <c r="AD55" s="191"/>
      <c r="AE55" s="191"/>
      <c r="AF55" s="56"/>
      <c r="AG55" s="190"/>
      <c r="AH55" s="191"/>
      <c r="AI55" s="191"/>
      <c r="AJ55" s="56"/>
      <c r="AK55" s="2"/>
      <c r="AL55" s="190"/>
      <c r="AM55" s="191"/>
      <c r="AN55" s="191"/>
      <c r="AO55" s="56"/>
      <c r="AP55" s="190"/>
      <c r="AQ55" s="191"/>
      <c r="AR55" s="191"/>
      <c r="AS55" s="56"/>
      <c r="AT55" s="2"/>
      <c r="AU55" s="190"/>
      <c r="AV55" s="191"/>
      <c r="AW55" s="191"/>
      <c r="AX55" s="56"/>
      <c r="AY55" s="190"/>
      <c r="AZ55" s="191"/>
      <c r="BA55" s="191"/>
      <c r="BB55" s="56"/>
      <c r="BC55" s="2"/>
      <c r="BD55" s="190"/>
      <c r="BE55" s="191"/>
      <c r="BF55" s="191"/>
      <c r="BG55" s="56"/>
      <c r="BH55" s="190"/>
      <c r="BI55" s="191"/>
      <c r="BJ55" s="191"/>
      <c r="BK55" s="56"/>
      <c r="BL55" s="2"/>
      <c r="BM55" s="190"/>
      <c r="BN55" s="191"/>
      <c r="BO55" s="191"/>
      <c r="BP55" s="56"/>
      <c r="BQ55" s="190"/>
      <c r="BR55" s="191"/>
      <c r="BS55" s="191"/>
      <c r="BT55" s="56"/>
      <c r="BU55" s="2"/>
      <c r="BV55" s="190"/>
      <c r="BW55" s="191"/>
      <c r="BX55" s="191"/>
      <c r="BY55" s="56"/>
      <c r="BZ55" s="190"/>
      <c r="CA55" s="191"/>
      <c r="CB55" s="191"/>
      <c r="CC55" s="56"/>
      <c r="CD55" s="2"/>
      <c r="CE55" s="190"/>
      <c r="CF55" s="191"/>
      <c r="CG55" s="191"/>
      <c r="CH55" s="56"/>
      <c r="CI55" s="190"/>
      <c r="CJ55" s="191"/>
      <c r="CK55" s="191"/>
      <c r="CL55" s="56"/>
      <c r="CM55" s="2"/>
      <c r="CN55" s="190"/>
      <c r="CO55" s="191"/>
      <c r="CP55" s="191"/>
      <c r="CQ55" s="56"/>
      <c r="CR55" s="190"/>
      <c r="CS55" s="191"/>
      <c r="CT55" s="191"/>
      <c r="CU55" s="56"/>
      <c r="CV55" s="2"/>
      <c r="CW55" s="190"/>
      <c r="CX55" s="191"/>
      <c r="CY55" s="191"/>
      <c r="CZ55" s="56"/>
      <c r="DA55" s="190"/>
      <c r="DB55" s="191"/>
      <c r="DC55" s="191"/>
      <c r="DD55" s="56"/>
      <c r="DE55" s="2"/>
      <c r="DF55" s="190"/>
      <c r="DG55" s="191"/>
      <c r="DH55" s="191"/>
      <c r="DI55" s="56"/>
      <c r="DJ55" s="190"/>
      <c r="DK55" s="191"/>
      <c r="DL55" s="191"/>
      <c r="DM55" s="56"/>
      <c r="DN55" s="2"/>
      <c r="DO55" s="190"/>
      <c r="DP55" s="191"/>
      <c r="DQ55" s="191"/>
      <c r="DR55" s="56"/>
      <c r="DS55" s="190"/>
      <c r="DT55" s="191"/>
      <c r="DU55" s="191"/>
      <c r="DV55" s="56"/>
      <c r="DW55" s="2"/>
      <c r="DX55" s="190"/>
      <c r="DY55" s="191"/>
      <c r="DZ55" s="191"/>
      <c r="EA55" s="56"/>
      <c r="EB55" s="190"/>
      <c r="EC55" s="191"/>
      <c r="ED55" s="191"/>
      <c r="EE55" s="56"/>
      <c r="EF55" s="2"/>
      <c r="EG55" s="190"/>
      <c r="EH55" s="191"/>
      <c r="EI55" s="191"/>
      <c r="EJ55" s="56"/>
      <c r="EK55" s="190"/>
      <c r="EL55" s="191"/>
      <c r="EM55" s="191"/>
      <c r="EN55" s="56"/>
      <c r="EO55" s="2"/>
      <c r="EP55" s="190"/>
      <c r="EQ55" s="191"/>
      <c r="ER55" s="191"/>
      <c r="ES55" s="56"/>
      <c r="ET55" s="190"/>
      <c r="EU55" s="191"/>
      <c r="EV55" s="191"/>
      <c r="EW55" s="56"/>
      <c r="EX55" s="2"/>
      <c r="EY55" s="190"/>
      <c r="EZ55" s="191"/>
      <c r="FA55" s="191"/>
      <c r="FB55" s="56"/>
      <c r="FC55" s="190"/>
      <c r="FD55" s="191"/>
      <c r="FE55" s="191"/>
      <c r="FF55" s="56"/>
      <c r="FG55" s="2"/>
      <c r="FH55" s="190"/>
      <c r="FI55" s="191"/>
      <c r="FJ55" s="191"/>
      <c r="FK55" s="56"/>
      <c r="FL55" s="190"/>
      <c r="FM55" s="191"/>
      <c r="FN55" s="191"/>
      <c r="FO55" s="56"/>
      <c r="FP55" s="2"/>
      <c r="FQ55" s="190"/>
      <c r="FR55" s="191"/>
      <c r="FS55" s="191"/>
      <c r="FT55" s="56"/>
      <c r="FU55" s="190"/>
      <c r="FV55" s="191"/>
      <c r="FW55" s="191"/>
      <c r="FX55" s="56"/>
      <c r="FY55" s="2"/>
      <c r="FZ55" s="190"/>
      <c r="GA55" s="191"/>
      <c r="GB55" s="191"/>
      <c r="GC55" s="56"/>
      <c r="GD55" s="190"/>
      <c r="GE55" s="191"/>
      <c r="GF55" s="191"/>
      <c r="GG55" s="56"/>
      <c r="GH55" s="2"/>
      <c r="GI55" s="190"/>
      <c r="GJ55" s="191"/>
      <c r="GK55" s="191"/>
      <c r="GL55" s="56"/>
      <c r="GM55" s="190"/>
      <c r="GN55" s="191"/>
      <c r="GO55" s="191"/>
      <c r="GP55" s="56"/>
      <c r="GQ55" s="2"/>
      <c r="GR55" s="190"/>
      <c r="GS55" s="191"/>
      <c r="GT55" s="191"/>
      <c r="GU55" s="56"/>
      <c r="GV55" s="190"/>
      <c r="GW55" s="191"/>
      <c r="GX55" s="191"/>
      <c r="GY55" s="56"/>
      <c r="GZ55" s="2"/>
      <c r="HA55" s="190"/>
      <c r="HB55" s="191"/>
      <c r="HC55" s="191"/>
      <c r="HD55" s="56"/>
      <c r="HE55" s="190"/>
      <c r="HF55" s="191"/>
      <c r="HG55" s="191"/>
      <c r="HH55" s="56"/>
      <c r="HI55" s="2"/>
      <c r="HJ55" s="190"/>
      <c r="HK55" s="191"/>
      <c r="HL55" s="191"/>
      <c r="HM55" s="56"/>
      <c r="HN55" s="190"/>
      <c r="HO55" s="191"/>
      <c r="HP55" s="191"/>
      <c r="HQ55" s="56"/>
      <c r="HR55" s="2"/>
      <c r="HS55" s="190"/>
      <c r="HT55" s="191"/>
      <c r="HU55" s="191"/>
      <c r="HV55" s="56"/>
      <c r="HW55" s="190"/>
      <c r="HX55" s="191"/>
      <c r="HY55" s="191"/>
      <c r="HZ55" s="56"/>
      <c r="IA55" s="2"/>
      <c r="IB55" s="190"/>
      <c r="IC55" s="191"/>
      <c r="ID55" s="191"/>
      <c r="IE55" s="56"/>
      <c r="IF55" s="190"/>
      <c r="IG55" s="191"/>
      <c r="IH55" s="191"/>
      <c r="II55" s="56"/>
      <c r="IJ55" s="2"/>
      <c r="IK55" s="190"/>
      <c r="IL55" s="191"/>
      <c r="IM55" s="191"/>
      <c r="IN55" s="56"/>
      <c r="IO55" s="190"/>
      <c r="IP55" s="191"/>
      <c r="IQ55" s="191"/>
      <c r="IR55" s="56"/>
      <c r="IS55" s="2"/>
      <c r="IT55" s="190"/>
      <c r="IU55" s="191"/>
      <c r="IV55" s="191"/>
      <c r="IW55" s="56"/>
      <c r="IX55" s="190"/>
      <c r="IY55" s="191"/>
      <c r="IZ55" s="191"/>
      <c r="JA55" s="56"/>
      <c r="JB55" s="2"/>
      <c r="JC55" s="190"/>
      <c r="JD55" s="191"/>
      <c r="JE55" s="191"/>
      <c r="JF55" s="56"/>
      <c r="JG55" s="190"/>
      <c r="JH55" s="191"/>
      <c r="JI55" s="191"/>
      <c r="JJ55" s="56"/>
      <c r="JK55" s="2"/>
      <c r="JL55" s="190"/>
      <c r="JM55" s="191"/>
      <c r="JN55" s="191"/>
      <c r="JO55" s="56"/>
      <c r="JP55" s="190"/>
      <c r="JQ55" s="191"/>
      <c r="JR55" s="191"/>
      <c r="JS55" s="56"/>
      <c r="JT55" s="2"/>
    </row>
    <row r="56" spans="2:280" ht="12" customHeight="1" x14ac:dyDescent="0.25">
      <c r="B56" s="190"/>
      <c r="C56" s="191"/>
      <c r="D56" s="191"/>
      <c r="E56" s="56"/>
      <c r="F56" s="201" t="s">
        <v>90</v>
      </c>
      <c r="G56" s="202"/>
      <c r="H56" s="202"/>
      <c r="I56" s="95">
        <f>+E48</f>
        <v>0</v>
      </c>
      <c r="K56" s="190"/>
      <c r="L56" s="191"/>
      <c r="M56" s="191"/>
      <c r="N56" s="56"/>
      <c r="O56" s="201" t="s">
        <v>90</v>
      </c>
      <c r="P56" s="202"/>
      <c r="Q56" s="202"/>
      <c r="R56" s="95">
        <f>+N48</f>
        <v>0</v>
      </c>
      <c r="S56" s="2"/>
      <c r="T56" s="190"/>
      <c r="U56" s="191"/>
      <c r="V56" s="191"/>
      <c r="W56" s="56"/>
      <c r="X56" s="201" t="s">
        <v>90</v>
      </c>
      <c r="Y56" s="202"/>
      <c r="Z56" s="202"/>
      <c r="AA56" s="95">
        <f t="shared" ref="AA56" si="609">+W48</f>
        <v>0</v>
      </c>
      <c r="AB56" s="2"/>
      <c r="AC56" s="190"/>
      <c r="AD56" s="191"/>
      <c r="AE56" s="191"/>
      <c r="AF56" s="56"/>
      <c r="AG56" s="201" t="s">
        <v>90</v>
      </c>
      <c r="AH56" s="202"/>
      <c r="AI56" s="202"/>
      <c r="AJ56" s="95">
        <f t="shared" ref="AJ56" si="610">+AF48</f>
        <v>0</v>
      </c>
      <c r="AK56" s="2"/>
      <c r="AL56" s="190"/>
      <c r="AM56" s="191"/>
      <c r="AN56" s="191"/>
      <c r="AO56" s="56"/>
      <c r="AP56" s="201" t="s">
        <v>90</v>
      </c>
      <c r="AQ56" s="202"/>
      <c r="AR56" s="202"/>
      <c r="AS56" s="95">
        <f t="shared" ref="AS56" si="611">+AO48</f>
        <v>0</v>
      </c>
      <c r="AT56" s="2"/>
      <c r="AU56" s="190"/>
      <c r="AV56" s="191"/>
      <c r="AW56" s="191"/>
      <c r="AX56" s="56"/>
      <c r="AY56" s="201" t="s">
        <v>90</v>
      </c>
      <c r="AZ56" s="202"/>
      <c r="BA56" s="202"/>
      <c r="BB56" s="95">
        <f t="shared" ref="BB56" si="612">+AX48</f>
        <v>0</v>
      </c>
      <c r="BC56" s="2"/>
      <c r="BD56" s="190"/>
      <c r="BE56" s="191"/>
      <c r="BF56" s="191"/>
      <c r="BG56" s="56"/>
      <c r="BH56" s="201" t="s">
        <v>90</v>
      </c>
      <c r="BI56" s="202"/>
      <c r="BJ56" s="202"/>
      <c r="BK56" s="95">
        <f t="shared" ref="BK56" si="613">+BG48</f>
        <v>0</v>
      </c>
      <c r="BL56" s="2"/>
      <c r="BM56" s="190"/>
      <c r="BN56" s="191"/>
      <c r="BO56" s="191"/>
      <c r="BP56" s="56"/>
      <c r="BQ56" s="201" t="s">
        <v>90</v>
      </c>
      <c r="BR56" s="202"/>
      <c r="BS56" s="202"/>
      <c r="BT56" s="95">
        <f t="shared" ref="BT56" si="614">+BP48</f>
        <v>0</v>
      </c>
      <c r="BU56" s="2"/>
      <c r="BV56" s="190"/>
      <c r="BW56" s="191"/>
      <c r="BX56" s="191"/>
      <c r="BY56" s="56"/>
      <c r="BZ56" s="201" t="s">
        <v>90</v>
      </c>
      <c r="CA56" s="202"/>
      <c r="CB56" s="202"/>
      <c r="CC56" s="95">
        <f t="shared" ref="CC56" si="615">+BY48</f>
        <v>0</v>
      </c>
      <c r="CD56" s="2"/>
      <c r="CE56" s="190"/>
      <c r="CF56" s="191"/>
      <c r="CG56" s="191"/>
      <c r="CH56" s="56"/>
      <c r="CI56" s="201" t="s">
        <v>90</v>
      </c>
      <c r="CJ56" s="202"/>
      <c r="CK56" s="202"/>
      <c r="CL56" s="95">
        <f t="shared" ref="CL56" si="616">+CH48</f>
        <v>0</v>
      </c>
      <c r="CM56" s="2"/>
      <c r="CN56" s="190"/>
      <c r="CO56" s="191"/>
      <c r="CP56" s="191"/>
      <c r="CQ56" s="56"/>
      <c r="CR56" s="201" t="s">
        <v>90</v>
      </c>
      <c r="CS56" s="202"/>
      <c r="CT56" s="202"/>
      <c r="CU56" s="95">
        <f t="shared" ref="CU56" si="617">+CQ48</f>
        <v>0</v>
      </c>
      <c r="CV56" s="2"/>
      <c r="CW56" s="190"/>
      <c r="CX56" s="191"/>
      <c r="CY56" s="191"/>
      <c r="CZ56" s="56"/>
      <c r="DA56" s="201" t="s">
        <v>90</v>
      </c>
      <c r="DB56" s="202"/>
      <c r="DC56" s="202"/>
      <c r="DD56" s="95">
        <f t="shared" ref="DD56" si="618">+CZ48</f>
        <v>0</v>
      </c>
      <c r="DE56" s="2"/>
      <c r="DF56" s="190"/>
      <c r="DG56" s="191"/>
      <c r="DH56" s="191"/>
      <c r="DI56" s="56"/>
      <c r="DJ56" s="201" t="s">
        <v>90</v>
      </c>
      <c r="DK56" s="202"/>
      <c r="DL56" s="202"/>
      <c r="DM56" s="95">
        <f t="shared" ref="DM56" si="619">+DI48</f>
        <v>0</v>
      </c>
      <c r="DN56" s="2"/>
      <c r="DO56" s="190"/>
      <c r="DP56" s="191"/>
      <c r="DQ56" s="191"/>
      <c r="DR56" s="56"/>
      <c r="DS56" s="201" t="s">
        <v>90</v>
      </c>
      <c r="DT56" s="202"/>
      <c r="DU56" s="202"/>
      <c r="DV56" s="95">
        <f t="shared" ref="DV56" si="620">+DR48</f>
        <v>0</v>
      </c>
      <c r="DW56" s="2"/>
      <c r="DX56" s="190"/>
      <c r="DY56" s="191"/>
      <c r="DZ56" s="191"/>
      <c r="EA56" s="56"/>
      <c r="EB56" s="201" t="s">
        <v>90</v>
      </c>
      <c r="EC56" s="202"/>
      <c r="ED56" s="202"/>
      <c r="EE56" s="95">
        <f t="shared" ref="EE56" si="621">+EA48</f>
        <v>0</v>
      </c>
      <c r="EF56" s="2"/>
      <c r="EG56" s="190"/>
      <c r="EH56" s="191"/>
      <c r="EI56" s="191"/>
      <c r="EJ56" s="56"/>
      <c r="EK56" s="201" t="s">
        <v>90</v>
      </c>
      <c r="EL56" s="202"/>
      <c r="EM56" s="202"/>
      <c r="EN56" s="95">
        <f t="shared" ref="EN56" si="622">+EJ48</f>
        <v>0</v>
      </c>
      <c r="EO56" s="2"/>
      <c r="EP56" s="190"/>
      <c r="EQ56" s="191"/>
      <c r="ER56" s="191"/>
      <c r="ES56" s="56"/>
      <c r="ET56" s="201" t="s">
        <v>90</v>
      </c>
      <c r="EU56" s="202"/>
      <c r="EV56" s="202"/>
      <c r="EW56" s="95">
        <f t="shared" ref="EW56" si="623">+ES48</f>
        <v>0</v>
      </c>
      <c r="EX56" s="2"/>
      <c r="EY56" s="190"/>
      <c r="EZ56" s="191"/>
      <c r="FA56" s="191"/>
      <c r="FB56" s="56"/>
      <c r="FC56" s="201" t="s">
        <v>90</v>
      </c>
      <c r="FD56" s="202"/>
      <c r="FE56" s="202"/>
      <c r="FF56" s="95">
        <f t="shared" ref="FF56" si="624">+FB48</f>
        <v>0</v>
      </c>
      <c r="FG56" s="2"/>
      <c r="FH56" s="190"/>
      <c r="FI56" s="191"/>
      <c r="FJ56" s="191"/>
      <c r="FK56" s="56"/>
      <c r="FL56" s="201" t="s">
        <v>90</v>
      </c>
      <c r="FM56" s="202"/>
      <c r="FN56" s="202"/>
      <c r="FO56" s="95">
        <f t="shared" ref="FO56" si="625">+FK48</f>
        <v>0</v>
      </c>
      <c r="FP56" s="2"/>
      <c r="FQ56" s="190"/>
      <c r="FR56" s="191"/>
      <c r="FS56" s="191"/>
      <c r="FT56" s="56"/>
      <c r="FU56" s="201" t="s">
        <v>90</v>
      </c>
      <c r="FV56" s="202"/>
      <c r="FW56" s="202"/>
      <c r="FX56" s="95">
        <f t="shared" ref="FX56" si="626">+FT48</f>
        <v>0</v>
      </c>
      <c r="FY56" s="2"/>
      <c r="FZ56" s="190"/>
      <c r="GA56" s="191"/>
      <c r="GB56" s="191"/>
      <c r="GC56" s="56"/>
      <c r="GD56" s="201" t="s">
        <v>90</v>
      </c>
      <c r="GE56" s="202"/>
      <c r="GF56" s="202"/>
      <c r="GG56" s="95">
        <f t="shared" ref="GG56" si="627">+GC48</f>
        <v>0</v>
      </c>
      <c r="GH56" s="2"/>
      <c r="GI56" s="190"/>
      <c r="GJ56" s="191"/>
      <c r="GK56" s="191"/>
      <c r="GL56" s="56"/>
      <c r="GM56" s="201" t="s">
        <v>90</v>
      </c>
      <c r="GN56" s="202"/>
      <c r="GO56" s="202"/>
      <c r="GP56" s="95">
        <f t="shared" ref="GP56" si="628">+GL48</f>
        <v>0</v>
      </c>
      <c r="GQ56" s="2"/>
      <c r="GR56" s="190"/>
      <c r="GS56" s="191"/>
      <c r="GT56" s="191"/>
      <c r="GU56" s="56"/>
      <c r="GV56" s="201" t="s">
        <v>90</v>
      </c>
      <c r="GW56" s="202"/>
      <c r="GX56" s="202"/>
      <c r="GY56" s="95">
        <f t="shared" ref="GY56" si="629">+GU48</f>
        <v>0</v>
      </c>
      <c r="GZ56" s="2"/>
      <c r="HA56" s="190"/>
      <c r="HB56" s="191"/>
      <c r="HC56" s="191"/>
      <c r="HD56" s="56"/>
      <c r="HE56" s="201" t="s">
        <v>90</v>
      </c>
      <c r="HF56" s="202"/>
      <c r="HG56" s="202"/>
      <c r="HH56" s="95">
        <f t="shared" ref="HH56" si="630">+HD48</f>
        <v>0</v>
      </c>
      <c r="HI56" s="2"/>
      <c r="HJ56" s="190"/>
      <c r="HK56" s="191"/>
      <c r="HL56" s="191"/>
      <c r="HM56" s="56"/>
      <c r="HN56" s="201" t="s">
        <v>90</v>
      </c>
      <c r="HO56" s="202"/>
      <c r="HP56" s="202"/>
      <c r="HQ56" s="95">
        <f t="shared" ref="HQ56" si="631">+HM48</f>
        <v>0</v>
      </c>
      <c r="HR56" s="2"/>
      <c r="HS56" s="190"/>
      <c r="HT56" s="191"/>
      <c r="HU56" s="191"/>
      <c r="HV56" s="56"/>
      <c r="HW56" s="201" t="s">
        <v>90</v>
      </c>
      <c r="HX56" s="202"/>
      <c r="HY56" s="202"/>
      <c r="HZ56" s="95">
        <f t="shared" ref="HZ56" si="632">+HV48</f>
        <v>0</v>
      </c>
      <c r="IA56" s="2"/>
      <c r="IB56" s="190"/>
      <c r="IC56" s="191"/>
      <c r="ID56" s="191"/>
      <c r="IE56" s="56"/>
      <c r="IF56" s="201" t="s">
        <v>90</v>
      </c>
      <c r="IG56" s="202"/>
      <c r="IH56" s="202"/>
      <c r="II56" s="95">
        <f t="shared" ref="II56" si="633">+IE48</f>
        <v>0</v>
      </c>
      <c r="IJ56" s="2"/>
      <c r="IK56" s="190"/>
      <c r="IL56" s="191"/>
      <c r="IM56" s="191"/>
      <c r="IN56" s="56"/>
      <c r="IO56" s="201" t="s">
        <v>90</v>
      </c>
      <c r="IP56" s="202"/>
      <c r="IQ56" s="202"/>
      <c r="IR56" s="95">
        <f t="shared" ref="IR56" si="634">+IN48</f>
        <v>0</v>
      </c>
      <c r="IS56" s="2"/>
      <c r="IT56" s="190"/>
      <c r="IU56" s="191"/>
      <c r="IV56" s="191"/>
      <c r="IW56" s="56"/>
      <c r="IX56" s="201" t="s">
        <v>90</v>
      </c>
      <c r="IY56" s="202"/>
      <c r="IZ56" s="202"/>
      <c r="JA56" s="95">
        <f t="shared" ref="JA56" si="635">+IW48</f>
        <v>0</v>
      </c>
      <c r="JB56" s="2"/>
      <c r="JC56" s="190"/>
      <c r="JD56" s="191"/>
      <c r="JE56" s="191"/>
      <c r="JF56" s="56"/>
      <c r="JG56" s="201" t="s">
        <v>90</v>
      </c>
      <c r="JH56" s="202"/>
      <c r="JI56" s="202"/>
      <c r="JJ56" s="95">
        <f t="shared" ref="JJ56" si="636">+JF48</f>
        <v>0</v>
      </c>
      <c r="JK56" s="2"/>
      <c r="JL56" s="190"/>
      <c r="JM56" s="191"/>
      <c r="JN56" s="191"/>
      <c r="JO56" s="56"/>
      <c r="JP56" s="201" t="s">
        <v>90</v>
      </c>
      <c r="JQ56" s="202"/>
      <c r="JR56" s="202"/>
      <c r="JS56" s="95">
        <f t="shared" ref="JS56" si="637">+JO48</f>
        <v>0</v>
      </c>
      <c r="JT56" s="2"/>
    </row>
    <row r="57" spans="2:280" ht="12" customHeight="1" thickBot="1" x14ac:dyDescent="0.3">
      <c r="B57" s="190"/>
      <c r="C57" s="191"/>
      <c r="D57" s="191"/>
      <c r="E57" s="56"/>
      <c r="F57" s="184" t="s">
        <v>28</v>
      </c>
      <c r="G57" s="185"/>
      <c r="H57" s="185"/>
      <c r="I57" s="96">
        <f>+I56+I42</f>
        <v>0</v>
      </c>
      <c r="K57" s="190"/>
      <c r="L57" s="191"/>
      <c r="M57" s="191"/>
      <c r="N57" s="56"/>
      <c r="O57" s="184" t="s">
        <v>28</v>
      </c>
      <c r="P57" s="185"/>
      <c r="Q57" s="185"/>
      <c r="R57" s="96">
        <f>+R56+R42</f>
        <v>0</v>
      </c>
      <c r="S57" s="2"/>
      <c r="T57" s="190"/>
      <c r="U57" s="191"/>
      <c r="V57" s="191"/>
      <c r="W57" s="56"/>
      <c r="X57" s="184" t="s">
        <v>28</v>
      </c>
      <c r="Y57" s="185"/>
      <c r="Z57" s="185"/>
      <c r="AA57" s="96">
        <f t="shared" ref="AA57" si="638">+AA56+AA42</f>
        <v>0</v>
      </c>
      <c r="AB57" s="2"/>
      <c r="AC57" s="190"/>
      <c r="AD57" s="191"/>
      <c r="AE57" s="191"/>
      <c r="AF57" s="56"/>
      <c r="AG57" s="184" t="s">
        <v>28</v>
      </c>
      <c r="AH57" s="185"/>
      <c r="AI57" s="185"/>
      <c r="AJ57" s="96">
        <f t="shared" ref="AJ57" si="639">+AJ56+AJ42</f>
        <v>0</v>
      </c>
      <c r="AK57" s="2"/>
      <c r="AL57" s="190"/>
      <c r="AM57" s="191"/>
      <c r="AN57" s="191"/>
      <c r="AO57" s="56"/>
      <c r="AP57" s="184" t="s">
        <v>28</v>
      </c>
      <c r="AQ57" s="185"/>
      <c r="AR57" s="185"/>
      <c r="AS57" s="96">
        <f t="shared" ref="AS57" si="640">+AS56+AS42</f>
        <v>0</v>
      </c>
      <c r="AT57" s="2"/>
      <c r="AU57" s="190"/>
      <c r="AV57" s="191"/>
      <c r="AW57" s="191"/>
      <c r="AX57" s="56"/>
      <c r="AY57" s="184" t="s">
        <v>28</v>
      </c>
      <c r="AZ57" s="185"/>
      <c r="BA57" s="185"/>
      <c r="BB57" s="96">
        <f t="shared" ref="BB57" si="641">+BB56+BB42</f>
        <v>0</v>
      </c>
      <c r="BC57" s="2"/>
      <c r="BD57" s="190"/>
      <c r="BE57" s="191"/>
      <c r="BF57" s="191"/>
      <c r="BG57" s="56"/>
      <c r="BH57" s="184" t="s">
        <v>28</v>
      </c>
      <c r="BI57" s="185"/>
      <c r="BJ57" s="185"/>
      <c r="BK57" s="96">
        <f t="shared" ref="BK57" si="642">+BK56+BK42</f>
        <v>0</v>
      </c>
      <c r="BL57" s="2"/>
      <c r="BM57" s="190"/>
      <c r="BN57" s="191"/>
      <c r="BO57" s="191"/>
      <c r="BP57" s="56"/>
      <c r="BQ57" s="184" t="s">
        <v>28</v>
      </c>
      <c r="BR57" s="185"/>
      <c r="BS57" s="185"/>
      <c r="BT57" s="96">
        <f t="shared" ref="BT57" si="643">+BT56+BT42</f>
        <v>0</v>
      </c>
      <c r="BU57" s="2"/>
      <c r="BV57" s="190"/>
      <c r="BW57" s="191"/>
      <c r="BX57" s="191"/>
      <c r="BY57" s="56"/>
      <c r="BZ57" s="184" t="s">
        <v>28</v>
      </c>
      <c r="CA57" s="185"/>
      <c r="CB57" s="185"/>
      <c r="CC57" s="96">
        <f t="shared" ref="CC57" si="644">+CC56+CC42</f>
        <v>0</v>
      </c>
      <c r="CD57" s="2"/>
      <c r="CE57" s="190"/>
      <c r="CF57" s="191"/>
      <c r="CG57" s="191"/>
      <c r="CH57" s="56"/>
      <c r="CI57" s="184" t="s">
        <v>28</v>
      </c>
      <c r="CJ57" s="185"/>
      <c r="CK57" s="185"/>
      <c r="CL57" s="96">
        <f t="shared" ref="CL57" si="645">+CL56+CL42</f>
        <v>0</v>
      </c>
      <c r="CM57" s="2"/>
      <c r="CN57" s="190"/>
      <c r="CO57" s="191"/>
      <c r="CP57" s="191"/>
      <c r="CQ57" s="56"/>
      <c r="CR57" s="184" t="s">
        <v>28</v>
      </c>
      <c r="CS57" s="185"/>
      <c r="CT57" s="185"/>
      <c r="CU57" s="96">
        <f t="shared" ref="CU57" si="646">+CU56+CU42</f>
        <v>0</v>
      </c>
      <c r="CV57" s="2"/>
      <c r="CW57" s="190"/>
      <c r="CX57" s="191"/>
      <c r="CY57" s="191"/>
      <c r="CZ57" s="56"/>
      <c r="DA57" s="184" t="s">
        <v>28</v>
      </c>
      <c r="DB57" s="185"/>
      <c r="DC57" s="185"/>
      <c r="DD57" s="96">
        <f t="shared" ref="DD57" si="647">+DD56+DD42</f>
        <v>0</v>
      </c>
      <c r="DE57" s="2"/>
      <c r="DF57" s="190"/>
      <c r="DG57" s="191"/>
      <c r="DH57" s="191"/>
      <c r="DI57" s="56"/>
      <c r="DJ57" s="184" t="s">
        <v>28</v>
      </c>
      <c r="DK57" s="185"/>
      <c r="DL57" s="185"/>
      <c r="DM57" s="96">
        <f t="shared" ref="DM57" si="648">+DM56+DM42</f>
        <v>0</v>
      </c>
      <c r="DN57" s="2"/>
      <c r="DO57" s="190"/>
      <c r="DP57" s="191"/>
      <c r="DQ57" s="191"/>
      <c r="DR57" s="56"/>
      <c r="DS57" s="184" t="s">
        <v>28</v>
      </c>
      <c r="DT57" s="185"/>
      <c r="DU57" s="185"/>
      <c r="DV57" s="96">
        <f t="shared" ref="DV57" si="649">+DV56+DV42</f>
        <v>0</v>
      </c>
      <c r="DW57" s="2"/>
      <c r="DX57" s="190"/>
      <c r="DY57" s="191"/>
      <c r="DZ57" s="191"/>
      <c r="EA57" s="56"/>
      <c r="EB57" s="184" t="s">
        <v>28</v>
      </c>
      <c r="EC57" s="185"/>
      <c r="ED57" s="185"/>
      <c r="EE57" s="96">
        <f t="shared" ref="EE57" si="650">+EE56+EE42</f>
        <v>0</v>
      </c>
      <c r="EF57" s="2"/>
      <c r="EG57" s="190"/>
      <c r="EH57" s="191"/>
      <c r="EI57" s="191"/>
      <c r="EJ57" s="56"/>
      <c r="EK57" s="184" t="s">
        <v>28</v>
      </c>
      <c r="EL57" s="185"/>
      <c r="EM57" s="185"/>
      <c r="EN57" s="96">
        <f t="shared" ref="EN57" si="651">+EN56+EN42</f>
        <v>0</v>
      </c>
      <c r="EO57" s="2"/>
      <c r="EP57" s="190"/>
      <c r="EQ57" s="191"/>
      <c r="ER57" s="191"/>
      <c r="ES57" s="56"/>
      <c r="ET57" s="184" t="s">
        <v>28</v>
      </c>
      <c r="EU57" s="185"/>
      <c r="EV57" s="185"/>
      <c r="EW57" s="96">
        <f t="shared" ref="EW57" si="652">+EW56+EW42</f>
        <v>0</v>
      </c>
      <c r="EX57" s="2"/>
      <c r="EY57" s="190"/>
      <c r="EZ57" s="191"/>
      <c r="FA57" s="191"/>
      <c r="FB57" s="56"/>
      <c r="FC57" s="184" t="s">
        <v>28</v>
      </c>
      <c r="FD57" s="185"/>
      <c r="FE57" s="185"/>
      <c r="FF57" s="96">
        <f t="shared" ref="FF57" si="653">+FF56+FF42</f>
        <v>0</v>
      </c>
      <c r="FG57" s="2"/>
      <c r="FH57" s="190"/>
      <c r="FI57" s="191"/>
      <c r="FJ57" s="191"/>
      <c r="FK57" s="56"/>
      <c r="FL57" s="184" t="s">
        <v>28</v>
      </c>
      <c r="FM57" s="185"/>
      <c r="FN57" s="185"/>
      <c r="FO57" s="96">
        <f t="shared" ref="FO57" si="654">+FO56+FO42</f>
        <v>0</v>
      </c>
      <c r="FP57" s="2"/>
      <c r="FQ57" s="190"/>
      <c r="FR57" s="191"/>
      <c r="FS57" s="191"/>
      <c r="FT57" s="56"/>
      <c r="FU57" s="184" t="s">
        <v>28</v>
      </c>
      <c r="FV57" s="185"/>
      <c r="FW57" s="185"/>
      <c r="FX57" s="96">
        <f t="shared" ref="FX57" si="655">+FX56+FX42</f>
        <v>0</v>
      </c>
      <c r="FY57" s="2"/>
      <c r="FZ57" s="190"/>
      <c r="GA57" s="191"/>
      <c r="GB57" s="191"/>
      <c r="GC57" s="56"/>
      <c r="GD57" s="184" t="s">
        <v>28</v>
      </c>
      <c r="GE57" s="185"/>
      <c r="GF57" s="185"/>
      <c r="GG57" s="96">
        <f t="shared" ref="GG57" si="656">+GG56+GG42</f>
        <v>0</v>
      </c>
      <c r="GH57" s="2"/>
      <c r="GI57" s="190"/>
      <c r="GJ57" s="191"/>
      <c r="GK57" s="191"/>
      <c r="GL57" s="56"/>
      <c r="GM57" s="184" t="s">
        <v>28</v>
      </c>
      <c r="GN57" s="185"/>
      <c r="GO57" s="185"/>
      <c r="GP57" s="96">
        <f t="shared" ref="GP57" si="657">+GP56+GP42</f>
        <v>0</v>
      </c>
      <c r="GQ57" s="2"/>
      <c r="GR57" s="190"/>
      <c r="GS57" s="191"/>
      <c r="GT57" s="191"/>
      <c r="GU57" s="56"/>
      <c r="GV57" s="184" t="s">
        <v>28</v>
      </c>
      <c r="GW57" s="185"/>
      <c r="GX57" s="185"/>
      <c r="GY57" s="96">
        <f t="shared" ref="GY57" si="658">+GY56+GY42</f>
        <v>0</v>
      </c>
      <c r="GZ57" s="2"/>
      <c r="HA57" s="190"/>
      <c r="HB57" s="191"/>
      <c r="HC57" s="191"/>
      <c r="HD57" s="56"/>
      <c r="HE57" s="184" t="s">
        <v>28</v>
      </c>
      <c r="HF57" s="185"/>
      <c r="HG57" s="185"/>
      <c r="HH57" s="96">
        <f t="shared" ref="HH57" si="659">+HH56+HH42</f>
        <v>0</v>
      </c>
      <c r="HI57" s="2"/>
      <c r="HJ57" s="190"/>
      <c r="HK57" s="191"/>
      <c r="HL57" s="191"/>
      <c r="HM57" s="56"/>
      <c r="HN57" s="184" t="s">
        <v>28</v>
      </c>
      <c r="HO57" s="185"/>
      <c r="HP57" s="185"/>
      <c r="HQ57" s="96">
        <f t="shared" ref="HQ57" si="660">+HQ56+HQ42</f>
        <v>0</v>
      </c>
      <c r="HR57" s="2"/>
      <c r="HS57" s="190"/>
      <c r="HT57" s="191"/>
      <c r="HU57" s="191"/>
      <c r="HV57" s="56"/>
      <c r="HW57" s="184" t="s">
        <v>28</v>
      </c>
      <c r="HX57" s="185"/>
      <c r="HY57" s="185"/>
      <c r="HZ57" s="96">
        <f t="shared" ref="HZ57" si="661">+HZ56+HZ42</f>
        <v>0</v>
      </c>
      <c r="IA57" s="2"/>
      <c r="IB57" s="190"/>
      <c r="IC57" s="191"/>
      <c r="ID57" s="191"/>
      <c r="IE57" s="56"/>
      <c r="IF57" s="184" t="s">
        <v>28</v>
      </c>
      <c r="IG57" s="185"/>
      <c r="IH57" s="185"/>
      <c r="II57" s="96">
        <f t="shared" ref="II57" si="662">+II56+II42</f>
        <v>0</v>
      </c>
      <c r="IJ57" s="2"/>
      <c r="IK57" s="190"/>
      <c r="IL57" s="191"/>
      <c r="IM57" s="191"/>
      <c r="IN57" s="56"/>
      <c r="IO57" s="184" t="s">
        <v>28</v>
      </c>
      <c r="IP57" s="185"/>
      <c r="IQ57" s="185"/>
      <c r="IR57" s="96">
        <f t="shared" ref="IR57" si="663">+IR56+IR42</f>
        <v>0</v>
      </c>
      <c r="IS57" s="2"/>
      <c r="IT57" s="190"/>
      <c r="IU57" s="191"/>
      <c r="IV57" s="191"/>
      <c r="IW57" s="56"/>
      <c r="IX57" s="184" t="s">
        <v>28</v>
      </c>
      <c r="IY57" s="185"/>
      <c r="IZ57" s="185"/>
      <c r="JA57" s="96">
        <f t="shared" ref="JA57" si="664">+JA56+JA42</f>
        <v>0</v>
      </c>
      <c r="JB57" s="2"/>
      <c r="JC57" s="190"/>
      <c r="JD57" s="191"/>
      <c r="JE57" s="191"/>
      <c r="JF57" s="56"/>
      <c r="JG57" s="184" t="s">
        <v>28</v>
      </c>
      <c r="JH57" s="185"/>
      <c r="JI57" s="185"/>
      <c r="JJ57" s="96">
        <f t="shared" ref="JJ57" si="665">+JJ56+JJ42</f>
        <v>0</v>
      </c>
      <c r="JK57" s="2"/>
      <c r="JL57" s="190"/>
      <c r="JM57" s="191"/>
      <c r="JN57" s="191"/>
      <c r="JO57" s="56"/>
      <c r="JP57" s="184" t="s">
        <v>28</v>
      </c>
      <c r="JQ57" s="185"/>
      <c r="JR57" s="185"/>
      <c r="JS57" s="96">
        <f t="shared" ref="JS57" si="666">+JS56+JS42</f>
        <v>0</v>
      </c>
      <c r="JT57" s="2"/>
    </row>
    <row r="58" spans="2:280" ht="12" customHeight="1" x14ac:dyDescent="0.25">
      <c r="B58" s="190"/>
      <c r="C58" s="191"/>
      <c r="D58" s="191"/>
      <c r="E58" s="56"/>
      <c r="F58" s="198" t="s">
        <v>29</v>
      </c>
      <c r="G58" s="199"/>
      <c r="H58" s="199"/>
      <c r="I58" s="200"/>
      <c r="K58" s="190"/>
      <c r="L58" s="191"/>
      <c r="M58" s="191"/>
      <c r="N58" s="56"/>
      <c r="O58" s="198" t="s">
        <v>29</v>
      </c>
      <c r="P58" s="199"/>
      <c r="Q58" s="199"/>
      <c r="R58" s="200"/>
      <c r="S58" s="2"/>
      <c r="T58" s="190"/>
      <c r="U58" s="191"/>
      <c r="V58" s="191"/>
      <c r="W58" s="56"/>
      <c r="X58" s="198" t="s">
        <v>29</v>
      </c>
      <c r="Y58" s="199"/>
      <c r="Z58" s="199"/>
      <c r="AA58" s="200"/>
      <c r="AB58" s="2"/>
      <c r="AC58" s="190"/>
      <c r="AD58" s="191"/>
      <c r="AE58" s="191"/>
      <c r="AF58" s="56"/>
      <c r="AG58" s="198" t="s">
        <v>29</v>
      </c>
      <c r="AH58" s="199"/>
      <c r="AI58" s="199"/>
      <c r="AJ58" s="200"/>
      <c r="AK58" s="2"/>
      <c r="AL58" s="190"/>
      <c r="AM58" s="191"/>
      <c r="AN58" s="191"/>
      <c r="AO58" s="56"/>
      <c r="AP58" s="198" t="s">
        <v>29</v>
      </c>
      <c r="AQ58" s="199"/>
      <c r="AR58" s="199"/>
      <c r="AS58" s="200"/>
      <c r="AT58" s="2"/>
      <c r="AU58" s="190"/>
      <c r="AV58" s="191"/>
      <c r="AW58" s="191"/>
      <c r="AX58" s="56"/>
      <c r="AY58" s="198" t="s">
        <v>29</v>
      </c>
      <c r="AZ58" s="199"/>
      <c r="BA58" s="199"/>
      <c r="BB58" s="200"/>
      <c r="BC58" s="2"/>
      <c r="BD58" s="190"/>
      <c r="BE58" s="191"/>
      <c r="BF58" s="191"/>
      <c r="BG58" s="56"/>
      <c r="BH58" s="198" t="s">
        <v>29</v>
      </c>
      <c r="BI58" s="199"/>
      <c r="BJ58" s="199"/>
      <c r="BK58" s="200"/>
      <c r="BL58" s="2"/>
      <c r="BM58" s="190"/>
      <c r="BN58" s="191"/>
      <c r="BO58" s="191"/>
      <c r="BP58" s="56"/>
      <c r="BQ58" s="198" t="s">
        <v>29</v>
      </c>
      <c r="BR58" s="199"/>
      <c r="BS58" s="199"/>
      <c r="BT58" s="200"/>
      <c r="BU58" s="2"/>
      <c r="BV58" s="190"/>
      <c r="BW58" s="191"/>
      <c r="BX58" s="191"/>
      <c r="BY58" s="56"/>
      <c r="BZ58" s="198" t="s">
        <v>29</v>
      </c>
      <c r="CA58" s="199"/>
      <c r="CB58" s="199"/>
      <c r="CC58" s="200"/>
      <c r="CD58" s="2"/>
      <c r="CE58" s="190"/>
      <c r="CF58" s="191"/>
      <c r="CG58" s="191"/>
      <c r="CH58" s="56"/>
      <c r="CI58" s="198" t="s">
        <v>29</v>
      </c>
      <c r="CJ58" s="199"/>
      <c r="CK58" s="199"/>
      <c r="CL58" s="200"/>
      <c r="CM58" s="2"/>
      <c r="CN58" s="190"/>
      <c r="CO58" s="191"/>
      <c r="CP58" s="191"/>
      <c r="CQ58" s="56"/>
      <c r="CR58" s="198" t="s">
        <v>29</v>
      </c>
      <c r="CS58" s="199"/>
      <c r="CT58" s="199"/>
      <c r="CU58" s="200"/>
      <c r="CV58" s="2"/>
      <c r="CW58" s="190"/>
      <c r="CX58" s="191"/>
      <c r="CY58" s="191"/>
      <c r="CZ58" s="56"/>
      <c r="DA58" s="198" t="s">
        <v>29</v>
      </c>
      <c r="DB58" s="199"/>
      <c r="DC58" s="199"/>
      <c r="DD58" s="200"/>
      <c r="DE58" s="2"/>
      <c r="DF58" s="190"/>
      <c r="DG58" s="191"/>
      <c r="DH58" s="191"/>
      <c r="DI58" s="56"/>
      <c r="DJ58" s="198" t="s">
        <v>29</v>
      </c>
      <c r="DK58" s="199"/>
      <c r="DL58" s="199"/>
      <c r="DM58" s="200"/>
      <c r="DN58" s="2"/>
      <c r="DO58" s="190"/>
      <c r="DP58" s="191"/>
      <c r="DQ58" s="191"/>
      <c r="DR58" s="56"/>
      <c r="DS58" s="198" t="s">
        <v>29</v>
      </c>
      <c r="DT58" s="199"/>
      <c r="DU58" s="199"/>
      <c r="DV58" s="200"/>
      <c r="DW58" s="2"/>
      <c r="DX58" s="190"/>
      <c r="DY58" s="191"/>
      <c r="DZ58" s="191"/>
      <c r="EA58" s="56"/>
      <c r="EB58" s="198" t="s">
        <v>29</v>
      </c>
      <c r="EC58" s="199"/>
      <c r="ED58" s="199"/>
      <c r="EE58" s="200"/>
      <c r="EF58" s="2"/>
      <c r="EG58" s="190"/>
      <c r="EH58" s="191"/>
      <c r="EI58" s="191"/>
      <c r="EJ58" s="56"/>
      <c r="EK58" s="198" t="s">
        <v>29</v>
      </c>
      <c r="EL58" s="199"/>
      <c r="EM58" s="199"/>
      <c r="EN58" s="200"/>
      <c r="EO58" s="2"/>
      <c r="EP58" s="190"/>
      <c r="EQ58" s="191"/>
      <c r="ER58" s="191"/>
      <c r="ES58" s="56"/>
      <c r="ET58" s="198" t="s">
        <v>29</v>
      </c>
      <c r="EU58" s="199"/>
      <c r="EV58" s="199"/>
      <c r="EW58" s="200"/>
      <c r="EX58" s="2"/>
      <c r="EY58" s="190"/>
      <c r="EZ58" s="191"/>
      <c r="FA58" s="191"/>
      <c r="FB58" s="56"/>
      <c r="FC58" s="198" t="s">
        <v>29</v>
      </c>
      <c r="FD58" s="199"/>
      <c r="FE58" s="199"/>
      <c r="FF58" s="200"/>
      <c r="FG58" s="2"/>
      <c r="FH58" s="190"/>
      <c r="FI58" s="191"/>
      <c r="FJ58" s="191"/>
      <c r="FK58" s="56"/>
      <c r="FL58" s="198" t="s">
        <v>29</v>
      </c>
      <c r="FM58" s="199"/>
      <c r="FN58" s="199"/>
      <c r="FO58" s="200"/>
      <c r="FP58" s="2"/>
      <c r="FQ58" s="190"/>
      <c r="FR58" s="191"/>
      <c r="FS58" s="191"/>
      <c r="FT58" s="56"/>
      <c r="FU58" s="198" t="s">
        <v>29</v>
      </c>
      <c r="FV58" s="199"/>
      <c r="FW58" s="199"/>
      <c r="FX58" s="200"/>
      <c r="FY58" s="2"/>
      <c r="FZ58" s="190"/>
      <c r="GA58" s="191"/>
      <c r="GB58" s="191"/>
      <c r="GC58" s="56"/>
      <c r="GD58" s="198" t="s">
        <v>29</v>
      </c>
      <c r="GE58" s="199"/>
      <c r="GF58" s="199"/>
      <c r="GG58" s="200"/>
      <c r="GH58" s="2"/>
      <c r="GI58" s="190"/>
      <c r="GJ58" s="191"/>
      <c r="GK58" s="191"/>
      <c r="GL58" s="56"/>
      <c r="GM58" s="198" t="s">
        <v>29</v>
      </c>
      <c r="GN58" s="199"/>
      <c r="GO58" s="199"/>
      <c r="GP58" s="200"/>
      <c r="GQ58" s="2"/>
      <c r="GR58" s="190"/>
      <c r="GS58" s="191"/>
      <c r="GT58" s="191"/>
      <c r="GU58" s="56"/>
      <c r="GV58" s="198" t="s">
        <v>29</v>
      </c>
      <c r="GW58" s="199"/>
      <c r="GX58" s="199"/>
      <c r="GY58" s="200"/>
      <c r="GZ58" s="2"/>
      <c r="HA58" s="190"/>
      <c r="HB58" s="191"/>
      <c r="HC58" s="191"/>
      <c r="HD58" s="56"/>
      <c r="HE58" s="198" t="s">
        <v>29</v>
      </c>
      <c r="HF58" s="199"/>
      <c r="HG58" s="199"/>
      <c r="HH58" s="200"/>
      <c r="HI58" s="2"/>
      <c r="HJ58" s="190"/>
      <c r="HK58" s="191"/>
      <c r="HL58" s="191"/>
      <c r="HM58" s="56"/>
      <c r="HN58" s="198" t="s">
        <v>29</v>
      </c>
      <c r="HO58" s="199"/>
      <c r="HP58" s="199"/>
      <c r="HQ58" s="200"/>
      <c r="HR58" s="2"/>
      <c r="HS58" s="190"/>
      <c r="HT58" s="191"/>
      <c r="HU58" s="191"/>
      <c r="HV58" s="56"/>
      <c r="HW58" s="198" t="s">
        <v>29</v>
      </c>
      <c r="HX58" s="199"/>
      <c r="HY58" s="199"/>
      <c r="HZ58" s="200"/>
      <c r="IA58" s="2"/>
      <c r="IB58" s="190"/>
      <c r="IC58" s="191"/>
      <c r="ID58" s="191"/>
      <c r="IE58" s="56"/>
      <c r="IF58" s="198" t="s">
        <v>29</v>
      </c>
      <c r="IG58" s="199"/>
      <c r="IH58" s="199"/>
      <c r="II58" s="200"/>
      <c r="IJ58" s="2"/>
      <c r="IK58" s="190"/>
      <c r="IL58" s="191"/>
      <c r="IM58" s="191"/>
      <c r="IN58" s="56"/>
      <c r="IO58" s="198" t="s">
        <v>29</v>
      </c>
      <c r="IP58" s="199"/>
      <c r="IQ58" s="199"/>
      <c r="IR58" s="200"/>
      <c r="IS58" s="2"/>
      <c r="IT58" s="190"/>
      <c r="IU58" s="191"/>
      <c r="IV58" s="191"/>
      <c r="IW58" s="56"/>
      <c r="IX58" s="198" t="s">
        <v>29</v>
      </c>
      <c r="IY58" s="199"/>
      <c r="IZ58" s="199"/>
      <c r="JA58" s="200"/>
      <c r="JB58" s="2"/>
      <c r="JC58" s="190"/>
      <c r="JD58" s="191"/>
      <c r="JE58" s="191"/>
      <c r="JF58" s="56"/>
      <c r="JG58" s="198" t="s">
        <v>29</v>
      </c>
      <c r="JH58" s="199"/>
      <c r="JI58" s="199"/>
      <c r="JJ58" s="200"/>
      <c r="JK58" s="2"/>
      <c r="JL58" s="190"/>
      <c r="JM58" s="191"/>
      <c r="JN58" s="191"/>
      <c r="JO58" s="56"/>
      <c r="JP58" s="198" t="s">
        <v>29</v>
      </c>
      <c r="JQ58" s="199"/>
      <c r="JR58" s="199"/>
      <c r="JS58" s="200"/>
      <c r="JT58" s="2"/>
    </row>
    <row r="59" spans="2:280" ht="12" customHeight="1" x14ac:dyDescent="0.25">
      <c r="B59" s="190"/>
      <c r="C59" s="191"/>
      <c r="D59" s="191"/>
      <c r="E59" s="56"/>
      <c r="F59" s="196" t="s">
        <v>30</v>
      </c>
      <c r="G59" s="197"/>
      <c r="H59" s="197"/>
      <c r="I59" s="94">
        <f>SUM(I60:I66)</f>
        <v>0</v>
      </c>
      <c r="K59" s="190"/>
      <c r="L59" s="191"/>
      <c r="M59" s="191"/>
      <c r="N59" s="56"/>
      <c r="O59" s="196" t="s">
        <v>30</v>
      </c>
      <c r="P59" s="197"/>
      <c r="Q59" s="197"/>
      <c r="R59" s="94">
        <f>SUM(R60:R66)</f>
        <v>0</v>
      </c>
      <c r="S59" s="2"/>
      <c r="T59" s="190"/>
      <c r="U59" s="191"/>
      <c r="V59" s="191"/>
      <c r="W59" s="56"/>
      <c r="X59" s="196" t="s">
        <v>30</v>
      </c>
      <c r="Y59" s="197"/>
      <c r="Z59" s="197"/>
      <c r="AA59" s="94">
        <f t="shared" ref="AA59" si="667">SUM(AA60:AA66)</f>
        <v>0</v>
      </c>
      <c r="AB59" s="2"/>
      <c r="AC59" s="190"/>
      <c r="AD59" s="191"/>
      <c r="AE59" s="191"/>
      <c r="AF59" s="56"/>
      <c r="AG59" s="196" t="s">
        <v>30</v>
      </c>
      <c r="AH59" s="197"/>
      <c r="AI59" s="197"/>
      <c r="AJ59" s="94">
        <f t="shared" ref="AJ59" si="668">SUM(AJ60:AJ66)</f>
        <v>0</v>
      </c>
      <c r="AK59" s="2"/>
      <c r="AL59" s="190"/>
      <c r="AM59" s="191"/>
      <c r="AN59" s="191"/>
      <c r="AO59" s="56"/>
      <c r="AP59" s="196" t="s">
        <v>30</v>
      </c>
      <c r="AQ59" s="197"/>
      <c r="AR59" s="197"/>
      <c r="AS59" s="94">
        <f t="shared" ref="AS59" si="669">SUM(AS60:AS66)</f>
        <v>0</v>
      </c>
      <c r="AT59" s="2"/>
      <c r="AU59" s="190"/>
      <c r="AV59" s="191"/>
      <c r="AW59" s="191"/>
      <c r="AX59" s="56"/>
      <c r="AY59" s="196" t="s">
        <v>30</v>
      </c>
      <c r="AZ59" s="197"/>
      <c r="BA59" s="197"/>
      <c r="BB59" s="94">
        <f t="shared" ref="BB59" si="670">SUM(BB60:BB66)</f>
        <v>0</v>
      </c>
      <c r="BC59" s="2"/>
      <c r="BD59" s="190"/>
      <c r="BE59" s="191"/>
      <c r="BF59" s="191"/>
      <c r="BG59" s="56"/>
      <c r="BH59" s="196" t="s">
        <v>30</v>
      </c>
      <c r="BI59" s="197"/>
      <c r="BJ59" s="197"/>
      <c r="BK59" s="94">
        <f t="shared" ref="BK59" si="671">SUM(BK60:BK66)</f>
        <v>0</v>
      </c>
      <c r="BL59" s="2"/>
      <c r="BM59" s="190"/>
      <c r="BN59" s="191"/>
      <c r="BO59" s="191"/>
      <c r="BP59" s="56"/>
      <c r="BQ59" s="196" t="s">
        <v>30</v>
      </c>
      <c r="BR59" s="197"/>
      <c r="BS59" s="197"/>
      <c r="BT59" s="94">
        <f t="shared" ref="BT59" si="672">SUM(BT60:BT66)</f>
        <v>0</v>
      </c>
      <c r="BU59" s="2"/>
      <c r="BV59" s="190"/>
      <c r="BW59" s="191"/>
      <c r="BX59" s="191"/>
      <c r="BY59" s="56"/>
      <c r="BZ59" s="196" t="s">
        <v>30</v>
      </c>
      <c r="CA59" s="197"/>
      <c r="CB59" s="197"/>
      <c r="CC59" s="94">
        <f t="shared" ref="CC59" si="673">SUM(CC60:CC66)</f>
        <v>0</v>
      </c>
      <c r="CD59" s="2"/>
      <c r="CE59" s="190"/>
      <c r="CF59" s="191"/>
      <c r="CG59" s="191"/>
      <c r="CH59" s="56"/>
      <c r="CI59" s="196" t="s">
        <v>30</v>
      </c>
      <c r="CJ59" s="197"/>
      <c r="CK59" s="197"/>
      <c r="CL59" s="94">
        <f t="shared" ref="CL59" si="674">SUM(CL60:CL66)</f>
        <v>0</v>
      </c>
      <c r="CM59" s="2"/>
      <c r="CN59" s="190"/>
      <c r="CO59" s="191"/>
      <c r="CP59" s="191"/>
      <c r="CQ59" s="56"/>
      <c r="CR59" s="196" t="s">
        <v>30</v>
      </c>
      <c r="CS59" s="197"/>
      <c r="CT59" s="197"/>
      <c r="CU59" s="94">
        <f t="shared" ref="CU59" si="675">SUM(CU60:CU66)</f>
        <v>0</v>
      </c>
      <c r="CV59" s="2"/>
      <c r="CW59" s="190"/>
      <c r="CX59" s="191"/>
      <c r="CY59" s="191"/>
      <c r="CZ59" s="56"/>
      <c r="DA59" s="196" t="s">
        <v>30</v>
      </c>
      <c r="DB59" s="197"/>
      <c r="DC59" s="197"/>
      <c r="DD59" s="94">
        <f t="shared" ref="DD59" si="676">SUM(DD60:DD66)</f>
        <v>0</v>
      </c>
      <c r="DE59" s="2"/>
      <c r="DF59" s="190"/>
      <c r="DG59" s="191"/>
      <c r="DH59" s="191"/>
      <c r="DI59" s="56"/>
      <c r="DJ59" s="196" t="s">
        <v>30</v>
      </c>
      <c r="DK59" s="197"/>
      <c r="DL59" s="197"/>
      <c r="DM59" s="94">
        <f t="shared" ref="DM59" si="677">SUM(DM60:DM66)</f>
        <v>0</v>
      </c>
      <c r="DN59" s="2"/>
      <c r="DO59" s="190"/>
      <c r="DP59" s="191"/>
      <c r="DQ59" s="191"/>
      <c r="DR59" s="56"/>
      <c r="DS59" s="196" t="s">
        <v>30</v>
      </c>
      <c r="DT59" s="197"/>
      <c r="DU59" s="197"/>
      <c r="DV59" s="94">
        <f t="shared" ref="DV59" si="678">SUM(DV60:DV66)</f>
        <v>0</v>
      </c>
      <c r="DW59" s="2"/>
      <c r="DX59" s="190"/>
      <c r="DY59" s="191"/>
      <c r="DZ59" s="191"/>
      <c r="EA59" s="56"/>
      <c r="EB59" s="196" t="s">
        <v>30</v>
      </c>
      <c r="EC59" s="197"/>
      <c r="ED59" s="197"/>
      <c r="EE59" s="94">
        <f t="shared" ref="EE59" si="679">SUM(EE60:EE66)</f>
        <v>0</v>
      </c>
      <c r="EF59" s="2"/>
      <c r="EG59" s="190"/>
      <c r="EH59" s="191"/>
      <c r="EI59" s="191"/>
      <c r="EJ59" s="56"/>
      <c r="EK59" s="196" t="s">
        <v>30</v>
      </c>
      <c r="EL59" s="197"/>
      <c r="EM59" s="197"/>
      <c r="EN59" s="94">
        <f t="shared" ref="EN59" si="680">SUM(EN60:EN66)</f>
        <v>0</v>
      </c>
      <c r="EO59" s="2"/>
      <c r="EP59" s="190"/>
      <c r="EQ59" s="191"/>
      <c r="ER59" s="191"/>
      <c r="ES59" s="56"/>
      <c r="ET59" s="196" t="s">
        <v>30</v>
      </c>
      <c r="EU59" s="197"/>
      <c r="EV59" s="197"/>
      <c r="EW59" s="94">
        <f t="shared" ref="EW59" si="681">SUM(EW60:EW66)</f>
        <v>0</v>
      </c>
      <c r="EX59" s="2"/>
      <c r="EY59" s="190"/>
      <c r="EZ59" s="191"/>
      <c r="FA59" s="191"/>
      <c r="FB59" s="56"/>
      <c r="FC59" s="196" t="s">
        <v>30</v>
      </c>
      <c r="FD59" s="197"/>
      <c r="FE59" s="197"/>
      <c r="FF59" s="94">
        <f t="shared" ref="FF59" si="682">SUM(FF60:FF66)</f>
        <v>0</v>
      </c>
      <c r="FG59" s="2"/>
      <c r="FH59" s="190"/>
      <c r="FI59" s="191"/>
      <c r="FJ59" s="191"/>
      <c r="FK59" s="56"/>
      <c r="FL59" s="196" t="s">
        <v>30</v>
      </c>
      <c r="FM59" s="197"/>
      <c r="FN59" s="197"/>
      <c r="FO59" s="94">
        <f t="shared" ref="FO59" si="683">SUM(FO60:FO66)</f>
        <v>0</v>
      </c>
      <c r="FP59" s="2"/>
      <c r="FQ59" s="190"/>
      <c r="FR59" s="191"/>
      <c r="FS59" s="191"/>
      <c r="FT59" s="56"/>
      <c r="FU59" s="196" t="s">
        <v>30</v>
      </c>
      <c r="FV59" s="197"/>
      <c r="FW59" s="197"/>
      <c r="FX59" s="94">
        <f t="shared" ref="FX59" si="684">SUM(FX60:FX66)</f>
        <v>0</v>
      </c>
      <c r="FY59" s="2"/>
      <c r="FZ59" s="190"/>
      <c r="GA59" s="191"/>
      <c r="GB59" s="191"/>
      <c r="GC59" s="56"/>
      <c r="GD59" s="196" t="s">
        <v>30</v>
      </c>
      <c r="GE59" s="197"/>
      <c r="GF59" s="197"/>
      <c r="GG59" s="94">
        <f t="shared" ref="GG59" si="685">SUM(GG60:GG66)</f>
        <v>0</v>
      </c>
      <c r="GH59" s="2"/>
      <c r="GI59" s="190"/>
      <c r="GJ59" s="191"/>
      <c r="GK59" s="191"/>
      <c r="GL59" s="56"/>
      <c r="GM59" s="196" t="s">
        <v>30</v>
      </c>
      <c r="GN59" s="197"/>
      <c r="GO59" s="197"/>
      <c r="GP59" s="94">
        <f t="shared" ref="GP59" si="686">SUM(GP60:GP66)</f>
        <v>0</v>
      </c>
      <c r="GQ59" s="2"/>
      <c r="GR59" s="190"/>
      <c r="GS59" s="191"/>
      <c r="GT59" s="191"/>
      <c r="GU59" s="56"/>
      <c r="GV59" s="196" t="s">
        <v>30</v>
      </c>
      <c r="GW59" s="197"/>
      <c r="GX59" s="197"/>
      <c r="GY59" s="94">
        <f t="shared" ref="GY59" si="687">SUM(GY60:GY66)</f>
        <v>0</v>
      </c>
      <c r="GZ59" s="2"/>
      <c r="HA59" s="190"/>
      <c r="HB59" s="191"/>
      <c r="HC59" s="191"/>
      <c r="HD59" s="56"/>
      <c r="HE59" s="196" t="s">
        <v>30</v>
      </c>
      <c r="HF59" s="197"/>
      <c r="HG59" s="197"/>
      <c r="HH59" s="94">
        <f t="shared" ref="HH59" si="688">SUM(HH60:HH66)</f>
        <v>0</v>
      </c>
      <c r="HI59" s="2"/>
      <c r="HJ59" s="190"/>
      <c r="HK59" s="191"/>
      <c r="HL59" s="191"/>
      <c r="HM59" s="56"/>
      <c r="HN59" s="196" t="s">
        <v>30</v>
      </c>
      <c r="HO59" s="197"/>
      <c r="HP59" s="197"/>
      <c r="HQ59" s="94">
        <f t="shared" ref="HQ59" si="689">SUM(HQ60:HQ66)</f>
        <v>0</v>
      </c>
      <c r="HR59" s="2"/>
      <c r="HS59" s="190"/>
      <c r="HT59" s="191"/>
      <c r="HU59" s="191"/>
      <c r="HV59" s="56"/>
      <c r="HW59" s="196" t="s">
        <v>30</v>
      </c>
      <c r="HX59" s="197"/>
      <c r="HY59" s="197"/>
      <c r="HZ59" s="94">
        <f t="shared" ref="HZ59" si="690">SUM(HZ60:HZ66)</f>
        <v>0</v>
      </c>
      <c r="IA59" s="2"/>
      <c r="IB59" s="190"/>
      <c r="IC59" s="191"/>
      <c r="ID59" s="191"/>
      <c r="IE59" s="56"/>
      <c r="IF59" s="196" t="s">
        <v>30</v>
      </c>
      <c r="IG59" s="197"/>
      <c r="IH59" s="197"/>
      <c r="II59" s="94">
        <f t="shared" ref="II59" si="691">SUM(II60:II66)</f>
        <v>0</v>
      </c>
      <c r="IJ59" s="2"/>
      <c r="IK59" s="190"/>
      <c r="IL59" s="191"/>
      <c r="IM59" s="191"/>
      <c r="IN59" s="56"/>
      <c r="IO59" s="196" t="s">
        <v>30</v>
      </c>
      <c r="IP59" s="197"/>
      <c r="IQ59" s="197"/>
      <c r="IR59" s="94">
        <f t="shared" ref="IR59" si="692">SUM(IR60:IR66)</f>
        <v>0</v>
      </c>
      <c r="IS59" s="2"/>
      <c r="IT59" s="190"/>
      <c r="IU59" s="191"/>
      <c r="IV59" s="191"/>
      <c r="IW59" s="56"/>
      <c r="IX59" s="196" t="s">
        <v>30</v>
      </c>
      <c r="IY59" s="197"/>
      <c r="IZ59" s="197"/>
      <c r="JA59" s="94">
        <f t="shared" ref="JA59" si="693">SUM(JA60:JA66)</f>
        <v>0</v>
      </c>
      <c r="JB59" s="2"/>
      <c r="JC59" s="190"/>
      <c r="JD59" s="191"/>
      <c r="JE59" s="191"/>
      <c r="JF59" s="56"/>
      <c r="JG59" s="196" t="s">
        <v>30</v>
      </c>
      <c r="JH59" s="197"/>
      <c r="JI59" s="197"/>
      <c r="JJ59" s="94">
        <f t="shared" ref="JJ59" si="694">SUM(JJ60:JJ66)</f>
        <v>0</v>
      </c>
      <c r="JK59" s="2"/>
      <c r="JL59" s="190"/>
      <c r="JM59" s="191"/>
      <c r="JN59" s="191"/>
      <c r="JO59" s="56"/>
      <c r="JP59" s="196" t="s">
        <v>30</v>
      </c>
      <c r="JQ59" s="197"/>
      <c r="JR59" s="197"/>
      <c r="JS59" s="94">
        <f t="shared" ref="JS59" si="695">SUM(JS60:JS66)</f>
        <v>0</v>
      </c>
      <c r="JT59" s="2"/>
    </row>
    <row r="60" spans="2:280" ht="12" customHeight="1" x14ac:dyDescent="0.25">
      <c r="B60" s="194" t="s">
        <v>31</v>
      </c>
      <c r="C60" s="195"/>
      <c r="D60" s="195"/>
      <c r="E60" s="81">
        <f>SUM(E61:E67)</f>
        <v>0</v>
      </c>
      <c r="F60" s="190"/>
      <c r="G60" s="191"/>
      <c r="H60" s="191"/>
      <c r="I60" s="56"/>
      <c r="K60" s="194" t="s">
        <v>31</v>
      </c>
      <c r="L60" s="195"/>
      <c r="M60" s="195"/>
      <c r="N60" s="81">
        <f>SUM(N61:N67)</f>
        <v>0</v>
      </c>
      <c r="O60" s="190"/>
      <c r="P60" s="191"/>
      <c r="Q60" s="191"/>
      <c r="R60" s="56"/>
      <c r="S60" s="2"/>
      <c r="T60" s="194" t="s">
        <v>31</v>
      </c>
      <c r="U60" s="195"/>
      <c r="V60" s="195"/>
      <c r="W60" s="81">
        <f t="shared" ref="W60" si="696">SUM(W61:W67)</f>
        <v>0</v>
      </c>
      <c r="X60" s="190"/>
      <c r="Y60" s="191"/>
      <c r="Z60" s="191"/>
      <c r="AA60" s="56"/>
      <c r="AB60" s="2"/>
      <c r="AC60" s="194" t="s">
        <v>31</v>
      </c>
      <c r="AD60" s="195"/>
      <c r="AE60" s="195"/>
      <c r="AF60" s="81">
        <f t="shared" ref="AF60" si="697">SUM(AF61:AF67)</f>
        <v>0</v>
      </c>
      <c r="AG60" s="190"/>
      <c r="AH60" s="191"/>
      <c r="AI60" s="191"/>
      <c r="AJ60" s="56"/>
      <c r="AK60" s="2"/>
      <c r="AL60" s="194" t="s">
        <v>31</v>
      </c>
      <c r="AM60" s="195"/>
      <c r="AN60" s="195"/>
      <c r="AO60" s="81">
        <f t="shared" ref="AO60" si="698">SUM(AO61:AO67)</f>
        <v>0</v>
      </c>
      <c r="AP60" s="190"/>
      <c r="AQ60" s="191"/>
      <c r="AR60" s="191"/>
      <c r="AS60" s="56"/>
      <c r="AT60" s="2"/>
      <c r="AU60" s="194" t="s">
        <v>31</v>
      </c>
      <c r="AV60" s="195"/>
      <c r="AW60" s="195"/>
      <c r="AX60" s="81">
        <f t="shared" ref="AX60" si="699">SUM(AX61:AX67)</f>
        <v>0</v>
      </c>
      <c r="AY60" s="190"/>
      <c r="AZ60" s="191"/>
      <c r="BA60" s="191"/>
      <c r="BB60" s="56"/>
      <c r="BC60" s="2"/>
      <c r="BD60" s="194" t="s">
        <v>31</v>
      </c>
      <c r="BE60" s="195"/>
      <c r="BF60" s="195"/>
      <c r="BG60" s="81">
        <f t="shared" ref="BG60" si="700">SUM(BG61:BG67)</f>
        <v>0</v>
      </c>
      <c r="BH60" s="190"/>
      <c r="BI60" s="191"/>
      <c r="BJ60" s="191"/>
      <c r="BK60" s="56"/>
      <c r="BL60" s="2"/>
      <c r="BM60" s="194" t="s">
        <v>31</v>
      </c>
      <c r="BN60" s="195"/>
      <c r="BO60" s="195"/>
      <c r="BP60" s="81">
        <f t="shared" ref="BP60" si="701">SUM(BP61:BP67)</f>
        <v>0</v>
      </c>
      <c r="BQ60" s="190"/>
      <c r="BR60" s="191"/>
      <c r="BS60" s="191"/>
      <c r="BT60" s="56"/>
      <c r="BU60" s="2"/>
      <c r="BV60" s="194" t="s">
        <v>31</v>
      </c>
      <c r="BW60" s="195"/>
      <c r="BX60" s="195"/>
      <c r="BY60" s="81">
        <f t="shared" ref="BY60" si="702">SUM(BY61:BY67)</f>
        <v>0</v>
      </c>
      <c r="BZ60" s="190"/>
      <c r="CA60" s="191"/>
      <c r="CB60" s="191"/>
      <c r="CC60" s="56"/>
      <c r="CD60" s="2"/>
      <c r="CE60" s="194" t="s">
        <v>31</v>
      </c>
      <c r="CF60" s="195"/>
      <c r="CG60" s="195"/>
      <c r="CH60" s="81">
        <f t="shared" ref="CH60" si="703">SUM(CH61:CH67)</f>
        <v>0</v>
      </c>
      <c r="CI60" s="190"/>
      <c r="CJ60" s="191"/>
      <c r="CK60" s="191"/>
      <c r="CL60" s="56"/>
      <c r="CM60" s="2"/>
      <c r="CN60" s="194" t="s">
        <v>31</v>
      </c>
      <c r="CO60" s="195"/>
      <c r="CP60" s="195"/>
      <c r="CQ60" s="81">
        <f t="shared" ref="CQ60" si="704">SUM(CQ61:CQ67)</f>
        <v>0</v>
      </c>
      <c r="CR60" s="190"/>
      <c r="CS60" s="191"/>
      <c r="CT60" s="191"/>
      <c r="CU60" s="56"/>
      <c r="CV60" s="2"/>
      <c r="CW60" s="194" t="s">
        <v>31</v>
      </c>
      <c r="CX60" s="195"/>
      <c r="CY60" s="195"/>
      <c r="CZ60" s="81">
        <f t="shared" ref="CZ60" si="705">SUM(CZ61:CZ67)</f>
        <v>0</v>
      </c>
      <c r="DA60" s="190"/>
      <c r="DB60" s="191"/>
      <c r="DC60" s="191"/>
      <c r="DD60" s="56"/>
      <c r="DE60" s="2"/>
      <c r="DF60" s="194" t="s">
        <v>31</v>
      </c>
      <c r="DG60" s="195"/>
      <c r="DH60" s="195"/>
      <c r="DI60" s="81">
        <f t="shared" ref="DI60" si="706">SUM(DI61:DI67)</f>
        <v>0</v>
      </c>
      <c r="DJ60" s="190"/>
      <c r="DK60" s="191"/>
      <c r="DL60" s="191"/>
      <c r="DM60" s="56"/>
      <c r="DN60" s="2"/>
      <c r="DO60" s="194" t="s">
        <v>31</v>
      </c>
      <c r="DP60" s="195"/>
      <c r="DQ60" s="195"/>
      <c r="DR60" s="81">
        <f t="shared" ref="DR60" si="707">SUM(DR61:DR67)</f>
        <v>0</v>
      </c>
      <c r="DS60" s="190"/>
      <c r="DT60" s="191"/>
      <c r="DU60" s="191"/>
      <c r="DV60" s="56"/>
      <c r="DW60" s="2"/>
      <c r="DX60" s="194" t="s">
        <v>31</v>
      </c>
      <c r="DY60" s="195"/>
      <c r="DZ60" s="195"/>
      <c r="EA60" s="81">
        <f t="shared" ref="EA60" si="708">SUM(EA61:EA67)</f>
        <v>0</v>
      </c>
      <c r="EB60" s="190"/>
      <c r="EC60" s="191"/>
      <c r="ED60" s="191"/>
      <c r="EE60" s="56"/>
      <c r="EF60" s="2"/>
      <c r="EG60" s="194" t="s">
        <v>31</v>
      </c>
      <c r="EH60" s="195"/>
      <c r="EI60" s="195"/>
      <c r="EJ60" s="81">
        <f t="shared" ref="EJ60" si="709">SUM(EJ61:EJ67)</f>
        <v>0</v>
      </c>
      <c r="EK60" s="190"/>
      <c r="EL60" s="191"/>
      <c r="EM60" s="191"/>
      <c r="EN60" s="56"/>
      <c r="EO60" s="2"/>
      <c r="EP60" s="194" t="s">
        <v>31</v>
      </c>
      <c r="EQ60" s="195"/>
      <c r="ER60" s="195"/>
      <c r="ES60" s="81">
        <f t="shared" ref="ES60" si="710">SUM(ES61:ES67)</f>
        <v>0</v>
      </c>
      <c r="ET60" s="190"/>
      <c r="EU60" s="191"/>
      <c r="EV60" s="191"/>
      <c r="EW60" s="56"/>
      <c r="EX60" s="2"/>
      <c r="EY60" s="194" t="s">
        <v>31</v>
      </c>
      <c r="EZ60" s="195"/>
      <c r="FA60" s="195"/>
      <c r="FB60" s="81">
        <f t="shared" ref="FB60" si="711">SUM(FB61:FB67)</f>
        <v>0</v>
      </c>
      <c r="FC60" s="190"/>
      <c r="FD60" s="191"/>
      <c r="FE60" s="191"/>
      <c r="FF60" s="56"/>
      <c r="FG60" s="2"/>
      <c r="FH60" s="194" t="s">
        <v>31</v>
      </c>
      <c r="FI60" s="195"/>
      <c r="FJ60" s="195"/>
      <c r="FK60" s="81">
        <f t="shared" ref="FK60" si="712">SUM(FK61:FK67)</f>
        <v>0</v>
      </c>
      <c r="FL60" s="190"/>
      <c r="FM60" s="191"/>
      <c r="FN60" s="191"/>
      <c r="FO60" s="56"/>
      <c r="FP60" s="2"/>
      <c r="FQ60" s="194" t="s">
        <v>31</v>
      </c>
      <c r="FR60" s="195"/>
      <c r="FS60" s="195"/>
      <c r="FT60" s="81">
        <f t="shared" ref="FT60" si="713">SUM(FT61:FT67)</f>
        <v>0</v>
      </c>
      <c r="FU60" s="190"/>
      <c r="FV60" s="191"/>
      <c r="FW60" s="191"/>
      <c r="FX60" s="56"/>
      <c r="FY60" s="2"/>
      <c r="FZ60" s="194" t="s">
        <v>31</v>
      </c>
      <c r="GA60" s="195"/>
      <c r="GB60" s="195"/>
      <c r="GC60" s="81">
        <f t="shared" ref="GC60" si="714">SUM(GC61:GC67)</f>
        <v>0</v>
      </c>
      <c r="GD60" s="190"/>
      <c r="GE60" s="191"/>
      <c r="GF60" s="191"/>
      <c r="GG60" s="56"/>
      <c r="GH60" s="2"/>
      <c r="GI60" s="194" t="s">
        <v>31</v>
      </c>
      <c r="GJ60" s="195"/>
      <c r="GK60" s="195"/>
      <c r="GL60" s="81">
        <f t="shared" ref="GL60" si="715">SUM(GL61:GL67)</f>
        <v>0</v>
      </c>
      <c r="GM60" s="190"/>
      <c r="GN60" s="191"/>
      <c r="GO60" s="191"/>
      <c r="GP60" s="56"/>
      <c r="GQ60" s="2"/>
      <c r="GR60" s="194" t="s">
        <v>31</v>
      </c>
      <c r="GS60" s="195"/>
      <c r="GT60" s="195"/>
      <c r="GU60" s="81">
        <f t="shared" ref="GU60" si="716">SUM(GU61:GU67)</f>
        <v>0</v>
      </c>
      <c r="GV60" s="190"/>
      <c r="GW60" s="191"/>
      <c r="GX60" s="191"/>
      <c r="GY60" s="56"/>
      <c r="GZ60" s="2"/>
      <c r="HA60" s="194" t="s">
        <v>31</v>
      </c>
      <c r="HB60" s="195"/>
      <c r="HC60" s="195"/>
      <c r="HD60" s="81">
        <f t="shared" ref="HD60" si="717">SUM(HD61:HD67)</f>
        <v>0</v>
      </c>
      <c r="HE60" s="190"/>
      <c r="HF60" s="191"/>
      <c r="HG60" s="191"/>
      <c r="HH60" s="56"/>
      <c r="HI60" s="2"/>
      <c r="HJ60" s="194" t="s">
        <v>31</v>
      </c>
      <c r="HK60" s="195"/>
      <c r="HL60" s="195"/>
      <c r="HM60" s="81">
        <f t="shared" ref="HM60" si="718">SUM(HM61:HM67)</f>
        <v>0</v>
      </c>
      <c r="HN60" s="190"/>
      <c r="HO60" s="191"/>
      <c r="HP60" s="191"/>
      <c r="HQ60" s="56"/>
      <c r="HR60" s="2"/>
      <c r="HS60" s="194" t="s">
        <v>31</v>
      </c>
      <c r="HT60" s="195"/>
      <c r="HU60" s="195"/>
      <c r="HV60" s="81">
        <f t="shared" ref="HV60" si="719">SUM(HV61:HV67)</f>
        <v>0</v>
      </c>
      <c r="HW60" s="190"/>
      <c r="HX60" s="191"/>
      <c r="HY60" s="191"/>
      <c r="HZ60" s="56"/>
      <c r="IA60" s="2"/>
      <c r="IB60" s="194" t="s">
        <v>31</v>
      </c>
      <c r="IC60" s="195"/>
      <c r="ID60" s="195"/>
      <c r="IE60" s="81">
        <f t="shared" ref="IE60" si="720">SUM(IE61:IE67)</f>
        <v>0</v>
      </c>
      <c r="IF60" s="190"/>
      <c r="IG60" s="191"/>
      <c r="IH60" s="191"/>
      <c r="II60" s="56"/>
      <c r="IJ60" s="2"/>
      <c r="IK60" s="194" t="s">
        <v>31</v>
      </c>
      <c r="IL60" s="195"/>
      <c r="IM60" s="195"/>
      <c r="IN60" s="81">
        <f t="shared" ref="IN60" si="721">SUM(IN61:IN67)</f>
        <v>0</v>
      </c>
      <c r="IO60" s="190"/>
      <c r="IP60" s="191"/>
      <c r="IQ60" s="191"/>
      <c r="IR60" s="56"/>
      <c r="IS60" s="2"/>
      <c r="IT60" s="194" t="s">
        <v>31</v>
      </c>
      <c r="IU60" s="195"/>
      <c r="IV60" s="195"/>
      <c r="IW60" s="81">
        <f t="shared" ref="IW60" si="722">SUM(IW61:IW67)</f>
        <v>0</v>
      </c>
      <c r="IX60" s="190"/>
      <c r="IY60" s="191"/>
      <c r="IZ60" s="191"/>
      <c r="JA60" s="56"/>
      <c r="JB60" s="2"/>
      <c r="JC60" s="194" t="s">
        <v>31</v>
      </c>
      <c r="JD60" s="195"/>
      <c r="JE60" s="195"/>
      <c r="JF60" s="81">
        <f t="shared" ref="JF60" si="723">SUM(JF61:JF67)</f>
        <v>0</v>
      </c>
      <c r="JG60" s="190"/>
      <c r="JH60" s="191"/>
      <c r="JI60" s="191"/>
      <c r="JJ60" s="56"/>
      <c r="JK60" s="2"/>
      <c r="JL60" s="194" t="s">
        <v>31</v>
      </c>
      <c r="JM60" s="195"/>
      <c r="JN60" s="195"/>
      <c r="JO60" s="81">
        <f t="shared" ref="JO60" si="724">SUM(JO61:JO67)</f>
        <v>0</v>
      </c>
      <c r="JP60" s="190"/>
      <c r="JQ60" s="191"/>
      <c r="JR60" s="191"/>
      <c r="JS60" s="56"/>
      <c r="JT60" s="2"/>
    </row>
    <row r="61" spans="2:280" ht="12" customHeight="1" x14ac:dyDescent="0.25">
      <c r="B61" s="192"/>
      <c r="C61" s="193"/>
      <c r="D61" s="193"/>
      <c r="E61" s="70"/>
      <c r="F61" s="190"/>
      <c r="G61" s="191"/>
      <c r="H61" s="191"/>
      <c r="I61" s="56"/>
      <c r="K61" s="192"/>
      <c r="L61" s="193"/>
      <c r="M61" s="193"/>
      <c r="N61" s="70"/>
      <c r="O61" s="190"/>
      <c r="P61" s="191"/>
      <c r="Q61" s="191"/>
      <c r="R61" s="56"/>
      <c r="S61" s="2"/>
      <c r="T61" s="192"/>
      <c r="U61" s="193"/>
      <c r="V61" s="193"/>
      <c r="W61" s="70"/>
      <c r="X61" s="190"/>
      <c r="Y61" s="191"/>
      <c r="Z61" s="191"/>
      <c r="AA61" s="56"/>
      <c r="AB61" s="2"/>
      <c r="AC61" s="192"/>
      <c r="AD61" s="193"/>
      <c r="AE61" s="193"/>
      <c r="AF61" s="70"/>
      <c r="AG61" s="190"/>
      <c r="AH61" s="191"/>
      <c r="AI61" s="191"/>
      <c r="AJ61" s="56"/>
      <c r="AK61" s="2"/>
      <c r="AL61" s="192"/>
      <c r="AM61" s="193"/>
      <c r="AN61" s="193"/>
      <c r="AO61" s="70"/>
      <c r="AP61" s="190"/>
      <c r="AQ61" s="191"/>
      <c r="AR61" s="191"/>
      <c r="AS61" s="56"/>
      <c r="AT61" s="2"/>
      <c r="AU61" s="192"/>
      <c r="AV61" s="193"/>
      <c r="AW61" s="193"/>
      <c r="AX61" s="70"/>
      <c r="AY61" s="190"/>
      <c r="AZ61" s="191"/>
      <c r="BA61" s="191"/>
      <c r="BB61" s="56"/>
      <c r="BC61" s="2"/>
      <c r="BD61" s="192"/>
      <c r="BE61" s="193"/>
      <c r="BF61" s="193"/>
      <c r="BG61" s="70"/>
      <c r="BH61" s="190"/>
      <c r="BI61" s="191"/>
      <c r="BJ61" s="191"/>
      <c r="BK61" s="56"/>
      <c r="BL61" s="2"/>
      <c r="BM61" s="192"/>
      <c r="BN61" s="193"/>
      <c r="BO61" s="193"/>
      <c r="BP61" s="70"/>
      <c r="BQ61" s="190"/>
      <c r="BR61" s="191"/>
      <c r="BS61" s="191"/>
      <c r="BT61" s="56"/>
      <c r="BU61" s="2"/>
      <c r="BV61" s="192"/>
      <c r="BW61" s="193"/>
      <c r="BX61" s="193"/>
      <c r="BY61" s="70"/>
      <c r="BZ61" s="190"/>
      <c r="CA61" s="191"/>
      <c r="CB61" s="191"/>
      <c r="CC61" s="56"/>
      <c r="CD61" s="2"/>
      <c r="CE61" s="192"/>
      <c r="CF61" s="193"/>
      <c r="CG61" s="193"/>
      <c r="CH61" s="70"/>
      <c r="CI61" s="190"/>
      <c r="CJ61" s="191"/>
      <c r="CK61" s="191"/>
      <c r="CL61" s="56"/>
      <c r="CM61" s="2"/>
      <c r="CN61" s="192"/>
      <c r="CO61" s="193"/>
      <c r="CP61" s="193"/>
      <c r="CQ61" s="70"/>
      <c r="CR61" s="190"/>
      <c r="CS61" s="191"/>
      <c r="CT61" s="191"/>
      <c r="CU61" s="56"/>
      <c r="CV61" s="2"/>
      <c r="CW61" s="192"/>
      <c r="CX61" s="193"/>
      <c r="CY61" s="193"/>
      <c r="CZ61" s="70"/>
      <c r="DA61" s="190"/>
      <c r="DB61" s="191"/>
      <c r="DC61" s="191"/>
      <c r="DD61" s="56"/>
      <c r="DE61" s="2"/>
      <c r="DF61" s="192"/>
      <c r="DG61" s="193"/>
      <c r="DH61" s="193"/>
      <c r="DI61" s="70"/>
      <c r="DJ61" s="190"/>
      <c r="DK61" s="191"/>
      <c r="DL61" s="191"/>
      <c r="DM61" s="56"/>
      <c r="DN61" s="2"/>
      <c r="DO61" s="192"/>
      <c r="DP61" s="193"/>
      <c r="DQ61" s="193"/>
      <c r="DR61" s="70"/>
      <c r="DS61" s="190"/>
      <c r="DT61" s="191"/>
      <c r="DU61" s="191"/>
      <c r="DV61" s="56"/>
      <c r="DW61" s="2"/>
      <c r="DX61" s="192"/>
      <c r="DY61" s="193"/>
      <c r="DZ61" s="193"/>
      <c r="EA61" s="70"/>
      <c r="EB61" s="190"/>
      <c r="EC61" s="191"/>
      <c r="ED61" s="191"/>
      <c r="EE61" s="56"/>
      <c r="EF61" s="2"/>
      <c r="EG61" s="192"/>
      <c r="EH61" s="193"/>
      <c r="EI61" s="193"/>
      <c r="EJ61" s="70"/>
      <c r="EK61" s="190"/>
      <c r="EL61" s="191"/>
      <c r="EM61" s="191"/>
      <c r="EN61" s="56"/>
      <c r="EO61" s="2"/>
      <c r="EP61" s="192"/>
      <c r="EQ61" s="193"/>
      <c r="ER61" s="193"/>
      <c r="ES61" s="70"/>
      <c r="ET61" s="190"/>
      <c r="EU61" s="191"/>
      <c r="EV61" s="191"/>
      <c r="EW61" s="56"/>
      <c r="EX61" s="2"/>
      <c r="EY61" s="192"/>
      <c r="EZ61" s="193"/>
      <c r="FA61" s="193"/>
      <c r="FB61" s="70"/>
      <c r="FC61" s="190"/>
      <c r="FD61" s="191"/>
      <c r="FE61" s="191"/>
      <c r="FF61" s="56"/>
      <c r="FG61" s="2"/>
      <c r="FH61" s="192"/>
      <c r="FI61" s="193"/>
      <c r="FJ61" s="193"/>
      <c r="FK61" s="70"/>
      <c r="FL61" s="190"/>
      <c r="FM61" s="191"/>
      <c r="FN61" s="191"/>
      <c r="FO61" s="56"/>
      <c r="FP61" s="2"/>
      <c r="FQ61" s="192"/>
      <c r="FR61" s="193"/>
      <c r="FS61" s="193"/>
      <c r="FT61" s="70"/>
      <c r="FU61" s="190"/>
      <c r="FV61" s="191"/>
      <c r="FW61" s="191"/>
      <c r="FX61" s="56"/>
      <c r="FY61" s="2"/>
      <c r="FZ61" s="192"/>
      <c r="GA61" s="193"/>
      <c r="GB61" s="193"/>
      <c r="GC61" s="70"/>
      <c r="GD61" s="190"/>
      <c r="GE61" s="191"/>
      <c r="GF61" s="191"/>
      <c r="GG61" s="56"/>
      <c r="GH61" s="2"/>
      <c r="GI61" s="192"/>
      <c r="GJ61" s="193"/>
      <c r="GK61" s="193"/>
      <c r="GL61" s="70"/>
      <c r="GM61" s="190"/>
      <c r="GN61" s="191"/>
      <c r="GO61" s="191"/>
      <c r="GP61" s="56"/>
      <c r="GQ61" s="2"/>
      <c r="GR61" s="192"/>
      <c r="GS61" s="193"/>
      <c r="GT61" s="193"/>
      <c r="GU61" s="70"/>
      <c r="GV61" s="190"/>
      <c r="GW61" s="191"/>
      <c r="GX61" s="191"/>
      <c r="GY61" s="56"/>
      <c r="GZ61" s="2"/>
      <c r="HA61" s="192"/>
      <c r="HB61" s="193"/>
      <c r="HC61" s="193"/>
      <c r="HD61" s="70"/>
      <c r="HE61" s="190"/>
      <c r="HF61" s="191"/>
      <c r="HG61" s="191"/>
      <c r="HH61" s="56"/>
      <c r="HI61" s="2"/>
      <c r="HJ61" s="192"/>
      <c r="HK61" s="193"/>
      <c r="HL61" s="193"/>
      <c r="HM61" s="70"/>
      <c r="HN61" s="190"/>
      <c r="HO61" s="191"/>
      <c r="HP61" s="191"/>
      <c r="HQ61" s="56"/>
      <c r="HR61" s="2"/>
      <c r="HS61" s="192"/>
      <c r="HT61" s="193"/>
      <c r="HU61" s="193"/>
      <c r="HV61" s="70"/>
      <c r="HW61" s="190"/>
      <c r="HX61" s="191"/>
      <c r="HY61" s="191"/>
      <c r="HZ61" s="56"/>
      <c r="IA61" s="2"/>
      <c r="IB61" s="192"/>
      <c r="IC61" s="193"/>
      <c r="ID61" s="193"/>
      <c r="IE61" s="70"/>
      <c r="IF61" s="190"/>
      <c r="IG61" s="191"/>
      <c r="IH61" s="191"/>
      <c r="II61" s="56"/>
      <c r="IJ61" s="2"/>
      <c r="IK61" s="192"/>
      <c r="IL61" s="193"/>
      <c r="IM61" s="193"/>
      <c r="IN61" s="70"/>
      <c r="IO61" s="190"/>
      <c r="IP61" s="191"/>
      <c r="IQ61" s="191"/>
      <c r="IR61" s="56"/>
      <c r="IS61" s="2"/>
      <c r="IT61" s="192"/>
      <c r="IU61" s="193"/>
      <c r="IV61" s="193"/>
      <c r="IW61" s="70"/>
      <c r="IX61" s="190"/>
      <c r="IY61" s="191"/>
      <c r="IZ61" s="191"/>
      <c r="JA61" s="56"/>
      <c r="JB61" s="2"/>
      <c r="JC61" s="192"/>
      <c r="JD61" s="193"/>
      <c r="JE61" s="193"/>
      <c r="JF61" s="70"/>
      <c r="JG61" s="190"/>
      <c r="JH61" s="191"/>
      <c r="JI61" s="191"/>
      <c r="JJ61" s="56"/>
      <c r="JK61" s="2"/>
      <c r="JL61" s="192"/>
      <c r="JM61" s="193"/>
      <c r="JN61" s="193"/>
      <c r="JO61" s="70"/>
      <c r="JP61" s="190"/>
      <c r="JQ61" s="191"/>
      <c r="JR61" s="191"/>
      <c r="JS61" s="56"/>
      <c r="JT61" s="2"/>
    </row>
    <row r="62" spans="2:280" ht="12" customHeight="1" x14ac:dyDescent="0.25">
      <c r="B62" s="190"/>
      <c r="C62" s="191"/>
      <c r="D62" s="191"/>
      <c r="E62" s="56"/>
      <c r="F62" s="190"/>
      <c r="G62" s="191"/>
      <c r="H62" s="191"/>
      <c r="I62" s="56"/>
      <c r="K62" s="190"/>
      <c r="L62" s="191"/>
      <c r="M62" s="191"/>
      <c r="N62" s="56"/>
      <c r="O62" s="190"/>
      <c r="P62" s="191"/>
      <c r="Q62" s="191"/>
      <c r="R62" s="56"/>
      <c r="S62" s="2"/>
      <c r="T62" s="190"/>
      <c r="U62" s="191"/>
      <c r="V62" s="191"/>
      <c r="W62" s="56"/>
      <c r="X62" s="190"/>
      <c r="Y62" s="191"/>
      <c r="Z62" s="191"/>
      <c r="AA62" s="56"/>
      <c r="AB62" s="2"/>
      <c r="AC62" s="190"/>
      <c r="AD62" s="191"/>
      <c r="AE62" s="191"/>
      <c r="AF62" s="56"/>
      <c r="AG62" s="190"/>
      <c r="AH62" s="191"/>
      <c r="AI62" s="191"/>
      <c r="AJ62" s="56"/>
      <c r="AK62" s="2"/>
      <c r="AL62" s="190"/>
      <c r="AM62" s="191"/>
      <c r="AN62" s="191"/>
      <c r="AO62" s="56"/>
      <c r="AP62" s="190"/>
      <c r="AQ62" s="191"/>
      <c r="AR62" s="191"/>
      <c r="AS62" s="56"/>
      <c r="AT62" s="2"/>
      <c r="AU62" s="190"/>
      <c r="AV62" s="191"/>
      <c r="AW62" s="191"/>
      <c r="AX62" s="56"/>
      <c r="AY62" s="190"/>
      <c r="AZ62" s="191"/>
      <c r="BA62" s="191"/>
      <c r="BB62" s="56"/>
      <c r="BC62" s="2"/>
      <c r="BD62" s="190"/>
      <c r="BE62" s="191"/>
      <c r="BF62" s="191"/>
      <c r="BG62" s="56"/>
      <c r="BH62" s="190"/>
      <c r="BI62" s="191"/>
      <c r="BJ62" s="191"/>
      <c r="BK62" s="56"/>
      <c r="BL62" s="2"/>
      <c r="BM62" s="190"/>
      <c r="BN62" s="191"/>
      <c r="BO62" s="191"/>
      <c r="BP62" s="56"/>
      <c r="BQ62" s="190"/>
      <c r="BR62" s="191"/>
      <c r="BS62" s="191"/>
      <c r="BT62" s="56"/>
      <c r="BU62" s="2"/>
      <c r="BV62" s="190"/>
      <c r="BW62" s="191"/>
      <c r="BX62" s="191"/>
      <c r="BY62" s="56"/>
      <c r="BZ62" s="190"/>
      <c r="CA62" s="191"/>
      <c r="CB62" s="191"/>
      <c r="CC62" s="56"/>
      <c r="CD62" s="2"/>
      <c r="CE62" s="190"/>
      <c r="CF62" s="191"/>
      <c r="CG62" s="191"/>
      <c r="CH62" s="56"/>
      <c r="CI62" s="190"/>
      <c r="CJ62" s="191"/>
      <c r="CK62" s="191"/>
      <c r="CL62" s="56"/>
      <c r="CM62" s="2"/>
      <c r="CN62" s="190"/>
      <c r="CO62" s="191"/>
      <c r="CP62" s="191"/>
      <c r="CQ62" s="56"/>
      <c r="CR62" s="190"/>
      <c r="CS62" s="191"/>
      <c r="CT62" s="191"/>
      <c r="CU62" s="56"/>
      <c r="CV62" s="2"/>
      <c r="CW62" s="190"/>
      <c r="CX62" s="191"/>
      <c r="CY62" s="191"/>
      <c r="CZ62" s="56"/>
      <c r="DA62" s="190"/>
      <c r="DB62" s="191"/>
      <c r="DC62" s="191"/>
      <c r="DD62" s="56"/>
      <c r="DE62" s="2"/>
      <c r="DF62" s="190"/>
      <c r="DG62" s="191"/>
      <c r="DH62" s="191"/>
      <c r="DI62" s="56"/>
      <c r="DJ62" s="190"/>
      <c r="DK62" s="191"/>
      <c r="DL62" s="191"/>
      <c r="DM62" s="56"/>
      <c r="DN62" s="2"/>
      <c r="DO62" s="190"/>
      <c r="DP62" s="191"/>
      <c r="DQ62" s="191"/>
      <c r="DR62" s="56"/>
      <c r="DS62" s="190"/>
      <c r="DT62" s="191"/>
      <c r="DU62" s="191"/>
      <c r="DV62" s="56"/>
      <c r="DW62" s="2"/>
      <c r="DX62" s="190"/>
      <c r="DY62" s="191"/>
      <c r="DZ62" s="191"/>
      <c r="EA62" s="56"/>
      <c r="EB62" s="190"/>
      <c r="EC62" s="191"/>
      <c r="ED62" s="191"/>
      <c r="EE62" s="56"/>
      <c r="EF62" s="2"/>
      <c r="EG62" s="190"/>
      <c r="EH62" s="191"/>
      <c r="EI62" s="191"/>
      <c r="EJ62" s="56"/>
      <c r="EK62" s="190"/>
      <c r="EL62" s="191"/>
      <c r="EM62" s="191"/>
      <c r="EN62" s="56"/>
      <c r="EO62" s="2"/>
      <c r="EP62" s="190"/>
      <c r="EQ62" s="191"/>
      <c r="ER62" s="191"/>
      <c r="ES62" s="56"/>
      <c r="ET62" s="190"/>
      <c r="EU62" s="191"/>
      <c r="EV62" s="191"/>
      <c r="EW62" s="56"/>
      <c r="EX62" s="2"/>
      <c r="EY62" s="190"/>
      <c r="EZ62" s="191"/>
      <c r="FA62" s="191"/>
      <c r="FB62" s="56"/>
      <c r="FC62" s="190"/>
      <c r="FD62" s="191"/>
      <c r="FE62" s="191"/>
      <c r="FF62" s="56"/>
      <c r="FG62" s="2"/>
      <c r="FH62" s="190"/>
      <c r="FI62" s="191"/>
      <c r="FJ62" s="191"/>
      <c r="FK62" s="56"/>
      <c r="FL62" s="190"/>
      <c r="FM62" s="191"/>
      <c r="FN62" s="191"/>
      <c r="FO62" s="56"/>
      <c r="FP62" s="2"/>
      <c r="FQ62" s="190"/>
      <c r="FR62" s="191"/>
      <c r="FS62" s="191"/>
      <c r="FT62" s="56"/>
      <c r="FU62" s="190"/>
      <c r="FV62" s="191"/>
      <c r="FW62" s="191"/>
      <c r="FX62" s="56"/>
      <c r="FY62" s="2"/>
      <c r="FZ62" s="190"/>
      <c r="GA62" s="191"/>
      <c r="GB62" s="191"/>
      <c r="GC62" s="56"/>
      <c r="GD62" s="190"/>
      <c r="GE62" s="191"/>
      <c r="GF62" s="191"/>
      <c r="GG62" s="56"/>
      <c r="GH62" s="2"/>
      <c r="GI62" s="190"/>
      <c r="GJ62" s="191"/>
      <c r="GK62" s="191"/>
      <c r="GL62" s="56"/>
      <c r="GM62" s="190"/>
      <c r="GN62" s="191"/>
      <c r="GO62" s="191"/>
      <c r="GP62" s="56"/>
      <c r="GQ62" s="2"/>
      <c r="GR62" s="190"/>
      <c r="GS62" s="191"/>
      <c r="GT62" s="191"/>
      <c r="GU62" s="56"/>
      <c r="GV62" s="190"/>
      <c r="GW62" s="191"/>
      <c r="GX62" s="191"/>
      <c r="GY62" s="56"/>
      <c r="GZ62" s="2"/>
      <c r="HA62" s="190"/>
      <c r="HB62" s="191"/>
      <c r="HC62" s="191"/>
      <c r="HD62" s="56"/>
      <c r="HE62" s="190"/>
      <c r="HF62" s="191"/>
      <c r="HG62" s="191"/>
      <c r="HH62" s="56"/>
      <c r="HI62" s="2"/>
      <c r="HJ62" s="190"/>
      <c r="HK62" s="191"/>
      <c r="HL62" s="191"/>
      <c r="HM62" s="56"/>
      <c r="HN62" s="190"/>
      <c r="HO62" s="191"/>
      <c r="HP62" s="191"/>
      <c r="HQ62" s="56"/>
      <c r="HR62" s="2"/>
      <c r="HS62" s="190"/>
      <c r="HT62" s="191"/>
      <c r="HU62" s="191"/>
      <c r="HV62" s="56"/>
      <c r="HW62" s="190"/>
      <c r="HX62" s="191"/>
      <c r="HY62" s="191"/>
      <c r="HZ62" s="56"/>
      <c r="IA62" s="2"/>
      <c r="IB62" s="190"/>
      <c r="IC62" s="191"/>
      <c r="ID62" s="191"/>
      <c r="IE62" s="56"/>
      <c r="IF62" s="190"/>
      <c r="IG62" s="191"/>
      <c r="IH62" s="191"/>
      <c r="II62" s="56"/>
      <c r="IJ62" s="2"/>
      <c r="IK62" s="190"/>
      <c r="IL62" s="191"/>
      <c r="IM62" s="191"/>
      <c r="IN62" s="56"/>
      <c r="IO62" s="190"/>
      <c r="IP62" s="191"/>
      <c r="IQ62" s="191"/>
      <c r="IR62" s="56"/>
      <c r="IS62" s="2"/>
      <c r="IT62" s="190"/>
      <c r="IU62" s="191"/>
      <c r="IV62" s="191"/>
      <c r="IW62" s="56"/>
      <c r="IX62" s="190"/>
      <c r="IY62" s="191"/>
      <c r="IZ62" s="191"/>
      <c r="JA62" s="56"/>
      <c r="JB62" s="2"/>
      <c r="JC62" s="190"/>
      <c r="JD62" s="191"/>
      <c r="JE62" s="191"/>
      <c r="JF62" s="56"/>
      <c r="JG62" s="190"/>
      <c r="JH62" s="191"/>
      <c r="JI62" s="191"/>
      <c r="JJ62" s="56"/>
      <c r="JK62" s="2"/>
      <c r="JL62" s="190"/>
      <c r="JM62" s="191"/>
      <c r="JN62" s="191"/>
      <c r="JO62" s="56"/>
      <c r="JP62" s="190"/>
      <c r="JQ62" s="191"/>
      <c r="JR62" s="191"/>
      <c r="JS62" s="56"/>
      <c r="JT62" s="2"/>
    </row>
    <row r="63" spans="2:280" ht="12" customHeight="1" x14ac:dyDescent="0.25">
      <c r="B63" s="190"/>
      <c r="C63" s="191"/>
      <c r="D63" s="191"/>
      <c r="E63" s="56"/>
      <c r="F63" s="190"/>
      <c r="G63" s="191"/>
      <c r="H63" s="191"/>
      <c r="I63" s="56"/>
      <c r="K63" s="190"/>
      <c r="L63" s="191"/>
      <c r="M63" s="191"/>
      <c r="N63" s="56"/>
      <c r="O63" s="190"/>
      <c r="P63" s="191"/>
      <c r="Q63" s="191"/>
      <c r="R63" s="56"/>
      <c r="S63" s="2"/>
      <c r="T63" s="190"/>
      <c r="U63" s="191"/>
      <c r="V63" s="191"/>
      <c r="W63" s="56"/>
      <c r="X63" s="190"/>
      <c r="Y63" s="191"/>
      <c r="Z63" s="191"/>
      <c r="AA63" s="56"/>
      <c r="AB63" s="2"/>
      <c r="AC63" s="190"/>
      <c r="AD63" s="191"/>
      <c r="AE63" s="191"/>
      <c r="AF63" s="56"/>
      <c r="AG63" s="190"/>
      <c r="AH63" s="191"/>
      <c r="AI63" s="191"/>
      <c r="AJ63" s="56"/>
      <c r="AK63" s="2"/>
      <c r="AL63" s="190"/>
      <c r="AM63" s="191"/>
      <c r="AN63" s="191"/>
      <c r="AO63" s="56"/>
      <c r="AP63" s="190"/>
      <c r="AQ63" s="191"/>
      <c r="AR63" s="191"/>
      <c r="AS63" s="56"/>
      <c r="AT63" s="2"/>
      <c r="AU63" s="190"/>
      <c r="AV63" s="191"/>
      <c r="AW63" s="191"/>
      <c r="AX63" s="56"/>
      <c r="AY63" s="190"/>
      <c r="AZ63" s="191"/>
      <c r="BA63" s="191"/>
      <c r="BB63" s="56"/>
      <c r="BC63" s="2"/>
      <c r="BD63" s="190"/>
      <c r="BE63" s="191"/>
      <c r="BF63" s="191"/>
      <c r="BG63" s="56"/>
      <c r="BH63" s="190"/>
      <c r="BI63" s="191"/>
      <c r="BJ63" s="191"/>
      <c r="BK63" s="56"/>
      <c r="BL63" s="2"/>
      <c r="BM63" s="190"/>
      <c r="BN63" s="191"/>
      <c r="BO63" s="191"/>
      <c r="BP63" s="56"/>
      <c r="BQ63" s="190"/>
      <c r="BR63" s="191"/>
      <c r="BS63" s="191"/>
      <c r="BT63" s="56"/>
      <c r="BU63" s="2"/>
      <c r="BV63" s="190"/>
      <c r="BW63" s="191"/>
      <c r="BX63" s="191"/>
      <c r="BY63" s="56"/>
      <c r="BZ63" s="190"/>
      <c r="CA63" s="191"/>
      <c r="CB63" s="191"/>
      <c r="CC63" s="56"/>
      <c r="CD63" s="2"/>
      <c r="CE63" s="190"/>
      <c r="CF63" s="191"/>
      <c r="CG63" s="191"/>
      <c r="CH63" s="56"/>
      <c r="CI63" s="190"/>
      <c r="CJ63" s="191"/>
      <c r="CK63" s="191"/>
      <c r="CL63" s="56"/>
      <c r="CM63" s="2"/>
      <c r="CN63" s="190"/>
      <c r="CO63" s="191"/>
      <c r="CP63" s="191"/>
      <c r="CQ63" s="56"/>
      <c r="CR63" s="190"/>
      <c r="CS63" s="191"/>
      <c r="CT63" s="191"/>
      <c r="CU63" s="56"/>
      <c r="CV63" s="2"/>
      <c r="CW63" s="190"/>
      <c r="CX63" s="191"/>
      <c r="CY63" s="191"/>
      <c r="CZ63" s="56"/>
      <c r="DA63" s="190"/>
      <c r="DB63" s="191"/>
      <c r="DC63" s="191"/>
      <c r="DD63" s="56"/>
      <c r="DE63" s="2"/>
      <c r="DF63" s="190"/>
      <c r="DG63" s="191"/>
      <c r="DH63" s="191"/>
      <c r="DI63" s="56"/>
      <c r="DJ63" s="190"/>
      <c r="DK63" s="191"/>
      <c r="DL63" s="191"/>
      <c r="DM63" s="56"/>
      <c r="DN63" s="2"/>
      <c r="DO63" s="190"/>
      <c r="DP63" s="191"/>
      <c r="DQ63" s="191"/>
      <c r="DR63" s="56"/>
      <c r="DS63" s="190"/>
      <c r="DT63" s="191"/>
      <c r="DU63" s="191"/>
      <c r="DV63" s="56"/>
      <c r="DW63" s="2"/>
      <c r="DX63" s="190"/>
      <c r="DY63" s="191"/>
      <c r="DZ63" s="191"/>
      <c r="EA63" s="56"/>
      <c r="EB63" s="190"/>
      <c r="EC63" s="191"/>
      <c r="ED63" s="191"/>
      <c r="EE63" s="56"/>
      <c r="EF63" s="2"/>
      <c r="EG63" s="190"/>
      <c r="EH63" s="191"/>
      <c r="EI63" s="191"/>
      <c r="EJ63" s="56"/>
      <c r="EK63" s="190"/>
      <c r="EL63" s="191"/>
      <c r="EM63" s="191"/>
      <c r="EN63" s="56"/>
      <c r="EO63" s="2"/>
      <c r="EP63" s="190"/>
      <c r="EQ63" s="191"/>
      <c r="ER63" s="191"/>
      <c r="ES63" s="56"/>
      <c r="ET63" s="190"/>
      <c r="EU63" s="191"/>
      <c r="EV63" s="191"/>
      <c r="EW63" s="56"/>
      <c r="EX63" s="2"/>
      <c r="EY63" s="190"/>
      <c r="EZ63" s="191"/>
      <c r="FA63" s="191"/>
      <c r="FB63" s="56"/>
      <c r="FC63" s="190"/>
      <c r="FD63" s="191"/>
      <c r="FE63" s="191"/>
      <c r="FF63" s="56"/>
      <c r="FG63" s="2"/>
      <c r="FH63" s="190"/>
      <c r="FI63" s="191"/>
      <c r="FJ63" s="191"/>
      <c r="FK63" s="56"/>
      <c r="FL63" s="190"/>
      <c r="FM63" s="191"/>
      <c r="FN63" s="191"/>
      <c r="FO63" s="56"/>
      <c r="FP63" s="2"/>
      <c r="FQ63" s="190"/>
      <c r="FR63" s="191"/>
      <c r="FS63" s="191"/>
      <c r="FT63" s="56"/>
      <c r="FU63" s="190"/>
      <c r="FV63" s="191"/>
      <c r="FW63" s="191"/>
      <c r="FX63" s="56"/>
      <c r="FY63" s="2"/>
      <c r="FZ63" s="190"/>
      <c r="GA63" s="191"/>
      <c r="GB63" s="191"/>
      <c r="GC63" s="56"/>
      <c r="GD63" s="190"/>
      <c r="GE63" s="191"/>
      <c r="GF63" s="191"/>
      <c r="GG63" s="56"/>
      <c r="GH63" s="2"/>
      <c r="GI63" s="190"/>
      <c r="GJ63" s="191"/>
      <c r="GK63" s="191"/>
      <c r="GL63" s="56"/>
      <c r="GM63" s="190"/>
      <c r="GN63" s="191"/>
      <c r="GO63" s="191"/>
      <c r="GP63" s="56"/>
      <c r="GQ63" s="2"/>
      <c r="GR63" s="190"/>
      <c r="GS63" s="191"/>
      <c r="GT63" s="191"/>
      <c r="GU63" s="56"/>
      <c r="GV63" s="190"/>
      <c r="GW63" s="191"/>
      <c r="GX63" s="191"/>
      <c r="GY63" s="56"/>
      <c r="GZ63" s="2"/>
      <c r="HA63" s="190"/>
      <c r="HB63" s="191"/>
      <c r="HC63" s="191"/>
      <c r="HD63" s="56"/>
      <c r="HE63" s="190"/>
      <c r="HF63" s="191"/>
      <c r="HG63" s="191"/>
      <c r="HH63" s="56"/>
      <c r="HI63" s="2"/>
      <c r="HJ63" s="190"/>
      <c r="HK63" s="191"/>
      <c r="HL63" s="191"/>
      <c r="HM63" s="56"/>
      <c r="HN63" s="190"/>
      <c r="HO63" s="191"/>
      <c r="HP63" s="191"/>
      <c r="HQ63" s="56"/>
      <c r="HR63" s="2"/>
      <c r="HS63" s="190"/>
      <c r="HT63" s="191"/>
      <c r="HU63" s="191"/>
      <c r="HV63" s="56"/>
      <c r="HW63" s="190"/>
      <c r="HX63" s="191"/>
      <c r="HY63" s="191"/>
      <c r="HZ63" s="56"/>
      <c r="IA63" s="2"/>
      <c r="IB63" s="190"/>
      <c r="IC63" s="191"/>
      <c r="ID63" s="191"/>
      <c r="IE63" s="56"/>
      <c r="IF63" s="190"/>
      <c r="IG63" s="191"/>
      <c r="IH63" s="191"/>
      <c r="II63" s="56"/>
      <c r="IJ63" s="2"/>
      <c r="IK63" s="190"/>
      <c r="IL63" s="191"/>
      <c r="IM63" s="191"/>
      <c r="IN63" s="56"/>
      <c r="IO63" s="190"/>
      <c r="IP63" s="191"/>
      <c r="IQ63" s="191"/>
      <c r="IR63" s="56"/>
      <c r="IS63" s="2"/>
      <c r="IT63" s="190"/>
      <c r="IU63" s="191"/>
      <c r="IV63" s="191"/>
      <c r="IW63" s="56"/>
      <c r="IX63" s="190"/>
      <c r="IY63" s="191"/>
      <c r="IZ63" s="191"/>
      <c r="JA63" s="56"/>
      <c r="JB63" s="2"/>
      <c r="JC63" s="190"/>
      <c r="JD63" s="191"/>
      <c r="JE63" s="191"/>
      <c r="JF63" s="56"/>
      <c r="JG63" s="190"/>
      <c r="JH63" s="191"/>
      <c r="JI63" s="191"/>
      <c r="JJ63" s="56"/>
      <c r="JK63" s="2"/>
      <c r="JL63" s="190"/>
      <c r="JM63" s="191"/>
      <c r="JN63" s="191"/>
      <c r="JO63" s="56"/>
      <c r="JP63" s="190"/>
      <c r="JQ63" s="191"/>
      <c r="JR63" s="191"/>
      <c r="JS63" s="56"/>
      <c r="JT63" s="2"/>
    </row>
    <row r="64" spans="2:280" ht="12" customHeight="1" x14ac:dyDescent="0.25">
      <c r="B64" s="190"/>
      <c r="C64" s="191"/>
      <c r="D64" s="191"/>
      <c r="E64" s="56"/>
      <c r="F64" s="190"/>
      <c r="G64" s="191"/>
      <c r="H64" s="191"/>
      <c r="I64" s="56"/>
      <c r="K64" s="190"/>
      <c r="L64" s="191"/>
      <c r="M64" s="191"/>
      <c r="N64" s="56"/>
      <c r="O64" s="190"/>
      <c r="P64" s="191"/>
      <c r="Q64" s="191"/>
      <c r="R64" s="56"/>
      <c r="S64" s="2"/>
      <c r="T64" s="190"/>
      <c r="U64" s="191"/>
      <c r="V64" s="191"/>
      <c r="W64" s="56"/>
      <c r="X64" s="190"/>
      <c r="Y64" s="191"/>
      <c r="Z64" s="191"/>
      <c r="AA64" s="56"/>
      <c r="AB64" s="2"/>
      <c r="AC64" s="190"/>
      <c r="AD64" s="191"/>
      <c r="AE64" s="191"/>
      <c r="AF64" s="56"/>
      <c r="AG64" s="190"/>
      <c r="AH64" s="191"/>
      <c r="AI64" s="191"/>
      <c r="AJ64" s="56"/>
      <c r="AK64" s="2"/>
      <c r="AL64" s="190"/>
      <c r="AM64" s="191"/>
      <c r="AN64" s="191"/>
      <c r="AO64" s="56"/>
      <c r="AP64" s="190"/>
      <c r="AQ64" s="191"/>
      <c r="AR64" s="191"/>
      <c r="AS64" s="56"/>
      <c r="AT64" s="2"/>
      <c r="AU64" s="190"/>
      <c r="AV64" s="191"/>
      <c r="AW64" s="191"/>
      <c r="AX64" s="56"/>
      <c r="AY64" s="190"/>
      <c r="AZ64" s="191"/>
      <c r="BA64" s="191"/>
      <c r="BB64" s="56"/>
      <c r="BC64" s="2"/>
      <c r="BD64" s="190"/>
      <c r="BE64" s="191"/>
      <c r="BF64" s="191"/>
      <c r="BG64" s="56"/>
      <c r="BH64" s="190"/>
      <c r="BI64" s="191"/>
      <c r="BJ64" s="191"/>
      <c r="BK64" s="56"/>
      <c r="BL64" s="2"/>
      <c r="BM64" s="190"/>
      <c r="BN64" s="191"/>
      <c r="BO64" s="191"/>
      <c r="BP64" s="56"/>
      <c r="BQ64" s="190"/>
      <c r="BR64" s="191"/>
      <c r="BS64" s="191"/>
      <c r="BT64" s="56"/>
      <c r="BU64" s="2"/>
      <c r="BV64" s="190"/>
      <c r="BW64" s="191"/>
      <c r="BX64" s="191"/>
      <c r="BY64" s="56"/>
      <c r="BZ64" s="190"/>
      <c r="CA64" s="191"/>
      <c r="CB64" s="191"/>
      <c r="CC64" s="56"/>
      <c r="CD64" s="2"/>
      <c r="CE64" s="190"/>
      <c r="CF64" s="191"/>
      <c r="CG64" s="191"/>
      <c r="CH64" s="56"/>
      <c r="CI64" s="190"/>
      <c r="CJ64" s="191"/>
      <c r="CK64" s="191"/>
      <c r="CL64" s="56"/>
      <c r="CM64" s="2"/>
      <c r="CN64" s="190"/>
      <c r="CO64" s="191"/>
      <c r="CP64" s="191"/>
      <c r="CQ64" s="56"/>
      <c r="CR64" s="190"/>
      <c r="CS64" s="191"/>
      <c r="CT64" s="191"/>
      <c r="CU64" s="56"/>
      <c r="CV64" s="2"/>
      <c r="CW64" s="190"/>
      <c r="CX64" s="191"/>
      <c r="CY64" s="191"/>
      <c r="CZ64" s="56"/>
      <c r="DA64" s="190"/>
      <c r="DB64" s="191"/>
      <c r="DC64" s="191"/>
      <c r="DD64" s="56"/>
      <c r="DE64" s="2"/>
      <c r="DF64" s="190"/>
      <c r="DG64" s="191"/>
      <c r="DH64" s="191"/>
      <c r="DI64" s="56"/>
      <c r="DJ64" s="190"/>
      <c r="DK64" s="191"/>
      <c r="DL64" s="191"/>
      <c r="DM64" s="56"/>
      <c r="DN64" s="2"/>
      <c r="DO64" s="190"/>
      <c r="DP64" s="191"/>
      <c r="DQ64" s="191"/>
      <c r="DR64" s="56"/>
      <c r="DS64" s="190"/>
      <c r="DT64" s="191"/>
      <c r="DU64" s="191"/>
      <c r="DV64" s="56"/>
      <c r="DW64" s="2"/>
      <c r="DX64" s="190"/>
      <c r="DY64" s="191"/>
      <c r="DZ64" s="191"/>
      <c r="EA64" s="56"/>
      <c r="EB64" s="190"/>
      <c r="EC64" s="191"/>
      <c r="ED64" s="191"/>
      <c r="EE64" s="56"/>
      <c r="EF64" s="2"/>
      <c r="EG64" s="190"/>
      <c r="EH64" s="191"/>
      <c r="EI64" s="191"/>
      <c r="EJ64" s="56"/>
      <c r="EK64" s="190"/>
      <c r="EL64" s="191"/>
      <c r="EM64" s="191"/>
      <c r="EN64" s="56"/>
      <c r="EO64" s="2"/>
      <c r="EP64" s="190"/>
      <c r="EQ64" s="191"/>
      <c r="ER64" s="191"/>
      <c r="ES64" s="56"/>
      <c r="ET64" s="190"/>
      <c r="EU64" s="191"/>
      <c r="EV64" s="191"/>
      <c r="EW64" s="56"/>
      <c r="EX64" s="2"/>
      <c r="EY64" s="190"/>
      <c r="EZ64" s="191"/>
      <c r="FA64" s="191"/>
      <c r="FB64" s="56"/>
      <c r="FC64" s="190"/>
      <c r="FD64" s="191"/>
      <c r="FE64" s="191"/>
      <c r="FF64" s="56"/>
      <c r="FG64" s="2"/>
      <c r="FH64" s="190"/>
      <c r="FI64" s="191"/>
      <c r="FJ64" s="191"/>
      <c r="FK64" s="56"/>
      <c r="FL64" s="190"/>
      <c r="FM64" s="191"/>
      <c r="FN64" s="191"/>
      <c r="FO64" s="56"/>
      <c r="FP64" s="2"/>
      <c r="FQ64" s="190"/>
      <c r="FR64" s="191"/>
      <c r="FS64" s="191"/>
      <c r="FT64" s="56"/>
      <c r="FU64" s="190"/>
      <c r="FV64" s="191"/>
      <c r="FW64" s="191"/>
      <c r="FX64" s="56"/>
      <c r="FY64" s="2"/>
      <c r="FZ64" s="190"/>
      <c r="GA64" s="191"/>
      <c r="GB64" s="191"/>
      <c r="GC64" s="56"/>
      <c r="GD64" s="190"/>
      <c r="GE64" s="191"/>
      <c r="GF64" s="191"/>
      <c r="GG64" s="56"/>
      <c r="GH64" s="2"/>
      <c r="GI64" s="190"/>
      <c r="GJ64" s="191"/>
      <c r="GK64" s="191"/>
      <c r="GL64" s="56"/>
      <c r="GM64" s="190"/>
      <c r="GN64" s="191"/>
      <c r="GO64" s="191"/>
      <c r="GP64" s="56"/>
      <c r="GQ64" s="2"/>
      <c r="GR64" s="190"/>
      <c r="GS64" s="191"/>
      <c r="GT64" s="191"/>
      <c r="GU64" s="56"/>
      <c r="GV64" s="190"/>
      <c r="GW64" s="191"/>
      <c r="GX64" s="191"/>
      <c r="GY64" s="56"/>
      <c r="GZ64" s="2"/>
      <c r="HA64" s="190"/>
      <c r="HB64" s="191"/>
      <c r="HC64" s="191"/>
      <c r="HD64" s="56"/>
      <c r="HE64" s="190"/>
      <c r="HF64" s="191"/>
      <c r="HG64" s="191"/>
      <c r="HH64" s="56"/>
      <c r="HI64" s="2"/>
      <c r="HJ64" s="190"/>
      <c r="HK64" s="191"/>
      <c r="HL64" s="191"/>
      <c r="HM64" s="56"/>
      <c r="HN64" s="190"/>
      <c r="HO64" s="191"/>
      <c r="HP64" s="191"/>
      <c r="HQ64" s="56"/>
      <c r="HR64" s="2"/>
      <c r="HS64" s="190"/>
      <c r="HT64" s="191"/>
      <c r="HU64" s="191"/>
      <c r="HV64" s="56"/>
      <c r="HW64" s="190"/>
      <c r="HX64" s="191"/>
      <c r="HY64" s="191"/>
      <c r="HZ64" s="56"/>
      <c r="IA64" s="2"/>
      <c r="IB64" s="190"/>
      <c r="IC64" s="191"/>
      <c r="ID64" s="191"/>
      <c r="IE64" s="56"/>
      <c r="IF64" s="190"/>
      <c r="IG64" s="191"/>
      <c r="IH64" s="191"/>
      <c r="II64" s="56"/>
      <c r="IJ64" s="2"/>
      <c r="IK64" s="190"/>
      <c r="IL64" s="191"/>
      <c r="IM64" s="191"/>
      <c r="IN64" s="56"/>
      <c r="IO64" s="190"/>
      <c r="IP64" s="191"/>
      <c r="IQ64" s="191"/>
      <c r="IR64" s="56"/>
      <c r="IS64" s="2"/>
      <c r="IT64" s="190"/>
      <c r="IU64" s="191"/>
      <c r="IV64" s="191"/>
      <c r="IW64" s="56"/>
      <c r="IX64" s="190"/>
      <c r="IY64" s="191"/>
      <c r="IZ64" s="191"/>
      <c r="JA64" s="56"/>
      <c r="JB64" s="2"/>
      <c r="JC64" s="190"/>
      <c r="JD64" s="191"/>
      <c r="JE64" s="191"/>
      <c r="JF64" s="56"/>
      <c r="JG64" s="190"/>
      <c r="JH64" s="191"/>
      <c r="JI64" s="191"/>
      <c r="JJ64" s="56"/>
      <c r="JK64" s="2"/>
      <c r="JL64" s="190"/>
      <c r="JM64" s="191"/>
      <c r="JN64" s="191"/>
      <c r="JO64" s="56"/>
      <c r="JP64" s="190"/>
      <c r="JQ64" s="191"/>
      <c r="JR64" s="191"/>
      <c r="JS64" s="56"/>
      <c r="JT64" s="2"/>
    </row>
    <row r="65" spans="2:280" ht="12" customHeight="1" x14ac:dyDescent="0.25">
      <c r="B65" s="190"/>
      <c r="C65" s="191"/>
      <c r="D65" s="191"/>
      <c r="E65" s="56"/>
      <c r="F65" s="190"/>
      <c r="G65" s="191"/>
      <c r="H65" s="191"/>
      <c r="I65" s="56"/>
      <c r="K65" s="190"/>
      <c r="L65" s="191"/>
      <c r="M65" s="191"/>
      <c r="N65" s="56"/>
      <c r="O65" s="190"/>
      <c r="P65" s="191"/>
      <c r="Q65" s="191"/>
      <c r="R65" s="56"/>
      <c r="S65" s="2"/>
      <c r="T65" s="190"/>
      <c r="U65" s="191"/>
      <c r="V65" s="191"/>
      <c r="W65" s="56"/>
      <c r="X65" s="190"/>
      <c r="Y65" s="191"/>
      <c r="Z65" s="191"/>
      <c r="AA65" s="56"/>
      <c r="AB65" s="2"/>
      <c r="AC65" s="190"/>
      <c r="AD65" s="191"/>
      <c r="AE65" s="191"/>
      <c r="AF65" s="56"/>
      <c r="AG65" s="190"/>
      <c r="AH65" s="191"/>
      <c r="AI65" s="191"/>
      <c r="AJ65" s="56"/>
      <c r="AK65" s="2"/>
      <c r="AL65" s="190"/>
      <c r="AM65" s="191"/>
      <c r="AN65" s="191"/>
      <c r="AO65" s="56"/>
      <c r="AP65" s="190"/>
      <c r="AQ65" s="191"/>
      <c r="AR65" s="191"/>
      <c r="AS65" s="56"/>
      <c r="AT65" s="2"/>
      <c r="AU65" s="190"/>
      <c r="AV65" s="191"/>
      <c r="AW65" s="191"/>
      <c r="AX65" s="56"/>
      <c r="AY65" s="190"/>
      <c r="AZ65" s="191"/>
      <c r="BA65" s="191"/>
      <c r="BB65" s="56"/>
      <c r="BC65" s="2"/>
      <c r="BD65" s="190"/>
      <c r="BE65" s="191"/>
      <c r="BF65" s="191"/>
      <c r="BG65" s="56"/>
      <c r="BH65" s="190"/>
      <c r="BI65" s="191"/>
      <c r="BJ65" s="191"/>
      <c r="BK65" s="56"/>
      <c r="BL65" s="2"/>
      <c r="BM65" s="190"/>
      <c r="BN65" s="191"/>
      <c r="BO65" s="191"/>
      <c r="BP65" s="56"/>
      <c r="BQ65" s="190"/>
      <c r="BR65" s="191"/>
      <c r="BS65" s="191"/>
      <c r="BT65" s="56"/>
      <c r="BU65" s="2"/>
      <c r="BV65" s="190"/>
      <c r="BW65" s="191"/>
      <c r="BX65" s="191"/>
      <c r="BY65" s="56"/>
      <c r="BZ65" s="190"/>
      <c r="CA65" s="191"/>
      <c r="CB65" s="191"/>
      <c r="CC65" s="56"/>
      <c r="CD65" s="2"/>
      <c r="CE65" s="190"/>
      <c r="CF65" s="191"/>
      <c r="CG65" s="191"/>
      <c r="CH65" s="56"/>
      <c r="CI65" s="190"/>
      <c r="CJ65" s="191"/>
      <c r="CK65" s="191"/>
      <c r="CL65" s="56"/>
      <c r="CM65" s="2"/>
      <c r="CN65" s="190"/>
      <c r="CO65" s="191"/>
      <c r="CP65" s="191"/>
      <c r="CQ65" s="56"/>
      <c r="CR65" s="190"/>
      <c r="CS65" s="191"/>
      <c r="CT65" s="191"/>
      <c r="CU65" s="56"/>
      <c r="CV65" s="2"/>
      <c r="CW65" s="190"/>
      <c r="CX65" s="191"/>
      <c r="CY65" s="191"/>
      <c r="CZ65" s="56"/>
      <c r="DA65" s="190"/>
      <c r="DB65" s="191"/>
      <c r="DC65" s="191"/>
      <c r="DD65" s="56"/>
      <c r="DE65" s="2"/>
      <c r="DF65" s="190"/>
      <c r="DG65" s="191"/>
      <c r="DH65" s="191"/>
      <c r="DI65" s="56"/>
      <c r="DJ65" s="190"/>
      <c r="DK65" s="191"/>
      <c r="DL65" s="191"/>
      <c r="DM65" s="56"/>
      <c r="DN65" s="2"/>
      <c r="DO65" s="190"/>
      <c r="DP65" s="191"/>
      <c r="DQ65" s="191"/>
      <c r="DR65" s="56"/>
      <c r="DS65" s="190"/>
      <c r="DT65" s="191"/>
      <c r="DU65" s="191"/>
      <c r="DV65" s="56"/>
      <c r="DW65" s="2"/>
      <c r="DX65" s="190"/>
      <c r="DY65" s="191"/>
      <c r="DZ65" s="191"/>
      <c r="EA65" s="56"/>
      <c r="EB65" s="190"/>
      <c r="EC65" s="191"/>
      <c r="ED65" s="191"/>
      <c r="EE65" s="56"/>
      <c r="EF65" s="2"/>
      <c r="EG65" s="190"/>
      <c r="EH65" s="191"/>
      <c r="EI65" s="191"/>
      <c r="EJ65" s="56"/>
      <c r="EK65" s="190"/>
      <c r="EL65" s="191"/>
      <c r="EM65" s="191"/>
      <c r="EN65" s="56"/>
      <c r="EO65" s="2"/>
      <c r="EP65" s="190"/>
      <c r="EQ65" s="191"/>
      <c r="ER65" s="191"/>
      <c r="ES65" s="56"/>
      <c r="ET65" s="190"/>
      <c r="EU65" s="191"/>
      <c r="EV65" s="191"/>
      <c r="EW65" s="56"/>
      <c r="EX65" s="2"/>
      <c r="EY65" s="190"/>
      <c r="EZ65" s="191"/>
      <c r="FA65" s="191"/>
      <c r="FB65" s="56"/>
      <c r="FC65" s="190"/>
      <c r="FD65" s="191"/>
      <c r="FE65" s="191"/>
      <c r="FF65" s="56"/>
      <c r="FG65" s="2"/>
      <c r="FH65" s="190"/>
      <c r="FI65" s="191"/>
      <c r="FJ65" s="191"/>
      <c r="FK65" s="56"/>
      <c r="FL65" s="190"/>
      <c r="FM65" s="191"/>
      <c r="FN65" s="191"/>
      <c r="FO65" s="56"/>
      <c r="FP65" s="2"/>
      <c r="FQ65" s="190"/>
      <c r="FR65" s="191"/>
      <c r="FS65" s="191"/>
      <c r="FT65" s="56"/>
      <c r="FU65" s="190"/>
      <c r="FV65" s="191"/>
      <c r="FW65" s="191"/>
      <c r="FX65" s="56"/>
      <c r="FY65" s="2"/>
      <c r="FZ65" s="190"/>
      <c r="GA65" s="191"/>
      <c r="GB65" s="191"/>
      <c r="GC65" s="56"/>
      <c r="GD65" s="190"/>
      <c r="GE65" s="191"/>
      <c r="GF65" s="191"/>
      <c r="GG65" s="56"/>
      <c r="GH65" s="2"/>
      <c r="GI65" s="190"/>
      <c r="GJ65" s="191"/>
      <c r="GK65" s="191"/>
      <c r="GL65" s="56"/>
      <c r="GM65" s="190"/>
      <c r="GN65" s="191"/>
      <c r="GO65" s="191"/>
      <c r="GP65" s="56"/>
      <c r="GQ65" s="2"/>
      <c r="GR65" s="190"/>
      <c r="GS65" s="191"/>
      <c r="GT65" s="191"/>
      <c r="GU65" s="56"/>
      <c r="GV65" s="190"/>
      <c r="GW65" s="191"/>
      <c r="GX65" s="191"/>
      <c r="GY65" s="56"/>
      <c r="GZ65" s="2"/>
      <c r="HA65" s="190"/>
      <c r="HB65" s="191"/>
      <c r="HC65" s="191"/>
      <c r="HD65" s="56"/>
      <c r="HE65" s="190"/>
      <c r="HF65" s="191"/>
      <c r="HG65" s="191"/>
      <c r="HH65" s="56"/>
      <c r="HI65" s="2"/>
      <c r="HJ65" s="190"/>
      <c r="HK65" s="191"/>
      <c r="HL65" s="191"/>
      <c r="HM65" s="56"/>
      <c r="HN65" s="190"/>
      <c r="HO65" s="191"/>
      <c r="HP65" s="191"/>
      <c r="HQ65" s="56"/>
      <c r="HR65" s="2"/>
      <c r="HS65" s="190"/>
      <c r="HT65" s="191"/>
      <c r="HU65" s="191"/>
      <c r="HV65" s="56"/>
      <c r="HW65" s="190"/>
      <c r="HX65" s="191"/>
      <c r="HY65" s="191"/>
      <c r="HZ65" s="56"/>
      <c r="IA65" s="2"/>
      <c r="IB65" s="190"/>
      <c r="IC65" s="191"/>
      <c r="ID65" s="191"/>
      <c r="IE65" s="56"/>
      <c r="IF65" s="190"/>
      <c r="IG65" s="191"/>
      <c r="IH65" s="191"/>
      <c r="II65" s="56"/>
      <c r="IJ65" s="2"/>
      <c r="IK65" s="190"/>
      <c r="IL65" s="191"/>
      <c r="IM65" s="191"/>
      <c r="IN65" s="56"/>
      <c r="IO65" s="190"/>
      <c r="IP65" s="191"/>
      <c r="IQ65" s="191"/>
      <c r="IR65" s="56"/>
      <c r="IS65" s="2"/>
      <c r="IT65" s="190"/>
      <c r="IU65" s="191"/>
      <c r="IV65" s="191"/>
      <c r="IW65" s="56"/>
      <c r="IX65" s="190"/>
      <c r="IY65" s="191"/>
      <c r="IZ65" s="191"/>
      <c r="JA65" s="56"/>
      <c r="JB65" s="2"/>
      <c r="JC65" s="190"/>
      <c r="JD65" s="191"/>
      <c r="JE65" s="191"/>
      <c r="JF65" s="56"/>
      <c r="JG65" s="190"/>
      <c r="JH65" s="191"/>
      <c r="JI65" s="191"/>
      <c r="JJ65" s="56"/>
      <c r="JK65" s="2"/>
      <c r="JL65" s="190"/>
      <c r="JM65" s="191"/>
      <c r="JN65" s="191"/>
      <c r="JO65" s="56"/>
      <c r="JP65" s="190"/>
      <c r="JQ65" s="191"/>
      <c r="JR65" s="191"/>
      <c r="JS65" s="56"/>
      <c r="JT65" s="2"/>
    </row>
    <row r="66" spans="2:280" ht="12" customHeight="1" x14ac:dyDescent="0.25">
      <c r="B66" s="190"/>
      <c r="C66" s="191"/>
      <c r="D66" s="191"/>
      <c r="E66" s="56"/>
      <c r="F66" s="190"/>
      <c r="G66" s="191"/>
      <c r="H66" s="191"/>
      <c r="I66" s="56"/>
      <c r="K66" s="190"/>
      <c r="L66" s="191"/>
      <c r="M66" s="191"/>
      <c r="N66" s="56"/>
      <c r="O66" s="190"/>
      <c r="P66" s="191"/>
      <c r="Q66" s="191"/>
      <c r="R66" s="56"/>
      <c r="S66" s="2"/>
      <c r="T66" s="190"/>
      <c r="U66" s="191"/>
      <c r="V66" s="191"/>
      <c r="W66" s="56"/>
      <c r="X66" s="190"/>
      <c r="Y66" s="191"/>
      <c r="Z66" s="191"/>
      <c r="AA66" s="56"/>
      <c r="AB66" s="2"/>
      <c r="AC66" s="190"/>
      <c r="AD66" s="191"/>
      <c r="AE66" s="191"/>
      <c r="AF66" s="56"/>
      <c r="AG66" s="190"/>
      <c r="AH66" s="191"/>
      <c r="AI66" s="191"/>
      <c r="AJ66" s="56"/>
      <c r="AK66" s="2"/>
      <c r="AL66" s="190"/>
      <c r="AM66" s="191"/>
      <c r="AN66" s="191"/>
      <c r="AO66" s="56"/>
      <c r="AP66" s="190"/>
      <c r="AQ66" s="191"/>
      <c r="AR66" s="191"/>
      <c r="AS66" s="56"/>
      <c r="AT66" s="2"/>
      <c r="AU66" s="190"/>
      <c r="AV66" s="191"/>
      <c r="AW66" s="191"/>
      <c r="AX66" s="56"/>
      <c r="AY66" s="190"/>
      <c r="AZ66" s="191"/>
      <c r="BA66" s="191"/>
      <c r="BB66" s="56"/>
      <c r="BC66" s="2"/>
      <c r="BD66" s="190"/>
      <c r="BE66" s="191"/>
      <c r="BF66" s="191"/>
      <c r="BG66" s="56"/>
      <c r="BH66" s="190"/>
      <c r="BI66" s="191"/>
      <c r="BJ66" s="191"/>
      <c r="BK66" s="56"/>
      <c r="BL66" s="2"/>
      <c r="BM66" s="190"/>
      <c r="BN66" s="191"/>
      <c r="BO66" s="191"/>
      <c r="BP66" s="56"/>
      <c r="BQ66" s="190"/>
      <c r="BR66" s="191"/>
      <c r="BS66" s="191"/>
      <c r="BT66" s="56"/>
      <c r="BU66" s="2"/>
      <c r="BV66" s="190"/>
      <c r="BW66" s="191"/>
      <c r="BX66" s="191"/>
      <c r="BY66" s="56"/>
      <c r="BZ66" s="190"/>
      <c r="CA66" s="191"/>
      <c r="CB66" s="191"/>
      <c r="CC66" s="56"/>
      <c r="CD66" s="2"/>
      <c r="CE66" s="190"/>
      <c r="CF66" s="191"/>
      <c r="CG66" s="191"/>
      <c r="CH66" s="56"/>
      <c r="CI66" s="190"/>
      <c r="CJ66" s="191"/>
      <c r="CK66" s="191"/>
      <c r="CL66" s="56"/>
      <c r="CM66" s="2"/>
      <c r="CN66" s="190"/>
      <c r="CO66" s="191"/>
      <c r="CP66" s="191"/>
      <c r="CQ66" s="56"/>
      <c r="CR66" s="190"/>
      <c r="CS66" s="191"/>
      <c r="CT66" s="191"/>
      <c r="CU66" s="56"/>
      <c r="CV66" s="2"/>
      <c r="CW66" s="190"/>
      <c r="CX66" s="191"/>
      <c r="CY66" s="191"/>
      <c r="CZ66" s="56"/>
      <c r="DA66" s="190"/>
      <c r="DB66" s="191"/>
      <c r="DC66" s="191"/>
      <c r="DD66" s="56"/>
      <c r="DE66" s="2"/>
      <c r="DF66" s="190"/>
      <c r="DG66" s="191"/>
      <c r="DH66" s="191"/>
      <c r="DI66" s="56"/>
      <c r="DJ66" s="190"/>
      <c r="DK66" s="191"/>
      <c r="DL66" s="191"/>
      <c r="DM66" s="56"/>
      <c r="DN66" s="2"/>
      <c r="DO66" s="190"/>
      <c r="DP66" s="191"/>
      <c r="DQ66" s="191"/>
      <c r="DR66" s="56"/>
      <c r="DS66" s="190"/>
      <c r="DT66" s="191"/>
      <c r="DU66" s="191"/>
      <c r="DV66" s="56"/>
      <c r="DW66" s="2"/>
      <c r="DX66" s="190"/>
      <c r="DY66" s="191"/>
      <c r="DZ66" s="191"/>
      <c r="EA66" s="56"/>
      <c r="EB66" s="190"/>
      <c r="EC66" s="191"/>
      <c r="ED66" s="191"/>
      <c r="EE66" s="56"/>
      <c r="EF66" s="2"/>
      <c r="EG66" s="190"/>
      <c r="EH66" s="191"/>
      <c r="EI66" s="191"/>
      <c r="EJ66" s="56"/>
      <c r="EK66" s="190"/>
      <c r="EL66" s="191"/>
      <c r="EM66" s="191"/>
      <c r="EN66" s="56"/>
      <c r="EO66" s="2"/>
      <c r="EP66" s="190"/>
      <c r="EQ66" s="191"/>
      <c r="ER66" s="191"/>
      <c r="ES66" s="56"/>
      <c r="ET66" s="190"/>
      <c r="EU66" s="191"/>
      <c r="EV66" s="191"/>
      <c r="EW66" s="56"/>
      <c r="EX66" s="2"/>
      <c r="EY66" s="190"/>
      <c r="EZ66" s="191"/>
      <c r="FA66" s="191"/>
      <c r="FB66" s="56"/>
      <c r="FC66" s="190"/>
      <c r="FD66" s="191"/>
      <c r="FE66" s="191"/>
      <c r="FF66" s="56"/>
      <c r="FG66" s="2"/>
      <c r="FH66" s="190"/>
      <c r="FI66" s="191"/>
      <c r="FJ66" s="191"/>
      <c r="FK66" s="56"/>
      <c r="FL66" s="190"/>
      <c r="FM66" s="191"/>
      <c r="FN66" s="191"/>
      <c r="FO66" s="56"/>
      <c r="FP66" s="2"/>
      <c r="FQ66" s="190"/>
      <c r="FR66" s="191"/>
      <c r="FS66" s="191"/>
      <c r="FT66" s="56"/>
      <c r="FU66" s="190"/>
      <c r="FV66" s="191"/>
      <c r="FW66" s="191"/>
      <c r="FX66" s="56"/>
      <c r="FY66" s="2"/>
      <c r="FZ66" s="190"/>
      <c r="GA66" s="191"/>
      <c r="GB66" s="191"/>
      <c r="GC66" s="56"/>
      <c r="GD66" s="190"/>
      <c r="GE66" s="191"/>
      <c r="GF66" s="191"/>
      <c r="GG66" s="56"/>
      <c r="GH66" s="2"/>
      <c r="GI66" s="190"/>
      <c r="GJ66" s="191"/>
      <c r="GK66" s="191"/>
      <c r="GL66" s="56"/>
      <c r="GM66" s="190"/>
      <c r="GN66" s="191"/>
      <c r="GO66" s="191"/>
      <c r="GP66" s="56"/>
      <c r="GQ66" s="2"/>
      <c r="GR66" s="190"/>
      <c r="GS66" s="191"/>
      <c r="GT66" s="191"/>
      <c r="GU66" s="56"/>
      <c r="GV66" s="190"/>
      <c r="GW66" s="191"/>
      <c r="GX66" s="191"/>
      <c r="GY66" s="56"/>
      <c r="GZ66" s="2"/>
      <c r="HA66" s="190"/>
      <c r="HB66" s="191"/>
      <c r="HC66" s="191"/>
      <c r="HD66" s="56"/>
      <c r="HE66" s="190"/>
      <c r="HF66" s="191"/>
      <c r="HG66" s="191"/>
      <c r="HH66" s="56"/>
      <c r="HI66" s="2"/>
      <c r="HJ66" s="190"/>
      <c r="HK66" s="191"/>
      <c r="HL66" s="191"/>
      <c r="HM66" s="56"/>
      <c r="HN66" s="190"/>
      <c r="HO66" s="191"/>
      <c r="HP66" s="191"/>
      <c r="HQ66" s="56"/>
      <c r="HR66" s="2"/>
      <c r="HS66" s="190"/>
      <c r="HT66" s="191"/>
      <c r="HU66" s="191"/>
      <c r="HV66" s="56"/>
      <c r="HW66" s="190"/>
      <c r="HX66" s="191"/>
      <c r="HY66" s="191"/>
      <c r="HZ66" s="56"/>
      <c r="IA66" s="2"/>
      <c r="IB66" s="190"/>
      <c r="IC66" s="191"/>
      <c r="ID66" s="191"/>
      <c r="IE66" s="56"/>
      <c r="IF66" s="190"/>
      <c r="IG66" s="191"/>
      <c r="IH66" s="191"/>
      <c r="II66" s="56"/>
      <c r="IJ66" s="2"/>
      <c r="IK66" s="190"/>
      <c r="IL66" s="191"/>
      <c r="IM66" s="191"/>
      <c r="IN66" s="56"/>
      <c r="IO66" s="190"/>
      <c r="IP66" s="191"/>
      <c r="IQ66" s="191"/>
      <c r="IR66" s="56"/>
      <c r="IS66" s="2"/>
      <c r="IT66" s="190"/>
      <c r="IU66" s="191"/>
      <c r="IV66" s="191"/>
      <c r="IW66" s="56"/>
      <c r="IX66" s="190"/>
      <c r="IY66" s="191"/>
      <c r="IZ66" s="191"/>
      <c r="JA66" s="56"/>
      <c r="JB66" s="2"/>
      <c r="JC66" s="190"/>
      <c r="JD66" s="191"/>
      <c r="JE66" s="191"/>
      <c r="JF66" s="56"/>
      <c r="JG66" s="190"/>
      <c r="JH66" s="191"/>
      <c r="JI66" s="191"/>
      <c r="JJ66" s="56"/>
      <c r="JK66" s="2"/>
      <c r="JL66" s="190"/>
      <c r="JM66" s="191"/>
      <c r="JN66" s="191"/>
      <c r="JO66" s="56"/>
      <c r="JP66" s="190"/>
      <c r="JQ66" s="191"/>
      <c r="JR66" s="191"/>
      <c r="JS66" s="56"/>
      <c r="JT66" s="2"/>
    </row>
    <row r="67" spans="2:280" ht="12" customHeight="1" x14ac:dyDescent="0.25">
      <c r="B67" s="186"/>
      <c r="C67" s="187"/>
      <c r="D67" s="187"/>
      <c r="E67" s="71"/>
      <c r="F67" s="188" t="s">
        <v>89</v>
      </c>
      <c r="G67" s="189"/>
      <c r="H67" s="189"/>
      <c r="I67" s="97">
        <f>+E60</f>
        <v>0</v>
      </c>
      <c r="K67" s="186"/>
      <c r="L67" s="187"/>
      <c r="M67" s="187"/>
      <c r="N67" s="71"/>
      <c r="O67" s="188" t="s">
        <v>89</v>
      </c>
      <c r="P67" s="189"/>
      <c r="Q67" s="189"/>
      <c r="R67" s="97">
        <f>+N60</f>
        <v>0</v>
      </c>
      <c r="S67" s="2"/>
      <c r="T67" s="186"/>
      <c r="U67" s="187"/>
      <c r="V67" s="187"/>
      <c r="W67" s="71"/>
      <c r="X67" s="188" t="s">
        <v>89</v>
      </c>
      <c r="Y67" s="189"/>
      <c r="Z67" s="189"/>
      <c r="AA67" s="97">
        <f t="shared" ref="AA67" si="725">+W60</f>
        <v>0</v>
      </c>
      <c r="AB67" s="2"/>
      <c r="AC67" s="186"/>
      <c r="AD67" s="187"/>
      <c r="AE67" s="187"/>
      <c r="AF67" s="71"/>
      <c r="AG67" s="188" t="s">
        <v>89</v>
      </c>
      <c r="AH67" s="189"/>
      <c r="AI67" s="189"/>
      <c r="AJ67" s="97">
        <f t="shared" ref="AJ67" si="726">+AF60</f>
        <v>0</v>
      </c>
      <c r="AK67" s="2"/>
      <c r="AL67" s="186"/>
      <c r="AM67" s="187"/>
      <c r="AN67" s="187"/>
      <c r="AO67" s="71"/>
      <c r="AP67" s="188" t="s">
        <v>89</v>
      </c>
      <c r="AQ67" s="189"/>
      <c r="AR67" s="189"/>
      <c r="AS67" s="97">
        <f t="shared" ref="AS67" si="727">+AO60</f>
        <v>0</v>
      </c>
      <c r="AT67" s="2"/>
      <c r="AU67" s="186"/>
      <c r="AV67" s="187"/>
      <c r="AW67" s="187"/>
      <c r="AX67" s="71"/>
      <c r="AY67" s="188" t="s">
        <v>89</v>
      </c>
      <c r="AZ67" s="189"/>
      <c r="BA67" s="189"/>
      <c r="BB67" s="97">
        <f t="shared" ref="BB67" si="728">+AX60</f>
        <v>0</v>
      </c>
      <c r="BC67" s="2"/>
      <c r="BD67" s="186"/>
      <c r="BE67" s="187"/>
      <c r="BF67" s="187"/>
      <c r="BG67" s="71"/>
      <c r="BH67" s="188" t="s">
        <v>89</v>
      </c>
      <c r="BI67" s="189"/>
      <c r="BJ67" s="189"/>
      <c r="BK67" s="97">
        <f t="shared" ref="BK67" si="729">+BG60</f>
        <v>0</v>
      </c>
      <c r="BL67" s="2"/>
      <c r="BM67" s="186"/>
      <c r="BN67" s="187"/>
      <c r="BO67" s="187"/>
      <c r="BP67" s="71"/>
      <c r="BQ67" s="188" t="s">
        <v>89</v>
      </c>
      <c r="BR67" s="189"/>
      <c r="BS67" s="189"/>
      <c r="BT67" s="97">
        <f t="shared" ref="BT67" si="730">+BP60</f>
        <v>0</v>
      </c>
      <c r="BU67" s="2"/>
      <c r="BV67" s="186"/>
      <c r="BW67" s="187"/>
      <c r="BX67" s="187"/>
      <c r="BY67" s="71"/>
      <c r="BZ67" s="188" t="s">
        <v>89</v>
      </c>
      <c r="CA67" s="189"/>
      <c r="CB67" s="189"/>
      <c r="CC67" s="97">
        <f t="shared" ref="CC67" si="731">+BY60</f>
        <v>0</v>
      </c>
      <c r="CD67" s="2"/>
      <c r="CE67" s="186"/>
      <c r="CF67" s="187"/>
      <c r="CG67" s="187"/>
      <c r="CH67" s="71"/>
      <c r="CI67" s="188" t="s">
        <v>89</v>
      </c>
      <c r="CJ67" s="189"/>
      <c r="CK67" s="189"/>
      <c r="CL67" s="97">
        <f t="shared" ref="CL67" si="732">+CH60</f>
        <v>0</v>
      </c>
      <c r="CM67" s="2"/>
      <c r="CN67" s="186"/>
      <c r="CO67" s="187"/>
      <c r="CP67" s="187"/>
      <c r="CQ67" s="71"/>
      <c r="CR67" s="188" t="s">
        <v>89</v>
      </c>
      <c r="CS67" s="189"/>
      <c r="CT67" s="189"/>
      <c r="CU67" s="97">
        <f t="shared" ref="CU67" si="733">+CQ60</f>
        <v>0</v>
      </c>
      <c r="CV67" s="2"/>
      <c r="CW67" s="186"/>
      <c r="CX67" s="187"/>
      <c r="CY67" s="187"/>
      <c r="CZ67" s="71"/>
      <c r="DA67" s="188" t="s">
        <v>89</v>
      </c>
      <c r="DB67" s="189"/>
      <c r="DC67" s="189"/>
      <c r="DD67" s="97">
        <f t="shared" ref="DD67" si="734">+CZ60</f>
        <v>0</v>
      </c>
      <c r="DE67" s="2"/>
      <c r="DF67" s="186"/>
      <c r="DG67" s="187"/>
      <c r="DH67" s="187"/>
      <c r="DI67" s="71"/>
      <c r="DJ67" s="188" t="s">
        <v>89</v>
      </c>
      <c r="DK67" s="189"/>
      <c r="DL67" s="189"/>
      <c r="DM67" s="97">
        <f t="shared" ref="DM67" si="735">+DI60</f>
        <v>0</v>
      </c>
      <c r="DN67" s="2"/>
      <c r="DO67" s="186"/>
      <c r="DP67" s="187"/>
      <c r="DQ67" s="187"/>
      <c r="DR67" s="71"/>
      <c r="DS67" s="188" t="s">
        <v>89</v>
      </c>
      <c r="DT67" s="189"/>
      <c r="DU67" s="189"/>
      <c r="DV67" s="97">
        <f t="shared" ref="DV67" si="736">+DR60</f>
        <v>0</v>
      </c>
      <c r="DW67" s="2"/>
      <c r="DX67" s="186"/>
      <c r="DY67" s="187"/>
      <c r="DZ67" s="187"/>
      <c r="EA67" s="71"/>
      <c r="EB67" s="188" t="s">
        <v>89</v>
      </c>
      <c r="EC67" s="189"/>
      <c r="ED67" s="189"/>
      <c r="EE67" s="97">
        <f t="shared" ref="EE67" si="737">+EA60</f>
        <v>0</v>
      </c>
      <c r="EF67" s="2"/>
      <c r="EG67" s="186"/>
      <c r="EH67" s="187"/>
      <c r="EI67" s="187"/>
      <c r="EJ67" s="71"/>
      <c r="EK67" s="188" t="s">
        <v>89</v>
      </c>
      <c r="EL67" s="189"/>
      <c r="EM67" s="189"/>
      <c r="EN67" s="97">
        <f t="shared" ref="EN67" si="738">+EJ60</f>
        <v>0</v>
      </c>
      <c r="EO67" s="2"/>
      <c r="EP67" s="186"/>
      <c r="EQ67" s="187"/>
      <c r="ER67" s="187"/>
      <c r="ES67" s="71"/>
      <c r="ET67" s="188" t="s">
        <v>89</v>
      </c>
      <c r="EU67" s="189"/>
      <c r="EV67" s="189"/>
      <c r="EW67" s="97">
        <f t="shared" ref="EW67" si="739">+ES60</f>
        <v>0</v>
      </c>
      <c r="EX67" s="2"/>
      <c r="EY67" s="186"/>
      <c r="EZ67" s="187"/>
      <c r="FA67" s="187"/>
      <c r="FB67" s="71"/>
      <c r="FC67" s="188" t="s">
        <v>89</v>
      </c>
      <c r="FD67" s="189"/>
      <c r="FE67" s="189"/>
      <c r="FF67" s="97">
        <f t="shared" ref="FF67" si="740">+FB60</f>
        <v>0</v>
      </c>
      <c r="FG67" s="2"/>
      <c r="FH67" s="186"/>
      <c r="FI67" s="187"/>
      <c r="FJ67" s="187"/>
      <c r="FK67" s="71"/>
      <c r="FL67" s="188" t="s">
        <v>89</v>
      </c>
      <c r="FM67" s="189"/>
      <c r="FN67" s="189"/>
      <c r="FO67" s="97">
        <f t="shared" ref="FO67" si="741">+FK60</f>
        <v>0</v>
      </c>
      <c r="FP67" s="2"/>
      <c r="FQ67" s="186"/>
      <c r="FR67" s="187"/>
      <c r="FS67" s="187"/>
      <c r="FT67" s="71"/>
      <c r="FU67" s="188" t="s">
        <v>89</v>
      </c>
      <c r="FV67" s="189"/>
      <c r="FW67" s="189"/>
      <c r="FX67" s="97">
        <f t="shared" ref="FX67" si="742">+FT60</f>
        <v>0</v>
      </c>
      <c r="FY67" s="2"/>
      <c r="FZ67" s="186"/>
      <c r="GA67" s="187"/>
      <c r="GB67" s="187"/>
      <c r="GC67" s="71"/>
      <c r="GD67" s="188" t="s">
        <v>89</v>
      </c>
      <c r="GE67" s="189"/>
      <c r="GF67" s="189"/>
      <c r="GG67" s="97">
        <f t="shared" ref="GG67" si="743">+GC60</f>
        <v>0</v>
      </c>
      <c r="GH67" s="2"/>
      <c r="GI67" s="186"/>
      <c r="GJ67" s="187"/>
      <c r="GK67" s="187"/>
      <c r="GL67" s="71"/>
      <c r="GM67" s="188" t="s">
        <v>89</v>
      </c>
      <c r="GN67" s="189"/>
      <c r="GO67" s="189"/>
      <c r="GP67" s="97">
        <f t="shared" ref="GP67" si="744">+GL60</f>
        <v>0</v>
      </c>
      <c r="GQ67" s="2"/>
      <c r="GR67" s="186"/>
      <c r="GS67" s="187"/>
      <c r="GT67" s="187"/>
      <c r="GU67" s="71"/>
      <c r="GV67" s="188" t="s">
        <v>89</v>
      </c>
      <c r="GW67" s="189"/>
      <c r="GX67" s="189"/>
      <c r="GY67" s="97">
        <f t="shared" ref="GY67" si="745">+GU60</f>
        <v>0</v>
      </c>
      <c r="GZ67" s="2"/>
      <c r="HA67" s="186"/>
      <c r="HB67" s="187"/>
      <c r="HC67" s="187"/>
      <c r="HD67" s="71"/>
      <c r="HE67" s="188" t="s">
        <v>89</v>
      </c>
      <c r="HF67" s="189"/>
      <c r="HG67" s="189"/>
      <c r="HH67" s="97">
        <f t="shared" ref="HH67" si="746">+HD60</f>
        <v>0</v>
      </c>
      <c r="HI67" s="2"/>
      <c r="HJ67" s="186"/>
      <c r="HK67" s="187"/>
      <c r="HL67" s="187"/>
      <c r="HM67" s="71"/>
      <c r="HN67" s="188" t="s">
        <v>89</v>
      </c>
      <c r="HO67" s="189"/>
      <c r="HP67" s="189"/>
      <c r="HQ67" s="97">
        <f t="shared" ref="HQ67" si="747">+HM60</f>
        <v>0</v>
      </c>
      <c r="HR67" s="2"/>
      <c r="HS67" s="186"/>
      <c r="HT67" s="187"/>
      <c r="HU67" s="187"/>
      <c r="HV67" s="71"/>
      <c r="HW67" s="188" t="s">
        <v>89</v>
      </c>
      <c r="HX67" s="189"/>
      <c r="HY67" s="189"/>
      <c r="HZ67" s="97">
        <f t="shared" ref="HZ67" si="748">+HV60</f>
        <v>0</v>
      </c>
      <c r="IA67" s="2"/>
      <c r="IB67" s="186"/>
      <c r="IC67" s="187"/>
      <c r="ID67" s="187"/>
      <c r="IE67" s="71"/>
      <c r="IF67" s="188" t="s">
        <v>89</v>
      </c>
      <c r="IG67" s="189"/>
      <c r="IH67" s="189"/>
      <c r="II67" s="97">
        <f t="shared" ref="II67" si="749">+IE60</f>
        <v>0</v>
      </c>
      <c r="IJ67" s="2"/>
      <c r="IK67" s="186"/>
      <c r="IL67" s="187"/>
      <c r="IM67" s="187"/>
      <c r="IN67" s="71"/>
      <c r="IO67" s="188" t="s">
        <v>89</v>
      </c>
      <c r="IP67" s="189"/>
      <c r="IQ67" s="189"/>
      <c r="IR67" s="97">
        <f t="shared" ref="IR67" si="750">+IN60</f>
        <v>0</v>
      </c>
      <c r="IS67" s="2"/>
      <c r="IT67" s="186"/>
      <c r="IU67" s="187"/>
      <c r="IV67" s="187"/>
      <c r="IW67" s="71"/>
      <c r="IX67" s="188" t="s">
        <v>89</v>
      </c>
      <c r="IY67" s="189"/>
      <c r="IZ67" s="189"/>
      <c r="JA67" s="97">
        <f t="shared" ref="JA67" si="751">+IW60</f>
        <v>0</v>
      </c>
      <c r="JB67" s="2"/>
      <c r="JC67" s="186"/>
      <c r="JD67" s="187"/>
      <c r="JE67" s="187"/>
      <c r="JF67" s="71"/>
      <c r="JG67" s="188" t="s">
        <v>89</v>
      </c>
      <c r="JH67" s="189"/>
      <c r="JI67" s="189"/>
      <c r="JJ67" s="97">
        <f t="shared" ref="JJ67" si="752">+JF60</f>
        <v>0</v>
      </c>
      <c r="JK67" s="2"/>
      <c r="JL67" s="186"/>
      <c r="JM67" s="187"/>
      <c r="JN67" s="187"/>
      <c r="JO67" s="71"/>
      <c r="JP67" s="188" t="s">
        <v>89</v>
      </c>
      <c r="JQ67" s="189"/>
      <c r="JR67" s="189"/>
      <c r="JS67" s="97">
        <f t="shared" ref="JS67" si="753">+JO60</f>
        <v>0</v>
      </c>
      <c r="JT67" s="2"/>
    </row>
    <row r="68" spans="2:280" ht="12" customHeight="1" thickBot="1" x14ac:dyDescent="0.3">
      <c r="B68" s="182" t="s">
        <v>88</v>
      </c>
      <c r="C68" s="183"/>
      <c r="D68" s="183"/>
      <c r="E68" s="84">
        <f>+E48+E60</f>
        <v>0</v>
      </c>
      <c r="F68" s="184" t="s">
        <v>32</v>
      </c>
      <c r="G68" s="185"/>
      <c r="H68" s="185"/>
      <c r="I68" s="96">
        <f>+I67+I59</f>
        <v>0</v>
      </c>
      <c r="K68" s="182" t="s">
        <v>88</v>
      </c>
      <c r="L68" s="183"/>
      <c r="M68" s="183"/>
      <c r="N68" s="84">
        <f>+N48+N60</f>
        <v>0</v>
      </c>
      <c r="O68" s="184" t="s">
        <v>32</v>
      </c>
      <c r="P68" s="185"/>
      <c r="Q68" s="185"/>
      <c r="R68" s="96">
        <f>+R67+R59</f>
        <v>0</v>
      </c>
      <c r="S68" s="2"/>
      <c r="T68" s="182" t="s">
        <v>88</v>
      </c>
      <c r="U68" s="183"/>
      <c r="V68" s="183"/>
      <c r="W68" s="84">
        <f t="shared" ref="W68" si="754">+W48+W60</f>
        <v>0</v>
      </c>
      <c r="X68" s="184" t="s">
        <v>32</v>
      </c>
      <c r="Y68" s="185"/>
      <c r="Z68" s="185"/>
      <c r="AA68" s="96">
        <f t="shared" ref="AA68" si="755">+AA67+AA59</f>
        <v>0</v>
      </c>
      <c r="AB68" s="2"/>
      <c r="AC68" s="182" t="s">
        <v>88</v>
      </c>
      <c r="AD68" s="183"/>
      <c r="AE68" s="183"/>
      <c r="AF68" s="84">
        <f t="shared" ref="AF68" si="756">+AF48+AF60</f>
        <v>0</v>
      </c>
      <c r="AG68" s="184" t="s">
        <v>32</v>
      </c>
      <c r="AH68" s="185"/>
      <c r="AI68" s="185"/>
      <c r="AJ68" s="96">
        <f t="shared" ref="AJ68" si="757">+AJ67+AJ59</f>
        <v>0</v>
      </c>
      <c r="AK68" s="2"/>
      <c r="AL68" s="182" t="s">
        <v>88</v>
      </c>
      <c r="AM68" s="183"/>
      <c r="AN68" s="183"/>
      <c r="AO68" s="84">
        <f t="shared" ref="AO68" si="758">+AO48+AO60</f>
        <v>0</v>
      </c>
      <c r="AP68" s="184" t="s">
        <v>32</v>
      </c>
      <c r="AQ68" s="185"/>
      <c r="AR68" s="185"/>
      <c r="AS68" s="96">
        <f t="shared" ref="AS68" si="759">+AS67+AS59</f>
        <v>0</v>
      </c>
      <c r="AT68" s="2"/>
      <c r="AU68" s="182" t="s">
        <v>88</v>
      </c>
      <c r="AV68" s="183"/>
      <c r="AW68" s="183"/>
      <c r="AX68" s="84">
        <f t="shared" ref="AX68" si="760">+AX48+AX60</f>
        <v>0</v>
      </c>
      <c r="AY68" s="184" t="s">
        <v>32</v>
      </c>
      <c r="AZ68" s="185"/>
      <c r="BA68" s="185"/>
      <c r="BB68" s="96">
        <f t="shared" ref="BB68" si="761">+BB67+BB59</f>
        <v>0</v>
      </c>
      <c r="BC68" s="2"/>
      <c r="BD68" s="182" t="s">
        <v>88</v>
      </c>
      <c r="BE68" s="183"/>
      <c r="BF68" s="183"/>
      <c r="BG68" s="84">
        <f t="shared" ref="BG68" si="762">+BG48+BG60</f>
        <v>0</v>
      </c>
      <c r="BH68" s="184" t="s">
        <v>32</v>
      </c>
      <c r="BI68" s="185"/>
      <c r="BJ68" s="185"/>
      <c r="BK68" s="96">
        <f t="shared" ref="BK68" si="763">+BK67+BK59</f>
        <v>0</v>
      </c>
      <c r="BL68" s="2"/>
      <c r="BM68" s="182" t="s">
        <v>88</v>
      </c>
      <c r="BN68" s="183"/>
      <c r="BO68" s="183"/>
      <c r="BP68" s="84">
        <f t="shared" ref="BP68" si="764">+BP48+BP60</f>
        <v>0</v>
      </c>
      <c r="BQ68" s="184" t="s">
        <v>32</v>
      </c>
      <c r="BR68" s="185"/>
      <c r="BS68" s="185"/>
      <c r="BT68" s="96">
        <f t="shared" ref="BT68" si="765">+BT67+BT59</f>
        <v>0</v>
      </c>
      <c r="BU68" s="2"/>
      <c r="BV68" s="182" t="s">
        <v>88</v>
      </c>
      <c r="BW68" s="183"/>
      <c r="BX68" s="183"/>
      <c r="BY68" s="84">
        <f t="shared" ref="BY68" si="766">+BY48+BY60</f>
        <v>0</v>
      </c>
      <c r="BZ68" s="184" t="s">
        <v>32</v>
      </c>
      <c r="CA68" s="185"/>
      <c r="CB68" s="185"/>
      <c r="CC68" s="96">
        <f t="shared" ref="CC68" si="767">+CC67+CC59</f>
        <v>0</v>
      </c>
      <c r="CD68" s="2"/>
      <c r="CE68" s="182" t="s">
        <v>88</v>
      </c>
      <c r="CF68" s="183"/>
      <c r="CG68" s="183"/>
      <c r="CH68" s="84">
        <f t="shared" ref="CH68" si="768">+CH48+CH60</f>
        <v>0</v>
      </c>
      <c r="CI68" s="184" t="s">
        <v>32</v>
      </c>
      <c r="CJ68" s="185"/>
      <c r="CK68" s="185"/>
      <c r="CL68" s="96">
        <f t="shared" ref="CL68" si="769">+CL67+CL59</f>
        <v>0</v>
      </c>
      <c r="CM68" s="2"/>
      <c r="CN68" s="182" t="s">
        <v>88</v>
      </c>
      <c r="CO68" s="183"/>
      <c r="CP68" s="183"/>
      <c r="CQ68" s="84">
        <f t="shared" ref="CQ68" si="770">+CQ48+CQ60</f>
        <v>0</v>
      </c>
      <c r="CR68" s="184" t="s">
        <v>32</v>
      </c>
      <c r="CS68" s="185"/>
      <c r="CT68" s="185"/>
      <c r="CU68" s="96">
        <f t="shared" ref="CU68" si="771">+CU67+CU59</f>
        <v>0</v>
      </c>
      <c r="CV68" s="2"/>
      <c r="CW68" s="182" t="s">
        <v>88</v>
      </c>
      <c r="CX68" s="183"/>
      <c r="CY68" s="183"/>
      <c r="CZ68" s="84">
        <f t="shared" ref="CZ68" si="772">+CZ48+CZ60</f>
        <v>0</v>
      </c>
      <c r="DA68" s="184" t="s">
        <v>32</v>
      </c>
      <c r="DB68" s="185"/>
      <c r="DC68" s="185"/>
      <c r="DD68" s="96">
        <f t="shared" ref="DD68" si="773">+DD67+DD59</f>
        <v>0</v>
      </c>
      <c r="DE68" s="2"/>
      <c r="DF68" s="182" t="s">
        <v>88</v>
      </c>
      <c r="DG68" s="183"/>
      <c r="DH68" s="183"/>
      <c r="DI68" s="84">
        <f t="shared" ref="DI68" si="774">+DI48+DI60</f>
        <v>0</v>
      </c>
      <c r="DJ68" s="184" t="s">
        <v>32</v>
      </c>
      <c r="DK68" s="185"/>
      <c r="DL68" s="185"/>
      <c r="DM68" s="96">
        <f t="shared" ref="DM68" si="775">+DM67+DM59</f>
        <v>0</v>
      </c>
      <c r="DN68" s="2"/>
      <c r="DO68" s="182" t="s">
        <v>88</v>
      </c>
      <c r="DP68" s="183"/>
      <c r="DQ68" s="183"/>
      <c r="DR68" s="84">
        <f t="shared" ref="DR68" si="776">+DR48+DR60</f>
        <v>0</v>
      </c>
      <c r="DS68" s="184" t="s">
        <v>32</v>
      </c>
      <c r="DT68" s="185"/>
      <c r="DU68" s="185"/>
      <c r="DV68" s="96">
        <f t="shared" ref="DV68" si="777">+DV67+DV59</f>
        <v>0</v>
      </c>
      <c r="DW68" s="2"/>
      <c r="DX68" s="182" t="s">
        <v>88</v>
      </c>
      <c r="DY68" s="183"/>
      <c r="DZ68" s="183"/>
      <c r="EA68" s="84">
        <f t="shared" ref="EA68" si="778">+EA48+EA60</f>
        <v>0</v>
      </c>
      <c r="EB68" s="184" t="s">
        <v>32</v>
      </c>
      <c r="EC68" s="185"/>
      <c r="ED68" s="185"/>
      <c r="EE68" s="96">
        <f t="shared" ref="EE68" si="779">+EE67+EE59</f>
        <v>0</v>
      </c>
      <c r="EF68" s="2"/>
      <c r="EG68" s="182" t="s">
        <v>88</v>
      </c>
      <c r="EH68" s="183"/>
      <c r="EI68" s="183"/>
      <c r="EJ68" s="84">
        <f t="shared" ref="EJ68" si="780">+EJ48+EJ60</f>
        <v>0</v>
      </c>
      <c r="EK68" s="184" t="s">
        <v>32</v>
      </c>
      <c r="EL68" s="185"/>
      <c r="EM68" s="185"/>
      <c r="EN68" s="96">
        <f t="shared" ref="EN68" si="781">+EN67+EN59</f>
        <v>0</v>
      </c>
      <c r="EO68" s="2"/>
      <c r="EP68" s="182" t="s">
        <v>88</v>
      </c>
      <c r="EQ68" s="183"/>
      <c r="ER68" s="183"/>
      <c r="ES68" s="84">
        <f t="shared" ref="ES68" si="782">+ES48+ES60</f>
        <v>0</v>
      </c>
      <c r="ET68" s="184" t="s">
        <v>32</v>
      </c>
      <c r="EU68" s="185"/>
      <c r="EV68" s="185"/>
      <c r="EW68" s="96">
        <f t="shared" ref="EW68" si="783">+EW67+EW59</f>
        <v>0</v>
      </c>
      <c r="EX68" s="2"/>
      <c r="EY68" s="182" t="s">
        <v>88</v>
      </c>
      <c r="EZ68" s="183"/>
      <c r="FA68" s="183"/>
      <c r="FB68" s="84">
        <f t="shared" ref="FB68" si="784">+FB48+FB60</f>
        <v>0</v>
      </c>
      <c r="FC68" s="184" t="s">
        <v>32</v>
      </c>
      <c r="FD68" s="185"/>
      <c r="FE68" s="185"/>
      <c r="FF68" s="96">
        <f t="shared" ref="FF68" si="785">+FF67+FF59</f>
        <v>0</v>
      </c>
      <c r="FG68" s="2"/>
      <c r="FH68" s="182" t="s">
        <v>88</v>
      </c>
      <c r="FI68" s="183"/>
      <c r="FJ68" s="183"/>
      <c r="FK68" s="84">
        <f t="shared" ref="FK68" si="786">+FK48+FK60</f>
        <v>0</v>
      </c>
      <c r="FL68" s="184" t="s">
        <v>32</v>
      </c>
      <c r="FM68" s="185"/>
      <c r="FN68" s="185"/>
      <c r="FO68" s="96">
        <f t="shared" ref="FO68" si="787">+FO67+FO59</f>
        <v>0</v>
      </c>
      <c r="FP68" s="2"/>
      <c r="FQ68" s="182" t="s">
        <v>88</v>
      </c>
      <c r="FR68" s="183"/>
      <c r="FS68" s="183"/>
      <c r="FT68" s="84">
        <f t="shared" ref="FT68" si="788">+FT48+FT60</f>
        <v>0</v>
      </c>
      <c r="FU68" s="184" t="s">
        <v>32</v>
      </c>
      <c r="FV68" s="185"/>
      <c r="FW68" s="185"/>
      <c r="FX68" s="96">
        <f t="shared" ref="FX68" si="789">+FX67+FX59</f>
        <v>0</v>
      </c>
      <c r="FY68" s="2"/>
      <c r="FZ68" s="182" t="s">
        <v>88</v>
      </c>
      <c r="GA68" s="183"/>
      <c r="GB68" s="183"/>
      <c r="GC68" s="84">
        <f t="shared" ref="GC68" si="790">+GC48+GC60</f>
        <v>0</v>
      </c>
      <c r="GD68" s="184" t="s">
        <v>32</v>
      </c>
      <c r="GE68" s="185"/>
      <c r="GF68" s="185"/>
      <c r="GG68" s="96">
        <f t="shared" ref="GG68" si="791">+GG67+GG59</f>
        <v>0</v>
      </c>
      <c r="GH68" s="2"/>
      <c r="GI68" s="182" t="s">
        <v>88</v>
      </c>
      <c r="GJ68" s="183"/>
      <c r="GK68" s="183"/>
      <c r="GL68" s="84">
        <f t="shared" ref="GL68" si="792">+GL48+GL60</f>
        <v>0</v>
      </c>
      <c r="GM68" s="184" t="s">
        <v>32</v>
      </c>
      <c r="GN68" s="185"/>
      <c r="GO68" s="185"/>
      <c r="GP68" s="96">
        <f t="shared" ref="GP68" si="793">+GP67+GP59</f>
        <v>0</v>
      </c>
      <c r="GQ68" s="2"/>
      <c r="GR68" s="182" t="s">
        <v>88</v>
      </c>
      <c r="GS68" s="183"/>
      <c r="GT68" s="183"/>
      <c r="GU68" s="84">
        <f t="shared" ref="GU68" si="794">+GU48+GU60</f>
        <v>0</v>
      </c>
      <c r="GV68" s="184" t="s">
        <v>32</v>
      </c>
      <c r="GW68" s="185"/>
      <c r="GX68" s="185"/>
      <c r="GY68" s="96">
        <f t="shared" ref="GY68" si="795">+GY67+GY59</f>
        <v>0</v>
      </c>
      <c r="GZ68" s="2"/>
      <c r="HA68" s="182" t="s">
        <v>88</v>
      </c>
      <c r="HB68" s="183"/>
      <c r="HC68" s="183"/>
      <c r="HD68" s="84">
        <f t="shared" ref="HD68" si="796">+HD48+HD60</f>
        <v>0</v>
      </c>
      <c r="HE68" s="184" t="s">
        <v>32</v>
      </c>
      <c r="HF68" s="185"/>
      <c r="HG68" s="185"/>
      <c r="HH68" s="96">
        <f t="shared" ref="HH68" si="797">+HH67+HH59</f>
        <v>0</v>
      </c>
      <c r="HI68" s="2"/>
      <c r="HJ68" s="182" t="s">
        <v>88</v>
      </c>
      <c r="HK68" s="183"/>
      <c r="HL68" s="183"/>
      <c r="HM68" s="84">
        <f t="shared" ref="HM68" si="798">+HM48+HM60</f>
        <v>0</v>
      </c>
      <c r="HN68" s="184" t="s">
        <v>32</v>
      </c>
      <c r="HO68" s="185"/>
      <c r="HP68" s="185"/>
      <c r="HQ68" s="96">
        <f t="shared" ref="HQ68" si="799">+HQ67+HQ59</f>
        <v>0</v>
      </c>
      <c r="HR68" s="2"/>
      <c r="HS68" s="182" t="s">
        <v>88</v>
      </c>
      <c r="HT68" s="183"/>
      <c r="HU68" s="183"/>
      <c r="HV68" s="84">
        <f t="shared" ref="HV68" si="800">+HV48+HV60</f>
        <v>0</v>
      </c>
      <c r="HW68" s="184" t="s">
        <v>32</v>
      </c>
      <c r="HX68" s="185"/>
      <c r="HY68" s="185"/>
      <c r="HZ68" s="96">
        <f t="shared" ref="HZ68" si="801">+HZ67+HZ59</f>
        <v>0</v>
      </c>
      <c r="IA68" s="2"/>
      <c r="IB68" s="182" t="s">
        <v>88</v>
      </c>
      <c r="IC68" s="183"/>
      <c r="ID68" s="183"/>
      <c r="IE68" s="84">
        <f t="shared" ref="IE68" si="802">+IE48+IE60</f>
        <v>0</v>
      </c>
      <c r="IF68" s="184" t="s">
        <v>32</v>
      </c>
      <c r="IG68" s="185"/>
      <c r="IH68" s="185"/>
      <c r="II68" s="96">
        <f t="shared" ref="II68" si="803">+II67+II59</f>
        <v>0</v>
      </c>
      <c r="IJ68" s="2"/>
      <c r="IK68" s="182" t="s">
        <v>88</v>
      </c>
      <c r="IL68" s="183"/>
      <c r="IM68" s="183"/>
      <c r="IN68" s="84">
        <f t="shared" ref="IN68" si="804">+IN48+IN60</f>
        <v>0</v>
      </c>
      <c r="IO68" s="184" t="s">
        <v>32</v>
      </c>
      <c r="IP68" s="185"/>
      <c r="IQ68" s="185"/>
      <c r="IR68" s="96">
        <f t="shared" ref="IR68" si="805">+IR67+IR59</f>
        <v>0</v>
      </c>
      <c r="IS68" s="2"/>
      <c r="IT68" s="182" t="s">
        <v>88</v>
      </c>
      <c r="IU68" s="183"/>
      <c r="IV68" s="183"/>
      <c r="IW68" s="84">
        <f t="shared" ref="IW68" si="806">+IW48+IW60</f>
        <v>0</v>
      </c>
      <c r="IX68" s="184" t="s">
        <v>32</v>
      </c>
      <c r="IY68" s="185"/>
      <c r="IZ68" s="185"/>
      <c r="JA68" s="96">
        <f t="shared" ref="JA68" si="807">+JA67+JA59</f>
        <v>0</v>
      </c>
      <c r="JB68" s="2"/>
      <c r="JC68" s="182" t="s">
        <v>88</v>
      </c>
      <c r="JD68" s="183"/>
      <c r="JE68" s="183"/>
      <c r="JF68" s="84">
        <f t="shared" ref="JF68" si="808">+JF48+JF60</f>
        <v>0</v>
      </c>
      <c r="JG68" s="184" t="s">
        <v>32</v>
      </c>
      <c r="JH68" s="185"/>
      <c r="JI68" s="185"/>
      <c r="JJ68" s="96">
        <f t="shared" ref="JJ68" si="809">+JJ67+JJ59</f>
        <v>0</v>
      </c>
      <c r="JK68" s="2"/>
      <c r="JL68" s="182" t="s">
        <v>88</v>
      </c>
      <c r="JM68" s="183"/>
      <c r="JN68" s="183"/>
      <c r="JO68" s="84">
        <f t="shared" ref="JO68" si="810">+JO48+JO60</f>
        <v>0</v>
      </c>
      <c r="JP68" s="184" t="s">
        <v>32</v>
      </c>
      <c r="JQ68" s="185"/>
      <c r="JR68" s="185"/>
      <c r="JS68" s="96">
        <f t="shared" ref="JS68" si="811">+JS67+JS59</f>
        <v>0</v>
      </c>
      <c r="JT68" s="2"/>
    </row>
    <row r="69" spans="2:280" ht="12" customHeight="1" x14ac:dyDescent="0.25">
      <c r="B69" s="168" t="s">
        <v>33</v>
      </c>
      <c r="C69" s="169"/>
      <c r="D69" s="169"/>
      <c r="E69" s="85">
        <f>+E37+E40+E41+E46+E68</f>
        <v>20</v>
      </c>
      <c r="F69" s="181" t="s">
        <v>34</v>
      </c>
      <c r="G69" s="181"/>
      <c r="H69" s="181"/>
      <c r="I69" s="88">
        <f>I8+I38+I39+I57+I68</f>
        <v>343</v>
      </c>
      <c r="K69" s="168" t="s">
        <v>33</v>
      </c>
      <c r="L69" s="169"/>
      <c r="M69" s="169"/>
      <c r="N69" s="85">
        <f>+N37+N40+N41+N46+N68</f>
        <v>0</v>
      </c>
      <c r="O69" s="181" t="s">
        <v>34</v>
      </c>
      <c r="P69" s="181"/>
      <c r="Q69" s="181"/>
      <c r="R69" s="88">
        <f>R8+R38+R39+R57+R68</f>
        <v>0</v>
      </c>
      <c r="S69" s="2"/>
      <c r="T69" s="168" t="s">
        <v>33</v>
      </c>
      <c r="U69" s="169"/>
      <c r="V69" s="169"/>
      <c r="W69" s="85">
        <f t="shared" ref="W69" si="812">+W37+W40+W41+W46+W68</f>
        <v>0</v>
      </c>
      <c r="X69" s="181" t="s">
        <v>34</v>
      </c>
      <c r="Y69" s="181"/>
      <c r="Z69" s="181"/>
      <c r="AA69" s="88">
        <f t="shared" ref="AA69" si="813">AA8+AA38+AA39+AA57+AA68</f>
        <v>0</v>
      </c>
      <c r="AB69" s="2"/>
      <c r="AC69" s="168" t="s">
        <v>33</v>
      </c>
      <c r="AD69" s="169"/>
      <c r="AE69" s="169"/>
      <c r="AF69" s="85">
        <f t="shared" ref="AF69" si="814">+AF37+AF40+AF41+AF46+AF68</f>
        <v>0</v>
      </c>
      <c r="AG69" s="181" t="s">
        <v>34</v>
      </c>
      <c r="AH69" s="181"/>
      <c r="AI69" s="181"/>
      <c r="AJ69" s="88">
        <f t="shared" ref="AJ69" si="815">AJ8+AJ38+AJ39+AJ57+AJ68</f>
        <v>0</v>
      </c>
      <c r="AK69" s="2"/>
      <c r="AL69" s="168" t="s">
        <v>33</v>
      </c>
      <c r="AM69" s="169"/>
      <c r="AN69" s="169"/>
      <c r="AO69" s="85">
        <f t="shared" ref="AO69" si="816">+AO37+AO40+AO41+AO46+AO68</f>
        <v>0</v>
      </c>
      <c r="AP69" s="181" t="s">
        <v>34</v>
      </c>
      <c r="AQ69" s="181"/>
      <c r="AR69" s="181"/>
      <c r="AS69" s="88">
        <f t="shared" ref="AS69" si="817">AS8+AS38+AS39+AS57+AS68</f>
        <v>0</v>
      </c>
      <c r="AT69" s="2"/>
      <c r="AU69" s="168" t="s">
        <v>33</v>
      </c>
      <c r="AV69" s="169"/>
      <c r="AW69" s="169"/>
      <c r="AX69" s="85">
        <f t="shared" ref="AX69" si="818">+AX37+AX40+AX41+AX46+AX68</f>
        <v>0</v>
      </c>
      <c r="AY69" s="181" t="s">
        <v>34</v>
      </c>
      <c r="AZ69" s="181"/>
      <c r="BA69" s="181"/>
      <c r="BB69" s="88">
        <f t="shared" ref="BB69" si="819">BB8+BB38+BB39+BB57+BB68</f>
        <v>0</v>
      </c>
      <c r="BC69" s="2"/>
      <c r="BD69" s="168" t="s">
        <v>33</v>
      </c>
      <c r="BE69" s="169"/>
      <c r="BF69" s="169"/>
      <c r="BG69" s="85">
        <f t="shared" ref="BG69" si="820">+BG37+BG40+BG41+BG46+BG68</f>
        <v>0</v>
      </c>
      <c r="BH69" s="181" t="s">
        <v>34</v>
      </c>
      <c r="BI69" s="181"/>
      <c r="BJ69" s="181"/>
      <c r="BK69" s="88">
        <f t="shared" ref="BK69" si="821">BK8+BK38+BK39+BK57+BK68</f>
        <v>0</v>
      </c>
      <c r="BL69" s="2"/>
      <c r="BM69" s="168" t="s">
        <v>33</v>
      </c>
      <c r="BN69" s="169"/>
      <c r="BO69" s="169"/>
      <c r="BP69" s="85">
        <f t="shared" ref="BP69" si="822">+BP37+BP40+BP41+BP46+BP68</f>
        <v>0</v>
      </c>
      <c r="BQ69" s="181" t="s">
        <v>34</v>
      </c>
      <c r="BR69" s="181"/>
      <c r="BS69" s="181"/>
      <c r="BT69" s="88">
        <f t="shared" ref="BT69" si="823">BT8+BT38+BT39+BT57+BT68</f>
        <v>0</v>
      </c>
      <c r="BU69" s="2"/>
      <c r="BV69" s="168" t="s">
        <v>33</v>
      </c>
      <c r="BW69" s="169"/>
      <c r="BX69" s="169"/>
      <c r="BY69" s="85">
        <f t="shared" ref="BY69" si="824">+BY37+BY40+BY41+BY46+BY68</f>
        <v>0</v>
      </c>
      <c r="BZ69" s="181" t="s">
        <v>34</v>
      </c>
      <c r="CA69" s="181"/>
      <c r="CB69" s="181"/>
      <c r="CC69" s="88">
        <f t="shared" ref="CC69" si="825">CC8+CC38+CC39+CC57+CC68</f>
        <v>0</v>
      </c>
      <c r="CD69" s="2"/>
      <c r="CE69" s="168" t="s">
        <v>33</v>
      </c>
      <c r="CF69" s="169"/>
      <c r="CG69" s="169"/>
      <c r="CH69" s="85">
        <f t="shared" ref="CH69" si="826">+CH37+CH40+CH41+CH46+CH68</f>
        <v>0</v>
      </c>
      <c r="CI69" s="181" t="s">
        <v>34</v>
      </c>
      <c r="CJ69" s="181"/>
      <c r="CK69" s="181"/>
      <c r="CL69" s="88">
        <f t="shared" ref="CL69" si="827">CL8+CL38+CL39+CL57+CL68</f>
        <v>0</v>
      </c>
      <c r="CM69" s="2"/>
      <c r="CN69" s="168" t="s">
        <v>33</v>
      </c>
      <c r="CO69" s="169"/>
      <c r="CP69" s="169"/>
      <c r="CQ69" s="85">
        <f t="shared" ref="CQ69" si="828">+CQ37+CQ40+CQ41+CQ46+CQ68</f>
        <v>0</v>
      </c>
      <c r="CR69" s="181" t="s">
        <v>34</v>
      </c>
      <c r="CS69" s="181"/>
      <c r="CT69" s="181"/>
      <c r="CU69" s="88">
        <f t="shared" ref="CU69" si="829">CU8+CU38+CU39+CU57+CU68</f>
        <v>0</v>
      </c>
      <c r="CV69" s="2"/>
      <c r="CW69" s="168" t="s">
        <v>33</v>
      </c>
      <c r="CX69" s="169"/>
      <c r="CY69" s="169"/>
      <c r="CZ69" s="85">
        <f t="shared" ref="CZ69" si="830">+CZ37+CZ40+CZ41+CZ46+CZ68</f>
        <v>0</v>
      </c>
      <c r="DA69" s="181" t="s">
        <v>34</v>
      </c>
      <c r="DB69" s="181"/>
      <c r="DC69" s="181"/>
      <c r="DD69" s="88">
        <f t="shared" ref="DD69" si="831">DD8+DD38+DD39+DD57+DD68</f>
        <v>0</v>
      </c>
      <c r="DE69" s="2"/>
      <c r="DF69" s="168" t="s">
        <v>33</v>
      </c>
      <c r="DG69" s="169"/>
      <c r="DH69" s="169"/>
      <c r="DI69" s="85">
        <f t="shared" ref="DI69" si="832">+DI37+DI40+DI41+DI46+DI68</f>
        <v>0</v>
      </c>
      <c r="DJ69" s="181" t="s">
        <v>34</v>
      </c>
      <c r="DK69" s="181"/>
      <c r="DL69" s="181"/>
      <c r="DM69" s="88">
        <f t="shared" ref="DM69" si="833">DM8+DM38+DM39+DM57+DM68</f>
        <v>0</v>
      </c>
      <c r="DN69" s="2"/>
      <c r="DO69" s="168" t="s">
        <v>33</v>
      </c>
      <c r="DP69" s="169"/>
      <c r="DQ69" s="169"/>
      <c r="DR69" s="85">
        <f t="shared" ref="DR69" si="834">+DR37+DR40+DR41+DR46+DR68</f>
        <v>0</v>
      </c>
      <c r="DS69" s="181" t="s">
        <v>34</v>
      </c>
      <c r="DT69" s="181"/>
      <c r="DU69" s="181"/>
      <c r="DV69" s="88">
        <f t="shared" ref="DV69" si="835">DV8+DV38+DV39+DV57+DV68</f>
        <v>0</v>
      </c>
      <c r="DW69" s="2"/>
      <c r="DX69" s="168" t="s">
        <v>33</v>
      </c>
      <c r="DY69" s="169"/>
      <c r="DZ69" s="169"/>
      <c r="EA69" s="85">
        <f t="shared" ref="EA69" si="836">+EA37+EA40+EA41+EA46+EA68</f>
        <v>0</v>
      </c>
      <c r="EB69" s="181" t="s">
        <v>34</v>
      </c>
      <c r="EC69" s="181"/>
      <c r="ED69" s="181"/>
      <c r="EE69" s="88">
        <f t="shared" ref="EE69" si="837">EE8+EE38+EE39+EE57+EE68</f>
        <v>0</v>
      </c>
      <c r="EF69" s="2"/>
      <c r="EG69" s="168" t="s">
        <v>33</v>
      </c>
      <c r="EH69" s="169"/>
      <c r="EI69" s="169"/>
      <c r="EJ69" s="85">
        <f t="shared" ref="EJ69" si="838">+EJ37+EJ40+EJ41+EJ46+EJ68</f>
        <v>0</v>
      </c>
      <c r="EK69" s="181" t="s">
        <v>34</v>
      </c>
      <c r="EL69" s="181"/>
      <c r="EM69" s="181"/>
      <c r="EN69" s="88">
        <f t="shared" ref="EN69" si="839">EN8+EN38+EN39+EN57+EN68</f>
        <v>0</v>
      </c>
      <c r="EO69" s="2"/>
      <c r="EP69" s="168" t="s">
        <v>33</v>
      </c>
      <c r="EQ69" s="169"/>
      <c r="ER69" s="169"/>
      <c r="ES69" s="85">
        <f t="shared" ref="ES69" si="840">+ES37+ES40+ES41+ES46+ES68</f>
        <v>0</v>
      </c>
      <c r="ET69" s="181" t="s">
        <v>34</v>
      </c>
      <c r="EU69" s="181"/>
      <c r="EV69" s="181"/>
      <c r="EW69" s="88">
        <f t="shared" ref="EW69" si="841">EW8+EW38+EW39+EW57+EW68</f>
        <v>0</v>
      </c>
      <c r="EX69" s="2"/>
      <c r="EY69" s="168" t="s">
        <v>33</v>
      </c>
      <c r="EZ69" s="169"/>
      <c r="FA69" s="169"/>
      <c r="FB69" s="85">
        <f t="shared" ref="FB69" si="842">+FB37+FB40+FB41+FB46+FB68</f>
        <v>0</v>
      </c>
      <c r="FC69" s="181" t="s">
        <v>34</v>
      </c>
      <c r="FD69" s="181"/>
      <c r="FE69" s="181"/>
      <c r="FF69" s="88">
        <f t="shared" ref="FF69" si="843">FF8+FF38+FF39+FF57+FF68</f>
        <v>0</v>
      </c>
      <c r="FG69" s="2"/>
      <c r="FH69" s="168" t="s">
        <v>33</v>
      </c>
      <c r="FI69" s="169"/>
      <c r="FJ69" s="169"/>
      <c r="FK69" s="85">
        <f t="shared" ref="FK69" si="844">+FK37+FK40+FK41+FK46+FK68</f>
        <v>0</v>
      </c>
      <c r="FL69" s="181" t="s">
        <v>34</v>
      </c>
      <c r="FM69" s="181"/>
      <c r="FN69" s="181"/>
      <c r="FO69" s="88">
        <f t="shared" ref="FO69" si="845">FO8+FO38+FO39+FO57+FO68</f>
        <v>0</v>
      </c>
      <c r="FP69" s="2"/>
      <c r="FQ69" s="168" t="s">
        <v>33</v>
      </c>
      <c r="FR69" s="169"/>
      <c r="FS69" s="169"/>
      <c r="FT69" s="85">
        <f t="shared" ref="FT69" si="846">+FT37+FT40+FT41+FT46+FT68</f>
        <v>0</v>
      </c>
      <c r="FU69" s="181" t="s">
        <v>34</v>
      </c>
      <c r="FV69" s="181"/>
      <c r="FW69" s="181"/>
      <c r="FX69" s="88">
        <f t="shared" ref="FX69" si="847">FX8+FX38+FX39+FX57+FX68</f>
        <v>0</v>
      </c>
      <c r="FY69" s="2"/>
      <c r="FZ69" s="168" t="s">
        <v>33</v>
      </c>
      <c r="GA69" s="169"/>
      <c r="GB69" s="169"/>
      <c r="GC69" s="85">
        <f t="shared" ref="GC69" si="848">+GC37+GC40+GC41+GC46+GC68</f>
        <v>0</v>
      </c>
      <c r="GD69" s="181" t="s">
        <v>34</v>
      </c>
      <c r="GE69" s="181"/>
      <c r="GF69" s="181"/>
      <c r="GG69" s="88">
        <f t="shared" ref="GG69" si="849">GG8+GG38+GG39+GG57+GG68</f>
        <v>0</v>
      </c>
      <c r="GH69" s="2"/>
      <c r="GI69" s="168" t="s">
        <v>33</v>
      </c>
      <c r="GJ69" s="169"/>
      <c r="GK69" s="169"/>
      <c r="GL69" s="85">
        <f t="shared" ref="GL69" si="850">+GL37+GL40+GL41+GL46+GL68</f>
        <v>0</v>
      </c>
      <c r="GM69" s="181" t="s">
        <v>34</v>
      </c>
      <c r="GN69" s="181"/>
      <c r="GO69" s="181"/>
      <c r="GP69" s="88">
        <f t="shared" ref="GP69" si="851">GP8+GP38+GP39+GP57+GP68</f>
        <v>0</v>
      </c>
      <c r="GQ69" s="2"/>
      <c r="GR69" s="168" t="s">
        <v>33</v>
      </c>
      <c r="GS69" s="169"/>
      <c r="GT69" s="169"/>
      <c r="GU69" s="85">
        <f t="shared" ref="GU69" si="852">+GU37+GU40+GU41+GU46+GU68</f>
        <v>0</v>
      </c>
      <c r="GV69" s="181" t="s">
        <v>34</v>
      </c>
      <c r="GW69" s="181"/>
      <c r="GX69" s="181"/>
      <c r="GY69" s="88">
        <f t="shared" ref="GY69" si="853">GY8+GY38+GY39+GY57+GY68</f>
        <v>0</v>
      </c>
      <c r="GZ69" s="2"/>
      <c r="HA69" s="168" t="s">
        <v>33</v>
      </c>
      <c r="HB69" s="169"/>
      <c r="HC69" s="169"/>
      <c r="HD69" s="85">
        <f t="shared" ref="HD69" si="854">+HD37+HD40+HD41+HD46+HD68</f>
        <v>0</v>
      </c>
      <c r="HE69" s="181" t="s">
        <v>34</v>
      </c>
      <c r="HF69" s="181"/>
      <c r="HG69" s="181"/>
      <c r="HH69" s="88">
        <f t="shared" ref="HH69" si="855">HH8+HH38+HH39+HH57+HH68</f>
        <v>0</v>
      </c>
      <c r="HI69" s="2"/>
      <c r="HJ69" s="168" t="s">
        <v>33</v>
      </c>
      <c r="HK69" s="169"/>
      <c r="HL69" s="169"/>
      <c r="HM69" s="85">
        <f t="shared" ref="HM69" si="856">+HM37+HM40+HM41+HM46+HM68</f>
        <v>0</v>
      </c>
      <c r="HN69" s="181" t="s">
        <v>34</v>
      </c>
      <c r="HO69" s="181"/>
      <c r="HP69" s="181"/>
      <c r="HQ69" s="88">
        <f t="shared" ref="HQ69" si="857">HQ8+HQ38+HQ39+HQ57+HQ68</f>
        <v>0</v>
      </c>
      <c r="HR69" s="2"/>
      <c r="HS69" s="168" t="s">
        <v>33</v>
      </c>
      <c r="HT69" s="169"/>
      <c r="HU69" s="169"/>
      <c r="HV69" s="85">
        <f t="shared" ref="HV69" si="858">+HV37+HV40+HV41+HV46+HV68</f>
        <v>0</v>
      </c>
      <c r="HW69" s="181" t="s">
        <v>34</v>
      </c>
      <c r="HX69" s="181"/>
      <c r="HY69" s="181"/>
      <c r="HZ69" s="88">
        <f t="shared" ref="HZ69" si="859">HZ8+HZ38+HZ39+HZ57+HZ68</f>
        <v>0</v>
      </c>
      <c r="IA69" s="2"/>
      <c r="IB69" s="168" t="s">
        <v>33</v>
      </c>
      <c r="IC69" s="169"/>
      <c r="ID69" s="169"/>
      <c r="IE69" s="85">
        <f t="shared" ref="IE69" si="860">+IE37+IE40+IE41+IE46+IE68</f>
        <v>0</v>
      </c>
      <c r="IF69" s="181" t="s">
        <v>34</v>
      </c>
      <c r="IG69" s="181"/>
      <c r="IH69" s="181"/>
      <c r="II69" s="88">
        <f t="shared" ref="II69" si="861">II8+II38+II39+II57+II68</f>
        <v>0</v>
      </c>
      <c r="IJ69" s="2"/>
      <c r="IK69" s="168" t="s">
        <v>33</v>
      </c>
      <c r="IL69" s="169"/>
      <c r="IM69" s="169"/>
      <c r="IN69" s="85">
        <f t="shared" ref="IN69" si="862">+IN37+IN40+IN41+IN46+IN68</f>
        <v>0</v>
      </c>
      <c r="IO69" s="181" t="s">
        <v>34</v>
      </c>
      <c r="IP69" s="181"/>
      <c r="IQ69" s="181"/>
      <c r="IR69" s="88">
        <f t="shared" ref="IR69" si="863">IR8+IR38+IR39+IR57+IR68</f>
        <v>0</v>
      </c>
      <c r="IS69" s="2"/>
      <c r="IT69" s="168" t="s">
        <v>33</v>
      </c>
      <c r="IU69" s="169"/>
      <c r="IV69" s="169"/>
      <c r="IW69" s="85">
        <f t="shared" ref="IW69" si="864">+IW37+IW40+IW41+IW46+IW68</f>
        <v>0</v>
      </c>
      <c r="IX69" s="181" t="s">
        <v>34</v>
      </c>
      <c r="IY69" s="181"/>
      <c r="IZ69" s="181"/>
      <c r="JA69" s="88">
        <f t="shared" ref="JA69" si="865">JA8+JA38+JA39+JA57+JA68</f>
        <v>0</v>
      </c>
      <c r="JB69" s="2"/>
      <c r="JC69" s="168" t="s">
        <v>33</v>
      </c>
      <c r="JD69" s="169"/>
      <c r="JE69" s="169"/>
      <c r="JF69" s="85">
        <f t="shared" ref="JF69" si="866">+JF37+JF40+JF41+JF46+JF68</f>
        <v>0</v>
      </c>
      <c r="JG69" s="181" t="s">
        <v>34</v>
      </c>
      <c r="JH69" s="181"/>
      <c r="JI69" s="181"/>
      <c r="JJ69" s="88">
        <f t="shared" ref="JJ69" si="867">JJ8+JJ38+JJ39+JJ57+JJ68</f>
        <v>0</v>
      </c>
      <c r="JK69" s="2"/>
      <c r="JL69" s="168" t="s">
        <v>33</v>
      </c>
      <c r="JM69" s="169"/>
      <c r="JN69" s="169"/>
      <c r="JO69" s="85">
        <f t="shared" ref="JO69" si="868">+JO37+JO40+JO41+JO46+JO68</f>
        <v>0</v>
      </c>
      <c r="JP69" s="181" t="s">
        <v>34</v>
      </c>
      <c r="JQ69" s="181"/>
      <c r="JR69" s="181"/>
      <c r="JS69" s="88">
        <f t="shared" ref="JS69" si="869">JS8+JS38+JS39+JS57+JS68</f>
        <v>0</v>
      </c>
      <c r="JT69" s="2"/>
    </row>
    <row r="70" spans="2:280" ht="12" customHeight="1" x14ac:dyDescent="0.25">
      <c r="B70" s="170" t="s">
        <v>35</v>
      </c>
      <c r="C70" s="171"/>
      <c r="D70" s="171"/>
      <c r="E70" s="86">
        <v>0</v>
      </c>
      <c r="F70" s="180" t="s">
        <v>36</v>
      </c>
      <c r="G70" s="180"/>
      <c r="H70" s="180"/>
      <c r="I70" s="89">
        <f>SUM(E69:E70)-I69</f>
        <v>-323</v>
      </c>
      <c r="K70" s="170" t="s">
        <v>35</v>
      </c>
      <c r="L70" s="171"/>
      <c r="M70" s="171"/>
      <c r="N70" s="100">
        <f>+I70</f>
        <v>-323</v>
      </c>
      <c r="O70" s="180" t="s">
        <v>36</v>
      </c>
      <c r="P70" s="180"/>
      <c r="Q70" s="180"/>
      <c r="R70" s="89">
        <f>SUM(N69:N70)-R69</f>
        <v>-323</v>
      </c>
      <c r="S70" s="2"/>
      <c r="T70" s="170" t="s">
        <v>35</v>
      </c>
      <c r="U70" s="171"/>
      <c r="V70" s="171"/>
      <c r="W70" s="100">
        <f t="shared" ref="W70" si="870">+R70</f>
        <v>-323</v>
      </c>
      <c r="X70" s="180" t="s">
        <v>36</v>
      </c>
      <c r="Y70" s="180"/>
      <c r="Z70" s="180"/>
      <c r="AA70" s="89">
        <f t="shared" ref="AA70" si="871">SUM(W69:W70)-AA69</f>
        <v>-323</v>
      </c>
      <c r="AB70" s="2"/>
      <c r="AC70" s="170" t="s">
        <v>35</v>
      </c>
      <c r="AD70" s="171"/>
      <c r="AE70" s="171"/>
      <c r="AF70" s="100">
        <f t="shared" ref="AF70" si="872">+AA70</f>
        <v>-323</v>
      </c>
      <c r="AG70" s="180" t="s">
        <v>36</v>
      </c>
      <c r="AH70" s="180"/>
      <c r="AI70" s="180"/>
      <c r="AJ70" s="89">
        <f t="shared" ref="AJ70" si="873">SUM(AF69:AF70)-AJ69</f>
        <v>-323</v>
      </c>
      <c r="AK70" s="2"/>
      <c r="AL70" s="170" t="s">
        <v>35</v>
      </c>
      <c r="AM70" s="171"/>
      <c r="AN70" s="171"/>
      <c r="AO70" s="100">
        <f t="shared" ref="AO70" si="874">+AJ70</f>
        <v>-323</v>
      </c>
      <c r="AP70" s="180" t="s">
        <v>36</v>
      </c>
      <c r="AQ70" s="180"/>
      <c r="AR70" s="180"/>
      <c r="AS70" s="89">
        <f t="shared" ref="AS70" si="875">SUM(AO69:AO70)-AS69</f>
        <v>-323</v>
      </c>
      <c r="AT70" s="2"/>
      <c r="AU70" s="170" t="s">
        <v>35</v>
      </c>
      <c r="AV70" s="171"/>
      <c r="AW70" s="171"/>
      <c r="AX70" s="100">
        <f t="shared" ref="AX70" si="876">+AS70</f>
        <v>-323</v>
      </c>
      <c r="AY70" s="180" t="s">
        <v>36</v>
      </c>
      <c r="AZ70" s="180"/>
      <c r="BA70" s="180"/>
      <c r="BB70" s="89">
        <f t="shared" ref="BB70" si="877">SUM(AX69:AX70)-BB69</f>
        <v>-323</v>
      </c>
      <c r="BC70" s="2"/>
      <c r="BD70" s="170" t="s">
        <v>35</v>
      </c>
      <c r="BE70" s="171"/>
      <c r="BF70" s="171"/>
      <c r="BG70" s="100">
        <f t="shared" ref="BG70" si="878">+BB70</f>
        <v>-323</v>
      </c>
      <c r="BH70" s="180" t="s">
        <v>36</v>
      </c>
      <c r="BI70" s="180"/>
      <c r="BJ70" s="180"/>
      <c r="BK70" s="89">
        <f t="shared" ref="BK70" si="879">SUM(BG69:BG70)-BK69</f>
        <v>-323</v>
      </c>
      <c r="BL70" s="2"/>
      <c r="BM70" s="170" t="s">
        <v>35</v>
      </c>
      <c r="BN70" s="171"/>
      <c r="BO70" s="171"/>
      <c r="BP70" s="100">
        <f t="shared" ref="BP70" si="880">+BK70</f>
        <v>-323</v>
      </c>
      <c r="BQ70" s="180" t="s">
        <v>36</v>
      </c>
      <c r="BR70" s="180"/>
      <c r="BS70" s="180"/>
      <c r="BT70" s="89">
        <f t="shared" ref="BT70" si="881">SUM(BP69:BP70)-BT69</f>
        <v>-323</v>
      </c>
      <c r="BU70" s="2"/>
      <c r="BV70" s="170" t="s">
        <v>35</v>
      </c>
      <c r="BW70" s="171"/>
      <c r="BX70" s="171"/>
      <c r="BY70" s="100">
        <f t="shared" ref="BY70" si="882">+BT70</f>
        <v>-323</v>
      </c>
      <c r="BZ70" s="180" t="s">
        <v>36</v>
      </c>
      <c r="CA70" s="180"/>
      <c r="CB70" s="180"/>
      <c r="CC70" s="89">
        <f t="shared" ref="CC70" si="883">SUM(BY69:BY70)-CC69</f>
        <v>-323</v>
      </c>
      <c r="CD70" s="2"/>
      <c r="CE70" s="170" t="s">
        <v>35</v>
      </c>
      <c r="CF70" s="171"/>
      <c r="CG70" s="171"/>
      <c r="CH70" s="100">
        <f t="shared" ref="CH70" si="884">+CC70</f>
        <v>-323</v>
      </c>
      <c r="CI70" s="180" t="s">
        <v>36</v>
      </c>
      <c r="CJ70" s="180"/>
      <c r="CK70" s="180"/>
      <c r="CL70" s="89">
        <f t="shared" ref="CL70" si="885">SUM(CH69:CH70)-CL69</f>
        <v>-323</v>
      </c>
      <c r="CM70" s="2"/>
      <c r="CN70" s="170" t="s">
        <v>35</v>
      </c>
      <c r="CO70" s="171"/>
      <c r="CP70" s="171"/>
      <c r="CQ70" s="100">
        <f t="shared" ref="CQ70" si="886">+CL70</f>
        <v>-323</v>
      </c>
      <c r="CR70" s="180" t="s">
        <v>36</v>
      </c>
      <c r="CS70" s="180"/>
      <c r="CT70" s="180"/>
      <c r="CU70" s="89">
        <f t="shared" ref="CU70" si="887">SUM(CQ69:CQ70)-CU69</f>
        <v>-323</v>
      </c>
      <c r="CV70" s="2"/>
      <c r="CW70" s="170" t="s">
        <v>35</v>
      </c>
      <c r="CX70" s="171"/>
      <c r="CY70" s="171"/>
      <c r="CZ70" s="100">
        <f t="shared" ref="CZ70" si="888">+CU70</f>
        <v>-323</v>
      </c>
      <c r="DA70" s="180" t="s">
        <v>36</v>
      </c>
      <c r="DB70" s="180"/>
      <c r="DC70" s="180"/>
      <c r="DD70" s="89">
        <f t="shared" ref="DD70" si="889">SUM(CZ69:CZ70)-DD69</f>
        <v>-323</v>
      </c>
      <c r="DE70" s="2"/>
      <c r="DF70" s="170" t="s">
        <v>35</v>
      </c>
      <c r="DG70" s="171"/>
      <c r="DH70" s="171"/>
      <c r="DI70" s="100">
        <f t="shared" ref="DI70" si="890">+DD70</f>
        <v>-323</v>
      </c>
      <c r="DJ70" s="180" t="s">
        <v>36</v>
      </c>
      <c r="DK70" s="180"/>
      <c r="DL70" s="180"/>
      <c r="DM70" s="89">
        <f t="shared" ref="DM70" si="891">SUM(DI69:DI70)-DM69</f>
        <v>-323</v>
      </c>
      <c r="DN70" s="2"/>
      <c r="DO70" s="170" t="s">
        <v>35</v>
      </c>
      <c r="DP70" s="171"/>
      <c r="DQ70" s="171"/>
      <c r="DR70" s="100">
        <f t="shared" ref="DR70" si="892">+DM70</f>
        <v>-323</v>
      </c>
      <c r="DS70" s="180" t="s">
        <v>36</v>
      </c>
      <c r="DT70" s="180"/>
      <c r="DU70" s="180"/>
      <c r="DV70" s="89">
        <f t="shared" ref="DV70" si="893">SUM(DR69:DR70)-DV69</f>
        <v>-323</v>
      </c>
      <c r="DW70" s="2"/>
      <c r="DX70" s="170" t="s">
        <v>35</v>
      </c>
      <c r="DY70" s="171"/>
      <c r="DZ70" s="171"/>
      <c r="EA70" s="100">
        <f t="shared" ref="EA70" si="894">+DV70</f>
        <v>-323</v>
      </c>
      <c r="EB70" s="180" t="s">
        <v>36</v>
      </c>
      <c r="EC70" s="180"/>
      <c r="ED70" s="180"/>
      <c r="EE70" s="89">
        <f t="shared" ref="EE70" si="895">SUM(EA69:EA70)-EE69</f>
        <v>-323</v>
      </c>
      <c r="EF70" s="2"/>
      <c r="EG70" s="170" t="s">
        <v>35</v>
      </c>
      <c r="EH70" s="171"/>
      <c r="EI70" s="171"/>
      <c r="EJ70" s="100">
        <f t="shared" ref="EJ70" si="896">+EE70</f>
        <v>-323</v>
      </c>
      <c r="EK70" s="180" t="s">
        <v>36</v>
      </c>
      <c r="EL70" s="180"/>
      <c r="EM70" s="180"/>
      <c r="EN70" s="89">
        <f t="shared" ref="EN70" si="897">SUM(EJ69:EJ70)-EN69</f>
        <v>-323</v>
      </c>
      <c r="EO70" s="2"/>
      <c r="EP70" s="170" t="s">
        <v>35</v>
      </c>
      <c r="EQ70" s="171"/>
      <c r="ER70" s="171"/>
      <c r="ES70" s="100">
        <f t="shared" ref="ES70" si="898">+EN70</f>
        <v>-323</v>
      </c>
      <c r="ET70" s="180" t="s">
        <v>36</v>
      </c>
      <c r="EU70" s="180"/>
      <c r="EV70" s="180"/>
      <c r="EW70" s="89">
        <f t="shared" ref="EW70" si="899">SUM(ES69:ES70)-EW69</f>
        <v>-323</v>
      </c>
      <c r="EX70" s="2"/>
      <c r="EY70" s="170" t="s">
        <v>35</v>
      </c>
      <c r="EZ70" s="171"/>
      <c r="FA70" s="171"/>
      <c r="FB70" s="100">
        <f t="shared" ref="FB70" si="900">+EW70</f>
        <v>-323</v>
      </c>
      <c r="FC70" s="180" t="s">
        <v>36</v>
      </c>
      <c r="FD70" s="180"/>
      <c r="FE70" s="180"/>
      <c r="FF70" s="89">
        <f t="shared" ref="FF70" si="901">SUM(FB69:FB70)-FF69</f>
        <v>-323</v>
      </c>
      <c r="FG70" s="2"/>
      <c r="FH70" s="170" t="s">
        <v>35</v>
      </c>
      <c r="FI70" s="171"/>
      <c r="FJ70" s="171"/>
      <c r="FK70" s="100">
        <f t="shared" ref="FK70" si="902">+FF70</f>
        <v>-323</v>
      </c>
      <c r="FL70" s="180" t="s">
        <v>36</v>
      </c>
      <c r="FM70" s="180"/>
      <c r="FN70" s="180"/>
      <c r="FO70" s="89">
        <f t="shared" ref="FO70" si="903">SUM(FK69:FK70)-FO69</f>
        <v>-323</v>
      </c>
      <c r="FP70" s="2"/>
      <c r="FQ70" s="170" t="s">
        <v>35</v>
      </c>
      <c r="FR70" s="171"/>
      <c r="FS70" s="171"/>
      <c r="FT70" s="100">
        <f t="shared" ref="FT70" si="904">+FO70</f>
        <v>-323</v>
      </c>
      <c r="FU70" s="180" t="s">
        <v>36</v>
      </c>
      <c r="FV70" s="180"/>
      <c r="FW70" s="180"/>
      <c r="FX70" s="89">
        <f t="shared" ref="FX70" si="905">SUM(FT69:FT70)-FX69</f>
        <v>-323</v>
      </c>
      <c r="FY70" s="2"/>
      <c r="FZ70" s="170" t="s">
        <v>35</v>
      </c>
      <c r="GA70" s="171"/>
      <c r="GB70" s="171"/>
      <c r="GC70" s="100">
        <f t="shared" ref="GC70" si="906">+FX70</f>
        <v>-323</v>
      </c>
      <c r="GD70" s="180" t="s">
        <v>36</v>
      </c>
      <c r="GE70" s="180"/>
      <c r="GF70" s="180"/>
      <c r="GG70" s="89">
        <f t="shared" ref="GG70" si="907">SUM(GC69:GC70)-GG69</f>
        <v>-323</v>
      </c>
      <c r="GH70" s="2"/>
      <c r="GI70" s="170" t="s">
        <v>35</v>
      </c>
      <c r="GJ70" s="171"/>
      <c r="GK70" s="171"/>
      <c r="GL70" s="100">
        <f t="shared" ref="GL70" si="908">+GG70</f>
        <v>-323</v>
      </c>
      <c r="GM70" s="180" t="s">
        <v>36</v>
      </c>
      <c r="GN70" s="180"/>
      <c r="GO70" s="180"/>
      <c r="GP70" s="89">
        <f t="shared" ref="GP70" si="909">SUM(GL69:GL70)-GP69</f>
        <v>-323</v>
      </c>
      <c r="GQ70" s="2"/>
      <c r="GR70" s="170" t="s">
        <v>35</v>
      </c>
      <c r="GS70" s="171"/>
      <c r="GT70" s="171"/>
      <c r="GU70" s="100">
        <f t="shared" ref="GU70" si="910">+GP70</f>
        <v>-323</v>
      </c>
      <c r="GV70" s="180" t="s">
        <v>36</v>
      </c>
      <c r="GW70" s="180"/>
      <c r="GX70" s="180"/>
      <c r="GY70" s="89">
        <f t="shared" ref="GY70" si="911">SUM(GU69:GU70)-GY69</f>
        <v>-323</v>
      </c>
      <c r="GZ70" s="2"/>
      <c r="HA70" s="170" t="s">
        <v>35</v>
      </c>
      <c r="HB70" s="171"/>
      <c r="HC70" s="171"/>
      <c r="HD70" s="100">
        <f t="shared" ref="HD70" si="912">+GY70</f>
        <v>-323</v>
      </c>
      <c r="HE70" s="180" t="s">
        <v>36</v>
      </c>
      <c r="HF70" s="180"/>
      <c r="HG70" s="180"/>
      <c r="HH70" s="89">
        <f t="shared" ref="HH70" si="913">SUM(HD69:HD70)-HH69</f>
        <v>-323</v>
      </c>
      <c r="HI70" s="2"/>
      <c r="HJ70" s="170" t="s">
        <v>35</v>
      </c>
      <c r="HK70" s="171"/>
      <c r="HL70" s="171"/>
      <c r="HM70" s="100">
        <f t="shared" ref="HM70" si="914">+HH70</f>
        <v>-323</v>
      </c>
      <c r="HN70" s="180" t="s">
        <v>36</v>
      </c>
      <c r="HO70" s="180"/>
      <c r="HP70" s="180"/>
      <c r="HQ70" s="89">
        <f t="shared" ref="HQ70" si="915">SUM(HM69:HM70)-HQ69</f>
        <v>-323</v>
      </c>
      <c r="HR70" s="2"/>
      <c r="HS70" s="170" t="s">
        <v>35</v>
      </c>
      <c r="HT70" s="171"/>
      <c r="HU70" s="171"/>
      <c r="HV70" s="100">
        <f t="shared" ref="HV70" si="916">+HQ70</f>
        <v>-323</v>
      </c>
      <c r="HW70" s="180" t="s">
        <v>36</v>
      </c>
      <c r="HX70" s="180"/>
      <c r="HY70" s="180"/>
      <c r="HZ70" s="89">
        <f t="shared" ref="HZ70" si="917">SUM(HV69:HV70)-HZ69</f>
        <v>-323</v>
      </c>
      <c r="IA70" s="2"/>
      <c r="IB70" s="170" t="s">
        <v>35</v>
      </c>
      <c r="IC70" s="171"/>
      <c r="ID70" s="171"/>
      <c r="IE70" s="100">
        <f t="shared" ref="IE70" si="918">+HZ70</f>
        <v>-323</v>
      </c>
      <c r="IF70" s="180" t="s">
        <v>36</v>
      </c>
      <c r="IG70" s="180"/>
      <c r="IH70" s="180"/>
      <c r="II70" s="89">
        <f t="shared" ref="II70" si="919">SUM(IE69:IE70)-II69</f>
        <v>-323</v>
      </c>
      <c r="IJ70" s="2"/>
      <c r="IK70" s="170" t="s">
        <v>35</v>
      </c>
      <c r="IL70" s="171"/>
      <c r="IM70" s="171"/>
      <c r="IN70" s="100">
        <f t="shared" ref="IN70" si="920">+II70</f>
        <v>-323</v>
      </c>
      <c r="IO70" s="180" t="s">
        <v>36</v>
      </c>
      <c r="IP70" s="180"/>
      <c r="IQ70" s="180"/>
      <c r="IR70" s="89">
        <f t="shared" ref="IR70" si="921">SUM(IN69:IN70)-IR69</f>
        <v>-323</v>
      </c>
      <c r="IS70" s="2"/>
      <c r="IT70" s="170" t="s">
        <v>35</v>
      </c>
      <c r="IU70" s="171"/>
      <c r="IV70" s="171"/>
      <c r="IW70" s="100">
        <f t="shared" ref="IW70" si="922">+IR70</f>
        <v>-323</v>
      </c>
      <c r="IX70" s="180" t="s">
        <v>36</v>
      </c>
      <c r="IY70" s="180"/>
      <c r="IZ70" s="180"/>
      <c r="JA70" s="89">
        <f t="shared" ref="JA70" si="923">SUM(IW69:IW70)-JA69</f>
        <v>-323</v>
      </c>
      <c r="JB70" s="2"/>
      <c r="JC70" s="170" t="s">
        <v>35</v>
      </c>
      <c r="JD70" s="171"/>
      <c r="JE70" s="171"/>
      <c r="JF70" s="100">
        <f t="shared" ref="JF70" si="924">+JA70</f>
        <v>-323</v>
      </c>
      <c r="JG70" s="180" t="s">
        <v>36</v>
      </c>
      <c r="JH70" s="180"/>
      <c r="JI70" s="180"/>
      <c r="JJ70" s="89">
        <f t="shared" ref="JJ70" si="925">SUM(JF69:JF70)-JJ69</f>
        <v>-323</v>
      </c>
      <c r="JK70" s="2"/>
      <c r="JL70" s="170" t="s">
        <v>35</v>
      </c>
      <c r="JM70" s="171"/>
      <c r="JN70" s="171"/>
      <c r="JO70" s="100">
        <f t="shared" ref="JO70" si="926">+JJ70</f>
        <v>-323</v>
      </c>
      <c r="JP70" s="180" t="s">
        <v>36</v>
      </c>
      <c r="JQ70" s="180"/>
      <c r="JR70" s="180"/>
      <c r="JS70" s="89">
        <f t="shared" ref="JS70" si="927">SUM(JO69:JO70)-JS69</f>
        <v>-323</v>
      </c>
      <c r="JT70" s="2"/>
    </row>
    <row r="71" spans="2:280" ht="12" customHeight="1" thickBot="1" x14ac:dyDescent="0.3">
      <c r="B71" s="177" t="s">
        <v>37</v>
      </c>
      <c r="C71" s="178"/>
      <c r="D71" s="178"/>
      <c r="E71" s="87">
        <f>SUM(E69:E70)</f>
        <v>20</v>
      </c>
      <c r="F71" s="179" t="s">
        <v>37</v>
      </c>
      <c r="G71" s="179"/>
      <c r="H71" s="179"/>
      <c r="I71" s="90">
        <f>SUM(I69:I70)</f>
        <v>20</v>
      </c>
      <c r="K71" s="177" t="s">
        <v>37</v>
      </c>
      <c r="L71" s="178"/>
      <c r="M71" s="178"/>
      <c r="N71" s="87">
        <f>SUM(N69:N70)</f>
        <v>-323</v>
      </c>
      <c r="O71" s="179" t="s">
        <v>37</v>
      </c>
      <c r="P71" s="179"/>
      <c r="Q71" s="179"/>
      <c r="R71" s="90">
        <f>SUM(R69:R70)</f>
        <v>-323</v>
      </c>
      <c r="S71" s="2"/>
      <c r="T71" s="177" t="s">
        <v>37</v>
      </c>
      <c r="U71" s="178"/>
      <c r="V71" s="178"/>
      <c r="W71" s="87">
        <f t="shared" ref="W71" si="928">SUM(W69:W70)</f>
        <v>-323</v>
      </c>
      <c r="X71" s="179" t="s">
        <v>37</v>
      </c>
      <c r="Y71" s="179"/>
      <c r="Z71" s="179"/>
      <c r="AA71" s="90">
        <f t="shared" ref="AA71" si="929">SUM(AA69:AA70)</f>
        <v>-323</v>
      </c>
      <c r="AB71" s="2"/>
      <c r="AC71" s="177" t="s">
        <v>37</v>
      </c>
      <c r="AD71" s="178"/>
      <c r="AE71" s="178"/>
      <c r="AF71" s="87">
        <f t="shared" ref="AF71" si="930">SUM(AF69:AF70)</f>
        <v>-323</v>
      </c>
      <c r="AG71" s="179" t="s">
        <v>37</v>
      </c>
      <c r="AH71" s="179"/>
      <c r="AI71" s="179"/>
      <c r="AJ71" s="90">
        <f t="shared" ref="AJ71" si="931">SUM(AJ69:AJ70)</f>
        <v>-323</v>
      </c>
      <c r="AK71" s="2"/>
      <c r="AL71" s="177" t="s">
        <v>37</v>
      </c>
      <c r="AM71" s="178"/>
      <c r="AN71" s="178"/>
      <c r="AO71" s="87">
        <f t="shared" ref="AO71" si="932">SUM(AO69:AO70)</f>
        <v>-323</v>
      </c>
      <c r="AP71" s="179" t="s">
        <v>37</v>
      </c>
      <c r="AQ71" s="179"/>
      <c r="AR71" s="179"/>
      <c r="AS71" s="90">
        <f t="shared" ref="AS71" si="933">SUM(AS69:AS70)</f>
        <v>-323</v>
      </c>
      <c r="AT71" s="2"/>
      <c r="AU71" s="177" t="s">
        <v>37</v>
      </c>
      <c r="AV71" s="178"/>
      <c r="AW71" s="178"/>
      <c r="AX71" s="87">
        <f t="shared" ref="AX71" si="934">SUM(AX69:AX70)</f>
        <v>-323</v>
      </c>
      <c r="AY71" s="179" t="s">
        <v>37</v>
      </c>
      <c r="AZ71" s="179"/>
      <c r="BA71" s="179"/>
      <c r="BB71" s="90">
        <f t="shared" ref="BB71" si="935">SUM(BB69:BB70)</f>
        <v>-323</v>
      </c>
      <c r="BC71" s="2"/>
      <c r="BD71" s="177" t="s">
        <v>37</v>
      </c>
      <c r="BE71" s="178"/>
      <c r="BF71" s="178"/>
      <c r="BG71" s="87">
        <f t="shared" ref="BG71" si="936">SUM(BG69:BG70)</f>
        <v>-323</v>
      </c>
      <c r="BH71" s="179" t="s">
        <v>37</v>
      </c>
      <c r="BI71" s="179"/>
      <c r="BJ71" s="179"/>
      <c r="BK71" s="90">
        <f t="shared" ref="BK71" si="937">SUM(BK69:BK70)</f>
        <v>-323</v>
      </c>
      <c r="BL71" s="2"/>
      <c r="BM71" s="177" t="s">
        <v>37</v>
      </c>
      <c r="BN71" s="178"/>
      <c r="BO71" s="178"/>
      <c r="BP71" s="87">
        <f t="shared" ref="BP71" si="938">SUM(BP69:BP70)</f>
        <v>-323</v>
      </c>
      <c r="BQ71" s="179" t="s">
        <v>37</v>
      </c>
      <c r="BR71" s="179"/>
      <c r="BS71" s="179"/>
      <c r="BT71" s="90">
        <f t="shared" ref="BT71" si="939">SUM(BT69:BT70)</f>
        <v>-323</v>
      </c>
      <c r="BU71" s="2"/>
      <c r="BV71" s="177" t="s">
        <v>37</v>
      </c>
      <c r="BW71" s="178"/>
      <c r="BX71" s="178"/>
      <c r="BY71" s="87">
        <f t="shared" ref="BY71" si="940">SUM(BY69:BY70)</f>
        <v>-323</v>
      </c>
      <c r="BZ71" s="179" t="s">
        <v>37</v>
      </c>
      <c r="CA71" s="179"/>
      <c r="CB71" s="179"/>
      <c r="CC71" s="90">
        <f t="shared" ref="CC71" si="941">SUM(CC69:CC70)</f>
        <v>-323</v>
      </c>
      <c r="CD71" s="2"/>
      <c r="CE71" s="177" t="s">
        <v>37</v>
      </c>
      <c r="CF71" s="178"/>
      <c r="CG71" s="178"/>
      <c r="CH71" s="87">
        <f t="shared" ref="CH71" si="942">SUM(CH69:CH70)</f>
        <v>-323</v>
      </c>
      <c r="CI71" s="179" t="s">
        <v>37</v>
      </c>
      <c r="CJ71" s="179"/>
      <c r="CK71" s="179"/>
      <c r="CL71" s="90">
        <f t="shared" ref="CL71" si="943">SUM(CL69:CL70)</f>
        <v>-323</v>
      </c>
      <c r="CM71" s="2"/>
      <c r="CN71" s="177" t="s">
        <v>37</v>
      </c>
      <c r="CO71" s="178"/>
      <c r="CP71" s="178"/>
      <c r="CQ71" s="87">
        <f t="shared" ref="CQ71" si="944">SUM(CQ69:CQ70)</f>
        <v>-323</v>
      </c>
      <c r="CR71" s="179" t="s">
        <v>37</v>
      </c>
      <c r="CS71" s="179"/>
      <c r="CT71" s="179"/>
      <c r="CU71" s="90">
        <f t="shared" ref="CU71" si="945">SUM(CU69:CU70)</f>
        <v>-323</v>
      </c>
      <c r="CV71" s="2"/>
      <c r="CW71" s="177" t="s">
        <v>37</v>
      </c>
      <c r="CX71" s="178"/>
      <c r="CY71" s="178"/>
      <c r="CZ71" s="87">
        <f t="shared" ref="CZ71" si="946">SUM(CZ69:CZ70)</f>
        <v>-323</v>
      </c>
      <c r="DA71" s="179" t="s">
        <v>37</v>
      </c>
      <c r="DB71" s="179"/>
      <c r="DC71" s="179"/>
      <c r="DD71" s="90">
        <f t="shared" ref="DD71" si="947">SUM(DD69:DD70)</f>
        <v>-323</v>
      </c>
      <c r="DE71" s="2"/>
      <c r="DF71" s="177" t="s">
        <v>37</v>
      </c>
      <c r="DG71" s="178"/>
      <c r="DH71" s="178"/>
      <c r="DI71" s="87">
        <f t="shared" ref="DI71" si="948">SUM(DI69:DI70)</f>
        <v>-323</v>
      </c>
      <c r="DJ71" s="179" t="s">
        <v>37</v>
      </c>
      <c r="DK71" s="179"/>
      <c r="DL71" s="179"/>
      <c r="DM71" s="90">
        <f t="shared" ref="DM71" si="949">SUM(DM69:DM70)</f>
        <v>-323</v>
      </c>
      <c r="DN71" s="2"/>
      <c r="DO71" s="177" t="s">
        <v>37</v>
      </c>
      <c r="DP71" s="178"/>
      <c r="DQ71" s="178"/>
      <c r="DR71" s="87">
        <f t="shared" ref="DR71" si="950">SUM(DR69:DR70)</f>
        <v>-323</v>
      </c>
      <c r="DS71" s="179" t="s">
        <v>37</v>
      </c>
      <c r="DT71" s="179"/>
      <c r="DU71" s="179"/>
      <c r="DV71" s="90">
        <f t="shared" ref="DV71" si="951">SUM(DV69:DV70)</f>
        <v>-323</v>
      </c>
      <c r="DW71" s="2"/>
      <c r="DX71" s="177" t="s">
        <v>37</v>
      </c>
      <c r="DY71" s="178"/>
      <c r="DZ71" s="178"/>
      <c r="EA71" s="87">
        <f t="shared" ref="EA71" si="952">SUM(EA69:EA70)</f>
        <v>-323</v>
      </c>
      <c r="EB71" s="179" t="s">
        <v>37</v>
      </c>
      <c r="EC71" s="179"/>
      <c r="ED71" s="179"/>
      <c r="EE71" s="90">
        <f t="shared" ref="EE71" si="953">SUM(EE69:EE70)</f>
        <v>-323</v>
      </c>
      <c r="EF71" s="2"/>
      <c r="EG71" s="177" t="s">
        <v>37</v>
      </c>
      <c r="EH71" s="178"/>
      <c r="EI71" s="178"/>
      <c r="EJ71" s="87">
        <f t="shared" ref="EJ71" si="954">SUM(EJ69:EJ70)</f>
        <v>-323</v>
      </c>
      <c r="EK71" s="179" t="s">
        <v>37</v>
      </c>
      <c r="EL71" s="179"/>
      <c r="EM71" s="179"/>
      <c r="EN71" s="90">
        <f t="shared" ref="EN71" si="955">SUM(EN69:EN70)</f>
        <v>-323</v>
      </c>
      <c r="EO71" s="2"/>
      <c r="EP71" s="177" t="s">
        <v>37</v>
      </c>
      <c r="EQ71" s="178"/>
      <c r="ER71" s="178"/>
      <c r="ES71" s="87">
        <f t="shared" ref="ES71" si="956">SUM(ES69:ES70)</f>
        <v>-323</v>
      </c>
      <c r="ET71" s="179" t="s">
        <v>37</v>
      </c>
      <c r="EU71" s="179"/>
      <c r="EV71" s="179"/>
      <c r="EW71" s="90">
        <f t="shared" ref="EW71" si="957">SUM(EW69:EW70)</f>
        <v>-323</v>
      </c>
      <c r="EX71" s="2"/>
      <c r="EY71" s="177" t="s">
        <v>37</v>
      </c>
      <c r="EZ71" s="178"/>
      <c r="FA71" s="178"/>
      <c r="FB71" s="87">
        <f t="shared" ref="FB71" si="958">SUM(FB69:FB70)</f>
        <v>-323</v>
      </c>
      <c r="FC71" s="179" t="s">
        <v>37</v>
      </c>
      <c r="FD71" s="179"/>
      <c r="FE71" s="179"/>
      <c r="FF71" s="90">
        <f t="shared" ref="FF71" si="959">SUM(FF69:FF70)</f>
        <v>-323</v>
      </c>
      <c r="FG71" s="2"/>
      <c r="FH71" s="177" t="s">
        <v>37</v>
      </c>
      <c r="FI71" s="178"/>
      <c r="FJ71" s="178"/>
      <c r="FK71" s="87">
        <f t="shared" ref="FK71" si="960">SUM(FK69:FK70)</f>
        <v>-323</v>
      </c>
      <c r="FL71" s="179" t="s">
        <v>37</v>
      </c>
      <c r="FM71" s="179"/>
      <c r="FN71" s="179"/>
      <c r="FO71" s="90">
        <f t="shared" ref="FO71" si="961">SUM(FO69:FO70)</f>
        <v>-323</v>
      </c>
      <c r="FP71" s="2"/>
      <c r="FQ71" s="177" t="s">
        <v>37</v>
      </c>
      <c r="FR71" s="178"/>
      <c r="FS71" s="178"/>
      <c r="FT71" s="87">
        <f t="shared" ref="FT71" si="962">SUM(FT69:FT70)</f>
        <v>-323</v>
      </c>
      <c r="FU71" s="179" t="s">
        <v>37</v>
      </c>
      <c r="FV71" s="179"/>
      <c r="FW71" s="179"/>
      <c r="FX71" s="90">
        <f t="shared" ref="FX71" si="963">SUM(FX69:FX70)</f>
        <v>-323</v>
      </c>
      <c r="FY71" s="2"/>
      <c r="FZ71" s="177" t="s">
        <v>37</v>
      </c>
      <c r="GA71" s="178"/>
      <c r="GB71" s="178"/>
      <c r="GC71" s="87">
        <f t="shared" ref="GC71" si="964">SUM(GC69:GC70)</f>
        <v>-323</v>
      </c>
      <c r="GD71" s="179" t="s">
        <v>37</v>
      </c>
      <c r="GE71" s="179"/>
      <c r="GF71" s="179"/>
      <c r="GG71" s="90">
        <f t="shared" ref="GG71" si="965">SUM(GG69:GG70)</f>
        <v>-323</v>
      </c>
      <c r="GH71" s="2"/>
      <c r="GI71" s="177" t="s">
        <v>37</v>
      </c>
      <c r="GJ71" s="178"/>
      <c r="GK71" s="178"/>
      <c r="GL71" s="87">
        <f t="shared" ref="GL71" si="966">SUM(GL69:GL70)</f>
        <v>-323</v>
      </c>
      <c r="GM71" s="179" t="s">
        <v>37</v>
      </c>
      <c r="GN71" s="179"/>
      <c r="GO71" s="179"/>
      <c r="GP71" s="90">
        <f t="shared" ref="GP71" si="967">SUM(GP69:GP70)</f>
        <v>-323</v>
      </c>
      <c r="GQ71" s="2"/>
      <c r="GR71" s="177" t="s">
        <v>37</v>
      </c>
      <c r="GS71" s="178"/>
      <c r="GT71" s="178"/>
      <c r="GU71" s="87">
        <f t="shared" ref="GU71" si="968">SUM(GU69:GU70)</f>
        <v>-323</v>
      </c>
      <c r="GV71" s="179" t="s">
        <v>37</v>
      </c>
      <c r="GW71" s="179"/>
      <c r="GX71" s="179"/>
      <c r="GY71" s="90">
        <f t="shared" ref="GY71" si="969">SUM(GY69:GY70)</f>
        <v>-323</v>
      </c>
      <c r="GZ71" s="2"/>
      <c r="HA71" s="177" t="s">
        <v>37</v>
      </c>
      <c r="HB71" s="178"/>
      <c r="HC71" s="178"/>
      <c r="HD71" s="87">
        <f t="shared" ref="HD71" si="970">SUM(HD69:HD70)</f>
        <v>-323</v>
      </c>
      <c r="HE71" s="179" t="s">
        <v>37</v>
      </c>
      <c r="HF71" s="179"/>
      <c r="HG71" s="179"/>
      <c r="HH71" s="90">
        <f t="shared" ref="HH71" si="971">SUM(HH69:HH70)</f>
        <v>-323</v>
      </c>
      <c r="HI71" s="2"/>
      <c r="HJ71" s="177" t="s">
        <v>37</v>
      </c>
      <c r="HK71" s="178"/>
      <c r="HL71" s="178"/>
      <c r="HM71" s="87">
        <f t="shared" ref="HM71" si="972">SUM(HM69:HM70)</f>
        <v>-323</v>
      </c>
      <c r="HN71" s="179" t="s">
        <v>37</v>
      </c>
      <c r="HO71" s="179"/>
      <c r="HP71" s="179"/>
      <c r="HQ71" s="90">
        <f t="shared" ref="HQ71" si="973">SUM(HQ69:HQ70)</f>
        <v>-323</v>
      </c>
      <c r="HR71" s="2"/>
      <c r="HS71" s="177" t="s">
        <v>37</v>
      </c>
      <c r="HT71" s="178"/>
      <c r="HU71" s="178"/>
      <c r="HV71" s="87">
        <f t="shared" ref="HV71" si="974">SUM(HV69:HV70)</f>
        <v>-323</v>
      </c>
      <c r="HW71" s="179" t="s">
        <v>37</v>
      </c>
      <c r="HX71" s="179"/>
      <c r="HY71" s="179"/>
      <c r="HZ71" s="90">
        <f t="shared" ref="HZ71" si="975">SUM(HZ69:HZ70)</f>
        <v>-323</v>
      </c>
      <c r="IA71" s="2"/>
      <c r="IB71" s="177" t="s">
        <v>37</v>
      </c>
      <c r="IC71" s="178"/>
      <c r="ID71" s="178"/>
      <c r="IE71" s="87">
        <f t="shared" ref="IE71" si="976">SUM(IE69:IE70)</f>
        <v>-323</v>
      </c>
      <c r="IF71" s="179" t="s">
        <v>37</v>
      </c>
      <c r="IG71" s="179"/>
      <c r="IH71" s="179"/>
      <c r="II71" s="90">
        <f t="shared" ref="II71" si="977">SUM(II69:II70)</f>
        <v>-323</v>
      </c>
      <c r="IJ71" s="2"/>
      <c r="IK71" s="177" t="s">
        <v>37</v>
      </c>
      <c r="IL71" s="178"/>
      <c r="IM71" s="178"/>
      <c r="IN71" s="87">
        <f t="shared" ref="IN71" si="978">SUM(IN69:IN70)</f>
        <v>-323</v>
      </c>
      <c r="IO71" s="179" t="s">
        <v>37</v>
      </c>
      <c r="IP71" s="179"/>
      <c r="IQ71" s="179"/>
      <c r="IR71" s="90">
        <f t="shared" ref="IR71" si="979">SUM(IR69:IR70)</f>
        <v>-323</v>
      </c>
      <c r="IS71" s="2"/>
      <c r="IT71" s="177" t="s">
        <v>37</v>
      </c>
      <c r="IU71" s="178"/>
      <c r="IV71" s="178"/>
      <c r="IW71" s="87">
        <f t="shared" ref="IW71" si="980">SUM(IW69:IW70)</f>
        <v>-323</v>
      </c>
      <c r="IX71" s="179" t="s">
        <v>37</v>
      </c>
      <c r="IY71" s="179"/>
      <c r="IZ71" s="179"/>
      <c r="JA71" s="90">
        <f t="shared" ref="JA71" si="981">SUM(JA69:JA70)</f>
        <v>-323</v>
      </c>
      <c r="JB71" s="2"/>
      <c r="JC71" s="177" t="s">
        <v>37</v>
      </c>
      <c r="JD71" s="178"/>
      <c r="JE71" s="178"/>
      <c r="JF71" s="87">
        <f t="shared" ref="JF71" si="982">SUM(JF69:JF70)</f>
        <v>-323</v>
      </c>
      <c r="JG71" s="179" t="s">
        <v>37</v>
      </c>
      <c r="JH71" s="179"/>
      <c r="JI71" s="179"/>
      <c r="JJ71" s="90">
        <f t="shared" ref="JJ71" si="983">SUM(JJ69:JJ70)</f>
        <v>-323</v>
      </c>
      <c r="JK71" s="2"/>
      <c r="JL71" s="177" t="s">
        <v>37</v>
      </c>
      <c r="JM71" s="178"/>
      <c r="JN71" s="178"/>
      <c r="JO71" s="87">
        <f t="shared" ref="JO71" si="984">SUM(JO69:JO70)</f>
        <v>-323</v>
      </c>
      <c r="JP71" s="179" t="s">
        <v>37</v>
      </c>
      <c r="JQ71" s="179"/>
      <c r="JR71" s="179"/>
      <c r="JS71" s="90">
        <f t="shared" ref="JS71" si="985">SUM(JS69:JS70)</f>
        <v>-323</v>
      </c>
      <c r="JT71" s="2"/>
    </row>
    <row r="72" spans="2:280" ht="12" customHeight="1" x14ac:dyDescent="0.25"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  <c r="IH72" s="2"/>
      <c r="II72" s="2"/>
      <c r="IJ72" s="2"/>
      <c r="IK72" s="2"/>
      <c r="IL72" s="2"/>
      <c r="IM72" s="2"/>
      <c r="IN72" s="2"/>
      <c r="IO72" s="2"/>
      <c r="IP72" s="2"/>
      <c r="IQ72" s="2"/>
      <c r="IR72" s="2"/>
      <c r="IS72" s="2"/>
      <c r="IT72" s="2"/>
      <c r="IU72" s="2"/>
      <c r="IV72" s="2"/>
      <c r="IW72" s="2"/>
      <c r="IX72" s="2"/>
      <c r="IY72" s="2"/>
      <c r="IZ72" s="2"/>
      <c r="JA72" s="2"/>
      <c r="JB72" s="2"/>
      <c r="JC72" s="2"/>
      <c r="JD72" s="2"/>
      <c r="JE72" s="2"/>
      <c r="JF72" s="2"/>
      <c r="JG72" s="2"/>
      <c r="JH72" s="2"/>
      <c r="JI72" s="2"/>
      <c r="JJ72" s="2"/>
      <c r="JK72" s="2"/>
      <c r="JL72" s="2"/>
      <c r="JM72" s="2"/>
      <c r="JN72" s="2"/>
      <c r="JO72" s="2"/>
      <c r="JP72" s="2"/>
      <c r="JQ72" s="2"/>
      <c r="JR72" s="2"/>
      <c r="JS72" s="2"/>
      <c r="JT72" s="2"/>
    </row>
    <row r="73" spans="2:280" ht="12" customHeight="1" x14ac:dyDescent="0.25">
      <c r="B73" s="172" t="s">
        <v>38</v>
      </c>
      <c r="C73" s="173"/>
      <c r="D73" s="173"/>
      <c r="E73" s="173"/>
      <c r="F73" s="173"/>
      <c r="G73" s="173"/>
      <c r="H73" s="173"/>
      <c r="I73" s="174"/>
      <c r="K73" s="172" t="s">
        <v>38</v>
      </c>
      <c r="L73" s="173"/>
      <c r="M73" s="173"/>
      <c r="N73" s="173"/>
      <c r="O73" s="173"/>
      <c r="P73" s="173"/>
      <c r="Q73" s="173"/>
      <c r="R73" s="174"/>
      <c r="S73" s="2"/>
      <c r="T73" s="172" t="s">
        <v>38</v>
      </c>
      <c r="U73" s="173"/>
      <c r="V73" s="173"/>
      <c r="W73" s="173"/>
      <c r="X73" s="173"/>
      <c r="Y73" s="173"/>
      <c r="Z73" s="173"/>
      <c r="AA73" s="174"/>
      <c r="AB73" s="2"/>
      <c r="AC73" s="172" t="s">
        <v>38</v>
      </c>
      <c r="AD73" s="173"/>
      <c r="AE73" s="173"/>
      <c r="AF73" s="173"/>
      <c r="AG73" s="173"/>
      <c r="AH73" s="173"/>
      <c r="AI73" s="173"/>
      <c r="AJ73" s="174"/>
      <c r="AK73" s="2"/>
      <c r="AL73" s="172" t="s">
        <v>38</v>
      </c>
      <c r="AM73" s="173"/>
      <c r="AN73" s="173"/>
      <c r="AO73" s="173"/>
      <c r="AP73" s="173"/>
      <c r="AQ73" s="173"/>
      <c r="AR73" s="173"/>
      <c r="AS73" s="174"/>
      <c r="AT73" s="2"/>
      <c r="AU73" s="172" t="s">
        <v>38</v>
      </c>
      <c r="AV73" s="173"/>
      <c r="AW73" s="173"/>
      <c r="AX73" s="173"/>
      <c r="AY73" s="173"/>
      <c r="AZ73" s="173"/>
      <c r="BA73" s="173"/>
      <c r="BB73" s="174"/>
      <c r="BC73" s="2"/>
      <c r="BD73" s="172" t="s">
        <v>38</v>
      </c>
      <c r="BE73" s="173"/>
      <c r="BF73" s="173"/>
      <c r="BG73" s="173"/>
      <c r="BH73" s="173"/>
      <c r="BI73" s="173"/>
      <c r="BJ73" s="173"/>
      <c r="BK73" s="174"/>
      <c r="BL73" s="2"/>
      <c r="BM73" s="172" t="s">
        <v>38</v>
      </c>
      <c r="BN73" s="173"/>
      <c r="BO73" s="173"/>
      <c r="BP73" s="173"/>
      <c r="BQ73" s="173"/>
      <c r="BR73" s="173"/>
      <c r="BS73" s="173"/>
      <c r="BT73" s="174"/>
      <c r="BU73" s="2"/>
      <c r="BV73" s="172" t="s">
        <v>38</v>
      </c>
      <c r="BW73" s="173"/>
      <c r="BX73" s="173"/>
      <c r="BY73" s="173"/>
      <c r="BZ73" s="173"/>
      <c r="CA73" s="173"/>
      <c r="CB73" s="173"/>
      <c r="CC73" s="174"/>
      <c r="CD73" s="2"/>
      <c r="CE73" s="172" t="s">
        <v>38</v>
      </c>
      <c r="CF73" s="173"/>
      <c r="CG73" s="173"/>
      <c r="CH73" s="173"/>
      <c r="CI73" s="173"/>
      <c r="CJ73" s="173"/>
      <c r="CK73" s="173"/>
      <c r="CL73" s="174"/>
      <c r="CM73" s="2"/>
      <c r="CN73" s="172" t="s">
        <v>38</v>
      </c>
      <c r="CO73" s="173"/>
      <c r="CP73" s="173"/>
      <c r="CQ73" s="173"/>
      <c r="CR73" s="173"/>
      <c r="CS73" s="173"/>
      <c r="CT73" s="173"/>
      <c r="CU73" s="174"/>
      <c r="CV73" s="2"/>
      <c r="CW73" s="172" t="s">
        <v>38</v>
      </c>
      <c r="CX73" s="173"/>
      <c r="CY73" s="173"/>
      <c r="CZ73" s="173"/>
      <c r="DA73" s="173"/>
      <c r="DB73" s="173"/>
      <c r="DC73" s="173"/>
      <c r="DD73" s="174"/>
      <c r="DE73" s="2"/>
      <c r="DF73" s="172" t="s">
        <v>38</v>
      </c>
      <c r="DG73" s="173"/>
      <c r="DH73" s="173"/>
      <c r="DI73" s="173"/>
      <c r="DJ73" s="173"/>
      <c r="DK73" s="173"/>
      <c r="DL73" s="173"/>
      <c r="DM73" s="174"/>
      <c r="DN73" s="2"/>
      <c r="DO73" s="172" t="s">
        <v>38</v>
      </c>
      <c r="DP73" s="173"/>
      <c r="DQ73" s="173"/>
      <c r="DR73" s="173"/>
      <c r="DS73" s="173"/>
      <c r="DT73" s="173"/>
      <c r="DU73" s="173"/>
      <c r="DV73" s="174"/>
      <c r="DW73" s="2"/>
      <c r="DX73" s="172" t="s">
        <v>38</v>
      </c>
      <c r="DY73" s="173"/>
      <c r="DZ73" s="173"/>
      <c r="EA73" s="173"/>
      <c r="EB73" s="173"/>
      <c r="EC73" s="173"/>
      <c r="ED73" s="173"/>
      <c r="EE73" s="174"/>
      <c r="EF73" s="2"/>
      <c r="EG73" s="172" t="s">
        <v>38</v>
      </c>
      <c r="EH73" s="173"/>
      <c r="EI73" s="173"/>
      <c r="EJ73" s="173"/>
      <c r="EK73" s="173"/>
      <c r="EL73" s="173"/>
      <c r="EM73" s="173"/>
      <c r="EN73" s="174"/>
      <c r="EO73" s="2"/>
      <c r="EP73" s="172" t="s">
        <v>38</v>
      </c>
      <c r="EQ73" s="173"/>
      <c r="ER73" s="173"/>
      <c r="ES73" s="173"/>
      <c r="ET73" s="173"/>
      <c r="EU73" s="173"/>
      <c r="EV73" s="173"/>
      <c r="EW73" s="174"/>
      <c r="EX73" s="2"/>
      <c r="EY73" s="172" t="s">
        <v>38</v>
      </c>
      <c r="EZ73" s="173"/>
      <c r="FA73" s="173"/>
      <c r="FB73" s="173"/>
      <c r="FC73" s="173"/>
      <c r="FD73" s="173"/>
      <c r="FE73" s="173"/>
      <c r="FF73" s="174"/>
      <c r="FG73" s="2"/>
      <c r="FH73" s="172" t="s">
        <v>38</v>
      </c>
      <c r="FI73" s="173"/>
      <c r="FJ73" s="173"/>
      <c r="FK73" s="173"/>
      <c r="FL73" s="173"/>
      <c r="FM73" s="173"/>
      <c r="FN73" s="173"/>
      <c r="FO73" s="174"/>
      <c r="FP73" s="2"/>
      <c r="FQ73" s="172" t="s">
        <v>38</v>
      </c>
      <c r="FR73" s="173"/>
      <c r="FS73" s="173"/>
      <c r="FT73" s="173"/>
      <c r="FU73" s="173"/>
      <c r="FV73" s="173"/>
      <c r="FW73" s="173"/>
      <c r="FX73" s="174"/>
      <c r="FY73" s="2"/>
      <c r="FZ73" s="172" t="s">
        <v>38</v>
      </c>
      <c r="GA73" s="173"/>
      <c r="GB73" s="173"/>
      <c r="GC73" s="173"/>
      <c r="GD73" s="173"/>
      <c r="GE73" s="173"/>
      <c r="GF73" s="173"/>
      <c r="GG73" s="174"/>
      <c r="GH73" s="2"/>
      <c r="GI73" s="172" t="s">
        <v>38</v>
      </c>
      <c r="GJ73" s="173"/>
      <c r="GK73" s="173"/>
      <c r="GL73" s="173"/>
      <c r="GM73" s="173"/>
      <c r="GN73" s="173"/>
      <c r="GO73" s="173"/>
      <c r="GP73" s="174"/>
      <c r="GQ73" s="2"/>
      <c r="GR73" s="172" t="s">
        <v>38</v>
      </c>
      <c r="GS73" s="173"/>
      <c r="GT73" s="173"/>
      <c r="GU73" s="173"/>
      <c r="GV73" s="173"/>
      <c r="GW73" s="173"/>
      <c r="GX73" s="173"/>
      <c r="GY73" s="174"/>
      <c r="GZ73" s="2"/>
      <c r="HA73" s="172" t="s">
        <v>38</v>
      </c>
      <c r="HB73" s="173"/>
      <c r="HC73" s="173"/>
      <c r="HD73" s="173"/>
      <c r="HE73" s="173"/>
      <c r="HF73" s="173"/>
      <c r="HG73" s="173"/>
      <c r="HH73" s="174"/>
      <c r="HI73" s="2"/>
      <c r="HJ73" s="172" t="s">
        <v>38</v>
      </c>
      <c r="HK73" s="173"/>
      <c r="HL73" s="173"/>
      <c r="HM73" s="173"/>
      <c r="HN73" s="173"/>
      <c r="HO73" s="173"/>
      <c r="HP73" s="173"/>
      <c r="HQ73" s="174"/>
      <c r="HR73" s="2"/>
      <c r="HS73" s="172" t="s">
        <v>38</v>
      </c>
      <c r="HT73" s="173"/>
      <c r="HU73" s="173"/>
      <c r="HV73" s="173"/>
      <c r="HW73" s="173"/>
      <c r="HX73" s="173"/>
      <c r="HY73" s="173"/>
      <c r="HZ73" s="174"/>
      <c r="IA73" s="2"/>
      <c r="IB73" s="172" t="s">
        <v>38</v>
      </c>
      <c r="IC73" s="173"/>
      <c r="ID73" s="173"/>
      <c r="IE73" s="173"/>
      <c r="IF73" s="173"/>
      <c r="IG73" s="173"/>
      <c r="IH73" s="173"/>
      <c r="II73" s="174"/>
      <c r="IJ73" s="2"/>
      <c r="IK73" s="172" t="s">
        <v>38</v>
      </c>
      <c r="IL73" s="173"/>
      <c r="IM73" s="173"/>
      <c r="IN73" s="173"/>
      <c r="IO73" s="173"/>
      <c r="IP73" s="173"/>
      <c r="IQ73" s="173"/>
      <c r="IR73" s="174"/>
      <c r="IS73" s="2"/>
      <c r="IT73" s="172" t="s">
        <v>38</v>
      </c>
      <c r="IU73" s="173"/>
      <c r="IV73" s="173"/>
      <c r="IW73" s="173"/>
      <c r="IX73" s="173"/>
      <c r="IY73" s="173"/>
      <c r="IZ73" s="173"/>
      <c r="JA73" s="174"/>
      <c r="JB73" s="2"/>
      <c r="JC73" s="172" t="s">
        <v>38</v>
      </c>
      <c r="JD73" s="173"/>
      <c r="JE73" s="173"/>
      <c r="JF73" s="173"/>
      <c r="JG73" s="173"/>
      <c r="JH73" s="173"/>
      <c r="JI73" s="173"/>
      <c r="JJ73" s="174"/>
      <c r="JK73" s="2"/>
      <c r="JL73" s="172" t="s">
        <v>38</v>
      </c>
      <c r="JM73" s="173"/>
      <c r="JN73" s="173"/>
      <c r="JO73" s="173"/>
      <c r="JP73" s="173"/>
      <c r="JQ73" s="173"/>
      <c r="JR73" s="173"/>
      <c r="JS73" s="174"/>
      <c r="JT73" s="2"/>
    </row>
    <row r="74" spans="2:280" ht="12" customHeight="1" x14ac:dyDescent="0.25">
      <c r="B74" s="175" t="s">
        <v>19</v>
      </c>
      <c r="C74" s="176"/>
      <c r="D74" s="176"/>
      <c r="E74" s="3">
        <f>+E37</f>
        <v>20</v>
      </c>
      <c r="F74" s="176" t="s">
        <v>39</v>
      </c>
      <c r="G74" s="176"/>
      <c r="H74" s="176"/>
      <c r="I74" s="53">
        <f>I8</f>
        <v>43</v>
      </c>
      <c r="K74" s="175" t="s">
        <v>19</v>
      </c>
      <c r="L74" s="176"/>
      <c r="M74" s="176"/>
      <c r="N74" s="3">
        <f>+N37+E74</f>
        <v>20</v>
      </c>
      <c r="O74" s="176" t="s">
        <v>39</v>
      </c>
      <c r="P74" s="176"/>
      <c r="Q74" s="176"/>
      <c r="R74" s="53">
        <f>I8+R8</f>
        <v>43</v>
      </c>
      <c r="S74" s="2"/>
      <c r="T74" s="175" t="s">
        <v>19</v>
      </c>
      <c r="U74" s="176"/>
      <c r="V74" s="176"/>
      <c r="W74" s="3">
        <f t="shared" ref="W74" si="986">+W37+N74</f>
        <v>20</v>
      </c>
      <c r="X74" s="176" t="s">
        <v>39</v>
      </c>
      <c r="Y74" s="176"/>
      <c r="Z74" s="176"/>
      <c r="AA74" s="53">
        <f t="shared" ref="AA74" si="987">R8+AA8</f>
        <v>0</v>
      </c>
      <c r="AB74" s="2"/>
      <c r="AC74" s="175" t="s">
        <v>19</v>
      </c>
      <c r="AD74" s="176"/>
      <c r="AE74" s="176"/>
      <c r="AF74" s="3">
        <f t="shared" ref="AF74" si="988">+AF37+W74</f>
        <v>20</v>
      </c>
      <c r="AG74" s="176" t="s">
        <v>39</v>
      </c>
      <c r="AH74" s="176"/>
      <c r="AI74" s="176"/>
      <c r="AJ74" s="53">
        <f t="shared" ref="AJ74" si="989">AA8+AJ8</f>
        <v>0</v>
      </c>
      <c r="AK74" s="2"/>
      <c r="AL74" s="175" t="s">
        <v>19</v>
      </c>
      <c r="AM74" s="176"/>
      <c r="AN74" s="176"/>
      <c r="AO74" s="3">
        <f t="shared" ref="AO74" si="990">+AO37+AF74</f>
        <v>20</v>
      </c>
      <c r="AP74" s="176" t="s">
        <v>39</v>
      </c>
      <c r="AQ74" s="176"/>
      <c r="AR74" s="176"/>
      <c r="AS74" s="53">
        <f t="shared" ref="AS74" si="991">AJ8+AS8</f>
        <v>0</v>
      </c>
      <c r="AT74" s="2"/>
      <c r="AU74" s="175" t="s">
        <v>19</v>
      </c>
      <c r="AV74" s="176"/>
      <c r="AW74" s="176"/>
      <c r="AX74" s="3">
        <f t="shared" ref="AX74" si="992">+AX37+AO74</f>
        <v>20</v>
      </c>
      <c r="AY74" s="176" t="s">
        <v>39</v>
      </c>
      <c r="AZ74" s="176"/>
      <c r="BA74" s="176"/>
      <c r="BB74" s="53">
        <f t="shared" ref="BB74" si="993">AS8+BB8</f>
        <v>0</v>
      </c>
      <c r="BC74" s="2"/>
      <c r="BD74" s="175" t="s">
        <v>19</v>
      </c>
      <c r="BE74" s="176"/>
      <c r="BF74" s="176"/>
      <c r="BG74" s="3">
        <f t="shared" ref="BG74" si="994">+BG37+AX74</f>
        <v>20</v>
      </c>
      <c r="BH74" s="176" t="s">
        <v>39</v>
      </c>
      <c r="BI74" s="176"/>
      <c r="BJ74" s="176"/>
      <c r="BK74" s="53">
        <f t="shared" ref="BK74" si="995">BB8+BK8</f>
        <v>0</v>
      </c>
      <c r="BL74" s="2"/>
      <c r="BM74" s="175" t="s">
        <v>19</v>
      </c>
      <c r="BN74" s="176"/>
      <c r="BO74" s="176"/>
      <c r="BP74" s="3">
        <f t="shared" ref="BP74" si="996">+BP37+BG74</f>
        <v>20</v>
      </c>
      <c r="BQ74" s="176" t="s">
        <v>39</v>
      </c>
      <c r="BR74" s="176"/>
      <c r="BS74" s="176"/>
      <c r="BT74" s="53">
        <f t="shared" ref="BT74" si="997">BK8+BT8</f>
        <v>0</v>
      </c>
      <c r="BU74" s="2"/>
      <c r="BV74" s="175" t="s">
        <v>19</v>
      </c>
      <c r="BW74" s="176"/>
      <c r="BX74" s="176"/>
      <c r="BY74" s="3">
        <f t="shared" ref="BY74" si="998">+BY37+BP74</f>
        <v>20</v>
      </c>
      <c r="BZ74" s="176" t="s">
        <v>39</v>
      </c>
      <c r="CA74" s="176"/>
      <c r="CB74" s="176"/>
      <c r="CC74" s="53">
        <f t="shared" ref="CC74" si="999">BT8+CC8</f>
        <v>0</v>
      </c>
      <c r="CD74" s="2"/>
      <c r="CE74" s="175" t="s">
        <v>19</v>
      </c>
      <c r="CF74" s="176"/>
      <c r="CG74" s="176"/>
      <c r="CH74" s="3">
        <f t="shared" ref="CH74" si="1000">+CH37+BY74</f>
        <v>20</v>
      </c>
      <c r="CI74" s="176" t="s">
        <v>39</v>
      </c>
      <c r="CJ74" s="176"/>
      <c r="CK74" s="176"/>
      <c r="CL74" s="53">
        <f t="shared" ref="CL74" si="1001">CC8+CL8</f>
        <v>0</v>
      </c>
      <c r="CM74" s="2"/>
      <c r="CN74" s="175" t="s">
        <v>19</v>
      </c>
      <c r="CO74" s="176"/>
      <c r="CP74" s="176"/>
      <c r="CQ74" s="3">
        <f t="shared" ref="CQ74" si="1002">+CQ37+CH74</f>
        <v>20</v>
      </c>
      <c r="CR74" s="176" t="s">
        <v>39</v>
      </c>
      <c r="CS74" s="176"/>
      <c r="CT74" s="176"/>
      <c r="CU74" s="53">
        <f t="shared" ref="CU74" si="1003">CL8+CU8</f>
        <v>0</v>
      </c>
      <c r="CV74" s="2"/>
      <c r="CW74" s="175" t="s">
        <v>19</v>
      </c>
      <c r="CX74" s="176"/>
      <c r="CY74" s="176"/>
      <c r="CZ74" s="3">
        <f t="shared" ref="CZ74" si="1004">+CZ37+CQ74</f>
        <v>20</v>
      </c>
      <c r="DA74" s="176" t="s">
        <v>39</v>
      </c>
      <c r="DB74" s="176"/>
      <c r="DC74" s="176"/>
      <c r="DD74" s="53">
        <f t="shared" ref="DD74" si="1005">CU8+DD8</f>
        <v>0</v>
      </c>
      <c r="DE74" s="2"/>
      <c r="DF74" s="175" t="s">
        <v>19</v>
      </c>
      <c r="DG74" s="176"/>
      <c r="DH74" s="176"/>
      <c r="DI74" s="3">
        <f t="shared" ref="DI74" si="1006">+DI37+CZ74</f>
        <v>20</v>
      </c>
      <c r="DJ74" s="176" t="s">
        <v>39</v>
      </c>
      <c r="DK74" s="176"/>
      <c r="DL74" s="176"/>
      <c r="DM74" s="53">
        <f t="shared" ref="DM74" si="1007">DD8+DM8</f>
        <v>0</v>
      </c>
      <c r="DN74" s="2"/>
      <c r="DO74" s="175" t="s">
        <v>19</v>
      </c>
      <c r="DP74" s="176"/>
      <c r="DQ74" s="176"/>
      <c r="DR74" s="3">
        <f t="shared" ref="DR74" si="1008">+DR37+DI74</f>
        <v>20</v>
      </c>
      <c r="DS74" s="176" t="s">
        <v>39</v>
      </c>
      <c r="DT74" s="176"/>
      <c r="DU74" s="176"/>
      <c r="DV74" s="53">
        <f t="shared" ref="DV74" si="1009">DM8+DV8</f>
        <v>0</v>
      </c>
      <c r="DW74" s="2"/>
      <c r="DX74" s="175" t="s">
        <v>19</v>
      </c>
      <c r="DY74" s="176"/>
      <c r="DZ74" s="176"/>
      <c r="EA74" s="3">
        <f t="shared" ref="EA74" si="1010">+EA37+DR74</f>
        <v>20</v>
      </c>
      <c r="EB74" s="176" t="s">
        <v>39</v>
      </c>
      <c r="EC74" s="176"/>
      <c r="ED74" s="176"/>
      <c r="EE74" s="53">
        <f t="shared" ref="EE74" si="1011">DV8+EE8</f>
        <v>0</v>
      </c>
      <c r="EF74" s="2"/>
      <c r="EG74" s="175" t="s">
        <v>19</v>
      </c>
      <c r="EH74" s="176"/>
      <c r="EI74" s="176"/>
      <c r="EJ74" s="3">
        <f t="shared" ref="EJ74" si="1012">+EJ37+EA74</f>
        <v>20</v>
      </c>
      <c r="EK74" s="176" t="s">
        <v>39</v>
      </c>
      <c r="EL74" s="176"/>
      <c r="EM74" s="176"/>
      <c r="EN74" s="53">
        <f t="shared" ref="EN74" si="1013">EE8+EN8</f>
        <v>0</v>
      </c>
      <c r="EO74" s="2"/>
      <c r="EP74" s="175" t="s">
        <v>19</v>
      </c>
      <c r="EQ74" s="176"/>
      <c r="ER74" s="176"/>
      <c r="ES74" s="3">
        <f t="shared" ref="ES74" si="1014">+ES37+EJ74</f>
        <v>20</v>
      </c>
      <c r="ET74" s="176" t="s">
        <v>39</v>
      </c>
      <c r="EU74" s="176"/>
      <c r="EV74" s="176"/>
      <c r="EW74" s="53">
        <f t="shared" ref="EW74" si="1015">EN8+EW8</f>
        <v>0</v>
      </c>
      <c r="EX74" s="2"/>
      <c r="EY74" s="175" t="s">
        <v>19</v>
      </c>
      <c r="EZ74" s="176"/>
      <c r="FA74" s="176"/>
      <c r="FB74" s="3">
        <f t="shared" ref="FB74" si="1016">+FB37+ES74</f>
        <v>20</v>
      </c>
      <c r="FC74" s="176" t="s">
        <v>39</v>
      </c>
      <c r="FD74" s="176"/>
      <c r="FE74" s="176"/>
      <c r="FF74" s="53">
        <f t="shared" ref="FF74" si="1017">EW8+FF8</f>
        <v>0</v>
      </c>
      <c r="FG74" s="2"/>
      <c r="FH74" s="175" t="s">
        <v>19</v>
      </c>
      <c r="FI74" s="176"/>
      <c r="FJ74" s="176"/>
      <c r="FK74" s="3">
        <f t="shared" ref="FK74" si="1018">+FK37+FB74</f>
        <v>20</v>
      </c>
      <c r="FL74" s="176" t="s">
        <v>39</v>
      </c>
      <c r="FM74" s="176"/>
      <c r="FN74" s="176"/>
      <c r="FO74" s="53">
        <f t="shared" ref="FO74" si="1019">FF8+FO8</f>
        <v>0</v>
      </c>
      <c r="FP74" s="2"/>
      <c r="FQ74" s="175" t="s">
        <v>19</v>
      </c>
      <c r="FR74" s="176"/>
      <c r="FS74" s="176"/>
      <c r="FT74" s="3">
        <f t="shared" ref="FT74" si="1020">+FT37+FK74</f>
        <v>20</v>
      </c>
      <c r="FU74" s="176" t="s">
        <v>39</v>
      </c>
      <c r="FV74" s="176"/>
      <c r="FW74" s="176"/>
      <c r="FX74" s="53">
        <f t="shared" ref="FX74" si="1021">FO8+FX8</f>
        <v>0</v>
      </c>
      <c r="FY74" s="2"/>
      <c r="FZ74" s="175" t="s">
        <v>19</v>
      </c>
      <c r="GA74" s="176"/>
      <c r="GB74" s="176"/>
      <c r="GC74" s="3">
        <f t="shared" ref="GC74" si="1022">+GC37+FT74</f>
        <v>20</v>
      </c>
      <c r="GD74" s="176" t="s">
        <v>39</v>
      </c>
      <c r="GE74" s="176"/>
      <c r="GF74" s="176"/>
      <c r="GG74" s="53">
        <f t="shared" ref="GG74" si="1023">FX8+GG8</f>
        <v>0</v>
      </c>
      <c r="GH74" s="2"/>
      <c r="GI74" s="175" t="s">
        <v>19</v>
      </c>
      <c r="GJ74" s="176"/>
      <c r="GK74" s="176"/>
      <c r="GL74" s="3">
        <f t="shared" ref="GL74" si="1024">+GL37+GC74</f>
        <v>20</v>
      </c>
      <c r="GM74" s="176" t="s">
        <v>39</v>
      </c>
      <c r="GN74" s="176"/>
      <c r="GO74" s="176"/>
      <c r="GP74" s="53">
        <f t="shared" ref="GP74" si="1025">GG8+GP8</f>
        <v>0</v>
      </c>
      <c r="GQ74" s="2"/>
      <c r="GR74" s="175" t="s">
        <v>19</v>
      </c>
      <c r="GS74" s="176"/>
      <c r="GT74" s="176"/>
      <c r="GU74" s="3">
        <f t="shared" ref="GU74" si="1026">+GU37+GL74</f>
        <v>20</v>
      </c>
      <c r="GV74" s="176" t="s">
        <v>39</v>
      </c>
      <c r="GW74" s="176"/>
      <c r="GX74" s="176"/>
      <c r="GY74" s="53">
        <f t="shared" ref="GY74" si="1027">GP8+GY8</f>
        <v>0</v>
      </c>
      <c r="GZ74" s="2"/>
      <c r="HA74" s="175" t="s">
        <v>19</v>
      </c>
      <c r="HB74" s="176"/>
      <c r="HC74" s="176"/>
      <c r="HD74" s="3">
        <f t="shared" ref="HD74" si="1028">+HD37+GU74</f>
        <v>20</v>
      </c>
      <c r="HE74" s="176" t="s">
        <v>39</v>
      </c>
      <c r="HF74" s="176"/>
      <c r="HG74" s="176"/>
      <c r="HH74" s="53">
        <f t="shared" ref="HH74" si="1029">GY8+HH8</f>
        <v>0</v>
      </c>
      <c r="HI74" s="2"/>
      <c r="HJ74" s="175" t="s">
        <v>19</v>
      </c>
      <c r="HK74" s="176"/>
      <c r="HL74" s="176"/>
      <c r="HM74" s="3">
        <f t="shared" ref="HM74" si="1030">+HM37+HD74</f>
        <v>20</v>
      </c>
      <c r="HN74" s="176" t="s">
        <v>39</v>
      </c>
      <c r="HO74" s="176"/>
      <c r="HP74" s="176"/>
      <c r="HQ74" s="53">
        <f t="shared" ref="HQ74" si="1031">HH8+HQ8</f>
        <v>0</v>
      </c>
      <c r="HR74" s="2"/>
      <c r="HS74" s="175" t="s">
        <v>19</v>
      </c>
      <c r="HT74" s="176"/>
      <c r="HU74" s="176"/>
      <c r="HV74" s="3">
        <f t="shared" ref="HV74" si="1032">+HV37+HM74</f>
        <v>20</v>
      </c>
      <c r="HW74" s="176" t="s">
        <v>39</v>
      </c>
      <c r="HX74" s="176"/>
      <c r="HY74" s="176"/>
      <c r="HZ74" s="53">
        <f t="shared" ref="HZ74" si="1033">HQ8+HZ8</f>
        <v>0</v>
      </c>
      <c r="IA74" s="2"/>
      <c r="IB74" s="175" t="s">
        <v>19</v>
      </c>
      <c r="IC74" s="176"/>
      <c r="ID74" s="176"/>
      <c r="IE74" s="3">
        <f t="shared" ref="IE74" si="1034">+IE37+HV74</f>
        <v>20</v>
      </c>
      <c r="IF74" s="176" t="s">
        <v>39</v>
      </c>
      <c r="IG74" s="176"/>
      <c r="IH74" s="176"/>
      <c r="II74" s="53">
        <f t="shared" ref="II74" si="1035">HZ8+II8</f>
        <v>0</v>
      </c>
      <c r="IJ74" s="2"/>
      <c r="IK74" s="175" t="s">
        <v>19</v>
      </c>
      <c r="IL74" s="176"/>
      <c r="IM74" s="176"/>
      <c r="IN74" s="3">
        <f t="shared" ref="IN74" si="1036">+IN37+IE74</f>
        <v>20</v>
      </c>
      <c r="IO74" s="176" t="s">
        <v>39</v>
      </c>
      <c r="IP74" s="176"/>
      <c r="IQ74" s="176"/>
      <c r="IR74" s="53">
        <f t="shared" ref="IR74" si="1037">II8+IR8</f>
        <v>0</v>
      </c>
      <c r="IS74" s="2"/>
      <c r="IT74" s="175" t="s">
        <v>19</v>
      </c>
      <c r="IU74" s="176"/>
      <c r="IV74" s="176"/>
      <c r="IW74" s="3">
        <f t="shared" ref="IW74" si="1038">+IW37+IN74</f>
        <v>20</v>
      </c>
      <c r="IX74" s="176" t="s">
        <v>39</v>
      </c>
      <c r="IY74" s="176"/>
      <c r="IZ74" s="176"/>
      <c r="JA74" s="53">
        <f t="shared" ref="JA74" si="1039">IR8+JA8</f>
        <v>0</v>
      </c>
      <c r="JB74" s="2"/>
      <c r="JC74" s="175" t="s">
        <v>19</v>
      </c>
      <c r="JD74" s="176"/>
      <c r="JE74" s="176"/>
      <c r="JF74" s="3">
        <f t="shared" ref="JF74" si="1040">+JF37+IW74</f>
        <v>20</v>
      </c>
      <c r="JG74" s="176" t="s">
        <v>39</v>
      </c>
      <c r="JH74" s="176"/>
      <c r="JI74" s="176"/>
      <c r="JJ74" s="53">
        <f t="shared" ref="JJ74" si="1041">JA8+JJ8</f>
        <v>0</v>
      </c>
      <c r="JK74" s="2"/>
      <c r="JL74" s="175" t="s">
        <v>19</v>
      </c>
      <c r="JM74" s="176"/>
      <c r="JN74" s="176"/>
      <c r="JO74" s="3">
        <f t="shared" ref="JO74" si="1042">+JO37+JF74</f>
        <v>20</v>
      </c>
      <c r="JP74" s="176" t="s">
        <v>39</v>
      </c>
      <c r="JQ74" s="176"/>
      <c r="JR74" s="176"/>
      <c r="JS74" s="53">
        <f t="shared" ref="JS74" si="1043">JJ8+JS8</f>
        <v>0</v>
      </c>
      <c r="JT74" s="2"/>
    </row>
    <row r="75" spans="2:280" ht="12" customHeight="1" x14ac:dyDescent="0.25">
      <c r="B75" s="175" t="s">
        <v>40</v>
      </c>
      <c r="C75" s="176"/>
      <c r="D75" s="176"/>
      <c r="E75" s="3">
        <f>SUM(E40:E41)</f>
        <v>0</v>
      </c>
      <c r="F75" s="176" t="s">
        <v>41</v>
      </c>
      <c r="G75" s="176"/>
      <c r="H75" s="176"/>
      <c r="I75" s="53">
        <f>+I38</f>
        <v>300</v>
      </c>
      <c r="K75" s="175" t="s">
        <v>40</v>
      </c>
      <c r="L75" s="176"/>
      <c r="M75" s="176"/>
      <c r="N75" s="3">
        <f>SUM(N40:N41)+E75</f>
        <v>0</v>
      </c>
      <c r="O75" s="176" t="s">
        <v>41</v>
      </c>
      <c r="P75" s="176"/>
      <c r="Q75" s="176"/>
      <c r="R75" s="53">
        <f>+R38+I75</f>
        <v>300</v>
      </c>
      <c r="S75" s="2"/>
      <c r="T75" s="175" t="s">
        <v>40</v>
      </c>
      <c r="U75" s="176"/>
      <c r="V75" s="176"/>
      <c r="W75" s="3">
        <f t="shared" ref="W75" si="1044">SUM(W40:W41)+N75</f>
        <v>0</v>
      </c>
      <c r="X75" s="176" t="s">
        <v>41</v>
      </c>
      <c r="Y75" s="176"/>
      <c r="Z75" s="176"/>
      <c r="AA75" s="53">
        <f t="shared" ref="AA75:AA76" si="1045">+AA38+R75</f>
        <v>300</v>
      </c>
      <c r="AB75" s="2"/>
      <c r="AC75" s="175" t="s">
        <v>40</v>
      </c>
      <c r="AD75" s="176"/>
      <c r="AE75" s="176"/>
      <c r="AF75" s="3">
        <f t="shared" ref="AF75" si="1046">SUM(AF40:AF41)+W75</f>
        <v>0</v>
      </c>
      <c r="AG75" s="176" t="s">
        <v>41</v>
      </c>
      <c r="AH75" s="176"/>
      <c r="AI75" s="176"/>
      <c r="AJ75" s="53">
        <f t="shared" ref="AJ75:AJ76" si="1047">+AJ38+AA75</f>
        <v>300</v>
      </c>
      <c r="AK75" s="2"/>
      <c r="AL75" s="175" t="s">
        <v>40</v>
      </c>
      <c r="AM75" s="176"/>
      <c r="AN75" s="176"/>
      <c r="AO75" s="3">
        <f t="shared" ref="AO75" si="1048">SUM(AO40:AO41)+AF75</f>
        <v>0</v>
      </c>
      <c r="AP75" s="176" t="s">
        <v>41</v>
      </c>
      <c r="AQ75" s="176"/>
      <c r="AR75" s="176"/>
      <c r="AS75" s="53">
        <f t="shared" ref="AS75:AS76" si="1049">+AS38+AJ75</f>
        <v>300</v>
      </c>
      <c r="AT75" s="2"/>
      <c r="AU75" s="175" t="s">
        <v>40</v>
      </c>
      <c r="AV75" s="176"/>
      <c r="AW75" s="176"/>
      <c r="AX75" s="3">
        <f t="shared" ref="AX75" si="1050">SUM(AX40:AX41)+AO75</f>
        <v>0</v>
      </c>
      <c r="AY75" s="176" t="s">
        <v>41</v>
      </c>
      <c r="AZ75" s="176"/>
      <c r="BA75" s="176"/>
      <c r="BB75" s="53">
        <f t="shared" ref="BB75:BB76" si="1051">+BB38+AS75</f>
        <v>300</v>
      </c>
      <c r="BC75" s="2"/>
      <c r="BD75" s="175" t="s">
        <v>40</v>
      </c>
      <c r="BE75" s="176"/>
      <c r="BF75" s="176"/>
      <c r="BG75" s="3">
        <f t="shared" ref="BG75" si="1052">SUM(BG40:BG41)+AX75</f>
        <v>0</v>
      </c>
      <c r="BH75" s="176" t="s">
        <v>41</v>
      </c>
      <c r="BI75" s="176"/>
      <c r="BJ75" s="176"/>
      <c r="BK75" s="53">
        <f t="shared" ref="BK75:BK76" si="1053">+BK38+BB75</f>
        <v>300</v>
      </c>
      <c r="BL75" s="2"/>
      <c r="BM75" s="175" t="s">
        <v>40</v>
      </c>
      <c r="BN75" s="176"/>
      <c r="BO75" s="176"/>
      <c r="BP75" s="3">
        <f t="shared" ref="BP75" si="1054">SUM(BP40:BP41)+BG75</f>
        <v>0</v>
      </c>
      <c r="BQ75" s="176" t="s">
        <v>41</v>
      </c>
      <c r="BR75" s="176"/>
      <c r="BS75" s="176"/>
      <c r="BT75" s="53">
        <f t="shared" ref="BT75:BT76" si="1055">+BT38+BK75</f>
        <v>300</v>
      </c>
      <c r="BU75" s="2"/>
      <c r="BV75" s="175" t="s">
        <v>40</v>
      </c>
      <c r="BW75" s="176"/>
      <c r="BX75" s="176"/>
      <c r="BY75" s="3">
        <f t="shared" ref="BY75" si="1056">SUM(BY40:BY41)+BP75</f>
        <v>0</v>
      </c>
      <c r="BZ75" s="176" t="s">
        <v>41</v>
      </c>
      <c r="CA75" s="176"/>
      <c r="CB75" s="176"/>
      <c r="CC75" s="53">
        <f t="shared" ref="CC75:CC76" si="1057">+CC38+BT75</f>
        <v>300</v>
      </c>
      <c r="CD75" s="2"/>
      <c r="CE75" s="175" t="s">
        <v>40</v>
      </c>
      <c r="CF75" s="176"/>
      <c r="CG75" s="176"/>
      <c r="CH75" s="3">
        <f t="shared" ref="CH75" si="1058">SUM(CH40:CH41)+BY75</f>
        <v>0</v>
      </c>
      <c r="CI75" s="176" t="s">
        <v>41</v>
      </c>
      <c r="CJ75" s="176"/>
      <c r="CK75" s="176"/>
      <c r="CL75" s="53">
        <f t="shared" ref="CL75:CL76" si="1059">+CL38+CC75</f>
        <v>300</v>
      </c>
      <c r="CM75" s="2"/>
      <c r="CN75" s="175" t="s">
        <v>40</v>
      </c>
      <c r="CO75" s="176"/>
      <c r="CP75" s="176"/>
      <c r="CQ75" s="3">
        <f t="shared" ref="CQ75" si="1060">SUM(CQ40:CQ41)+CH75</f>
        <v>0</v>
      </c>
      <c r="CR75" s="176" t="s">
        <v>41</v>
      </c>
      <c r="CS75" s="176"/>
      <c r="CT75" s="176"/>
      <c r="CU75" s="53">
        <f t="shared" ref="CU75:CU76" si="1061">+CU38+CL75</f>
        <v>300</v>
      </c>
      <c r="CV75" s="2"/>
      <c r="CW75" s="175" t="s">
        <v>40</v>
      </c>
      <c r="CX75" s="176"/>
      <c r="CY75" s="176"/>
      <c r="CZ75" s="3">
        <f t="shared" ref="CZ75" si="1062">SUM(CZ40:CZ41)+CQ75</f>
        <v>0</v>
      </c>
      <c r="DA75" s="176" t="s">
        <v>41</v>
      </c>
      <c r="DB75" s="176"/>
      <c r="DC75" s="176"/>
      <c r="DD75" s="53">
        <f t="shared" ref="DD75:DD76" si="1063">+DD38+CU75</f>
        <v>300</v>
      </c>
      <c r="DE75" s="2"/>
      <c r="DF75" s="175" t="s">
        <v>40</v>
      </c>
      <c r="DG75" s="176"/>
      <c r="DH75" s="176"/>
      <c r="DI75" s="3">
        <f t="shared" ref="DI75" si="1064">SUM(DI40:DI41)+CZ75</f>
        <v>0</v>
      </c>
      <c r="DJ75" s="176" t="s">
        <v>41</v>
      </c>
      <c r="DK75" s="176"/>
      <c r="DL75" s="176"/>
      <c r="DM75" s="53">
        <f t="shared" ref="DM75:DM76" si="1065">+DM38+DD75</f>
        <v>300</v>
      </c>
      <c r="DN75" s="2"/>
      <c r="DO75" s="175" t="s">
        <v>40</v>
      </c>
      <c r="DP75" s="176"/>
      <c r="DQ75" s="176"/>
      <c r="DR75" s="3">
        <f t="shared" ref="DR75" si="1066">SUM(DR40:DR41)+DI75</f>
        <v>0</v>
      </c>
      <c r="DS75" s="176" t="s">
        <v>41</v>
      </c>
      <c r="DT75" s="176"/>
      <c r="DU75" s="176"/>
      <c r="DV75" s="53">
        <f t="shared" ref="DV75:DV76" si="1067">+DV38+DM75</f>
        <v>300</v>
      </c>
      <c r="DW75" s="2"/>
      <c r="DX75" s="175" t="s">
        <v>40</v>
      </c>
      <c r="DY75" s="176"/>
      <c r="DZ75" s="176"/>
      <c r="EA75" s="3">
        <f t="shared" ref="EA75" si="1068">SUM(EA40:EA41)+DR75</f>
        <v>0</v>
      </c>
      <c r="EB75" s="176" t="s">
        <v>41</v>
      </c>
      <c r="EC75" s="176"/>
      <c r="ED75" s="176"/>
      <c r="EE75" s="53">
        <f t="shared" ref="EE75:EE76" si="1069">+EE38+DV75</f>
        <v>300</v>
      </c>
      <c r="EF75" s="2"/>
      <c r="EG75" s="175" t="s">
        <v>40</v>
      </c>
      <c r="EH75" s="176"/>
      <c r="EI75" s="176"/>
      <c r="EJ75" s="3">
        <f t="shared" ref="EJ75" si="1070">SUM(EJ40:EJ41)+EA75</f>
        <v>0</v>
      </c>
      <c r="EK75" s="176" t="s">
        <v>41</v>
      </c>
      <c r="EL75" s="176"/>
      <c r="EM75" s="176"/>
      <c r="EN75" s="53">
        <f t="shared" ref="EN75:EN76" si="1071">+EN38+EE75</f>
        <v>300</v>
      </c>
      <c r="EO75" s="2"/>
      <c r="EP75" s="175" t="s">
        <v>40</v>
      </c>
      <c r="EQ75" s="176"/>
      <c r="ER75" s="176"/>
      <c r="ES75" s="3">
        <f t="shared" ref="ES75" si="1072">SUM(ES40:ES41)+EJ75</f>
        <v>0</v>
      </c>
      <c r="ET75" s="176" t="s">
        <v>41</v>
      </c>
      <c r="EU75" s="176"/>
      <c r="EV75" s="176"/>
      <c r="EW75" s="53">
        <f t="shared" ref="EW75:EW76" si="1073">+EW38+EN75</f>
        <v>300</v>
      </c>
      <c r="EX75" s="2"/>
      <c r="EY75" s="175" t="s">
        <v>40</v>
      </c>
      <c r="EZ75" s="176"/>
      <c r="FA75" s="176"/>
      <c r="FB75" s="3">
        <f t="shared" ref="FB75" si="1074">SUM(FB40:FB41)+ES75</f>
        <v>0</v>
      </c>
      <c r="FC75" s="176" t="s">
        <v>41</v>
      </c>
      <c r="FD75" s="176"/>
      <c r="FE75" s="176"/>
      <c r="FF75" s="53">
        <f t="shared" ref="FF75:FF76" si="1075">+FF38+EW75</f>
        <v>300</v>
      </c>
      <c r="FG75" s="2"/>
      <c r="FH75" s="175" t="s">
        <v>40</v>
      </c>
      <c r="FI75" s="176"/>
      <c r="FJ75" s="176"/>
      <c r="FK75" s="3">
        <f t="shared" ref="FK75" si="1076">SUM(FK40:FK41)+FB75</f>
        <v>0</v>
      </c>
      <c r="FL75" s="176" t="s">
        <v>41</v>
      </c>
      <c r="FM75" s="176"/>
      <c r="FN75" s="176"/>
      <c r="FO75" s="53">
        <f t="shared" ref="FO75:FO76" si="1077">+FO38+FF75</f>
        <v>300</v>
      </c>
      <c r="FP75" s="2"/>
      <c r="FQ75" s="175" t="s">
        <v>40</v>
      </c>
      <c r="FR75" s="176"/>
      <c r="FS75" s="176"/>
      <c r="FT75" s="3">
        <f t="shared" ref="FT75" si="1078">SUM(FT40:FT41)+FK75</f>
        <v>0</v>
      </c>
      <c r="FU75" s="176" t="s">
        <v>41</v>
      </c>
      <c r="FV75" s="176"/>
      <c r="FW75" s="176"/>
      <c r="FX75" s="53">
        <f t="shared" ref="FX75:FX76" si="1079">+FX38+FO75</f>
        <v>300</v>
      </c>
      <c r="FY75" s="2"/>
      <c r="FZ75" s="175" t="s">
        <v>40</v>
      </c>
      <c r="GA75" s="176"/>
      <c r="GB75" s="176"/>
      <c r="GC75" s="3">
        <f t="shared" ref="GC75" si="1080">SUM(GC40:GC41)+FT75</f>
        <v>0</v>
      </c>
      <c r="GD75" s="176" t="s">
        <v>41</v>
      </c>
      <c r="GE75" s="176"/>
      <c r="GF75" s="176"/>
      <c r="GG75" s="53">
        <f t="shared" ref="GG75:GG76" si="1081">+GG38+FX75</f>
        <v>300</v>
      </c>
      <c r="GH75" s="2"/>
      <c r="GI75" s="175" t="s">
        <v>40</v>
      </c>
      <c r="GJ75" s="176"/>
      <c r="GK75" s="176"/>
      <c r="GL75" s="3">
        <f t="shared" ref="GL75" si="1082">SUM(GL40:GL41)+GC75</f>
        <v>0</v>
      </c>
      <c r="GM75" s="176" t="s">
        <v>41</v>
      </c>
      <c r="GN75" s="176"/>
      <c r="GO75" s="176"/>
      <c r="GP75" s="53">
        <f t="shared" ref="GP75:GP76" si="1083">+GP38+GG75</f>
        <v>300</v>
      </c>
      <c r="GQ75" s="2"/>
      <c r="GR75" s="175" t="s">
        <v>40</v>
      </c>
      <c r="GS75" s="176"/>
      <c r="GT75" s="176"/>
      <c r="GU75" s="3">
        <f t="shared" ref="GU75" si="1084">SUM(GU40:GU41)+GL75</f>
        <v>0</v>
      </c>
      <c r="GV75" s="176" t="s">
        <v>41</v>
      </c>
      <c r="GW75" s="176"/>
      <c r="GX75" s="176"/>
      <c r="GY75" s="53">
        <f t="shared" ref="GY75:GY76" si="1085">+GY38+GP75</f>
        <v>300</v>
      </c>
      <c r="GZ75" s="2"/>
      <c r="HA75" s="175" t="s">
        <v>40</v>
      </c>
      <c r="HB75" s="176"/>
      <c r="HC75" s="176"/>
      <c r="HD75" s="3">
        <f t="shared" ref="HD75" si="1086">SUM(HD40:HD41)+GU75</f>
        <v>0</v>
      </c>
      <c r="HE75" s="176" t="s">
        <v>41</v>
      </c>
      <c r="HF75" s="176"/>
      <c r="HG75" s="176"/>
      <c r="HH75" s="53">
        <f t="shared" ref="HH75:HH76" si="1087">+HH38+GY75</f>
        <v>300</v>
      </c>
      <c r="HI75" s="2"/>
      <c r="HJ75" s="175" t="s">
        <v>40</v>
      </c>
      <c r="HK75" s="176"/>
      <c r="HL75" s="176"/>
      <c r="HM75" s="3">
        <f t="shared" ref="HM75" si="1088">SUM(HM40:HM41)+HD75</f>
        <v>0</v>
      </c>
      <c r="HN75" s="176" t="s">
        <v>41</v>
      </c>
      <c r="HO75" s="176"/>
      <c r="HP75" s="176"/>
      <c r="HQ75" s="53">
        <f t="shared" ref="HQ75:HQ76" si="1089">+HQ38+HH75</f>
        <v>300</v>
      </c>
      <c r="HR75" s="2"/>
      <c r="HS75" s="175" t="s">
        <v>40</v>
      </c>
      <c r="HT75" s="176"/>
      <c r="HU75" s="176"/>
      <c r="HV75" s="3">
        <f t="shared" ref="HV75" si="1090">SUM(HV40:HV41)+HM75</f>
        <v>0</v>
      </c>
      <c r="HW75" s="176" t="s">
        <v>41</v>
      </c>
      <c r="HX75" s="176"/>
      <c r="HY75" s="176"/>
      <c r="HZ75" s="53">
        <f t="shared" ref="HZ75:HZ76" si="1091">+HZ38+HQ75</f>
        <v>300</v>
      </c>
      <c r="IA75" s="2"/>
      <c r="IB75" s="175" t="s">
        <v>40</v>
      </c>
      <c r="IC75" s="176"/>
      <c r="ID75" s="176"/>
      <c r="IE75" s="3">
        <f t="shared" ref="IE75" si="1092">SUM(IE40:IE41)+HV75</f>
        <v>0</v>
      </c>
      <c r="IF75" s="176" t="s">
        <v>41</v>
      </c>
      <c r="IG75" s="176"/>
      <c r="IH75" s="176"/>
      <c r="II75" s="53">
        <f t="shared" ref="II75:II76" si="1093">+II38+HZ75</f>
        <v>300</v>
      </c>
      <c r="IJ75" s="2"/>
      <c r="IK75" s="175" t="s">
        <v>40</v>
      </c>
      <c r="IL75" s="176"/>
      <c r="IM75" s="176"/>
      <c r="IN75" s="3">
        <f t="shared" ref="IN75" si="1094">SUM(IN40:IN41)+IE75</f>
        <v>0</v>
      </c>
      <c r="IO75" s="176" t="s">
        <v>41</v>
      </c>
      <c r="IP75" s="176"/>
      <c r="IQ75" s="176"/>
      <c r="IR75" s="53">
        <f t="shared" ref="IR75:IR76" si="1095">+IR38+II75</f>
        <v>300</v>
      </c>
      <c r="IS75" s="2"/>
      <c r="IT75" s="175" t="s">
        <v>40</v>
      </c>
      <c r="IU75" s="176"/>
      <c r="IV75" s="176"/>
      <c r="IW75" s="3">
        <f t="shared" ref="IW75" si="1096">SUM(IW40:IW41)+IN75</f>
        <v>0</v>
      </c>
      <c r="IX75" s="176" t="s">
        <v>41</v>
      </c>
      <c r="IY75" s="176"/>
      <c r="IZ75" s="176"/>
      <c r="JA75" s="53">
        <f t="shared" ref="JA75:JA76" si="1097">+JA38+IR75</f>
        <v>300</v>
      </c>
      <c r="JB75" s="2"/>
      <c r="JC75" s="175" t="s">
        <v>40</v>
      </c>
      <c r="JD75" s="176"/>
      <c r="JE75" s="176"/>
      <c r="JF75" s="3">
        <f t="shared" ref="JF75" si="1098">SUM(JF40:JF41)+IW75</f>
        <v>0</v>
      </c>
      <c r="JG75" s="176" t="s">
        <v>41</v>
      </c>
      <c r="JH75" s="176"/>
      <c r="JI75" s="176"/>
      <c r="JJ75" s="53">
        <f t="shared" ref="JJ75:JJ76" si="1099">+JJ38+JA75</f>
        <v>300</v>
      </c>
      <c r="JK75" s="2"/>
      <c r="JL75" s="175" t="s">
        <v>40</v>
      </c>
      <c r="JM75" s="176"/>
      <c r="JN75" s="176"/>
      <c r="JO75" s="3">
        <f t="shared" ref="JO75" si="1100">SUM(JO40:JO41)+JF75</f>
        <v>0</v>
      </c>
      <c r="JP75" s="176" t="s">
        <v>41</v>
      </c>
      <c r="JQ75" s="176"/>
      <c r="JR75" s="176"/>
      <c r="JS75" s="53">
        <f t="shared" ref="JS75:JS76" si="1101">+JS38+JJ75</f>
        <v>300</v>
      </c>
      <c r="JT75" s="2"/>
    </row>
    <row r="76" spans="2:280" ht="12" customHeight="1" x14ac:dyDescent="0.25">
      <c r="B76" s="175" t="s">
        <v>42</v>
      </c>
      <c r="C76" s="176"/>
      <c r="D76" s="176"/>
      <c r="E76" s="3">
        <f>+E46</f>
        <v>0</v>
      </c>
      <c r="F76" s="176" t="s">
        <v>43</v>
      </c>
      <c r="G76" s="176"/>
      <c r="H76" s="176"/>
      <c r="I76" s="53">
        <f>+I39</f>
        <v>0</v>
      </c>
      <c r="K76" s="175" t="s">
        <v>42</v>
      </c>
      <c r="L76" s="176"/>
      <c r="M76" s="176"/>
      <c r="N76" s="3">
        <f>+N46+E76</f>
        <v>0</v>
      </c>
      <c r="O76" s="176" t="s">
        <v>43</v>
      </c>
      <c r="P76" s="176"/>
      <c r="Q76" s="176"/>
      <c r="R76" s="53">
        <f>+R39+I76</f>
        <v>0</v>
      </c>
      <c r="S76" s="2"/>
      <c r="T76" s="175" t="s">
        <v>42</v>
      </c>
      <c r="U76" s="176"/>
      <c r="V76" s="176"/>
      <c r="W76" s="3">
        <f t="shared" ref="W76" si="1102">+W46+N76</f>
        <v>0</v>
      </c>
      <c r="X76" s="176" t="s">
        <v>43</v>
      </c>
      <c r="Y76" s="176"/>
      <c r="Z76" s="176"/>
      <c r="AA76" s="53">
        <f t="shared" si="1045"/>
        <v>0</v>
      </c>
      <c r="AB76" s="2"/>
      <c r="AC76" s="175" t="s">
        <v>42</v>
      </c>
      <c r="AD76" s="176"/>
      <c r="AE76" s="176"/>
      <c r="AF76" s="3">
        <f t="shared" ref="AF76" si="1103">+AF46+W76</f>
        <v>0</v>
      </c>
      <c r="AG76" s="176" t="s">
        <v>43</v>
      </c>
      <c r="AH76" s="176"/>
      <c r="AI76" s="176"/>
      <c r="AJ76" s="53">
        <f t="shared" si="1047"/>
        <v>0</v>
      </c>
      <c r="AK76" s="2"/>
      <c r="AL76" s="175" t="s">
        <v>42</v>
      </c>
      <c r="AM76" s="176"/>
      <c r="AN76" s="176"/>
      <c r="AO76" s="3">
        <f t="shared" ref="AO76" si="1104">+AO46+AF76</f>
        <v>0</v>
      </c>
      <c r="AP76" s="176" t="s">
        <v>43</v>
      </c>
      <c r="AQ76" s="176"/>
      <c r="AR76" s="176"/>
      <c r="AS76" s="53">
        <f t="shared" si="1049"/>
        <v>0</v>
      </c>
      <c r="AT76" s="2"/>
      <c r="AU76" s="175" t="s">
        <v>42</v>
      </c>
      <c r="AV76" s="176"/>
      <c r="AW76" s="176"/>
      <c r="AX76" s="3">
        <f t="shared" ref="AX76" si="1105">+AX46+AO76</f>
        <v>0</v>
      </c>
      <c r="AY76" s="176" t="s">
        <v>43</v>
      </c>
      <c r="AZ76" s="176"/>
      <c r="BA76" s="176"/>
      <c r="BB76" s="53">
        <f t="shared" si="1051"/>
        <v>0</v>
      </c>
      <c r="BC76" s="2"/>
      <c r="BD76" s="175" t="s">
        <v>42</v>
      </c>
      <c r="BE76" s="176"/>
      <c r="BF76" s="176"/>
      <c r="BG76" s="3">
        <f t="shared" ref="BG76" si="1106">+BG46+AX76</f>
        <v>0</v>
      </c>
      <c r="BH76" s="176" t="s">
        <v>43</v>
      </c>
      <c r="BI76" s="176"/>
      <c r="BJ76" s="176"/>
      <c r="BK76" s="53">
        <f t="shared" si="1053"/>
        <v>0</v>
      </c>
      <c r="BL76" s="2"/>
      <c r="BM76" s="175" t="s">
        <v>42</v>
      </c>
      <c r="BN76" s="176"/>
      <c r="BO76" s="176"/>
      <c r="BP76" s="3">
        <f t="shared" ref="BP76" si="1107">+BP46+BG76</f>
        <v>0</v>
      </c>
      <c r="BQ76" s="176" t="s">
        <v>43</v>
      </c>
      <c r="BR76" s="176"/>
      <c r="BS76" s="176"/>
      <c r="BT76" s="53">
        <f t="shared" si="1055"/>
        <v>0</v>
      </c>
      <c r="BU76" s="2"/>
      <c r="BV76" s="175" t="s">
        <v>42</v>
      </c>
      <c r="BW76" s="176"/>
      <c r="BX76" s="176"/>
      <c r="BY76" s="3">
        <f t="shared" ref="BY76" si="1108">+BY46+BP76</f>
        <v>0</v>
      </c>
      <c r="BZ76" s="176" t="s">
        <v>43</v>
      </c>
      <c r="CA76" s="176"/>
      <c r="CB76" s="176"/>
      <c r="CC76" s="53">
        <f t="shared" si="1057"/>
        <v>0</v>
      </c>
      <c r="CD76" s="2"/>
      <c r="CE76" s="175" t="s">
        <v>42</v>
      </c>
      <c r="CF76" s="176"/>
      <c r="CG76" s="176"/>
      <c r="CH76" s="3">
        <f t="shared" ref="CH76" si="1109">+CH46+BY76</f>
        <v>0</v>
      </c>
      <c r="CI76" s="176" t="s">
        <v>43</v>
      </c>
      <c r="CJ76" s="176"/>
      <c r="CK76" s="176"/>
      <c r="CL76" s="53">
        <f t="shared" si="1059"/>
        <v>0</v>
      </c>
      <c r="CM76" s="2"/>
      <c r="CN76" s="175" t="s">
        <v>42</v>
      </c>
      <c r="CO76" s="176"/>
      <c r="CP76" s="176"/>
      <c r="CQ76" s="3">
        <f t="shared" ref="CQ76" si="1110">+CQ46+CH76</f>
        <v>0</v>
      </c>
      <c r="CR76" s="176" t="s">
        <v>43</v>
      </c>
      <c r="CS76" s="176"/>
      <c r="CT76" s="176"/>
      <c r="CU76" s="53">
        <f t="shared" si="1061"/>
        <v>0</v>
      </c>
      <c r="CV76" s="2"/>
      <c r="CW76" s="175" t="s">
        <v>42</v>
      </c>
      <c r="CX76" s="176"/>
      <c r="CY76" s="176"/>
      <c r="CZ76" s="3">
        <f t="shared" ref="CZ76" si="1111">+CZ46+CQ76</f>
        <v>0</v>
      </c>
      <c r="DA76" s="176" t="s">
        <v>43</v>
      </c>
      <c r="DB76" s="176"/>
      <c r="DC76" s="176"/>
      <c r="DD76" s="53">
        <f t="shared" si="1063"/>
        <v>0</v>
      </c>
      <c r="DE76" s="2"/>
      <c r="DF76" s="175" t="s">
        <v>42</v>
      </c>
      <c r="DG76" s="176"/>
      <c r="DH76" s="176"/>
      <c r="DI76" s="3">
        <f t="shared" ref="DI76" si="1112">+DI46+CZ76</f>
        <v>0</v>
      </c>
      <c r="DJ76" s="176" t="s">
        <v>43</v>
      </c>
      <c r="DK76" s="176"/>
      <c r="DL76" s="176"/>
      <c r="DM76" s="53">
        <f t="shared" si="1065"/>
        <v>0</v>
      </c>
      <c r="DN76" s="2"/>
      <c r="DO76" s="175" t="s">
        <v>42</v>
      </c>
      <c r="DP76" s="176"/>
      <c r="DQ76" s="176"/>
      <c r="DR76" s="3">
        <f t="shared" ref="DR76" si="1113">+DR46+DI76</f>
        <v>0</v>
      </c>
      <c r="DS76" s="176" t="s">
        <v>43</v>
      </c>
      <c r="DT76" s="176"/>
      <c r="DU76" s="176"/>
      <c r="DV76" s="53">
        <f t="shared" si="1067"/>
        <v>0</v>
      </c>
      <c r="DW76" s="2"/>
      <c r="DX76" s="175" t="s">
        <v>42</v>
      </c>
      <c r="DY76" s="176"/>
      <c r="DZ76" s="176"/>
      <c r="EA76" s="3">
        <f t="shared" ref="EA76" si="1114">+EA46+DR76</f>
        <v>0</v>
      </c>
      <c r="EB76" s="176" t="s">
        <v>43</v>
      </c>
      <c r="EC76" s="176"/>
      <c r="ED76" s="176"/>
      <c r="EE76" s="53">
        <f t="shared" si="1069"/>
        <v>0</v>
      </c>
      <c r="EF76" s="2"/>
      <c r="EG76" s="175" t="s">
        <v>42</v>
      </c>
      <c r="EH76" s="176"/>
      <c r="EI76" s="176"/>
      <c r="EJ76" s="3">
        <f t="shared" ref="EJ76" si="1115">+EJ46+EA76</f>
        <v>0</v>
      </c>
      <c r="EK76" s="176" t="s">
        <v>43</v>
      </c>
      <c r="EL76" s="176"/>
      <c r="EM76" s="176"/>
      <c r="EN76" s="53">
        <f t="shared" si="1071"/>
        <v>0</v>
      </c>
      <c r="EO76" s="2"/>
      <c r="EP76" s="175" t="s">
        <v>42</v>
      </c>
      <c r="EQ76" s="176"/>
      <c r="ER76" s="176"/>
      <c r="ES76" s="3">
        <f t="shared" ref="ES76" si="1116">+ES46+EJ76</f>
        <v>0</v>
      </c>
      <c r="ET76" s="176" t="s">
        <v>43</v>
      </c>
      <c r="EU76" s="176"/>
      <c r="EV76" s="176"/>
      <c r="EW76" s="53">
        <f t="shared" si="1073"/>
        <v>0</v>
      </c>
      <c r="EX76" s="2"/>
      <c r="EY76" s="175" t="s">
        <v>42</v>
      </c>
      <c r="EZ76" s="176"/>
      <c r="FA76" s="176"/>
      <c r="FB76" s="3">
        <f t="shared" ref="FB76" si="1117">+FB46+ES76</f>
        <v>0</v>
      </c>
      <c r="FC76" s="176" t="s">
        <v>43</v>
      </c>
      <c r="FD76" s="176"/>
      <c r="FE76" s="176"/>
      <c r="FF76" s="53">
        <f t="shared" si="1075"/>
        <v>0</v>
      </c>
      <c r="FG76" s="2"/>
      <c r="FH76" s="175" t="s">
        <v>42</v>
      </c>
      <c r="FI76" s="176"/>
      <c r="FJ76" s="176"/>
      <c r="FK76" s="3">
        <f t="shared" ref="FK76" si="1118">+FK46+FB76</f>
        <v>0</v>
      </c>
      <c r="FL76" s="176" t="s">
        <v>43</v>
      </c>
      <c r="FM76" s="176"/>
      <c r="FN76" s="176"/>
      <c r="FO76" s="53">
        <f t="shared" si="1077"/>
        <v>0</v>
      </c>
      <c r="FP76" s="2"/>
      <c r="FQ76" s="175" t="s">
        <v>42</v>
      </c>
      <c r="FR76" s="176"/>
      <c r="FS76" s="176"/>
      <c r="FT76" s="3">
        <f t="shared" ref="FT76" si="1119">+FT46+FK76</f>
        <v>0</v>
      </c>
      <c r="FU76" s="176" t="s">
        <v>43</v>
      </c>
      <c r="FV76" s="176"/>
      <c r="FW76" s="176"/>
      <c r="FX76" s="53">
        <f t="shared" si="1079"/>
        <v>0</v>
      </c>
      <c r="FY76" s="2"/>
      <c r="FZ76" s="175" t="s">
        <v>42</v>
      </c>
      <c r="GA76" s="176"/>
      <c r="GB76" s="176"/>
      <c r="GC76" s="3">
        <f t="shared" ref="GC76" si="1120">+GC46+FT76</f>
        <v>0</v>
      </c>
      <c r="GD76" s="176" t="s">
        <v>43</v>
      </c>
      <c r="GE76" s="176"/>
      <c r="GF76" s="176"/>
      <c r="GG76" s="53">
        <f t="shared" si="1081"/>
        <v>0</v>
      </c>
      <c r="GH76" s="2"/>
      <c r="GI76" s="175" t="s">
        <v>42</v>
      </c>
      <c r="GJ76" s="176"/>
      <c r="GK76" s="176"/>
      <c r="GL76" s="3">
        <f t="shared" ref="GL76" si="1121">+GL46+GC76</f>
        <v>0</v>
      </c>
      <c r="GM76" s="176" t="s">
        <v>43</v>
      </c>
      <c r="GN76" s="176"/>
      <c r="GO76" s="176"/>
      <c r="GP76" s="53">
        <f t="shared" si="1083"/>
        <v>0</v>
      </c>
      <c r="GQ76" s="2"/>
      <c r="GR76" s="175" t="s">
        <v>42</v>
      </c>
      <c r="GS76" s="176"/>
      <c r="GT76" s="176"/>
      <c r="GU76" s="3">
        <f t="shared" ref="GU76" si="1122">+GU46+GL76</f>
        <v>0</v>
      </c>
      <c r="GV76" s="176" t="s">
        <v>43</v>
      </c>
      <c r="GW76" s="176"/>
      <c r="GX76" s="176"/>
      <c r="GY76" s="53">
        <f t="shared" si="1085"/>
        <v>0</v>
      </c>
      <c r="GZ76" s="2"/>
      <c r="HA76" s="175" t="s">
        <v>42</v>
      </c>
      <c r="HB76" s="176"/>
      <c r="HC76" s="176"/>
      <c r="HD76" s="3">
        <f t="shared" ref="HD76" si="1123">+HD46+GU76</f>
        <v>0</v>
      </c>
      <c r="HE76" s="176" t="s">
        <v>43</v>
      </c>
      <c r="HF76" s="176"/>
      <c r="HG76" s="176"/>
      <c r="HH76" s="53">
        <f t="shared" si="1087"/>
        <v>0</v>
      </c>
      <c r="HI76" s="2"/>
      <c r="HJ76" s="175" t="s">
        <v>42</v>
      </c>
      <c r="HK76" s="176"/>
      <c r="HL76" s="176"/>
      <c r="HM76" s="3">
        <f t="shared" ref="HM76" si="1124">+HM46+HD76</f>
        <v>0</v>
      </c>
      <c r="HN76" s="176" t="s">
        <v>43</v>
      </c>
      <c r="HO76" s="176"/>
      <c r="HP76" s="176"/>
      <c r="HQ76" s="53">
        <f t="shared" si="1089"/>
        <v>0</v>
      </c>
      <c r="HR76" s="2"/>
      <c r="HS76" s="175" t="s">
        <v>42</v>
      </c>
      <c r="HT76" s="176"/>
      <c r="HU76" s="176"/>
      <c r="HV76" s="3">
        <f t="shared" ref="HV76" si="1125">+HV46+HM76</f>
        <v>0</v>
      </c>
      <c r="HW76" s="176" t="s">
        <v>43</v>
      </c>
      <c r="HX76" s="176"/>
      <c r="HY76" s="176"/>
      <c r="HZ76" s="53">
        <f t="shared" si="1091"/>
        <v>0</v>
      </c>
      <c r="IA76" s="2"/>
      <c r="IB76" s="175" t="s">
        <v>42</v>
      </c>
      <c r="IC76" s="176"/>
      <c r="ID76" s="176"/>
      <c r="IE76" s="3">
        <f t="shared" ref="IE76" si="1126">+IE46+HV76</f>
        <v>0</v>
      </c>
      <c r="IF76" s="176" t="s">
        <v>43</v>
      </c>
      <c r="IG76" s="176"/>
      <c r="IH76" s="176"/>
      <c r="II76" s="53">
        <f t="shared" si="1093"/>
        <v>0</v>
      </c>
      <c r="IJ76" s="2"/>
      <c r="IK76" s="175" t="s">
        <v>42</v>
      </c>
      <c r="IL76" s="176"/>
      <c r="IM76" s="176"/>
      <c r="IN76" s="3">
        <f t="shared" ref="IN76" si="1127">+IN46+IE76</f>
        <v>0</v>
      </c>
      <c r="IO76" s="176" t="s">
        <v>43</v>
      </c>
      <c r="IP76" s="176"/>
      <c r="IQ76" s="176"/>
      <c r="IR76" s="53">
        <f t="shared" si="1095"/>
        <v>0</v>
      </c>
      <c r="IS76" s="2"/>
      <c r="IT76" s="175" t="s">
        <v>42</v>
      </c>
      <c r="IU76" s="176"/>
      <c r="IV76" s="176"/>
      <c r="IW76" s="3">
        <f t="shared" ref="IW76" si="1128">+IW46+IN76</f>
        <v>0</v>
      </c>
      <c r="IX76" s="176" t="s">
        <v>43</v>
      </c>
      <c r="IY76" s="176"/>
      <c r="IZ76" s="176"/>
      <c r="JA76" s="53">
        <f t="shared" si="1097"/>
        <v>0</v>
      </c>
      <c r="JB76" s="2"/>
      <c r="JC76" s="175" t="s">
        <v>42</v>
      </c>
      <c r="JD76" s="176"/>
      <c r="JE76" s="176"/>
      <c r="JF76" s="3">
        <f t="shared" ref="JF76" si="1129">+JF46+IW76</f>
        <v>0</v>
      </c>
      <c r="JG76" s="176" t="s">
        <v>43</v>
      </c>
      <c r="JH76" s="176"/>
      <c r="JI76" s="176"/>
      <c r="JJ76" s="53">
        <f t="shared" si="1099"/>
        <v>0</v>
      </c>
      <c r="JK76" s="2"/>
      <c r="JL76" s="175" t="s">
        <v>42</v>
      </c>
      <c r="JM76" s="176"/>
      <c r="JN76" s="176"/>
      <c r="JO76" s="3">
        <f t="shared" ref="JO76" si="1130">+JO46+JF76</f>
        <v>0</v>
      </c>
      <c r="JP76" s="176" t="s">
        <v>43</v>
      </c>
      <c r="JQ76" s="176"/>
      <c r="JR76" s="176"/>
      <c r="JS76" s="53">
        <f t="shared" si="1101"/>
        <v>0</v>
      </c>
      <c r="JT76" s="2"/>
    </row>
    <row r="77" spans="2:280" ht="12" customHeight="1" x14ac:dyDescent="0.25">
      <c r="B77" s="175" t="s">
        <v>44</v>
      </c>
      <c r="C77" s="176"/>
      <c r="D77" s="176"/>
      <c r="E77" s="3">
        <f>+I57</f>
        <v>0</v>
      </c>
      <c r="F77" s="176" t="s">
        <v>45</v>
      </c>
      <c r="G77" s="176"/>
      <c r="H77" s="176"/>
      <c r="I77" s="53">
        <f>+I42</f>
        <v>0</v>
      </c>
      <c r="K77" s="175" t="s">
        <v>44</v>
      </c>
      <c r="L77" s="176"/>
      <c r="M77" s="176"/>
      <c r="N77" s="3">
        <f>+R57+E77</f>
        <v>0</v>
      </c>
      <c r="O77" s="176" t="s">
        <v>45</v>
      </c>
      <c r="P77" s="176"/>
      <c r="Q77" s="176"/>
      <c r="R77" s="53">
        <f>+R42+I77</f>
        <v>0</v>
      </c>
      <c r="S77" s="2"/>
      <c r="T77" s="175" t="s">
        <v>44</v>
      </c>
      <c r="U77" s="176"/>
      <c r="V77" s="176"/>
      <c r="W77" s="3">
        <f t="shared" ref="W77" si="1131">+AA57+N77</f>
        <v>0</v>
      </c>
      <c r="X77" s="176" t="s">
        <v>45</v>
      </c>
      <c r="Y77" s="176"/>
      <c r="Z77" s="176"/>
      <c r="AA77" s="53">
        <f t="shared" ref="AA77" si="1132">+AA42+R77</f>
        <v>0</v>
      </c>
      <c r="AB77" s="2"/>
      <c r="AC77" s="175" t="s">
        <v>44</v>
      </c>
      <c r="AD77" s="176"/>
      <c r="AE77" s="176"/>
      <c r="AF77" s="3">
        <f t="shared" ref="AF77" si="1133">+AJ57+W77</f>
        <v>0</v>
      </c>
      <c r="AG77" s="176" t="s">
        <v>45</v>
      </c>
      <c r="AH77" s="176"/>
      <c r="AI77" s="176"/>
      <c r="AJ77" s="53">
        <f t="shared" ref="AJ77" si="1134">+AJ42+AA77</f>
        <v>0</v>
      </c>
      <c r="AK77" s="2"/>
      <c r="AL77" s="175" t="s">
        <v>44</v>
      </c>
      <c r="AM77" s="176"/>
      <c r="AN77" s="176"/>
      <c r="AO77" s="3">
        <f t="shared" ref="AO77" si="1135">+AS57+AF77</f>
        <v>0</v>
      </c>
      <c r="AP77" s="176" t="s">
        <v>45</v>
      </c>
      <c r="AQ77" s="176"/>
      <c r="AR77" s="176"/>
      <c r="AS77" s="53">
        <f t="shared" ref="AS77" si="1136">+AS42+AJ77</f>
        <v>0</v>
      </c>
      <c r="AT77" s="2"/>
      <c r="AU77" s="175" t="s">
        <v>44</v>
      </c>
      <c r="AV77" s="176"/>
      <c r="AW77" s="176"/>
      <c r="AX77" s="3">
        <f t="shared" ref="AX77" si="1137">+BB57+AO77</f>
        <v>0</v>
      </c>
      <c r="AY77" s="176" t="s">
        <v>45</v>
      </c>
      <c r="AZ77" s="176"/>
      <c r="BA77" s="176"/>
      <c r="BB77" s="53">
        <f t="shared" ref="BB77" si="1138">+BB42+AS77</f>
        <v>0</v>
      </c>
      <c r="BC77" s="2"/>
      <c r="BD77" s="175" t="s">
        <v>44</v>
      </c>
      <c r="BE77" s="176"/>
      <c r="BF77" s="176"/>
      <c r="BG77" s="3">
        <f t="shared" ref="BG77" si="1139">+BK57+AX77</f>
        <v>0</v>
      </c>
      <c r="BH77" s="176" t="s">
        <v>45</v>
      </c>
      <c r="BI77" s="176"/>
      <c r="BJ77" s="176"/>
      <c r="BK77" s="53">
        <f t="shared" ref="BK77" si="1140">+BK42+BB77</f>
        <v>0</v>
      </c>
      <c r="BL77" s="2"/>
      <c r="BM77" s="175" t="s">
        <v>44</v>
      </c>
      <c r="BN77" s="176"/>
      <c r="BO77" s="176"/>
      <c r="BP77" s="3">
        <f t="shared" ref="BP77" si="1141">+BT57+BG77</f>
        <v>0</v>
      </c>
      <c r="BQ77" s="176" t="s">
        <v>45</v>
      </c>
      <c r="BR77" s="176"/>
      <c r="BS77" s="176"/>
      <c r="BT77" s="53">
        <f t="shared" ref="BT77" si="1142">+BT42+BK77</f>
        <v>0</v>
      </c>
      <c r="BU77" s="2"/>
      <c r="BV77" s="175" t="s">
        <v>44</v>
      </c>
      <c r="BW77" s="176"/>
      <c r="BX77" s="176"/>
      <c r="BY77" s="3">
        <f t="shared" ref="BY77" si="1143">+CC57+BP77</f>
        <v>0</v>
      </c>
      <c r="BZ77" s="176" t="s">
        <v>45</v>
      </c>
      <c r="CA77" s="176"/>
      <c r="CB77" s="176"/>
      <c r="CC77" s="53">
        <f t="shared" ref="CC77" si="1144">+CC42+BT77</f>
        <v>0</v>
      </c>
      <c r="CD77" s="2"/>
      <c r="CE77" s="175" t="s">
        <v>44</v>
      </c>
      <c r="CF77" s="176"/>
      <c r="CG77" s="176"/>
      <c r="CH77" s="3">
        <f t="shared" ref="CH77" si="1145">+CL57+BY77</f>
        <v>0</v>
      </c>
      <c r="CI77" s="176" t="s">
        <v>45</v>
      </c>
      <c r="CJ77" s="176"/>
      <c r="CK77" s="176"/>
      <c r="CL77" s="53">
        <f t="shared" ref="CL77" si="1146">+CL42+CC77</f>
        <v>0</v>
      </c>
      <c r="CM77" s="2"/>
      <c r="CN77" s="175" t="s">
        <v>44</v>
      </c>
      <c r="CO77" s="176"/>
      <c r="CP77" s="176"/>
      <c r="CQ77" s="3">
        <f t="shared" ref="CQ77" si="1147">+CU57+CH77</f>
        <v>0</v>
      </c>
      <c r="CR77" s="176" t="s">
        <v>45</v>
      </c>
      <c r="CS77" s="176"/>
      <c r="CT77" s="176"/>
      <c r="CU77" s="53">
        <f t="shared" ref="CU77" si="1148">+CU42+CL77</f>
        <v>0</v>
      </c>
      <c r="CV77" s="2"/>
      <c r="CW77" s="175" t="s">
        <v>44</v>
      </c>
      <c r="CX77" s="176"/>
      <c r="CY77" s="176"/>
      <c r="CZ77" s="3">
        <f t="shared" ref="CZ77" si="1149">+DD57+CQ77</f>
        <v>0</v>
      </c>
      <c r="DA77" s="176" t="s">
        <v>45</v>
      </c>
      <c r="DB77" s="176"/>
      <c r="DC77" s="176"/>
      <c r="DD77" s="53">
        <f t="shared" ref="DD77" si="1150">+DD42+CU77</f>
        <v>0</v>
      </c>
      <c r="DE77" s="2"/>
      <c r="DF77" s="175" t="s">
        <v>44</v>
      </c>
      <c r="DG77" s="176"/>
      <c r="DH77" s="176"/>
      <c r="DI77" s="3">
        <f t="shared" ref="DI77" si="1151">+DM57+CZ77</f>
        <v>0</v>
      </c>
      <c r="DJ77" s="176" t="s">
        <v>45</v>
      </c>
      <c r="DK77" s="176"/>
      <c r="DL77" s="176"/>
      <c r="DM77" s="53">
        <f t="shared" ref="DM77" si="1152">+DM42+DD77</f>
        <v>0</v>
      </c>
      <c r="DN77" s="2"/>
      <c r="DO77" s="175" t="s">
        <v>44</v>
      </c>
      <c r="DP77" s="176"/>
      <c r="DQ77" s="176"/>
      <c r="DR77" s="3">
        <f t="shared" ref="DR77" si="1153">+DV57+DI77</f>
        <v>0</v>
      </c>
      <c r="DS77" s="176" t="s">
        <v>45</v>
      </c>
      <c r="DT77" s="176"/>
      <c r="DU77" s="176"/>
      <c r="DV77" s="53">
        <f t="shared" ref="DV77" si="1154">+DV42+DM77</f>
        <v>0</v>
      </c>
      <c r="DW77" s="2"/>
      <c r="DX77" s="175" t="s">
        <v>44</v>
      </c>
      <c r="DY77" s="176"/>
      <c r="DZ77" s="176"/>
      <c r="EA77" s="3">
        <f t="shared" ref="EA77" si="1155">+EE57+DR77</f>
        <v>0</v>
      </c>
      <c r="EB77" s="176" t="s">
        <v>45</v>
      </c>
      <c r="EC77" s="176"/>
      <c r="ED77" s="176"/>
      <c r="EE77" s="53">
        <f t="shared" ref="EE77" si="1156">+EE42+DV77</f>
        <v>0</v>
      </c>
      <c r="EF77" s="2"/>
      <c r="EG77" s="175" t="s">
        <v>44</v>
      </c>
      <c r="EH77" s="176"/>
      <c r="EI77" s="176"/>
      <c r="EJ77" s="3">
        <f t="shared" ref="EJ77" si="1157">+EN57+EA77</f>
        <v>0</v>
      </c>
      <c r="EK77" s="176" t="s">
        <v>45</v>
      </c>
      <c r="EL77" s="176"/>
      <c r="EM77" s="176"/>
      <c r="EN77" s="53">
        <f t="shared" ref="EN77" si="1158">+EN42+EE77</f>
        <v>0</v>
      </c>
      <c r="EO77" s="2"/>
      <c r="EP77" s="175" t="s">
        <v>44</v>
      </c>
      <c r="EQ77" s="176"/>
      <c r="ER77" s="176"/>
      <c r="ES77" s="3">
        <f t="shared" ref="ES77" si="1159">+EW57+EJ77</f>
        <v>0</v>
      </c>
      <c r="ET77" s="176" t="s">
        <v>45</v>
      </c>
      <c r="EU77" s="176"/>
      <c r="EV77" s="176"/>
      <c r="EW77" s="53">
        <f t="shared" ref="EW77" si="1160">+EW42+EN77</f>
        <v>0</v>
      </c>
      <c r="EX77" s="2"/>
      <c r="EY77" s="175" t="s">
        <v>44</v>
      </c>
      <c r="EZ77" s="176"/>
      <c r="FA77" s="176"/>
      <c r="FB77" s="3">
        <f t="shared" ref="FB77" si="1161">+FF57+ES77</f>
        <v>0</v>
      </c>
      <c r="FC77" s="176" t="s">
        <v>45</v>
      </c>
      <c r="FD77" s="176"/>
      <c r="FE77" s="176"/>
      <c r="FF77" s="53">
        <f t="shared" ref="FF77" si="1162">+FF42+EW77</f>
        <v>0</v>
      </c>
      <c r="FG77" s="2"/>
      <c r="FH77" s="175" t="s">
        <v>44</v>
      </c>
      <c r="FI77" s="176"/>
      <c r="FJ77" s="176"/>
      <c r="FK77" s="3">
        <f t="shared" ref="FK77" si="1163">+FO57+FB77</f>
        <v>0</v>
      </c>
      <c r="FL77" s="176" t="s">
        <v>45</v>
      </c>
      <c r="FM77" s="176"/>
      <c r="FN77" s="176"/>
      <c r="FO77" s="53">
        <f t="shared" ref="FO77" si="1164">+FO42+FF77</f>
        <v>0</v>
      </c>
      <c r="FP77" s="2"/>
      <c r="FQ77" s="175" t="s">
        <v>44</v>
      </c>
      <c r="FR77" s="176"/>
      <c r="FS77" s="176"/>
      <c r="FT77" s="3">
        <f t="shared" ref="FT77" si="1165">+FX57+FK77</f>
        <v>0</v>
      </c>
      <c r="FU77" s="176" t="s">
        <v>45</v>
      </c>
      <c r="FV77" s="176"/>
      <c r="FW77" s="176"/>
      <c r="FX77" s="53">
        <f t="shared" ref="FX77" si="1166">+FX42+FO77</f>
        <v>0</v>
      </c>
      <c r="FY77" s="2"/>
      <c r="FZ77" s="175" t="s">
        <v>44</v>
      </c>
      <c r="GA77" s="176"/>
      <c r="GB77" s="176"/>
      <c r="GC77" s="3">
        <f t="shared" ref="GC77" si="1167">+GG57+FT77</f>
        <v>0</v>
      </c>
      <c r="GD77" s="176" t="s">
        <v>45</v>
      </c>
      <c r="GE77" s="176"/>
      <c r="GF77" s="176"/>
      <c r="GG77" s="53">
        <f t="shared" ref="GG77" si="1168">+GG42+FX77</f>
        <v>0</v>
      </c>
      <c r="GH77" s="2"/>
      <c r="GI77" s="175" t="s">
        <v>44</v>
      </c>
      <c r="GJ77" s="176"/>
      <c r="GK77" s="176"/>
      <c r="GL77" s="3">
        <f t="shared" ref="GL77" si="1169">+GP57+GC77</f>
        <v>0</v>
      </c>
      <c r="GM77" s="176" t="s">
        <v>45</v>
      </c>
      <c r="GN77" s="176"/>
      <c r="GO77" s="176"/>
      <c r="GP77" s="53">
        <f t="shared" ref="GP77" si="1170">+GP42+GG77</f>
        <v>0</v>
      </c>
      <c r="GQ77" s="2"/>
      <c r="GR77" s="175" t="s">
        <v>44</v>
      </c>
      <c r="GS77" s="176"/>
      <c r="GT77" s="176"/>
      <c r="GU77" s="3">
        <f t="shared" ref="GU77" si="1171">+GY57+GL77</f>
        <v>0</v>
      </c>
      <c r="GV77" s="176" t="s">
        <v>45</v>
      </c>
      <c r="GW77" s="176"/>
      <c r="GX77" s="176"/>
      <c r="GY77" s="53">
        <f t="shared" ref="GY77" si="1172">+GY42+GP77</f>
        <v>0</v>
      </c>
      <c r="GZ77" s="2"/>
      <c r="HA77" s="175" t="s">
        <v>44</v>
      </c>
      <c r="HB77" s="176"/>
      <c r="HC77" s="176"/>
      <c r="HD77" s="3">
        <f t="shared" ref="HD77" si="1173">+HH57+GU77</f>
        <v>0</v>
      </c>
      <c r="HE77" s="176" t="s">
        <v>45</v>
      </c>
      <c r="HF77" s="176"/>
      <c r="HG77" s="176"/>
      <c r="HH77" s="53">
        <f t="shared" ref="HH77" si="1174">+HH42+GY77</f>
        <v>0</v>
      </c>
      <c r="HI77" s="2"/>
      <c r="HJ77" s="175" t="s">
        <v>44</v>
      </c>
      <c r="HK77" s="176"/>
      <c r="HL77" s="176"/>
      <c r="HM77" s="3">
        <f t="shared" ref="HM77" si="1175">+HQ57+HD77</f>
        <v>0</v>
      </c>
      <c r="HN77" s="176" t="s">
        <v>45</v>
      </c>
      <c r="HO77" s="176"/>
      <c r="HP77" s="176"/>
      <c r="HQ77" s="53">
        <f t="shared" ref="HQ77" si="1176">+HQ42+HH77</f>
        <v>0</v>
      </c>
      <c r="HR77" s="2"/>
      <c r="HS77" s="175" t="s">
        <v>44</v>
      </c>
      <c r="HT77" s="176"/>
      <c r="HU77" s="176"/>
      <c r="HV77" s="3">
        <f t="shared" ref="HV77" si="1177">+HZ57+HM77</f>
        <v>0</v>
      </c>
      <c r="HW77" s="176" t="s">
        <v>45</v>
      </c>
      <c r="HX77" s="176"/>
      <c r="HY77" s="176"/>
      <c r="HZ77" s="53">
        <f t="shared" ref="HZ77" si="1178">+HZ42+HQ77</f>
        <v>0</v>
      </c>
      <c r="IA77" s="2"/>
      <c r="IB77" s="175" t="s">
        <v>44</v>
      </c>
      <c r="IC77" s="176"/>
      <c r="ID77" s="176"/>
      <c r="IE77" s="3">
        <f t="shared" ref="IE77" si="1179">+II57+HV77</f>
        <v>0</v>
      </c>
      <c r="IF77" s="176" t="s">
        <v>45</v>
      </c>
      <c r="IG77" s="176"/>
      <c r="IH77" s="176"/>
      <c r="II77" s="53">
        <f t="shared" ref="II77" si="1180">+II42+HZ77</f>
        <v>0</v>
      </c>
      <c r="IJ77" s="2"/>
      <c r="IK77" s="175" t="s">
        <v>44</v>
      </c>
      <c r="IL77" s="176"/>
      <c r="IM77" s="176"/>
      <c r="IN77" s="3">
        <f t="shared" ref="IN77" si="1181">+IR57+IE77</f>
        <v>0</v>
      </c>
      <c r="IO77" s="176" t="s">
        <v>45</v>
      </c>
      <c r="IP77" s="176"/>
      <c r="IQ77" s="176"/>
      <c r="IR77" s="53">
        <f t="shared" ref="IR77" si="1182">+IR42+II77</f>
        <v>0</v>
      </c>
      <c r="IS77" s="2"/>
      <c r="IT77" s="175" t="s">
        <v>44</v>
      </c>
      <c r="IU77" s="176"/>
      <c r="IV77" s="176"/>
      <c r="IW77" s="3">
        <f t="shared" ref="IW77" si="1183">+JA57+IN77</f>
        <v>0</v>
      </c>
      <c r="IX77" s="176" t="s">
        <v>45</v>
      </c>
      <c r="IY77" s="176"/>
      <c r="IZ77" s="176"/>
      <c r="JA77" s="53">
        <f t="shared" ref="JA77" si="1184">+JA42+IR77</f>
        <v>0</v>
      </c>
      <c r="JB77" s="2"/>
      <c r="JC77" s="175" t="s">
        <v>44</v>
      </c>
      <c r="JD77" s="176"/>
      <c r="JE77" s="176"/>
      <c r="JF77" s="3">
        <f t="shared" ref="JF77" si="1185">+JJ57+IW77</f>
        <v>0</v>
      </c>
      <c r="JG77" s="176" t="s">
        <v>45</v>
      </c>
      <c r="JH77" s="176"/>
      <c r="JI77" s="176"/>
      <c r="JJ77" s="53">
        <f t="shared" ref="JJ77" si="1186">+JJ42+JA77</f>
        <v>0</v>
      </c>
      <c r="JK77" s="2"/>
      <c r="JL77" s="175" t="s">
        <v>44</v>
      </c>
      <c r="JM77" s="176"/>
      <c r="JN77" s="176"/>
      <c r="JO77" s="3">
        <f t="shared" ref="JO77" si="1187">+JS57+JF77</f>
        <v>0</v>
      </c>
      <c r="JP77" s="176" t="s">
        <v>45</v>
      </c>
      <c r="JQ77" s="176"/>
      <c r="JR77" s="176"/>
      <c r="JS77" s="53">
        <f t="shared" ref="JS77" si="1188">+JS42+JJ77</f>
        <v>0</v>
      </c>
      <c r="JT77" s="2"/>
    </row>
    <row r="78" spans="2:280" ht="12" customHeight="1" x14ac:dyDescent="0.25">
      <c r="B78" s="175" t="s">
        <v>46</v>
      </c>
      <c r="C78" s="176"/>
      <c r="D78" s="176"/>
      <c r="E78" s="3">
        <f>+E68</f>
        <v>0</v>
      </c>
      <c r="F78" s="176" t="s">
        <v>47</v>
      </c>
      <c r="G78" s="176"/>
      <c r="H78" s="176"/>
      <c r="I78" s="53">
        <f>+I59</f>
        <v>0</v>
      </c>
      <c r="K78" s="175" t="s">
        <v>46</v>
      </c>
      <c r="L78" s="176"/>
      <c r="M78" s="176"/>
      <c r="N78" s="3">
        <f>+N68+E78</f>
        <v>0</v>
      </c>
      <c r="O78" s="176" t="s">
        <v>47</v>
      </c>
      <c r="P78" s="176"/>
      <c r="Q78" s="176"/>
      <c r="R78" s="53">
        <f>+R59+I78</f>
        <v>0</v>
      </c>
      <c r="S78" s="2"/>
      <c r="T78" s="175" t="s">
        <v>46</v>
      </c>
      <c r="U78" s="176"/>
      <c r="V78" s="176"/>
      <c r="W78" s="3">
        <f t="shared" ref="W78" si="1189">+W68+N78</f>
        <v>0</v>
      </c>
      <c r="X78" s="176" t="s">
        <v>47</v>
      </c>
      <c r="Y78" s="176"/>
      <c r="Z78" s="176"/>
      <c r="AA78" s="53">
        <f t="shared" ref="AA78" si="1190">+AA59+R78</f>
        <v>0</v>
      </c>
      <c r="AB78" s="2"/>
      <c r="AC78" s="175" t="s">
        <v>46</v>
      </c>
      <c r="AD78" s="176"/>
      <c r="AE78" s="176"/>
      <c r="AF78" s="3">
        <f t="shared" ref="AF78" si="1191">+AF68+W78</f>
        <v>0</v>
      </c>
      <c r="AG78" s="176" t="s">
        <v>47</v>
      </c>
      <c r="AH78" s="176"/>
      <c r="AI78" s="176"/>
      <c r="AJ78" s="53">
        <f t="shared" ref="AJ78" si="1192">+AJ59+AA78</f>
        <v>0</v>
      </c>
      <c r="AK78" s="2"/>
      <c r="AL78" s="175" t="s">
        <v>46</v>
      </c>
      <c r="AM78" s="176"/>
      <c r="AN78" s="176"/>
      <c r="AO78" s="3">
        <f t="shared" ref="AO78" si="1193">+AO68+AF78</f>
        <v>0</v>
      </c>
      <c r="AP78" s="176" t="s">
        <v>47</v>
      </c>
      <c r="AQ78" s="176"/>
      <c r="AR78" s="176"/>
      <c r="AS78" s="53">
        <f t="shared" ref="AS78" si="1194">+AS59+AJ78</f>
        <v>0</v>
      </c>
      <c r="AT78" s="2"/>
      <c r="AU78" s="175" t="s">
        <v>46</v>
      </c>
      <c r="AV78" s="176"/>
      <c r="AW78" s="176"/>
      <c r="AX78" s="3">
        <f t="shared" ref="AX78" si="1195">+AX68+AO78</f>
        <v>0</v>
      </c>
      <c r="AY78" s="176" t="s">
        <v>47</v>
      </c>
      <c r="AZ78" s="176"/>
      <c r="BA78" s="176"/>
      <c r="BB78" s="53">
        <f t="shared" ref="BB78" si="1196">+BB59+AS78</f>
        <v>0</v>
      </c>
      <c r="BC78" s="2"/>
      <c r="BD78" s="175" t="s">
        <v>46</v>
      </c>
      <c r="BE78" s="176"/>
      <c r="BF78" s="176"/>
      <c r="BG78" s="3">
        <f t="shared" ref="BG78" si="1197">+BG68+AX78</f>
        <v>0</v>
      </c>
      <c r="BH78" s="176" t="s">
        <v>47</v>
      </c>
      <c r="BI78" s="176"/>
      <c r="BJ78" s="176"/>
      <c r="BK78" s="53">
        <f t="shared" ref="BK78" si="1198">+BK59+BB78</f>
        <v>0</v>
      </c>
      <c r="BL78" s="2"/>
      <c r="BM78" s="175" t="s">
        <v>46</v>
      </c>
      <c r="BN78" s="176"/>
      <c r="BO78" s="176"/>
      <c r="BP78" s="3">
        <f t="shared" ref="BP78" si="1199">+BP68+BG78</f>
        <v>0</v>
      </c>
      <c r="BQ78" s="176" t="s">
        <v>47</v>
      </c>
      <c r="BR78" s="176"/>
      <c r="BS78" s="176"/>
      <c r="BT78" s="53">
        <f t="shared" ref="BT78" si="1200">+BT59+BK78</f>
        <v>0</v>
      </c>
      <c r="BU78" s="2"/>
      <c r="BV78" s="175" t="s">
        <v>46</v>
      </c>
      <c r="BW78" s="176"/>
      <c r="BX78" s="176"/>
      <c r="BY78" s="3">
        <f t="shared" ref="BY78" si="1201">+BY68+BP78</f>
        <v>0</v>
      </c>
      <c r="BZ78" s="176" t="s">
        <v>47</v>
      </c>
      <c r="CA78" s="176"/>
      <c r="CB78" s="176"/>
      <c r="CC78" s="53">
        <f t="shared" ref="CC78" si="1202">+CC59+BT78</f>
        <v>0</v>
      </c>
      <c r="CD78" s="2"/>
      <c r="CE78" s="175" t="s">
        <v>46</v>
      </c>
      <c r="CF78" s="176"/>
      <c r="CG78" s="176"/>
      <c r="CH78" s="3">
        <f t="shared" ref="CH78" si="1203">+CH68+BY78</f>
        <v>0</v>
      </c>
      <c r="CI78" s="176" t="s">
        <v>47</v>
      </c>
      <c r="CJ78" s="176"/>
      <c r="CK78" s="176"/>
      <c r="CL78" s="53">
        <f t="shared" ref="CL78" si="1204">+CL59+CC78</f>
        <v>0</v>
      </c>
      <c r="CM78" s="2"/>
      <c r="CN78" s="175" t="s">
        <v>46</v>
      </c>
      <c r="CO78" s="176"/>
      <c r="CP78" s="176"/>
      <c r="CQ78" s="3">
        <f t="shared" ref="CQ78" si="1205">+CQ68+CH78</f>
        <v>0</v>
      </c>
      <c r="CR78" s="176" t="s">
        <v>47</v>
      </c>
      <c r="CS78" s="176"/>
      <c r="CT78" s="176"/>
      <c r="CU78" s="53">
        <f t="shared" ref="CU78" si="1206">+CU59+CL78</f>
        <v>0</v>
      </c>
      <c r="CV78" s="2"/>
      <c r="CW78" s="175" t="s">
        <v>46</v>
      </c>
      <c r="CX78" s="176"/>
      <c r="CY78" s="176"/>
      <c r="CZ78" s="3">
        <f t="shared" ref="CZ78" si="1207">+CZ68+CQ78</f>
        <v>0</v>
      </c>
      <c r="DA78" s="176" t="s">
        <v>47</v>
      </c>
      <c r="DB78" s="176"/>
      <c r="DC78" s="176"/>
      <c r="DD78" s="53">
        <f t="shared" ref="DD78" si="1208">+DD59+CU78</f>
        <v>0</v>
      </c>
      <c r="DE78" s="2"/>
      <c r="DF78" s="175" t="s">
        <v>46</v>
      </c>
      <c r="DG78" s="176"/>
      <c r="DH78" s="176"/>
      <c r="DI78" s="3">
        <f t="shared" ref="DI78" si="1209">+DI68+CZ78</f>
        <v>0</v>
      </c>
      <c r="DJ78" s="176" t="s">
        <v>47</v>
      </c>
      <c r="DK78" s="176"/>
      <c r="DL78" s="176"/>
      <c r="DM78" s="53">
        <f t="shared" ref="DM78" si="1210">+DM59+DD78</f>
        <v>0</v>
      </c>
      <c r="DN78" s="2"/>
      <c r="DO78" s="175" t="s">
        <v>46</v>
      </c>
      <c r="DP78" s="176"/>
      <c r="DQ78" s="176"/>
      <c r="DR78" s="3">
        <f t="shared" ref="DR78" si="1211">+DR68+DI78</f>
        <v>0</v>
      </c>
      <c r="DS78" s="176" t="s">
        <v>47</v>
      </c>
      <c r="DT78" s="176"/>
      <c r="DU78" s="176"/>
      <c r="DV78" s="53">
        <f t="shared" ref="DV78" si="1212">+DV59+DM78</f>
        <v>0</v>
      </c>
      <c r="DW78" s="2"/>
      <c r="DX78" s="175" t="s">
        <v>46</v>
      </c>
      <c r="DY78" s="176"/>
      <c r="DZ78" s="176"/>
      <c r="EA78" s="3">
        <f t="shared" ref="EA78" si="1213">+EA68+DR78</f>
        <v>0</v>
      </c>
      <c r="EB78" s="176" t="s">
        <v>47</v>
      </c>
      <c r="EC78" s="176"/>
      <c r="ED78" s="176"/>
      <c r="EE78" s="53">
        <f t="shared" ref="EE78" si="1214">+EE59+DV78</f>
        <v>0</v>
      </c>
      <c r="EF78" s="2"/>
      <c r="EG78" s="175" t="s">
        <v>46</v>
      </c>
      <c r="EH78" s="176"/>
      <c r="EI78" s="176"/>
      <c r="EJ78" s="3">
        <f t="shared" ref="EJ78" si="1215">+EJ68+EA78</f>
        <v>0</v>
      </c>
      <c r="EK78" s="176" t="s">
        <v>47</v>
      </c>
      <c r="EL78" s="176"/>
      <c r="EM78" s="176"/>
      <c r="EN78" s="53">
        <f t="shared" ref="EN78" si="1216">+EN59+EE78</f>
        <v>0</v>
      </c>
      <c r="EO78" s="2"/>
      <c r="EP78" s="175" t="s">
        <v>46</v>
      </c>
      <c r="EQ78" s="176"/>
      <c r="ER78" s="176"/>
      <c r="ES78" s="3">
        <f t="shared" ref="ES78" si="1217">+ES68+EJ78</f>
        <v>0</v>
      </c>
      <c r="ET78" s="176" t="s">
        <v>47</v>
      </c>
      <c r="EU78" s="176"/>
      <c r="EV78" s="176"/>
      <c r="EW78" s="53">
        <f t="shared" ref="EW78" si="1218">+EW59+EN78</f>
        <v>0</v>
      </c>
      <c r="EX78" s="2"/>
      <c r="EY78" s="175" t="s">
        <v>46</v>
      </c>
      <c r="EZ78" s="176"/>
      <c r="FA78" s="176"/>
      <c r="FB78" s="3">
        <f t="shared" ref="FB78" si="1219">+FB68+ES78</f>
        <v>0</v>
      </c>
      <c r="FC78" s="176" t="s">
        <v>47</v>
      </c>
      <c r="FD78" s="176"/>
      <c r="FE78" s="176"/>
      <c r="FF78" s="53">
        <f t="shared" ref="FF78" si="1220">+FF59+EW78</f>
        <v>0</v>
      </c>
      <c r="FG78" s="2"/>
      <c r="FH78" s="175" t="s">
        <v>46</v>
      </c>
      <c r="FI78" s="176"/>
      <c r="FJ78" s="176"/>
      <c r="FK78" s="3">
        <f t="shared" ref="FK78" si="1221">+FK68+FB78</f>
        <v>0</v>
      </c>
      <c r="FL78" s="176" t="s">
        <v>47</v>
      </c>
      <c r="FM78" s="176"/>
      <c r="FN78" s="176"/>
      <c r="FO78" s="53">
        <f t="shared" ref="FO78" si="1222">+FO59+FF78</f>
        <v>0</v>
      </c>
      <c r="FP78" s="2"/>
      <c r="FQ78" s="175" t="s">
        <v>46</v>
      </c>
      <c r="FR78" s="176"/>
      <c r="FS78" s="176"/>
      <c r="FT78" s="3">
        <f t="shared" ref="FT78" si="1223">+FT68+FK78</f>
        <v>0</v>
      </c>
      <c r="FU78" s="176" t="s">
        <v>47</v>
      </c>
      <c r="FV78" s="176"/>
      <c r="FW78" s="176"/>
      <c r="FX78" s="53">
        <f t="shared" ref="FX78" si="1224">+FX59+FO78</f>
        <v>0</v>
      </c>
      <c r="FY78" s="2"/>
      <c r="FZ78" s="175" t="s">
        <v>46</v>
      </c>
      <c r="GA78" s="176"/>
      <c r="GB78" s="176"/>
      <c r="GC78" s="3">
        <f t="shared" ref="GC78" si="1225">+GC68+FT78</f>
        <v>0</v>
      </c>
      <c r="GD78" s="176" t="s">
        <v>47</v>
      </c>
      <c r="GE78" s="176"/>
      <c r="GF78" s="176"/>
      <c r="GG78" s="53">
        <f t="shared" ref="GG78" si="1226">+GG59+FX78</f>
        <v>0</v>
      </c>
      <c r="GH78" s="2"/>
      <c r="GI78" s="175" t="s">
        <v>46</v>
      </c>
      <c r="GJ78" s="176"/>
      <c r="GK78" s="176"/>
      <c r="GL78" s="3">
        <f t="shared" ref="GL78" si="1227">+GL68+GC78</f>
        <v>0</v>
      </c>
      <c r="GM78" s="176" t="s">
        <v>47</v>
      </c>
      <c r="GN78" s="176"/>
      <c r="GO78" s="176"/>
      <c r="GP78" s="53">
        <f t="shared" ref="GP78" si="1228">+GP59+GG78</f>
        <v>0</v>
      </c>
      <c r="GQ78" s="2"/>
      <c r="GR78" s="175" t="s">
        <v>46</v>
      </c>
      <c r="GS78" s="176"/>
      <c r="GT78" s="176"/>
      <c r="GU78" s="3">
        <f t="shared" ref="GU78" si="1229">+GU68+GL78</f>
        <v>0</v>
      </c>
      <c r="GV78" s="176" t="s">
        <v>47</v>
      </c>
      <c r="GW78" s="176"/>
      <c r="GX78" s="176"/>
      <c r="GY78" s="53">
        <f t="shared" ref="GY78" si="1230">+GY59+GP78</f>
        <v>0</v>
      </c>
      <c r="GZ78" s="2"/>
      <c r="HA78" s="175" t="s">
        <v>46</v>
      </c>
      <c r="HB78" s="176"/>
      <c r="HC78" s="176"/>
      <c r="HD78" s="3">
        <f t="shared" ref="HD78" si="1231">+HD68+GU78</f>
        <v>0</v>
      </c>
      <c r="HE78" s="176" t="s">
        <v>47</v>
      </c>
      <c r="HF78" s="176"/>
      <c r="HG78" s="176"/>
      <c r="HH78" s="53">
        <f t="shared" ref="HH78" si="1232">+HH59+GY78</f>
        <v>0</v>
      </c>
      <c r="HI78" s="2"/>
      <c r="HJ78" s="175" t="s">
        <v>46</v>
      </c>
      <c r="HK78" s="176"/>
      <c r="HL78" s="176"/>
      <c r="HM78" s="3">
        <f t="shared" ref="HM78" si="1233">+HM68+HD78</f>
        <v>0</v>
      </c>
      <c r="HN78" s="176" t="s">
        <v>47</v>
      </c>
      <c r="HO78" s="176"/>
      <c r="HP78" s="176"/>
      <c r="HQ78" s="53">
        <f t="shared" ref="HQ78" si="1234">+HQ59+HH78</f>
        <v>0</v>
      </c>
      <c r="HR78" s="2"/>
      <c r="HS78" s="175" t="s">
        <v>46</v>
      </c>
      <c r="HT78" s="176"/>
      <c r="HU78" s="176"/>
      <c r="HV78" s="3">
        <f t="shared" ref="HV78" si="1235">+HV68+HM78</f>
        <v>0</v>
      </c>
      <c r="HW78" s="176" t="s">
        <v>47</v>
      </c>
      <c r="HX78" s="176"/>
      <c r="HY78" s="176"/>
      <c r="HZ78" s="53">
        <f t="shared" ref="HZ78" si="1236">+HZ59+HQ78</f>
        <v>0</v>
      </c>
      <c r="IA78" s="2"/>
      <c r="IB78" s="175" t="s">
        <v>46</v>
      </c>
      <c r="IC78" s="176"/>
      <c r="ID78" s="176"/>
      <c r="IE78" s="3">
        <f t="shared" ref="IE78" si="1237">+IE68+HV78</f>
        <v>0</v>
      </c>
      <c r="IF78" s="176" t="s">
        <v>47</v>
      </c>
      <c r="IG78" s="176"/>
      <c r="IH78" s="176"/>
      <c r="II78" s="53">
        <f t="shared" ref="II78" si="1238">+II59+HZ78</f>
        <v>0</v>
      </c>
      <c r="IJ78" s="2"/>
      <c r="IK78" s="175" t="s">
        <v>46</v>
      </c>
      <c r="IL78" s="176"/>
      <c r="IM78" s="176"/>
      <c r="IN78" s="3">
        <f t="shared" ref="IN78" si="1239">+IN68+IE78</f>
        <v>0</v>
      </c>
      <c r="IO78" s="176" t="s">
        <v>47</v>
      </c>
      <c r="IP78" s="176"/>
      <c r="IQ78" s="176"/>
      <c r="IR78" s="53">
        <f t="shared" ref="IR78" si="1240">+IR59+II78</f>
        <v>0</v>
      </c>
      <c r="IS78" s="2"/>
      <c r="IT78" s="175" t="s">
        <v>46</v>
      </c>
      <c r="IU78" s="176"/>
      <c r="IV78" s="176"/>
      <c r="IW78" s="3">
        <f t="shared" ref="IW78" si="1241">+IW68+IN78</f>
        <v>0</v>
      </c>
      <c r="IX78" s="176" t="s">
        <v>47</v>
      </c>
      <c r="IY78" s="176"/>
      <c r="IZ78" s="176"/>
      <c r="JA78" s="53">
        <f t="shared" ref="JA78" si="1242">+JA59+IR78</f>
        <v>0</v>
      </c>
      <c r="JB78" s="2"/>
      <c r="JC78" s="175" t="s">
        <v>46</v>
      </c>
      <c r="JD78" s="176"/>
      <c r="JE78" s="176"/>
      <c r="JF78" s="3">
        <f t="shared" ref="JF78" si="1243">+JF68+IW78</f>
        <v>0</v>
      </c>
      <c r="JG78" s="176" t="s">
        <v>47</v>
      </c>
      <c r="JH78" s="176"/>
      <c r="JI78" s="176"/>
      <c r="JJ78" s="53">
        <f t="shared" ref="JJ78" si="1244">+JJ59+JA78</f>
        <v>0</v>
      </c>
      <c r="JK78" s="2"/>
      <c r="JL78" s="175" t="s">
        <v>46</v>
      </c>
      <c r="JM78" s="176"/>
      <c r="JN78" s="176"/>
      <c r="JO78" s="3">
        <f t="shared" ref="JO78" si="1245">+JO68+JF78</f>
        <v>0</v>
      </c>
      <c r="JP78" s="176" t="s">
        <v>47</v>
      </c>
      <c r="JQ78" s="176"/>
      <c r="JR78" s="176"/>
      <c r="JS78" s="53">
        <f t="shared" ref="JS78" si="1246">+JS59+JJ78</f>
        <v>0</v>
      </c>
      <c r="JT78" s="2"/>
    </row>
    <row r="79" spans="2:280" ht="12" customHeight="1" x14ac:dyDescent="0.25">
      <c r="B79" s="145" t="s">
        <v>48</v>
      </c>
      <c r="C79" s="146"/>
      <c r="D79" s="146"/>
      <c r="E79" s="54">
        <f>+E74-E77</f>
        <v>20</v>
      </c>
      <c r="F79" s="146" t="s">
        <v>49</v>
      </c>
      <c r="G79" s="146"/>
      <c r="H79" s="146"/>
      <c r="I79" s="55">
        <f>ROUND($E$70+SUM(E74:E76)-SUM(I74:I78)-I70,2)</f>
        <v>0</v>
      </c>
      <c r="K79" s="145" t="s">
        <v>48</v>
      </c>
      <c r="L79" s="146"/>
      <c r="M79" s="146"/>
      <c r="N79" s="54">
        <f>+N74-N77</f>
        <v>20</v>
      </c>
      <c r="O79" s="146" t="s">
        <v>49</v>
      </c>
      <c r="P79" s="146"/>
      <c r="Q79" s="146"/>
      <c r="R79" s="55">
        <f>ROUND($E$70+SUM(N74:N76)-SUM(R74:R78)-R70,2)</f>
        <v>0</v>
      </c>
      <c r="S79" s="2"/>
      <c r="T79" s="145" t="s">
        <v>48</v>
      </c>
      <c r="U79" s="146"/>
      <c r="V79" s="146"/>
      <c r="W79" s="54">
        <f t="shared" ref="W79" si="1247">+W74-W77</f>
        <v>20</v>
      </c>
      <c r="X79" s="146" t="s">
        <v>49</v>
      </c>
      <c r="Y79" s="146"/>
      <c r="Z79" s="146"/>
      <c r="AA79" s="55">
        <f t="shared" ref="AA79" si="1248">ROUND($E$70+SUM(W74:W76)-SUM(AA74:AA78)-AA70,2)</f>
        <v>43</v>
      </c>
      <c r="AB79" s="2"/>
      <c r="AC79" s="145" t="s">
        <v>48</v>
      </c>
      <c r="AD79" s="146"/>
      <c r="AE79" s="146"/>
      <c r="AF79" s="54">
        <f t="shared" ref="AF79" si="1249">+AF74-AF77</f>
        <v>20</v>
      </c>
      <c r="AG79" s="146" t="s">
        <v>49</v>
      </c>
      <c r="AH79" s="146"/>
      <c r="AI79" s="146"/>
      <c r="AJ79" s="55">
        <f t="shared" ref="AJ79" si="1250">ROUND($E$70+SUM(AF74:AF76)-SUM(AJ74:AJ78)-AJ70,2)</f>
        <v>43</v>
      </c>
      <c r="AK79" s="2"/>
      <c r="AL79" s="145" t="s">
        <v>48</v>
      </c>
      <c r="AM79" s="146"/>
      <c r="AN79" s="146"/>
      <c r="AO79" s="54">
        <f t="shared" ref="AO79" si="1251">+AO74-AO77</f>
        <v>20</v>
      </c>
      <c r="AP79" s="146" t="s">
        <v>49</v>
      </c>
      <c r="AQ79" s="146"/>
      <c r="AR79" s="146"/>
      <c r="AS79" s="55">
        <f t="shared" ref="AS79" si="1252">ROUND($E$70+SUM(AO74:AO76)-SUM(AS74:AS78)-AS70,2)</f>
        <v>43</v>
      </c>
      <c r="AT79" s="2"/>
      <c r="AU79" s="145" t="s">
        <v>48</v>
      </c>
      <c r="AV79" s="146"/>
      <c r="AW79" s="146"/>
      <c r="AX79" s="54">
        <f t="shared" ref="AX79" si="1253">+AX74-AX77</f>
        <v>20</v>
      </c>
      <c r="AY79" s="146" t="s">
        <v>49</v>
      </c>
      <c r="AZ79" s="146"/>
      <c r="BA79" s="146"/>
      <c r="BB79" s="55">
        <f t="shared" ref="BB79" si="1254">ROUND($E$70+SUM(AX74:AX76)-SUM(BB74:BB78)-BB70,2)</f>
        <v>43</v>
      </c>
      <c r="BC79" s="2"/>
      <c r="BD79" s="145" t="s">
        <v>48</v>
      </c>
      <c r="BE79" s="146"/>
      <c r="BF79" s="146"/>
      <c r="BG79" s="54">
        <f t="shared" ref="BG79" si="1255">+BG74-BG77</f>
        <v>20</v>
      </c>
      <c r="BH79" s="146" t="s">
        <v>49</v>
      </c>
      <c r="BI79" s="146"/>
      <c r="BJ79" s="146"/>
      <c r="BK79" s="55">
        <f t="shared" ref="BK79" si="1256">ROUND($E$70+SUM(BG74:BG76)-SUM(BK74:BK78)-BK70,2)</f>
        <v>43</v>
      </c>
      <c r="BL79" s="2"/>
      <c r="BM79" s="145" t="s">
        <v>48</v>
      </c>
      <c r="BN79" s="146"/>
      <c r="BO79" s="146"/>
      <c r="BP79" s="54">
        <f t="shared" ref="BP79" si="1257">+BP74-BP77</f>
        <v>20</v>
      </c>
      <c r="BQ79" s="146" t="s">
        <v>49</v>
      </c>
      <c r="BR79" s="146"/>
      <c r="BS79" s="146"/>
      <c r="BT79" s="55">
        <f t="shared" ref="BT79" si="1258">ROUND($E$70+SUM(BP74:BP76)-SUM(BT74:BT78)-BT70,2)</f>
        <v>43</v>
      </c>
      <c r="BU79" s="2"/>
      <c r="BV79" s="145" t="s">
        <v>48</v>
      </c>
      <c r="BW79" s="146"/>
      <c r="BX79" s="146"/>
      <c r="BY79" s="54">
        <f t="shared" ref="BY79" si="1259">+BY74-BY77</f>
        <v>20</v>
      </c>
      <c r="BZ79" s="146" t="s">
        <v>49</v>
      </c>
      <c r="CA79" s="146"/>
      <c r="CB79" s="146"/>
      <c r="CC79" s="55">
        <f t="shared" ref="CC79" si="1260">ROUND($E$70+SUM(BY74:BY76)-SUM(CC74:CC78)-CC70,2)</f>
        <v>43</v>
      </c>
      <c r="CD79" s="2"/>
      <c r="CE79" s="145" t="s">
        <v>48</v>
      </c>
      <c r="CF79" s="146"/>
      <c r="CG79" s="146"/>
      <c r="CH79" s="54">
        <f t="shared" ref="CH79" si="1261">+CH74-CH77</f>
        <v>20</v>
      </c>
      <c r="CI79" s="146" t="s">
        <v>49</v>
      </c>
      <c r="CJ79" s="146"/>
      <c r="CK79" s="146"/>
      <c r="CL79" s="55">
        <f t="shared" ref="CL79" si="1262">ROUND($E$70+SUM(CH74:CH76)-SUM(CL74:CL78)-CL70,2)</f>
        <v>43</v>
      </c>
      <c r="CM79" s="2"/>
      <c r="CN79" s="145" t="s">
        <v>48</v>
      </c>
      <c r="CO79" s="146"/>
      <c r="CP79" s="146"/>
      <c r="CQ79" s="54">
        <f t="shared" ref="CQ79" si="1263">+CQ74-CQ77</f>
        <v>20</v>
      </c>
      <c r="CR79" s="146" t="s">
        <v>49</v>
      </c>
      <c r="CS79" s="146"/>
      <c r="CT79" s="146"/>
      <c r="CU79" s="55">
        <f t="shared" ref="CU79" si="1264">ROUND($E$70+SUM(CQ74:CQ76)-SUM(CU74:CU78)-CU70,2)</f>
        <v>43</v>
      </c>
      <c r="CV79" s="2"/>
      <c r="CW79" s="145" t="s">
        <v>48</v>
      </c>
      <c r="CX79" s="146"/>
      <c r="CY79" s="146"/>
      <c r="CZ79" s="54">
        <f t="shared" ref="CZ79" si="1265">+CZ74-CZ77</f>
        <v>20</v>
      </c>
      <c r="DA79" s="146" t="s">
        <v>49</v>
      </c>
      <c r="DB79" s="146"/>
      <c r="DC79" s="146"/>
      <c r="DD79" s="55">
        <f t="shared" ref="DD79" si="1266">ROUND($E$70+SUM(CZ74:CZ76)-SUM(DD74:DD78)-DD70,2)</f>
        <v>43</v>
      </c>
      <c r="DE79" s="2"/>
      <c r="DF79" s="145" t="s">
        <v>48</v>
      </c>
      <c r="DG79" s="146"/>
      <c r="DH79" s="146"/>
      <c r="DI79" s="54">
        <f t="shared" ref="DI79" si="1267">+DI74-DI77</f>
        <v>20</v>
      </c>
      <c r="DJ79" s="146" t="s">
        <v>49</v>
      </c>
      <c r="DK79" s="146"/>
      <c r="DL79" s="146"/>
      <c r="DM79" s="55">
        <f t="shared" ref="DM79" si="1268">ROUND($E$70+SUM(DI74:DI76)-SUM(DM74:DM78)-DM70,2)</f>
        <v>43</v>
      </c>
      <c r="DN79" s="2"/>
      <c r="DO79" s="145" t="s">
        <v>48</v>
      </c>
      <c r="DP79" s="146"/>
      <c r="DQ79" s="146"/>
      <c r="DR79" s="54">
        <f t="shared" ref="DR79" si="1269">+DR74-DR77</f>
        <v>20</v>
      </c>
      <c r="DS79" s="146" t="s">
        <v>49</v>
      </c>
      <c r="DT79" s="146"/>
      <c r="DU79" s="146"/>
      <c r="DV79" s="55">
        <f t="shared" ref="DV79" si="1270">ROUND($E$70+SUM(DR74:DR76)-SUM(DV74:DV78)-DV70,2)</f>
        <v>43</v>
      </c>
      <c r="DW79" s="2"/>
      <c r="DX79" s="145" t="s">
        <v>48</v>
      </c>
      <c r="DY79" s="146"/>
      <c r="DZ79" s="146"/>
      <c r="EA79" s="54">
        <f t="shared" ref="EA79" si="1271">+EA74-EA77</f>
        <v>20</v>
      </c>
      <c r="EB79" s="146" t="s">
        <v>49</v>
      </c>
      <c r="EC79" s="146"/>
      <c r="ED79" s="146"/>
      <c r="EE79" s="55">
        <f t="shared" ref="EE79" si="1272">ROUND($E$70+SUM(EA74:EA76)-SUM(EE74:EE78)-EE70,2)</f>
        <v>43</v>
      </c>
      <c r="EF79" s="2"/>
      <c r="EG79" s="145" t="s">
        <v>48</v>
      </c>
      <c r="EH79" s="146"/>
      <c r="EI79" s="146"/>
      <c r="EJ79" s="54">
        <f t="shared" ref="EJ79" si="1273">+EJ74-EJ77</f>
        <v>20</v>
      </c>
      <c r="EK79" s="146" t="s">
        <v>49</v>
      </c>
      <c r="EL79" s="146"/>
      <c r="EM79" s="146"/>
      <c r="EN79" s="55">
        <f t="shared" ref="EN79" si="1274">ROUND($E$70+SUM(EJ74:EJ76)-SUM(EN74:EN78)-EN70,2)</f>
        <v>43</v>
      </c>
      <c r="EO79" s="2"/>
      <c r="EP79" s="145" t="s">
        <v>48</v>
      </c>
      <c r="EQ79" s="146"/>
      <c r="ER79" s="146"/>
      <c r="ES79" s="54">
        <f t="shared" ref="ES79" si="1275">+ES74-ES77</f>
        <v>20</v>
      </c>
      <c r="ET79" s="146" t="s">
        <v>49</v>
      </c>
      <c r="EU79" s="146"/>
      <c r="EV79" s="146"/>
      <c r="EW79" s="55">
        <f t="shared" ref="EW79" si="1276">ROUND($E$70+SUM(ES74:ES76)-SUM(EW74:EW78)-EW70,2)</f>
        <v>43</v>
      </c>
      <c r="EX79" s="2"/>
      <c r="EY79" s="145" t="s">
        <v>48</v>
      </c>
      <c r="EZ79" s="146"/>
      <c r="FA79" s="146"/>
      <c r="FB79" s="54">
        <f t="shared" ref="FB79" si="1277">+FB74-FB77</f>
        <v>20</v>
      </c>
      <c r="FC79" s="146" t="s">
        <v>49</v>
      </c>
      <c r="FD79" s="146"/>
      <c r="FE79" s="146"/>
      <c r="FF79" s="55">
        <f t="shared" ref="FF79" si="1278">ROUND($E$70+SUM(FB74:FB76)-SUM(FF74:FF78)-FF70,2)</f>
        <v>43</v>
      </c>
      <c r="FG79" s="2"/>
      <c r="FH79" s="145" t="s">
        <v>48</v>
      </c>
      <c r="FI79" s="146"/>
      <c r="FJ79" s="146"/>
      <c r="FK79" s="54">
        <f t="shared" ref="FK79" si="1279">+FK74-FK77</f>
        <v>20</v>
      </c>
      <c r="FL79" s="146" t="s">
        <v>49</v>
      </c>
      <c r="FM79" s="146"/>
      <c r="FN79" s="146"/>
      <c r="FO79" s="55">
        <f t="shared" ref="FO79" si="1280">ROUND($E$70+SUM(FK74:FK76)-SUM(FO74:FO78)-FO70,2)</f>
        <v>43</v>
      </c>
      <c r="FP79" s="2"/>
      <c r="FQ79" s="145" t="s">
        <v>48</v>
      </c>
      <c r="FR79" s="146"/>
      <c r="FS79" s="146"/>
      <c r="FT79" s="54">
        <f t="shared" ref="FT79" si="1281">+FT74-FT77</f>
        <v>20</v>
      </c>
      <c r="FU79" s="146" t="s">
        <v>49</v>
      </c>
      <c r="FV79" s="146"/>
      <c r="FW79" s="146"/>
      <c r="FX79" s="55">
        <f t="shared" ref="FX79" si="1282">ROUND($E$70+SUM(FT74:FT76)-SUM(FX74:FX78)-FX70,2)</f>
        <v>43</v>
      </c>
      <c r="FY79" s="2"/>
      <c r="FZ79" s="145" t="s">
        <v>48</v>
      </c>
      <c r="GA79" s="146"/>
      <c r="GB79" s="146"/>
      <c r="GC79" s="54">
        <f t="shared" ref="GC79" si="1283">+GC74-GC77</f>
        <v>20</v>
      </c>
      <c r="GD79" s="146" t="s">
        <v>49</v>
      </c>
      <c r="GE79" s="146"/>
      <c r="GF79" s="146"/>
      <c r="GG79" s="55">
        <f t="shared" ref="GG79" si="1284">ROUND($E$70+SUM(GC74:GC76)-SUM(GG74:GG78)-GG70,2)</f>
        <v>43</v>
      </c>
      <c r="GH79" s="2"/>
      <c r="GI79" s="145" t="s">
        <v>48</v>
      </c>
      <c r="GJ79" s="146"/>
      <c r="GK79" s="146"/>
      <c r="GL79" s="54">
        <f t="shared" ref="GL79" si="1285">+GL74-GL77</f>
        <v>20</v>
      </c>
      <c r="GM79" s="146" t="s">
        <v>49</v>
      </c>
      <c r="GN79" s="146"/>
      <c r="GO79" s="146"/>
      <c r="GP79" s="55">
        <f t="shared" ref="GP79" si="1286">ROUND($E$70+SUM(GL74:GL76)-SUM(GP74:GP78)-GP70,2)</f>
        <v>43</v>
      </c>
      <c r="GQ79" s="2"/>
      <c r="GR79" s="145" t="s">
        <v>48</v>
      </c>
      <c r="GS79" s="146"/>
      <c r="GT79" s="146"/>
      <c r="GU79" s="54">
        <f t="shared" ref="GU79" si="1287">+GU74-GU77</f>
        <v>20</v>
      </c>
      <c r="GV79" s="146" t="s">
        <v>49</v>
      </c>
      <c r="GW79" s="146"/>
      <c r="GX79" s="146"/>
      <c r="GY79" s="55">
        <f t="shared" ref="GY79" si="1288">ROUND($E$70+SUM(GU74:GU76)-SUM(GY74:GY78)-GY70,2)</f>
        <v>43</v>
      </c>
      <c r="GZ79" s="2"/>
      <c r="HA79" s="145" t="s">
        <v>48</v>
      </c>
      <c r="HB79" s="146"/>
      <c r="HC79" s="146"/>
      <c r="HD79" s="54">
        <f t="shared" ref="HD79" si="1289">+HD74-HD77</f>
        <v>20</v>
      </c>
      <c r="HE79" s="146" t="s">
        <v>49</v>
      </c>
      <c r="HF79" s="146"/>
      <c r="HG79" s="146"/>
      <c r="HH79" s="55">
        <f t="shared" ref="HH79" si="1290">ROUND($E$70+SUM(HD74:HD76)-SUM(HH74:HH78)-HH70,2)</f>
        <v>43</v>
      </c>
      <c r="HI79" s="2"/>
      <c r="HJ79" s="145" t="s">
        <v>48</v>
      </c>
      <c r="HK79" s="146"/>
      <c r="HL79" s="146"/>
      <c r="HM79" s="54">
        <f t="shared" ref="HM79" si="1291">+HM74-HM77</f>
        <v>20</v>
      </c>
      <c r="HN79" s="146" t="s">
        <v>49</v>
      </c>
      <c r="HO79" s="146"/>
      <c r="HP79" s="146"/>
      <c r="HQ79" s="55">
        <f t="shared" ref="HQ79" si="1292">ROUND($E$70+SUM(HM74:HM76)-SUM(HQ74:HQ78)-HQ70,2)</f>
        <v>43</v>
      </c>
      <c r="HR79" s="2"/>
      <c r="HS79" s="145" t="s">
        <v>48</v>
      </c>
      <c r="HT79" s="146"/>
      <c r="HU79" s="146"/>
      <c r="HV79" s="54">
        <f t="shared" ref="HV79" si="1293">+HV74-HV77</f>
        <v>20</v>
      </c>
      <c r="HW79" s="146" t="s">
        <v>49</v>
      </c>
      <c r="HX79" s="146"/>
      <c r="HY79" s="146"/>
      <c r="HZ79" s="55">
        <f t="shared" ref="HZ79" si="1294">ROUND($E$70+SUM(HV74:HV76)-SUM(HZ74:HZ78)-HZ70,2)</f>
        <v>43</v>
      </c>
      <c r="IA79" s="2"/>
      <c r="IB79" s="145" t="s">
        <v>48</v>
      </c>
      <c r="IC79" s="146"/>
      <c r="ID79" s="146"/>
      <c r="IE79" s="54">
        <f t="shared" ref="IE79" si="1295">+IE74-IE77</f>
        <v>20</v>
      </c>
      <c r="IF79" s="146" t="s">
        <v>49</v>
      </c>
      <c r="IG79" s="146"/>
      <c r="IH79" s="146"/>
      <c r="II79" s="55">
        <f t="shared" ref="II79" si="1296">ROUND($E$70+SUM(IE74:IE76)-SUM(II74:II78)-II70,2)</f>
        <v>43</v>
      </c>
      <c r="IJ79" s="2"/>
      <c r="IK79" s="145" t="s">
        <v>48</v>
      </c>
      <c r="IL79" s="146"/>
      <c r="IM79" s="146"/>
      <c r="IN79" s="54">
        <f t="shared" ref="IN79" si="1297">+IN74-IN77</f>
        <v>20</v>
      </c>
      <c r="IO79" s="146" t="s">
        <v>49</v>
      </c>
      <c r="IP79" s="146"/>
      <c r="IQ79" s="146"/>
      <c r="IR79" s="55">
        <f t="shared" ref="IR79" si="1298">ROUND($E$70+SUM(IN74:IN76)-SUM(IR74:IR78)-IR70,2)</f>
        <v>43</v>
      </c>
      <c r="IS79" s="2"/>
      <c r="IT79" s="145" t="s">
        <v>48</v>
      </c>
      <c r="IU79" s="146"/>
      <c r="IV79" s="146"/>
      <c r="IW79" s="54">
        <f t="shared" ref="IW79" si="1299">+IW74-IW77</f>
        <v>20</v>
      </c>
      <c r="IX79" s="146" t="s">
        <v>49</v>
      </c>
      <c r="IY79" s="146"/>
      <c r="IZ79" s="146"/>
      <c r="JA79" s="55">
        <f t="shared" ref="JA79" si="1300">ROUND($E$70+SUM(IW74:IW76)-SUM(JA74:JA78)-JA70,2)</f>
        <v>43</v>
      </c>
      <c r="JB79" s="2"/>
      <c r="JC79" s="145" t="s">
        <v>48</v>
      </c>
      <c r="JD79" s="146"/>
      <c r="JE79" s="146"/>
      <c r="JF79" s="54">
        <f t="shared" ref="JF79" si="1301">+JF74-JF77</f>
        <v>20</v>
      </c>
      <c r="JG79" s="146" t="s">
        <v>49</v>
      </c>
      <c r="JH79" s="146"/>
      <c r="JI79" s="146"/>
      <c r="JJ79" s="55">
        <f t="shared" ref="JJ79" si="1302">ROUND($E$70+SUM(JF74:JF76)-SUM(JJ74:JJ78)-JJ70,2)</f>
        <v>43</v>
      </c>
      <c r="JK79" s="2"/>
      <c r="JL79" s="145" t="s">
        <v>48</v>
      </c>
      <c r="JM79" s="146"/>
      <c r="JN79" s="146"/>
      <c r="JO79" s="54">
        <f t="shared" ref="JO79" si="1303">+JO74-JO77</f>
        <v>20</v>
      </c>
      <c r="JP79" s="146" t="s">
        <v>49</v>
      </c>
      <c r="JQ79" s="146"/>
      <c r="JR79" s="146"/>
      <c r="JS79" s="55">
        <f t="shared" ref="JS79" si="1304">ROUND($E$70+SUM(JO74:JO76)-SUM(JS74:JS78)-JS70,2)</f>
        <v>43</v>
      </c>
      <c r="JT79" s="2"/>
    </row>
    <row r="80" spans="2:280" x14ac:dyDescent="0.25"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</row>
  </sheetData>
  <sheetProtection password="B709" sheet="1" objects="1" scenarios="1" formatColumns="0" formatRows="0"/>
  <mergeCells count="3689">
    <mergeCell ref="IK3:IR3"/>
    <mergeCell ref="IT3:JA3"/>
    <mergeCell ref="JC3:JJ3"/>
    <mergeCell ref="JL3:JS3"/>
    <mergeCell ref="IF7:IH7"/>
    <mergeCell ref="IO7:IQ7"/>
    <mergeCell ref="IX7:IZ7"/>
    <mergeCell ref="JG7:JI7"/>
    <mergeCell ref="JP7:JR7"/>
    <mergeCell ref="B3:I3"/>
    <mergeCell ref="K3:R3"/>
    <mergeCell ref="T3:AA3"/>
    <mergeCell ref="AC3:AJ3"/>
    <mergeCell ref="AL3:AS3"/>
    <mergeCell ref="AU3:BB3"/>
    <mergeCell ref="BD3:BK3"/>
    <mergeCell ref="BM3:BT3"/>
    <mergeCell ref="BV3:CC3"/>
    <mergeCell ref="CE3:CL3"/>
    <mergeCell ref="CN3:CU3"/>
    <mergeCell ref="CW3:DD3"/>
    <mergeCell ref="DF3:DM3"/>
    <mergeCell ref="DO3:DV3"/>
    <mergeCell ref="DX3:EE3"/>
    <mergeCell ref="EG3:EN3"/>
    <mergeCell ref="EP3:EW3"/>
    <mergeCell ref="EY3:FF3"/>
    <mergeCell ref="FH3:FO3"/>
    <mergeCell ref="FQ3:FX3"/>
    <mergeCell ref="FZ3:GG3"/>
    <mergeCell ref="GI3:GP3"/>
    <mergeCell ref="GR3:GY3"/>
    <mergeCell ref="HA3:HH3"/>
    <mergeCell ref="HJ3:HQ3"/>
    <mergeCell ref="HS3:HZ3"/>
    <mergeCell ref="IB3:II3"/>
    <mergeCell ref="HE6:HG6"/>
    <mergeCell ref="HN6:HP6"/>
    <mergeCell ref="HW6:HY6"/>
    <mergeCell ref="IF6:IH6"/>
    <mergeCell ref="IO6:IQ6"/>
    <mergeCell ref="IX6:IZ6"/>
    <mergeCell ref="JG6:JI6"/>
    <mergeCell ref="JP6:JR6"/>
    <mergeCell ref="X7:Z7"/>
    <mergeCell ref="AG7:AI7"/>
    <mergeCell ref="AP7:AR7"/>
    <mergeCell ref="AY7:BA7"/>
    <mergeCell ref="BH7:BJ7"/>
    <mergeCell ref="BQ7:BS7"/>
    <mergeCell ref="BZ7:CB7"/>
    <mergeCell ref="CI7:CK7"/>
    <mergeCell ref="CR7:CT7"/>
    <mergeCell ref="DA7:DC7"/>
    <mergeCell ref="DJ7:DL7"/>
    <mergeCell ref="DS7:DU7"/>
    <mergeCell ref="EB7:ED7"/>
    <mergeCell ref="EK7:EM7"/>
    <mergeCell ref="ET7:EV7"/>
    <mergeCell ref="FC7:FE7"/>
    <mergeCell ref="FL7:FN7"/>
    <mergeCell ref="FU7:FW7"/>
    <mergeCell ref="GD7:GF7"/>
    <mergeCell ref="GM7:GO7"/>
    <mergeCell ref="HE7:HG7"/>
    <mergeCell ref="HN7:HP7"/>
    <mergeCell ref="HW7:HY7"/>
    <mergeCell ref="B47:E47"/>
    <mergeCell ref="B48:D48"/>
    <mergeCell ref="F57:H57"/>
    <mergeCell ref="F56:H56"/>
    <mergeCell ref="B52:D52"/>
    <mergeCell ref="B53:D53"/>
    <mergeCell ref="F44:H44"/>
    <mergeCell ref="F45:H45"/>
    <mergeCell ref="F7:H7"/>
    <mergeCell ref="F6:H6"/>
    <mergeCell ref="O6:Q6"/>
    <mergeCell ref="O7:Q7"/>
    <mergeCell ref="X6:Z6"/>
    <mergeCell ref="AG6:AI6"/>
    <mergeCell ref="AP6:AR6"/>
    <mergeCell ref="AY6:BA6"/>
    <mergeCell ref="BH6:BJ6"/>
    <mergeCell ref="O8:Q8"/>
    <mergeCell ref="O57:Q57"/>
    <mergeCell ref="B27:D27"/>
    <mergeCell ref="B28:D28"/>
    <mergeCell ref="B29:D29"/>
    <mergeCell ref="B30:D30"/>
    <mergeCell ref="B32:D32"/>
    <mergeCell ref="B33:D33"/>
    <mergeCell ref="B34:D34"/>
    <mergeCell ref="B35:D35"/>
    <mergeCell ref="B54:D54"/>
    <mergeCell ref="B68:D68"/>
    <mergeCell ref="F68:H68"/>
    <mergeCell ref="F62:H62"/>
    <mergeCell ref="B71:D71"/>
    <mergeCell ref="B69:D69"/>
    <mergeCell ref="B70:D70"/>
    <mergeCell ref="F71:H71"/>
    <mergeCell ref="F69:H69"/>
    <mergeCell ref="F70:H70"/>
    <mergeCell ref="F64:H64"/>
    <mergeCell ref="F65:H65"/>
    <mergeCell ref="B65:D65"/>
    <mergeCell ref="B66:D66"/>
    <mergeCell ref="B67:D67"/>
    <mergeCell ref="B61:D61"/>
    <mergeCell ref="B60:D60"/>
    <mergeCell ref="B79:D79"/>
    <mergeCell ref="F74:H74"/>
    <mergeCell ref="F75:H75"/>
    <mergeCell ref="F76:H76"/>
    <mergeCell ref="F77:H77"/>
    <mergeCell ref="F78:H78"/>
    <mergeCell ref="F79:H79"/>
    <mergeCell ref="B74:D74"/>
    <mergeCell ref="B75:D75"/>
    <mergeCell ref="B76:D76"/>
    <mergeCell ref="B77:D77"/>
    <mergeCell ref="B78:D78"/>
    <mergeCell ref="B73:I73"/>
    <mergeCell ref="F66:H66"/>
    <mergeCell ref="F60:H60"/>
    <mergeCell ref="F61:H61"/>
    <mergeCell ref="B62:D62"/>
    <mergeCell ref="B63:D63"/>
    <mergeCell ref="B64:D64"/>
    <mergeCell ref="B1:E2"/>
    <mergeCell ref="F1:F2"/>
    <mergeCell ref="G1:G2"/>
    <mergeCell ref="H1:I1"/>
    <mergeCell ref="H2:I2"/>
    <mergeCell ref="F40:H40"/>
    <mergeCell ref="F41:I41"/>
    <mergeCell ref="B38:D38"/>
    <mergeCell ref="F38:H38"/>
    <mergeCell ref="B37:D37"/>
    <mergeCell ref="B36:D36"/>
    <mergeCell ref="F63:H63"/>
    <mergeCell ref="K38:M38"/>
    <mergeCell ref="M13:N13"/>
    <mergeCell ref="K18:M18"/>
    <mergeCell ref="K19:M19"/>
    <mergeCell ref="K20:N20"/>
    <mergeCell ref="B4:E4"/>
    <mergeCell ref="F4:I4"/>
    <mergeCell ref="B5:E5"/>
    <mergeCell ref="F5:I5"/>
    <mergeCell ref="D6:E6"/>
    <mergeCell ref="F8:H8"/>
    <mergeCell ref="F9:I9"/>
    <mergeCell ref="F59:H59"/>
    <mergeCell ref="F55:H55"/>
    <mergeCell ref="F58:I58"/>
    <mergeCell ref="F42:H42"/>
    <mergeCell ref="B26:D26"/>
    <mergeCell ref="K79:M79"/>
    <mergeCell ref="O74:Q74"/>
    <mergeCell ref="O75:Q75"/>
    <mergeCell ref="O76:Q76"/>
    <mergeCell ref="O77:Q77"/>
    <mergeCell ref="O78:Q78"/>
    <mergeCell ref="O79:Q79"/>
    <mergeCell ref="K74:M74"/>
    <mergeCell ref="K75:M75"/>
    <mergeCell ref="K76:M76"/>
    <mergeCell ref="K77:M77"/>
    <mergeCell ref="K78:M78"/>
    <mergeCell ref="K70:M70"/>
    <mergeCell ref="O70:Q70"/>
    <mergeCell ref="K71:M71"/>
    <mergeCell ref="O71:Q71"/>
    <mergeCell ref="K73:R73"/>
    <mergeCell ref="O60:Q60"/>
    <mergeCell ref="K57:M57"/>
    <mergeCell ref="K56:M56"/>
    <mergeCell ref="K55:M55"/>
    <mergeCell ref="K54:M54"/>
    <mergeCell ref="K53:M53"/>
    <mergeCell ref="K52:M52"/>
    <mergeCell ref="K51:M51"/>
    <mergeCell ref="B58:D58"/>
    <mergeCell ref="B59:D59"/>
    <mergeCell ref="F43:H43"/>
    <mergeCell ref="O56:Q56"/>
    <mergeCell ref="B22:D22"/>
    <mergeCell ref="B23:D23"/>
    <mergeCell ref="B24:D24"/>
    <mergeCell ref="B25:D25"/>
    <mergeCell ref="F46:H46"/>
    <mergeCell ref="F39:H39"/>
    <mergeCell ref="B49:D49"/>
    <mergeCell ref="B50:D50"/>
    <mergeCell ref="B51:D51"/>
    <mergeCell ref="K50:M50"/>
    <mergeCell ref="K48:M48"/>
    <mergeCell ref="K49:M49"/>
    <mergeCell ref="F50:H50"/>
    <mergeCell ref="F51:H51"/>
    <mergeCell ref="F52:H52"/>
    <mergeCell ref="F53:H53"/>
    <mergeCell ref="F54:H54"/>
    <mergeCell ref="F47:H47"/>
    <mergeCell ref="F48:H48"/>
    <mergeCell ref="F49:H49"/>
    <mergeCell ref="B55:D55"/>
    <mergeCell ref="B56:D56"/>
    <mergeCell ref="O4:R4"/>
    <mergeCell ref="K5:N5"/>
    <mergeCell ref="O5:R5"/>
    <mergeCell ref="M6:N6"/>
    <mergeCell ref="K37:M37"/>
    <mergeCell ref="O41:R41"/>
    <mergeCell ref="O42:Q42"/>
    <mergeCell ref="K45:N45"/>
    <mergeCell ref="K42:N42"/>
    <mergeCell ref="K43:N43"/>
    <mergeCell ref="K44:N44"/>
    <mergeCell ref="K41:M41"/>
    <mergeCell ref="K40:M40"/>
    <mergeCell ref="O40:Q40"/>
    <mergeCell ref="B20:E20"/>
    <mergeCell ref="B11:D11"/>
    <mergeCell ref="B18:D18"/>
    <mergeCell ref="B19:D19"/>
    <mergeCell ref="D13:E13"/>
    <mergeCell ref="O9:R9"/>
    <mergeCell ref="K11:M11"/>
    <mergeCell ref="K12:M12"/>
    <mergeCell ref="K27:M27"/>
    <mergeCell ref="K28:M28"/>
    <mergeCell ref="K29:M29"/>
    <mergeCell ref="T1:W2"/>
    <mergeCell ref="X1:X2"/>
    <mergeCell ref="Y1:Y2"/>
    <mergeCell ref="T26:V26"/>
    <mergeCell ref="T27:V27"/>
    <mergeCell ref="T28:V28"/>
    <mergeCell ref="T29:V29"/>
    <mergeCell ref="T30:V30"/>
    <mergeCell ref="T32:V32"/>
    <mergeCell ref="T33:V33"/>
    <mergeCell ref="T34:V34"/>
    <mergeCell ref="T35:V35"/>
    <mergeCell ref="T36:V36"/>
    <mergeCell ref="T37:V37"/>
    <mergeCell ref="K36:M36"/>
    <mergeCell ref="X9:AA9"/>
    <mergeCell ref="K22:M22"/>
    <mergeCell ref="K23:M23"/>
    <mergeCell ref="K24:M24"/>
    <mergeCell ref="K25:M25"/>
    <mergeCell ref="K26:M26"/>
    <mergeCell ref="K33:M33"/>
    <mergeCell ref="K34:M34"/>
    <mergeCell ref="K35:M35"/>
    <mergeCell ref="K30:M30"/>
    <mergeCell ref="K32:M32"/>
    <mergeCell ref="K1:N2"/>
    <mergeCell ref="O1:O2"/>
    <mergeCell ref="P1:P2"/>
    <mergeCell ref="Q1:R1"/>
    <mergeCell ref="Q2:R2"/>
    <mergeCell ref="K4:N4"/>
    <mergeCell ref="CT1:CU1"/>
    <mergeCell ref="CW1:CZ2"/>
    <mergeCell ref="DA1:DA2"/>
    <mergeCell ref="DB1:DB2"/>
    <mergeCell ref="DC1:DD1"/>
    <mergeCell ref="AR2:AS2"/>
    <mergeCell ref="BA2:BB2"/>
    <mergeCell ref="BJ2:BK2"/>
    <mergeCell ref="BS2:BT2"/>
    <mergeCell ref="CB2:CC2"/>
    <mergeCell ref="CK2:CL2"/>
    <mergeCell ref="CT2:CU2"/>
    <mergeCell ref="DC2:DD2"/>
    <mergeCell ref="DF1:DI2"/>
    <mergeCell ref="DJ1:DJ2"/>
    <mergeCell ref="DK1:DK2"/>
    <mergeCell ref="DL1:DM1"/>
    <mergeCell ref="DL2:DM2"/>
    <mergeCell ref="BI1:BI2"/>
    <mergeCell ref="BJ1:BK1"/>
    <mergeCell ref="BM1:BP2"/>
    <mergeCell ref="BQ1:BQ2"/>
    <mergeCell ref="BR1:BR2"/>
    <mergeCell ref="BS1:BT1"/>
    <mergeCell ref="BV1:BY2"/>
    <mergeCell ref="BZ1:BZ2"/>
    <mergeCell ref="CA1:CA2"/>
    <mergeCell ref="CB1:CC1"/>
    <mergeCell ref="CE1:CH2"/>
    <mergeCell ref="CI1:CI2"/>
    <mergeCell ref="CJ1:CJ2"/>
    <mergeCell ref="CK1:CL1"/>
    <mergeCell ref="DO1:DR2"/>
    <mergeCell ref="DS1:DS2"/>
    <mergeCell ref="DT1:DT2"/>
    <mergeCell ref="DU1:DV1"/>
    <mergeCell ref="DU2:DV2"/>
    <mergeCell ref="DX1:EA2"/>
    <mergeCell ref="EB1:EB2"/>
    <mergeCell ref="EC1:EC2"/>
    <mergeCell ref="ED1:EE1"/>
    <mergeCell ref="ED2:EE2"/>
    <mergeCell ref="EG1:EJ2"/>
    <mergeCell ref="EK1:EK2"/>
    <mergeCell ref="EL1:EL2"/>
    <mergeCell ref="EM1:EN1"/>
    <mergeCell ref="EM2:EN2"/>
    <mergeCell ref="EP1:ES2"/>
    <mergeCell ref="ET1:ET2"/>
    <mergeCell ref="EU1:EU2"/>
    <mergeCell ref="EV1:EW1"/>
    <mergeCell ref="EV2:EW2"/>
    <mergeCell ref="EY1:FB2"/>
    <mergeCell ref="FC1:FC2"/>
    <mergeCell ref="FD1:FD2"/>
    <mergeCell ref="FE1:FF1"/>
    <mergeCell ref="FE2:FF2"/>
    <mergeCell ref="FH1:FK2"/>
    <mergeCell ref="FL1:FL2"/>
    <mergeCell ref="FM1:FM2"/>
    <mergeCell ref="FN1:FO1"/>
    <mergeCell ref="FN2:FO2"/>
    <mergeCell ref="FQ1:FT2"/>
    <mergeCell ref="FU1:FU2"/>
    <mergeCell ref="FV1:FV2"/>
    <mergeCell ref="FW1:FX1"/>
    <mergeCell ref="FW2:FX2"/>
    <mergeCell ref="JQ1:JQ2"/>
    <mergeCell ref="HF1:HF2"/>
    <mergeCell ref="HG1:HH1"/>
    <mergeCell ref="HG2:HH2"/>
    <mergeCell ref="HJ1:HM2"/>
    <mergeCell ref="HN1:HN2"/>
    <mergeCell ref="HO1:HO2"/>
    <mergeCell ref="HP1:HQ1"/>
    <mergeCell ref="HP2:HQ2"/>
    <mergeCell ref="HS1:HV2"/>
    <mergeCell ref="HW1:HW2"/>
    <mergeCell ref="HX1:HX2"/>
    <mergeCell ref="HY1:HZ1"/>
    <mergeCell ref="HY2:HZ2"/>
    <mergeCell ref="IB1:IE2"/>
    <mergeCell ref="IF1:IF2"/>
    <mergeCell ref="IG1:IG2"/>
    <mergeCell ref="IH1:II1"/>
    <mergeCell ref="IH2:II2"/>
    <mergeCell ref="IK1:IN2"/>
    <mergeCell ref="IO1:IO2"/>
    <mergeCell ref="IP1:IP2"/>
    <mergeCell ref="IQ1:IR1"/>
    <mergeCell ref="IT1:IW2"/>
    <mergeCell ref="IX1:IX2"/>
    <mergeCell ref="IY1:IY2"/>
    <mergeCell ref="IZ1:JA1"/>
    <mergeCell ref="IQ2:IR2"/>
    <mergeCell ref="IZ2:JA2"/>
    <mergeCell ref="JC1:JF2"/>
    <mergeCell ref="JG1:JG2"/>
    <mergeCell ref="JH1:JH2"/>
    <mergeCell ref="JI1:JJ1"/>
    <mergeCell ref="JL1:JO2"/>
    <mergeCell ref="JP1:JP2"/>
    <mergeCell ref="FZ1:GC2"/>
    <mergeCell ref="GD1:GD2"/>
    <mergeCell ref="GE1:GE2"/>
    <mergeCell ref="GF1:GG1"/>
    <mergeCell ref="GF2:GG2"/>
    <mergeCell ref="GI1:GL2"/>
    <mergeCell ref="GM1:GM2"/>
    <mergeCell ref="GN1:GN2"/>
    <mergeCell ref="GO1:GP1"/>
    <mergeCell ref="GO2:GP2"/>
    <mergeCell ref="GR1:GU2"/>
    <mergeCell ref="GV1:GV2"/>
    <mergeCell ref="GW1:GW2"/>
    <mergeCell ref="GX1:GY1"/>
    <mergeCell ref="GX2:GY2"/>
    <mergeCell ref="HA1:HD2"/>
    <mergeCell ref="HE1:HE2"/>
    <mergeCell ref="JR1:JS1"/>
    <mergeCell ref="JI2:JJ2"/>
    <mergeCell ref="JR2:JS2"/>
    <mergeCell ref="V6:W6"/>
    <mergeCell ref="T11:V11"/>
    <mergeCell ref="T12:V12"/>
    <mergeCell ref="T4:W4"/>
    <mergeCell ref="X4:AA4"/>
    <mergeCell ref="T5:W5"/>
    <mergeCell ref="X5:AA5"/>
    <mergeCell ref="V13:W13"/>
    <mergeCell ref="T18:V18"/>
    <mergeCell ref="T19:V19"/>
    <mergeCell ref="AC30:AE30"/>
    <mergeCell ref="AC32:AE32"/>
    <mergeCell ref="AC33:AE33"/>
    <mergeCell ref="AC34:AE34"/>
    <mergeCell ref="AY8:BA8"/>
    <mergeCell ref="BH8:BJ8"/>
    <mergeCell ref="AY9:BB9"/>
    <mergeCell ref="BH9:BK9"/>
    <mergeCell ref="AU22:AW22"/>
    <mergeCell ref="BD22:BF22"/>
    <mergeCell ref="AU23:AW23"/>
    <mergeCell ref="BD23:BF23"/>
    <mergeCell ref="AU24:AW24"/>
    <mergeCell ref="BD24:BF24"/>
    <mergeCell ref="AU25:AW25"/>
    <mergeCell ref="BD25:BF25"/>
    <mergeCell ref="AU4:AX4"/>
    <mergeCell ref="AY4:BB4"/>
    <mergeCell ref="BD4:BG4"/>
    <mergeCell ref="BH4:BK4"/>
    <mergeCell ref="AU5:AX5"/>
    <mergeCell ref="AY5:BB5"/>
    <mergeCell ref="BD5:BG5"/>
    <mergeCell ref="BH5:BK5"/>
    <mergeCell ref="AW6:AX6"/>
    <mergeCell ref="BF6:BG6"/>
    <mergeCell ref="T56:V56"/>
    <mergeCell ref="T57:V57"/>
    <mergeCell ref="T38:V38"/>
    <mergeCell ref="B42:E42"/>
    <mergeCell ref="B43:E43"/>
    <mergeCell ref="B44:E44"/>
    <mergeCell ref="B45:E45"/>
    <mergeCell ref="B41:D41"/>
    <mergeCell ref="B46:D46"/>
    <mergeCell ref="B40:D40"/>
    <mergeCell ref="B39:E39"/>
    <mergeCell ref="B57:D57"/>
    <mergeCell ref="T41:V41"/>
    <mergeCell ref="T42:W42"/>
    <mergeCell ref="T43:W43"/>
    <mergeCell ref="T44:W44"/>
    <mergeCell ref="T45:W45"/>
    <mergeCell ref="T46:V46"/>
    <mergeCell ref="B12:D12"/>
    <mergeCell ref="T47:W47"/>
    <mergeCell ref="T48:V48"/>
    <mergeCell ref="T49:V49"/>
    <mergeCell ref="T50:V50"/>
    <mergeCell ref="T51:V51"/>
    <mergeCell ref="T52:V52"/>
    <mergeCell ref="T53:V53"/>
    <mergeCell ref="T54:V54"/>
    <mergeCell ref="T55:V55"/>
    <mergeCell ref="T40:V40"/>
    <mergeCell ref="K46:M46"/>
    <mergeCell ref="T20:W20"/>
    <mergeCell ref="T22:V22"/>
    <mergeCell ref="T23:V23"/>
    <mergeCell ref="T24:V24"/>
    <mergeCell ref="T25:V25"/>
    <mergeCell ref="O38:Q38"/>
    <mergeCell ref="K39:N39"/>
    <mergeCell ref="K47:N47"/>
    <mergeCell ref="O53:Q53"/>
    <mergeCell ref="O54:Q54"/>
    <mergeCell ref="O50:Q50"/>
    <mergeCell ref="O51:Q51"/>
    <mergeCell ref="O52:Q52"/>
    <mergeCell ref="O47:Q47"/>
    <mergeCell ref="O48:Q48"/>
    <mergeCell ref="O49:Q49"/>
    <mergeCell ref="O44:Q44"/>
    <mergeCell ref="O45:Q45"/>
    <mergeCell ref="O46:Q46"/>
    <mergeCell ref="O43:Q43"/>
    <mergeCell ref="O39:Q39"/>
    <mergeCell ref="X41:AA41"/>
    <mergeCell ref="X42:Z42"/>
    <mergeCell ref="X43:Z43"/>
    <mergeCell ref="X44:Z44"/>
    <mergeCell ref="X45:Z45"/>
    <mergeCell ref="X46:Z46"/>
    <mergeCell ref="X47:Z47"/>
    <mergeCell ref="X48:Z48"/>
    <mergeCell ref="X49:Z49"/>
    <mergeCell ref="X50:Z50"/>
    <mergeCell ref="X51:Z51"/>
    <mergeCell ref="X52:Z52"/>
    <mergeCell ref="X53:Z53"/>
    <mergeCell ref="X54:Z54"/>
    <mergeCell ref="X40:Z40"/>
    <mergeCell ref="X56:Z56"/>
    <mergeCell ref="X57:Z57"/>
    <mergeCell ref="X69:Z69"/>
    <mergeCell ref="X71:Z71"/>
    <mergeCell ref="X70:Z70"/>
    <mergeCell ref="T58:V58"/>
    <mergeCell ref="T59:V59"/>
    <mergeCell ref="T60:V60"/>
    <mergeCell ref="T61:V61"/>
    <mergeCell ref="T62:V62"/>
    <mergeCell ref="T63:V63"/>
    <mergeCell ref="T64:V64"/>
    <mergeCell ref="T65:V65"/>
    <mergeCell ref="T66:V66"/>
    <mergeCell ref="T67:V67"/>
    <mergeCell ref="T68:V68"/>
    <mergeCell ref="F67:H67"/>
    <mergeCell ref="T71:V71"/>
    <mergeCell ref="K59:M59"/>
    <mergeCell ref="K58:M58"/>
    <mergeCell ref="K62:M62"/>
    <mergeCell ref="K61:M61"/>
    <mergeCell ref="O66:Q66"/>
    <mergeCell ref="K67:M67"/>
    <mergeCell ref="K66:M66"/>
    <mergeCell ref="K65:M65"/>
    <mergeCell ref="K64:M64"/>
    <mergeCell ref="O67:Q67"/>
    <mergeCell ref="K68:M68"/>
    <mergeCell ref="O68:Q68"/>
    <mergeCell ref="K69:M69"/>
    <mergeCell ref="O58:R58"/>
    <mergeCell ref="O59:Q59"/>
    <mergeCell ref="K60:M60"/>
    <mergeCell ref="X74:Z74"/>
    <mergeCell ref="X75:Z75"/>
    <mergeCell ref="O63:Q63"/>
    <mergeCell ref="O64:Q64"/>
    <mergeCell ref="O65:Q65"/>
    <mergeCell ref="K63:M63"/>
    <mergeCell ref="O69:Q69"/>
    <mergeCell ref="O61:Q61"/>
    <mergeCell ref="O62:Q62"/>
    <mergeCell ref="X76:Z76"/>
    <mergeCell ref="X77:Z77"/>
    <mergeCell ref="X78:Z78"/>
    <mergeCell ref="X79:Z79"/>
    <mergeCell ref="AC4:AF4"/>
    <mergeCell ref="AG4:AJ4"/>
    <mergeCell ref="AC5:AF5"/>
    <mergeCell ref="AG5:AJ5"/>
    <mergeCell ref="AE6:AF6"/>
    <mergeCell ref="AG8:AI8"/>
    <mergeCell ref="AG9:AJ9"/>
    <mergeCell ref="AC11:AE11"/>
    <mergeCell ref="AC12:AE12"/>
    <mergeCell ref="AE13:AF13"/>
    <mergeCell ref="AC18:AE18"/>
    <mergeCell ref="AC19:AE19"/>
    <mergeCell ref="AC20:AF20"/>
    <mergeCell ref="X58:AA58"/>
    <mergeCell ref="X59:Z59"/>
    <mergeCell ref="X60:Z60"/>
    <mergeCell ref="X61:Z61"/>
    <mergeCell ref="X62:Z62"/>
    <mergeCell ref="X63:Z63"/>
    <mergeCell ref="X64:Z64"/>
    <mergeCell ref="X65:Z65"/>
    <mergeCell ref="X66:Z66"/>
    <mergeCell ref="X67:Z67"/>
    <mergeCell ref="X68:Z68"/>
    <mergeCell ref="AC36:AE36"/>
    <mergeCell ref="AC37:AE37"/>
    <mergeCell ref="AC38:AE38"/>
    <mergeCell ref="AG38:AI38"/>
    <mergeCell ref="AC22:AE22"/>
    <mergeCell ref="AC23:AE23"/>
    <mergeCell ref="AC24:AE24"/>
    <mergeCell ref="AC25:AE25"/>
    <mergeCell ref="AC26:AE26"/>
    <mergeCell ref="AC27:AE27"/>
    <mergeCell ref="AC28:AE28"/>
    <mergeCell ref="AC29:AE29"/>
    <mergeCell ref="AC39:AF39"/>
    <mergeCell ref="AG39:AI39"/>
    <mergeCell ref="AC40:AE40"/>
    <mergeCell ref="AG40:AI40"/>
    <mergeCell ref="AC41:AE41"/>
    <mergeCell ref="AG41:AJ41"/>
    <mergeCell ref="AC35:AE35"/>
    <mergeCell ref="AC42:AF42"/>
    <mergeCell ref="AG42:AI42"/>
    <mergeCell ref="AC43:AF43"/>
    <mergeCell ref="AG43:AI43"/>
    <mergeCell ref="AC44:AF44"/>
    <mergeCell ref="AG44:AI44"/>
    <mergeCell ref="AC45:AF45"/>
    <mergeCell ref="AG45:AI45"/>
    <mergeCell ref="AC46:AE46"/>
    <mergeCell ref="AG46:AI46"/>
    <mergeCell ref="AC47:AF47"/>
    <mergeCell ref="AG47:AI47"/>
    <mergeCell ref="AC48:AE48"/>
    <mergeCell ref="AG48:AI48"/>
    <mergeCell ref="AC49:AE49"/>
    <mergeCell ref="AG49:AI49"/>
    <mergeCell ref="AC50:AE50"/>
    <mergeCell ref="AG50:AI50"/>
    <mergeCell ref="AC51:AE51"/>
    <mergeCell ref="AG51:AI51"/>
    <mergeCell ref="AC52:AE52"/>
    <mergeCell ref="AG52:AI52"/>
    <mergeCell ref="AC53:AE53"/>
    <mergeCell ref="AG53:AI53"/>
    <mergeCell ref="AC54:AE54"/>
    <mergeCell ref="AG54:AI54"/>
    <mergeCell ref="AC55:AE55"/>
    <mergeCell ref="AC56:AE56"/>
    <mergeCell ref="AG56:AI56"/>
    <mergeCell ref="AC74:AE74"/>
    <mergeCell ref="AG74:AI74"/>
    <mergeCell ref="AC75:AE75"/>
    <mergeCell ref="AG75:AI75"/>
    <mergeCell ref="AC57:AE57"/>
    <mergeCell ref="AG57:AI57"/>
    <mergeCell ref="AC58:AE58"/>
    <mergeCell ref="AG58:AJ58"/>
    <mergeCell ref="AC59:AE59"/>
    <mergeCell ref="AG59:AI59"/>
    <mergeCell ref="AC60:AE60"/>
    <mergeCell ref="AG60:AI60"/>
    <mergeCell ref="AC61:AE61"/>
    <mergeCell ref="AG61:AI61"/>
    <mergeCell ref="AC62:AE62"/>
    <mergeCell ref="AG62:AI62"/>
    <mergeCell ref="AC63:AE63"/>
    <mergeCell ref="AG63:AI63"/>
    <mergeCell ref="AC64:AE64"/>
    <mergeCell ref="AG64:AI64"/>
    <mergeCell ref="AC65:AE65"/>
    <mergeCell ref="AG65:AI65"/>
    <mergeCell ref="AC76:AE76"/>
    <mergeCell ref="AG76:AI76"/>
    <mergeCell ref="AC77:AE77"/>
    <mergeCell ref="AG77:AI77"/>
    <mergeCell ref="AC78:AE78"/>
    <mergeCell ref="AG78:AI78"/>
    <mergeCell ref="AC79:AE79"/>
    <mergeCell ref="AG79:AI79"/>
    <mergeCell ref="B21:D21"/>
    <mergeCell ref="B31:D31"/>
    <mergeCell ref="K21:M21"/>
    <mergeCell ref="K31:M31"/>
    <mergeCell ref="T21:V21"/>
    <mergeCell ref="T31:V31"/>
    <mergeCell ref="AC21:AE21"/>
    <mergeCell ref="AC31:AE31"/>
    <mergeCell ref="O55:Q55"/>
    <mergeCell ref="X55:Z55"/>
    <mergeCell ref="AG55:AI55"/>
    <mergeCell ref="AC66:AE66"/>
    <mergeCell ref="AG66:AI66"/>
    <mergeCell ref="AC67:AE67"/>
    <mergeCell ref="AG67:AI67"/>
    <mergeCell ref="AC68:AE68"/>
    <mergeCell ref="AG68:AI68"/>
    <mergeCell ref="AC69:AE69"/>
    <mergeCell ref="AG69:AI69"/>
    <mergeCell ref="AC70:AE70"/>
    <mergeCell ref="AG70:AI70"/>
    <mergeCell ref="AC71:AE71"/>
    <mergeCell ref="AG71:AI71"/>
    <mergeCell ref="AC73:AJ73"/>
    <mergeCell ref="AL18:AN18"/>
    <mergeCell ref="AL19:AN19"/>
    <mergeCell ref="AL20:AO20"/>
    <mergeCell ref="AL21:AN21"/>
    <mergeCell ref="AL22:AN22"/>
    <mergeCell ref="AL23:AN23"/>
    <mergeCell ref="AL24:AN24"/>
    <mergeCell ref="AL4:AO4"/>
    <mergeCell ref="AP4:AS4"/>
    <mergeCell ref="AL5:AO5"/>
    <mergeCell ref="AP5:AS5"/>
    <mergeCell ref="AN6:AO6"/>
    <mergeCell ref="AP8:AR8"/>
    <mergeCell ref="AP9:AS9"/>
    <mergeCell ref="AL11:AN11"/>
    <mergeCell ref="AL12:AN12"/>
    <mergeCell ref="AN13:AO13"/>
    <mergeCell ref="AL34:AN34"/>
    <mergeCell ref="AL35:AN35"/>
    <mergeCell ref="AL36:AN36"/>
    <mergeCell ref="AL37:AN37"/>
    <mergeCell ref="AL38:AN38"/>
    <mergeCell ref="AP38:AR38"/>
    <mergeCell ref="AL39:AO39"/>
    <mergeCell ref="AP39:AR39"/>
    <mergeCell ref="AL40:AN40"/>
    <mergeCell ref="AP40:AR40"/>
    <mergeCell ref="AL41:AN41"/>
    <mergeCell ref="AP41:AS41"/>
    <mergeCell ref="AL42:AO42"/>
    <mergeCell ref="AP42:AR42"/>
    <mergeCell ref="AL25:AN25"/>
    <mergeCell ref="AL26:AN26"/>
    <mergeCell ref="AL27:AN27"/>
    <mergeCell ref="AL28:AN28"/>
    <mergeCell ref="AL29:AN29"/>
    <mergeCell ref="AL30:AN30"/>
    <mergeCell ref="AL31:AN31"/>
    <mergeCell ref="AL32:AN32"/>
    <mergeCell ref="AL33:AN33"/>
    <mergeCell ref="AL43:AO43"/>
    <mergeCell ref="AP43:AR43"/>
    <mergeCell ref="AL44:AO44"/>
    <mergeCell ref="AP44:AR44"/>
    <mergeCell ref="AL45:AO45"/>
    <mergeCell ref="AP45:AR45"/>
    <mergeCell ref="AL46:AN46"/>
    <mergeCell ref="AP46:AR46"/>
    <mergeCell ref="AL47:AO47"/>
    <mergeCell ref="AP47:AR47"/>
    <mergeCell ref="AL48:AN48"/>
    <mergeCell ref="AP48:AR48"/>
    <mergeCell ref="AL49:AN49"/>
    <mergeCell ref="AP49:AR49"/>
    <mergeCell ref="AL50:AN50"/>
    <mergeCell ref="AP50:AR50"/>
    <mergeCell ref="AL51:AN51"/>
    <mergeCell ref="AP51:AR51"/>
    <mergeCell ref="AL52:AN52"/>
    <mergeCell ref="AP52:AR52"/>
    <mergeCell ref="AL53:AN53"/>
    <mergeCell ref="AP53:AR53"/>
    <mergeCell ref="AL54:AN54"/>
    <mergeCell ref="AP54:AR54"/>
    <mergeCell ref="AL55:AN55"/>
    <mergeCell ref="AP55:AR55"/>
    <mergeCell ref="AL56:AN56"/>
    <mergeCell ref="AP56:AR56"/>
    <mergeCell ref="AL57:AN57"/>
    <mergeCell ref="AP57:AR57"/>
    <mergeCell ref="AL58:AN58"/>
    <mergeCell ref="AP58:AS58"/>
    <mergeCell ref="AL59:AN59"/>
    <mergeCell ref="AP59:AR59"/>
    <mergeCell ref="AL60:AN60"/>
    <mergeCell ref="AP60:AR60"/>
    <mergeCell ref="AL61:AN61"/>
    <mergeCell ref="AP61:AR61"/>
    <mergeCell ref="AL62:AN62"/>
    <mergeCell ref="AP62:AR62"/>
    <mergeCell ref="AL63:AN63"/>
    <mergeCell ref="AP63:AR63"/>
    <mergeCell ref="AL64:AN64"/>
    <mergeCell ref="AP64:AR64"/>
    <mergeCell ref="AL65:AN65"/>
    <mergeCell ref="AP65:AR65"/>
    <mergeCell ref="AL66:AN66"/>
    <mergeCell ref="AP66:AR66"/>
    <mergeCell ref="AL67:AN67"/>
    <mergeCell ref="AP67:AR67"/>
    <mergeCell ref="AL68:AN68"/>
    <mergeCell ref="AP68:AR68"/>
    <mergeCell ref="AL69:AN69"/>
    <mergeCell ref="AP69:AR69"/>
    <mergeCell ref="AL70:AN70"/>
    <mergeCell ref="AP70:AR70"/>
    <mergeCell ref="AL71:AN71"/>
    <mergeCell ref="AP71:AR71"/>
    <mergeCell ref="AL73:AS73"/>
    <mergeCell ref="AL74:AN74"/>
    <mergeCell ref="AP74:AR74"/>
    <mergeCell ref="AL75:AN75"/>
    <mergeCell ref="AP75:AR75"/>
    <mergeCell ref="AL76:AN76"/>
    <mergeCell ref="AP76:AR76"/>
    <mergeCell ref="AL77:AN77"/>
    <mergeCell ref="AP77:AR77"/>
    <mergeCell ref="AL78:AN78"/>
    <mergeCell ref="AP78:AR78"/>
    <mergeCell ref="AL79:AN79"/>
    <mergeCell ref="AP79:AR79"/>
    <mergeCell ref="AU11:AW11"/>
    <mergeCell ref="BD11:BF11"/>
    <mergeCell ref="AU12:AW12"/>
    <mergeCell ref="BD12:BF12"/>
    <mergeCell ref="AW13:AX13"/>
    <mergeCell ref="BF13:BG13"/>
    <mergeCell ref="AU26:AW26"/>
    <mergeCell ref="BD26:BF26"/>
    <mergeCell ref="AU32:AW32"/>
    <mergeCell ref="BD32:BF32"/>
    <mergeCell ref="AU33:AW33"/>
    <mergeCell ref="BD33:BF33"/>
    <mergeCell ref="AU34:AW34"/>
    <mergeCell ref="BD34:BF34"/>
    <mergeCell ref="AU35:AW35"/>
    <mergeCell ref="BD35:BF35"/>
    <mergeCell ref="AU36:AW36"/>
    <mergeCell ref="BD36:BF36"/>
    <mergeCell ref="AU27:AW27"/>
    <mergeCell ref="BD27:BF27"/>
    <mergeCell ref="AU18:AW18"/>
    <mergeCell ref="BD18:BF18"/>
    <mergeCell ref="AU19:AW19"/>
    <mergeCell ref="BD19:BF19"/>
    <mergeCell ref="AU20:AX20"/>
    <mergeCell ref="BD20:BG20"/>
    <mergeCell ref="AU21:AW21"/>
    <mergeCell ref="BD21:BF21"/>
    <mergeCell ref="AU28:AW28"/>
    <mergeCell ref="BD28:BF28"/>
    <mergeCell ref="AU29:AW29"/>
    <mergeCell ref="BD29:BF29"/>
    <mergeCell ref="AU30:AW30"/>
    <mergeCell ref="BD30:BF30"/>
    <mergeCell ref="AU31:AW31"/>
    <mergeCell ref="BD31:BF31"/>
    <mergeCell ref="AU37:AW37"/>
    <mergeCell ref="BD37:BF37"/>
    <mergeCell ref="AU38:AW38"/>
    <mergeCell ref="AY38:BA38"/>
    <mergeCell ref="BD38:BF38"/>
    <mergeCell ref="BH38:BJ38"/>
    <mergeCell ref="AU39:AX39"/>
    <mergeCell ref="AY39:BA39"/>
    <mergeCell ref="BD39:BG39"/>
    <mergeCell ref="BH39:BJ39"/>
    <mergeCell ref="AU40:AW40"/>
    <mergeCell ref="AY40:BA40"/>
    <mergeCell ref="BD40:BF40"/>
    <mergeCell ref="BH40:BJ40"/>
    <mergeCell ref="AU41:AW41"/>
    <mergeCell ref="AY41:BB41"/>
    <mergeCell ref="BD41:BF41"/>
    <mergeCell ref="BH41:BK41"/>
    <mergeCell ref="AU42:AX42"/>
    <mergeCell ref="AY42:BA42"/>
    <mergeCell ref="BD42:BG42"/>
    <mergeCell ref="BH42:BJ42"/>
    <mergeCell ref="AU43:AX43"/>
    <mergeCell ref="AY43:BA43"/>
    <mergeCell ref="BD43:BG43"/>
    <mergeCell ref="BH43:BJ43"/>
    <mergeCell ref="AU44:AX44"/>
    <mergeCell ref="AY44:BA44"/>
    <mergeCell ref="BD44:BG44"/>
    <mergeCell ref="BH44:BJ44"/>
    <mergeCell ref="AU45:AX45"/>
    <mergeCell ref="AY45:BA45"/>
    <mergeCell ref="BD45:BG45"/>
    <mergeCell ref="BH45:BJ45"/>
    <mergeCell ref="AU46:AW46"/>
    <mergeCell ref="AY46:BA46"/>
    <mergeCell ref="BD46:BF46"/>
    <mergeCell ref="BH46:BJ46"/>
    <mergeCell ref="AU47:AX47"/>
    <mergeCell ref="AY47:BA47"/>
    <mergeCell ref="BD47:BG47"/>
    <mergeCell ref="BH47:BJ47"/>
    <mergeCell ref="AU48:AW48"/>
    <mergeCell ref="AY48:BA48"/>
    <mergeCell ref="BD48:BF48"/>
    <mergeCell ref="BH48:BJ48"/>
    <mergeCell ref="AU49:AW49"/>
    <mergeCell ref="AY49:BA49"/>
    <mergeCell ref="BD49:BF49"/>
    <mergeCell ref="BH49:BJ49"/>
    <mergeCell ref="AU50:AW50"/>
    <mergeCell ref="AY50:BA50"/>
    <mergeCell ref="BD50:BF50"/>
    <mergeCell ref="BH50:BJ50"/>
    <mergeCell ref="AU51:AW51"/>
    <mergeCell ref="AY51:BA51"/>
    <mergeCell ref="BD51:BF51"/>
    <mergeCell ref="BH51:BJ51"/>
    <mergeCell ref="AU52:AW52"/>
    <mergeCell ref="AY52:BA52"/>
    <mergeCell ref="BD52:BF52"/>
    <mergeCell ref="BH52:BJ52"/>
    <mergeCell ref="AU53:AW53"/>
    <mergeCell ref="AY53:BA53"/>
    <mergeCell ref="BD53:BF53"/>
    <mergeCell ref="BH53:BJ53"/>
    <mergeCell ref="AU54:AW54"/>
    <mergeCell ref="AY54:BA54"/>
    <mergeCell ref="BD54:BF54"/>
    <mergeCell ref="BH54:BJ54"/>
    <mergeCell ref="AU55:AW55"/>
    <mergeCell ref="AY55:BA55"/>
    <mergeCell ref="BD55:BF55"/>
    <mergeCell ref="BH55:BJ55"/>
    <mergeCell ref="AU56:AW56"/>
    <mergeCell ref="AY56:BA56"/>
    <mergeCell ref="BD56:BF56"/>
    <mergeCell ref="BH56:BJ56"/>
    <mergeCell ref="AU57:AW57"/>
    <mergeCell ref="AY57:BA57"/>
    <mergeCell ref="BD57:BF57"/>
    <mergeCell ref="BH57:BJ57"/>
    <mergeCell ref="AU58:AW58"/>
    <mergeCell ref="AY58:BB58"/>
    <mergeCell ref="BD58:BF58"/>
    <mergeCell ref="BH58:BK58"/>
    <mergeCell ref="AU59:AW59"/>
    <mergeCell ref="AY59:BA59"/>
    <mergeCell ref="BD59:BF59"/>
    <mergeCell ref="BH59:BJ59"/>
    <mergeCell ref="AU60:AW60"/>
    <mergeCell ref="AY60:BA60"/>
    <mergeCell ref="BD60:BF60"/>
    <mergeCell ref="BH60:BJ60"/>
    <mergeCell ref="AU61:AW61"/>
    <mergeCell ref="AY61:BA61"/>
    <mergeCell ref="BD61:BF61"/>
    <mergeCell ref="BH61:BJ61"/>
    <mergeCell ref="AU62:AW62"/>
    <mergeCell ref="AY62:BA62"/>
    <mergeCell ref="BD62:BF62"/>
    <mergeCell ref="BH62:BJ62"/>
    <mergeCell ref="AU63:AW63"/>
    <mergeCell ref="AY63:BA63"/>
    <mergeCell ref="BD63:BF63"/>
    <mergeCell ref="BH63:BJ63"/>
    <mergeCell ref="AU64:AW64"/>
    <mergeCell ref="AY64:BA64"/>
    <mergeCell ref="BD64:BF64"/>
    <mergeCell ref="BH64:BJ64"/>
    <mergeCell ref="AU65:AW65"/>
    <mergeCell ref="AY65:BA65"/>
    <mergeCell ref="BD65:BF65"/>
    <mergeCell ref="BH65:BJ65"/>
    <mergeCell ref="AU66:AW66"/>
    <mergeCell ref="AY66:BA66"/>
    <mergeCell ref="BD66:BF66"/>
    <mergeCell ref="BH66:BJ66"/>
    <mergeCell ref="AY77:BA77"/>
    <mergeCell ref="BD77:BF77"/>
    <mergeCell ref="BH77:BJ77"/>
    <mergeCell ref="AU67:AW67"/>
    <mergeCell ref="AY67:BA67"/>
    <mergeCell ref="BD67:BF67"/>
    <mergeCell ref="BH67:BJ67"/>
    <mergeCell ref="AU68:AW68"/>
    <mergeCell ref="AY68:BA68"/>
    <mergeCell ref="BD68:BF68"/>
    <mergeCell ref="BH68:BJ68"/>
    <mergeCell ref="AU69:AW69"/>
    <mergeCell ref="AY69:BA69"/>
    <mergeCell ref="BD69:BF69"/>
    <mergeCell ref="BH69:BJ69"/>
    <mergeCell ref="AU70:AW70"/>
    <mergeCell ref="AY70:BA70"/>
    <mergeCell ref="BD70:BF70"/>
    <mergeCell ref="BH70:BJ70"/>
    <mergeCell ref="AU71:AW71"/>
    <mergeCell ref="AY71:BA71"/>
    <mergeCell ref="BD71:BF71"/>
    <mergeCell ref="BH71:BJ71"/>
    <mergeCell ref="BH76:BJ76"/>
    <mergeCell ref="AU77:AW77"/>
    <mergeCell ref="BZ4:CC4"/>
    <mergeCell ref="BM5:BP5"/>
    <mergeCell ref="BQ5:BT5"/>
    <mergeCell ref="BV5:BY5"/>
    <mergeCell ref="BZ5:CC5"/>
    <mergeCell ref="BO6:BP6"/>
    <mergeCell ref="BX6:BY6"/>
    <mergeCell ref="BQ8:BS8"/>
    <mergeCell ref="BZ8:CB8"/>
    <mergeCell ref="BQ9:BT9"/>
    <mergeCell ref="BZ9:CC9"/>
    <mergeCell ref="BM11:BO11"/>
    <mergeCell ref="BV11:BX11"/>
    <mergeCell ref="BQ6:BS6"/>
    <mergeCell ref="BZ6:CB6"/>
    <mergeCell ref="BM12:BO12"/>
    <mergeCell ref="BV12:BX12"/>
    <mergeCell ref="BO13:BP13"/>
    <mergeCell ref="BX13:BY13"/>
    <mergeCell ref="BM18:BO18"/>
    <mergeCell ref="BV18:BX18"/>
    <mergeCell ref="BM27:BO27"/>
    <mergeCell ref="BV27:BX27"/>
    <mergeCell ref="AU78:AW78"/>
    <mergeCell ref="AY78:BA78"/>
    <mergeCell ref="BD78:BF78"/>
    <mergeCell ref="BH78:BJ78"/>
    <mergeCell ref="AU79:AW79"/>
    <mergeCell ref="AY79:BA79"/>
    <mergeCell ref="BD79:BF79"/>
    <mergeCell ref="BH79:BJ79"/>
    <mergeCell ref="BM4:BP4"/>
    <mergeCell ref="BQ4:BT4"/>
    <mergeCell ref="BV4:BY4"/>
    <mergeCell ref="AU73:BB73"/>
    <mergeCell ref="BD73:BK73"/>
    <mergeCell ref="AU74:AW74"/>
    <mergeCell ref="AY74:BA74"/>
    <mergeCell ref="BD74:BF74"/>
    <mergeCell ref="BH74:BJ74"/>
    <mergeCell ref="AU75:AW75"/>
    <mergeCell ref="AY75:BA75"/>
    <mergeCell ref="BD75:BF75"/>
    <mergeCell ref="BH75:BJ75"/>
    <mergeCell ref="AU76:AW76"/>
    <mergeCell ref="AY76:BA76"/>
    <mergeCell ref="BD76:BF76"/>
    <mergeCell ref="BM24:BO24"/>
    <mergeCell ref="BV24:BX24"/>
    <mergeCell ref="BM25:BO25"/>
    <mergeCell ref="BV25:BX25"/>
    <mergeCell ref="BM26:BO26"/>
    <mergeCell ref="BV26:BX26"/>
    <mergeCell ref="BM28:BO28"/>
    <mergeCell ref="BV28:BX28"/>
    <mergeCell ref="BM19:BO19"/>
    <mergeCell ref="BV19:BX19"/>
    <mergeCell ref="BM20:BP20"/>
    <mergeCell ref="BV20:BY20"/>
    <mergeCell ref="BM21:BO21"/>
    <mergeCell ref="BV21:BX21"/>
    <mergeCell ref="BM22:BO22"/>
    <mergeCell ref="BV22:BX22"/>
    <mergeCell ref="BM23:BO23"/>
    <mergeCell ref="BV23:BX23"/>
    <mergeCell ref="BM34:BO34"/>
    <mergeCell ref="BV34:BX34"/>
    <mergeCell ref="BM35:BO35"/>
    <mergeCell ref="BV35:BX35"/>
    <mergeCell ref="BM36:BO36"/>
    <mergeCell ref="BV36:BX36"/>
    <mergeCell ref="BM37:BO37"/>
    <mergeCell ref="BV37:BX37"/>
    <mergeCell ref="BM38:BO38"/>
    <mergeCell ref="BQ38:BS38"/>
    <mergeCell ref="BV38:BX38"/>
    <mergeCell ref="BZ38:CB38"/>
    <mergeCell ref="BM29:BO29"/>
    <mergeCell ref="BV29:BX29"/>
    <mergeCell ref="BM30:BO30"/>
    <mergeCell ref="BV30:BX30"/>
    <mergeCell ref="BM31:BO31"/>
    <mergeCell ref="BV31:BX31"/>
    <mergeCell ref="BM32:BO32"/>
    <mergeCell ref="BV32:BX32"/>
    <mergeCell ref="BM33:BO33"/>
    <mergeCell ref="BV33:BX33"/>
    <mergeCell ref="BM39:BP39"/>
    <mergeCell ref="BQ39:BS39"/>
    <mergeCell ref="BV39:BY39"/>
    <mergeCell ref="BZ39:CB39"/>
    <mergeCell ref="BM40:BO40"/>
    <mergeCell ref="BQ40:BS40"/>
    <mergeCell ref="BV40:BX40"/>
    <mergeCell ref="BZ40:CB40"/>
    <mergeCell ref="BM41:BO41"/>
    <mergeCell ref="BQ41:BT41"/>
    <mergeCell ref="BV41:BX41"/>
    <mergeCell ref="BZ41:CC41"/>
    <mergeCell ref="BM42:BP42"/>
    <mergeCell ref="BQ42:BS42"/>
    <mergeCell ref="BV42:BY42"/>
    <mergeCell ref="BZ42:CB42"/>
    <mergeCell ref="BM43:BP43"/>
    <mergeCell ref="BQ43:BS43"/>
    <mergeCell ref="BV43:BY43"/>
    <mergeCell ref="BZ43:CB43"/>
    <mergeCell ref="BM44:BP44"/>
    <mergeCell ref="BQ44:BS44"/>
    <mergeCell ref="BV44:BY44"/>
    <mergeCell ref="BZ44:CB44"/>
    <mergeCell ref="BM45:BP45"/>
    <mergeCell ref="BQ45:BS45"/>
    <mergeCell ref="BV45:BY45"/>
    <mergeCell ref="BZ45:CB45"/>
    <mergeCell ref="BM46:BO46"/>
    <mergeCell ref="BQ46:BS46"/>
    <mergeCell ref="BV46:BX46"/>
    <mergeCell ref="BZ46:CB46"/>
    <mergeCell ref="BM47:BP47"/>
    <mergeCell ref="BQ47:BS47"/>
    <mergeCell ref="BV47:BY47"/>
    <mergeCell ref="BZ47:CB47"/>
    <mergeCell ref="BM48:BO48"/>
    <mergeCell ref="BQ48:BS48"/>
    <mergeCell ref="BV48:BX48"/>
    <mergeCell ref="BZ48:CB48"/>
    <mergeCell ref="BM49:BO49"/>
    <mergeCell ref="BQ49:BS49"/>
    <mergeCell ref="BV49:BX49"/>
    <mergeCell ref="BZ49:CB49"/>
    <mergeCell ref="BM50:BO50"/>
    <mergeCell ref="BQ50:BS50"/>
    <mergeCell ref="BV50:BX50"/>
    <mergeCell ref="BZ50:CB50"/>
    <mergeCell ref="BM51:BO51"/>
    <mergeCell ref="BQ51:BS51"/>
    <mergeCell ref="BV51:BX51"/>
    <mergeCell ref="BZ51:CB51"/>
    <mergeCell ref="BM52:BO52"/>
    <mergeCell ref="BQ52:BS52"/>
    <mergeCell ref="BV52:BX52"/>
    <mergeCell ref="BZ52:CB52"/>
    <mergeCell ref="BM53:BO53"/>
    <mergeCell ref="BQ53:BS53"/>
    <mergeCell ref="BV53:BX53"/>
    <mergeCell ref="BZ53:CB53"/>
    <mergeCell ref="BM54:BO54"/>
    <mergeCell ref="BQ54:BS54"/>
    <mergeCell ref="BV54:BX54"/>
    <mergeCell ref="BZ54:CB54"/>
    <mergeCell ref="BM55:BO55"/>
    <mergeCell ref="BQ55:BS55"/>
    <mergeCell ref="BV55:BX55"/>
    <mergeCell ref="BZ55:CB55"/>
    <mergeCell ref="BM56:BO56"/>
    <mergeCell ref="BQ56:BS56"/>
    <mergeCell ref="BV56:BX56"/>
    <mergeCell ref="BZ56:CB56"/>
    <mergeCell ref="BM57:BO57"/>
    <mergeCell ref="BQ57:BS57"/>
    <mergeCell ref="BV57:BX57"/>
    <mergeCell ref="BZ57:CB57"/>
    <mergeCell ref="BM58:BO58"/>
    <mergeCell ref="BQ58:BT58"/>
    <mergeCell ref="BV58:BX58"/>
    <mergeCell ref="BZ58:CC58"/>
    <mergeCell ref="BZ66:CB66"/>
    <mergeCell ref="BM67:BO67"/>
    <mergeCell ref="BQ67:BS67"/>
    <mergeCell ref="BV67:BX67"/>
    <mergeCell ref="BZ67:CB67"/>
    <mergeCell ref="BM68:BO68"/>
    <mergeCell ref="BQ68:BS68"/>
    <mergeCell ref="BV68:BX68"/>
    <mergeCell ref="BZ68:CB68"/>
    <mergeCell ref="BM69:BO69"/>
    <mergeCell ref="BM59:BO59"/>
    <mergeCell ref="BQ59:BS59"/>
    <mergeCell ref="BV59:BX59"/>
    <mergeCell ref="BZ59:CB59"/>
    <mergeCell ref="BM60:BO60"/>
    <mergeCell ref="BQ60:BS60"/>
    <mergeCell ref="BV60:BX60"/>
    <mergeCell ref="BZ60:CB60"/>
    <mergeCell ref="BM61:BO61"/>
    <mergeCell ref="BQ61:BS61"/>
    <mergeCell ref="BV61:BX61"/>
    <mergeCell ref="BZ61:CB61"/>
    <mergeCell ref="BM62:BO62"/>
    <mergeCell ref="BQ62:BS62"/>
    <mergeCell ref="BV62:BX62"/>
    <mergeCell ref="BZ62:CB62"/>
    <mergeCell ref="BM63:BO63"/>
    <mergeCell ref="BQ63:BS63"/>
    <mergeCell ref="BV63:BX63"/>
    <mergeCell ref="BZ63:CB63"/>
    <mergeCell ref="BM76:BO76"/>
    <mergeCell ref="BQ76:BS76"/>
    <mergeCell ref="BV76:BX76"/>
    <mergeCell ref="BZ76:CB76"/>
    <mergeCell ref="BM77:BO77"/>
    <mergeCell ref="BQ77:BS77"/>
    <mergeCell ref="BV77:BX77"/>
    <mergeCell ref="BZ77:CB77"/>
    <mergeCell ref="BM78:BO78"/>
    <mergeCell ref="BQ78:BS78"/>
    <mergeCell ref="BV78:BX78"/>
    <mergeCell ref="BZ78:CB78"/>
    <mergeCell ref="BM79:BO79"/>
    <mergeCell ref="BQ79:BS79"/>
    <mergeCell ref="BV79:BX79"/>
    <mergeCell ref="BZ79:CB79"/>
    <mergeCell ref="BM64:BO64"/>
    <mergeCell ref="BQ64:BS64"/>
    <mergeCell ref="BV64:BX64"/>
    <mergeCell ref="BZ64:CB64"/>
    <mergeCell ref="BZ71:CB71"/>
    <mergeCell ref="BM73:BT73"/>
    <mergeCell ref="BV73:CC73"/>
    <mergeCell ref="BM74:BO74"/>
    <mergeCell ref="BQ74:BS74"/>
    <mergeCell ref="BV74:BX74"/>
    <mergeCell ref="BZ74:CB74"/>
    <mergeCell ref="BM75:BO75"/>
    <mergeCell ref="BQ75:BS75"/>
    <mergeCell ref="BV75:BX75"/>
    <mergeCell ref="BZ75:CB75"/>
    <mergeCell ref="BM65:BO65"/>
    <mergeCell ref="BM70:BO70"/>
    <mergeCell ref="BQ70:BS70"/>
    <mergeCell ref="BV70:BX70"/>
    <mergeCell ref="BZ70:CB70"/>
    <mergeCell ref="BM71:BO71"/>
    <mergeCell ref="BQ71:BS71"/>
    <mergeCell ref="BV71:BX71"/>
    <mergeCell ref="CN11:CP11"/>
    <mergeCell ref="CE12:CG12"/>
    <mergeCell ref="CN12:CP12"/>
    <mergeCell ref="CG13:CH13"/>
    <mergeCell ref="CP13:CQ13"/>
    <mergeCell ref="CN22:CP22"/>
    <mergeCell ref="CE23:CG23"/>
    <mergeCell ref="CN23:CP23"/>
    <mergeCell ref="CE24:CG24"/>
    <mergeCell ref="CN24:CP24"/>
    <mergeCell ref="CE25:CG25"/>
    <mergeCell ref="CN25:CP25"/>
    <mergeCell ref="CE26:CG26"/>
    <mergeCell ref="CN26:CP26"/>
    <mergeCell ref="CE18:CG18"/>
    <mergeCell ref="CN18:CP18"/>
    <mergeCell ref="BQ69:BS69"/>
    <mergeCell ref="BV69:BX69"/>
    <mergeCell ref="BZ69:CB69"/>
    <mergeCell ref="BQ65:BS65"/>
    <mergeCell ref="BV65:BX65"/>
    <mergeCell ref="BZ65:CB65"/>
    <mergeCell ref="BM66:BO66"/>
    <mergeCell ref="BQ66:BS66"/>
    <mergeCell ref="BV66:BX66"/>
    <mergeCell ref="CE4:CH4"/>
    <mergeCell ref="CI4:CL4"/>
    <mergeCell ref="CN4:CQ4"/>
    <mergeCell ref="CR4:CU4"/>
    <mergeCell ref="CE5:CH5"/>
    <mergeCell ref="CI5:CL5"/>
    <mergeCell ref="CN5:CQ5"/>
    <mergeCell ref="CR5:CU5"/>
    <mergeCell ref="CG6:CH6"/>
    <mergeCell ref="CP6:CQ6"/>
    <mergeCell ref="CI8:CK8"/>
    <mergeCell ref="CR8:CT8"/>
    <mergeCell ref="CI9:CL9"/>
    <mergeCell ref="CR9:CU9"/>
    <mergeCell ref="CI6:CK6"/>
    <mergeCell ref="CR6:CT6"/>
    <mergeCell ref="CE19:CG19"/>
    <mergeCell ref="CN19:CP19"/>
    <mergeCell ref="CE11:CG11"/>
    <mergeCell ref="CE20:CH20"/>
    <mergeCell ref="CN20:CQ20"/>
    <mergeCell ref="CE21:CG21"/>
    <mergeCell ref="CN21:CP21"/>
    <mergeCell ref="CN32:CP32"/>
    <mergeCell ref="CE33:CG33"/>
    <mergeCell ref="CN33:CP33"/>
    <mergeCell ref="CE34:CG34"/>
    <mergeCell ref="CN34:CP34"/>
    <mergeCell ref="CE35:CG35"/>
    <mergeCell ref="CN35:CP35"/>
    <mergeCell ref="CE36:CG36"/>
    <mergeCell ref="CN36:CP36"/>
    <mergeCell ref="CE27:CG27"/>
    <mergeCell ref="CN27:CP27"/>
    <mergeCell ref="CE28:CG28"/>
    <mergeCell ref="CN28:CP28"/>
    <mergeCell ref="CE29:CG29"/>
    <mergeCell ref="CN29:CP29"/>
    <mergeCell ref="CE30:CG30"/>
    <mergeCell ref="CN30:CP30"/>
    <mergeCell ref="CE31:CG31"/>
    <mergeCell ref="CN31:CP31"/>
    <mergeCell ref="CE22:CG22"/>
    <mergeCell ref="CE32:CG32"/>
    <mergeCell ref="CN37:CP37"/>
    <mergeCell ref="CE38:CG38"/>
    <mergeCell ref="CI38:CK38"/>
    <mergeCell ref="CN38:CP38"/>
    <mergeCell ref="CR38:CT38"/>
    <mergeCell ref="CE39:CH39"/>
    <mergeCell ref="CI39:CK39"/>
    <mergeCell ref="CN39:CQ39"/>
    <mergeCell ref="CR39:CT39"/>
    <mergeCell ref="CE40:CG40"/>
    <mergeCell ref="CI40:CK40"/>
    <mergeCell ref="CN40:CP40"/>
    <mergeCell ref="CR40:CT40"/>
    <mergeCell ref="CE41:CG41"/>
    <mergeCell ref="CI41:CL41"/>
    <mergeCell ref="CN41:CP41"/>
    <mergeCell ref="CR41:CU41"/>
    <mergeCell ref="CE37:CG37"/>
    <mergeCell ref="CI42:CK42"/>
    <mergeCell ref="CN42:CQ42"/>
    <mergeCell ref="CR42:CT42"/>
    <mergeCell ref="CE43:CH43"/>
    <mergeCell ref="CI43:CK43"/>
    <mergeCell ref="CN43:CQ43"/>
    <mergeCell ref="CR43:CT43"/>
    <mergeCell ref="CE44:CH44"/>
    <mergeCell ref="CI44:CK44"/>
    <mergeCell ref="CN44:CQ44"/>
    <mergeCell ref="CR44:CT44"/>
    <mergeCell ref="CE45:CH45"/>
    <mergeCell ref="CI45:CK45"/>
    <mergeCell ref="CN45:CQ45"/>
    <mergeCell ref="CR45:CT45"/>
    <mergeCell ref="CE46:CG46"/>
    <mergeCell ref="CI46:CK46"/>
    <mergeCell ref="CN46:CP46"/>
    <mergeCell ref="CR46:CT46"/>
    <mergeCell ref="CE42:CH42"/>
    <mergeCell ref="CI47:CK47"/>
    <mergeCell ref="CN47:CQ47"/>
    <mergeCell ref="CR47:CT47"/>
    <mergeCell ref="CE48:CG48"/>
    <mergeCell ref="CI48:CK48"/>
    <mergeCell ref="CN48:CP48"/>
    <mergeCell ref="CR48:CT48"/>
    <mergeCell ref="CE49:CG49"/>
    <mergeCell ref="CI49:CK49"/>
    <mergeCell ref="CN49:CP49"/>
    <mergeCell ref="CR49:CT49"/>
    <mergeCell ref="CE50:CG50"/>
    <mergeCell ref="CI50:CK50"/>
    <mergeCell ref="CN50:CP50"/>
    <mergeCell ref="CR50:CT50"/>
    <mergeCell ref="CE51:CG51"/>
    <mergeCell ref="CI51:CK51"/>
    <mergeCell ref="CN51:CP51"/>
    <mergeCell ref="CR51:CT51"/>
    <mergeCell ref="CE47:CH47"/>
    <mergeCell ref="CI52:CK52"/>
    <mergeCell ref="CN52:CP52"/>
    <mergeCell ref="CR52:CT52"/>
    <mergeCell ref="CE53:CG53"/>
    <mergeCell ref="CI53:CK53"/>
    <mergeCell ref="CN53:CP53"/>
    <mergeCell ref="CR53:CT53"/>
    <mergeCell ref="CE54:CG54"/>
    <mergeCell ref="CI54:CK54"/>
    <mergeCell ref="CN54:CP54"/>
    <mergeCell ref="CR54:CT54"/>
    <mergeCell ref="CE55:CG55"/>
    <mergeCell ref="CI55:CK55"/>
    <mergeCell ref="CN55:CP55"/>
    <mergeCell ref="CR55:CT55"/>
    <mergeCell ref="CE56:CG56"/>
    <mergeCell ref="CI56:CK56"/>
    <mergeCell ref="CN56:CP56"/>
    <mergeCell ref="CR56:CT56"/>
    <mergeCell ref="CE52:CG52"/>
    <mergeCell ref="CI57:CK57"/>
    <mergeCell ref="CN57:CP57"/>
    <mergeCell ref="CR57:CT57"/>
    <mergeCell ref="CE58:CG58"/>
    <mergeCell ref="CI58:CL58"/>
    <mergeCell ref="CN58:CP58"/>
    <mergeCell ref="CR58:CU58"/>
    <mergeCell ref="CE59:CG59"/>
    <mergeCell ref="CI59:CK59"/>
    <mergeCell ref="CN59:CP59"/>
    <mergeCell ref="CR59:CT59"/>
    <mergeCell ref="CE60:CG60"/>
    <mergeCell ref="CI60:CK60"/>
    <mergeCell ref="CN60:CP60"/>
    <mergeCell ref="CR60:CT60"/>
    <mergeCell ref="CE61:CG61"/>
    <mergeCell ref="CI61:CK61"/>
    <mergeCell ref="CN61:CP61"/>
    <mergeCell ref="CR61:CT61"/>
    <mergeCell ref="CE57:CG57"/>
    <mergeCell ref="CI62:CK62"/>
    <mergeCell ref="CN62:CP62"/>
    <mergeCell ref="CR62:CT62"/>
    <mergeCell ref="CE63:CG63"/>
    <mergeCell ref="CI63:CK63"/>
    <mergeCell ref="CN63:CP63"/>
    <mergeCell ref="CR63:CT63"/>
    <mergeCell ref="CE64:CG64"/>
    <mergeCell ref="CI64:CK64"/>
    <mergeCell ref="CN64:CP64"/>
    <mergeCell ref="CR64:CT64"/>
    <mergeCell ref="CE65:CG65"/>
    <mergeCell ref="CI65:CK65"/>
    <mergeCell ref="CN65:CP65"/>
    <mergeCell ref="CR65:CT65"/>
    <mergeCell ref="CE66:CG66"/>
    <mergeCell ref="CI66:CK66"/>
    <mergeCell ref="CN66:CP66"/>
    <mergeCell ref="CR66:CT66"/>
    <mergeCell ref="CE62:CG62"/>
    <mergeCell ref="CI77:CK77"/>
    <mergeCell ref="CN77:CP77"/>
    <mergeCell ref="CR77:CT77"/>
    <mergeCell ref="CE67:CG67"/>
    <mergeCell ref="CI67:CK67"/>
    <mergeCell ref="CN67:CP67"/>
    <mergeCell ref="CR67:CT67"/>
    <mergeCell ref="CE68:CG68"/>
    <mergeCell ref="CI68:CK68"/>
    <mergeCell ref="CN68:CP68"/>
    <mergeCell ref="CR68:CT68"/>
    <mergeCell ref="CE69:CG69"/>
    <mergeCell ref="CI69:CK69"/>
    <mergeCell ref="CN69:CP69"/>
    <mergeCell ref="CR69:CT69"/>
    <mergeCell ref="CE70:CG70"/>
    <mergeCell ref="CI70:CK70"/>
    <mergeCell ref="CN70:CP70"/>
    <mergeCell ref="CR70:CT70"/>
    <mergeCell ref="CE71:CG71"/>
    <mergeCell ref="CI71:CK71"/>
    <mergeCell ref="CN71:CP71"/>
    <mergeCell ref="CR71:CT71"/>
    <mergeCell ref="DJ4:DM4"/>
    <mergeCell ref="CW5:CZ5"/>
    <mergeCell ref="DA5:DD5"/>
    <mergeCell ref="DF5:DI5"/>
    <mergeCell ref="DJ5:DM5"/>
    <mergeCell ref="CY6:CZ6"/>
    <mergeCell ref="DH6:DI6"/>
    <mergeCell ref="DA8:DC8"/>
    <mergeCell ref="DJ8:DL8"/>
    <mergeCell ref="DA9:DD9"/>
    <mergeCell ref="DJ9:DM9"/>
    <mergeCell ref="CW11:CY11"/>
    <mergeCell ref="DF11:DH11"/>
    <mergeCell ref="DA6:DC6"/>
    <mergeCell ref="DJ6:DL6"/>
    <mergeCell ref="CW12:CY12"/>
    <mergeCell ref="DF12:DH12"/>
    <mergeCell ref="CY13:CZ13"/>
    <mergeCell ref="DH13:DI13"/>
    <mergeCell ref="CW18:CY18"/>
    <mergeCell ref="DF18:DH18"/>
    <mergeCell ref="CE78:CG78"/>
    <mergeCell ref="CI78:CK78"/>
    <mergeCell ref="CN78:CP78"/>
    <mergeCell ref="CR78:CT78"/>
    <mergeCell ref="CE79:CG79"/>
    <mergeCell ref="CI79:CK79"/>
    <mergeCell ref="CN79:CP79"/>
    <mergeCell ref="CR79:CT79"/>
    <mergeCell ref="CW4:CZ4"/>
    <mergeCell ref="DA4:DD4"/>
    <mergeCell ref="DF4:DI4"/>
    <mergeCell ref="CE73:CL73"/>
    <mergeCell ref="CN73:CU73"/>
    <mergeCell ref="CE74:CG74"/>
    <mergeCell ref="CI74:CK74"/>
    <mergeCell ref="CN74:CP74"/>
    <mergeCell ref="CR74:CT74"/>
    <mergeCell ref="CE75:CG75"/>
    <mergeCell ref="CI75:CK75"/>
    <mergeCell ref="CN75:CP75"/>
    <mergeCell ref="CR75:CT75"/>
    <mergeCell ref="CE76:CG76"/>
    <mergeCell ref="CI76:CK76"/>
    <mergeCell ref="CN76:CP76"/>
    <mergeCell ref="CR76:CT76"/>
    <mergeCell ref="CE77:CG77"/>
    <mergeCell ref="CW24:CY24"/>
    <mergeCell ref="DF24:DH24"/>
    <mergeCell ref="CW25:CY25"/>
    <mergeCell ref="DF25:DH25"/>
    <mergeCell ref="CW26:CY26"/>
    <mergeCell ref="DF26:DH26"/>
    <mergeCell ref="CW27:CY27"/>
    <mergeCell ref="DF27:DH27"/>
    <mergeCell ref="CW28:CY28"/>
    <mergeCell ref="DF28:DH28"/>
    <mergeCell ref="CW19:CY19"/>
    <mergeCell ref="DF19:DH19"/>
    <mergeCell ref="CW20:CZ20"/>
    <mergeCell ref="DF20:DI20"/>
    <mergeCell ref="CW21:CY21"/>
    <mergeCell ref="DF21:DH21"/>
    <mergeCell ref="CW22:CY22"/>
    <mergeCell ref="DF22:DH22"/>
    <mergeCell ref="CW23:CY23"/>
    <mergeCell ref="DF23:DH23"/>
    <mergeCell ref="CW34:CY34"/>
    <mergeCell ref="DF34:DH34"/>
    <mergeCell ref="CW35:CY35"/>
    <mergeCell ref="DF35:DH35"/>
    <mergeCell ref="CW36:CY36"/>
    <mergeCell ref="DF36:DH36"/>
    <mergeCell ref="CW37:CY37"/>
    <mergeCell ref="DF37:DH37"/>
    <mergeCell ref="CW38:CY38"/>
    <mergeCell ref="DA38:DC38"/>
    <mergeCell ref="DF38:DH38"/>
    <mergeCell ref="DJ38:DL38"/>
    <mergeCell ref="CW29:CY29"/>
    <mergeCell ref="DF29:DH29"/>
    <mergeCell ref="CW30:CY30"/>
    <mergeCell ref="DF30:DH30"/>
    <mergeCell ref="CW31:CY31"/>
    <mergeCell ref="DF31:DH31"/>
    <mergeCell ref="CW32:CY32"/>
    <mergeCell ref="DF32:DH32"/>
    <mergeCell ref="CW33:CY33"/>
    <mergeCell ref="DF33:DH33"/>
    <mergeCell ref="CW39:CZ39"/>
    <mergeCell ref="DA39:DC39"/>
    <mergeCell ref="DF39:DI39"/>
    <mergeCell ref="DJ39:DL39"/>
    <mergeCell ref="CW40:CY40"/>
    <mergeCell ref="DA40:DC40"/>
    <mergeCell ref="DF40:DH40"/>
    <mergeCell ref="DJ40:DL40"/>
    <mergeCell ref="CW41:CY41"/>
    <mergeCell ref="DA41:DD41"/>
    <mergeCell ref="DF41:DH41"/>
    <mergeCell ref="DJ41:DM41"/>
    <mergeCell ref="CW42:CZ42"/>
    <mergeCell ref="DA42:DC42"/>
    <mergeCell ref="DF42:DI42"/>
    <mergeCell ref="DJ42:DL42"/>
    <mergeCell ref="CW43:CZ43"/>
    <mergeCell ref="DA43:DC43"/>
    <mergeCell ref="DF43:DI43"/>
    <mergeCell ref="DJ43:DL43"/>
    <mergeCell ref="CW44:CZ44"/>
    <mergeCell ref="DA44:DC44"/>
    <mergeCell ref="DF44:DI44"/>
    <mergeCell ref="DJ44:DL44"/>
    <mergeCell ref="CW45:CZ45"/>
    <mergeCell ref="DA45:DC45"/>
    <mergeCell ref="DF45:DI45"/>
    <mergeCell ref="DJ45:DL45"/>
    <mergeCell ref="CW46:CY46"/>
    <mergeCell ref="DA46:DC46"/>
    <mergeCell ref="DF46:DH46"/>
    <mergeCell ref="DJ46:DL46"/>
    <mergeCell ref="CW47:CZ47"/>
    <mergeCell ref="DA47:DC47"/>
    <mergeCell ref="DF47:DI47"/>
    <mergeCell ref="DJ47:DL47"/>
    <mergeCell ref="CW48:CY48"/>
    <mergeCell ref="DA48:DC48"/>
    <mergeCell ref="DF48:DH48"/>
    <mergeCell ref="DJ48:DL48"/>
    <mergeCell ref="CW49:CY49"/>
    <mergeCell ref="DA49:DC49"/>
    <mergeCell ref="DF49:DH49"/>
    <mergeCell ref="DJ49:DL49"/>
    <mergeCell ref="CW50:CY50"/>
    <mergeCell ref="DA50:DC50"/>
    <mergeCell ref="DF50:DH50"/>
    <mergeCell ref="DJ50:DL50"/>
    <mergeCell ref="CW51:CY51"/>
    <mergeCell ref="DA51:DC51"/>
    <mergeCell ref="DF51:DH51"/>
    <mergeCell ref="DJ51:DL51"/>
    <mergeCell ref="CW52:CY52"/>
    <mergeCell ref="DA52:DC52"/>
    <mergeCell ref="DF52:DH52"/>
    <mergeCell ref="DJ52:DL52"/>
    <mergeCell ref="CW53:CY53"/>
    <mergeCell ref="DA53:DC53"/>
    <mergeCell ref="DF53:DH53"/>
    <mergeCell ref="DJ53:DL53"/>
    <mergeCell ref="CW54:CY54"/>
    <mergeCell ref="DA54:DC54"/>
    <mergeCell ref="DF54:DH54"/>
    <mergeCell ref="DJ54:DL54"/>
    <mergeCell ref="CW55:CY55"/>
    <mergeCell ref="DA55:DC55"/>
    <mergeCell ref="DF55:DH55"/>
    <mergeCell ref="DJ55:DL55"/>
    <mergeCell ref="CW56:CY56"/>
    <mergeCell ref="DA56:DC56"/>
    <mergeCell ref="DF56:DH56"/>
    <mergeCell ref="DJ56:DL56"/>
    <mergeCell ref="CW57:CY57"/>
    <mergeCell ref="DA57:DC57"/>
    <mergeCell ref="DF57:DH57"/>
    <mergeCell ref="DJ57:DL57"/>
    <mergeCell ref="CW58:CY58"/>
    <mergeCell ref="DA58:DD58"/>
    <mergeCell ref="DF58:DH58"/>
    <mergeCell ref="DJ58:DM58"/>
    <mergeCell ref="CW67:CY67"/>
    <mergeCell ref="DA67:DC67"/>
    <mergeCell ref="DF67:DH67"/>
    <mergeCell ref="DJ67:DL67"/>
    <mergeCell ref="CW68:CY68"/>
    <mergeCell ref="DA68:DC68"/>
    <mergeCell ref="DF68:DH68"/>
    <mergeCell ref="DJ68:DL68"/>
    <mergeCell ref="CW59:CY59"/>
    <mergeCell ref="DA59:DC59"/>
    <mergeCell ref="DF59:DH59"/>
    <mergeCell ref="DJ59:DL59"/>
    <mergeCell ref="CW60:CY60"/>
    <mergeCell ref="DA60:DC60"/>
    <mergeCell ref="DF60:DH60"/>
    <mergeCell ref="DJ60:DL60"/>
    <mergeCell ref="CW61:CY61"/>
    <mergeCell ref="DA61:DC61"/>
    <mergeCell ref="DF61:DH61"/>
    <mergeCell ref="DJ61:DL61"/>
    <mergeCell ref="CW62:CY62"/>
    <mergeCell ref="DA62:DC62"/>
    <mergeCell ref="DF62:DH62"/>
    <mergeCell ref="DJ62:DL62"/>
    <mergeCell ref="CW63:CY63"/>
    <mergeCell ref="DA63:DC63"/>
    <mergeCell ref="DF63:DH63"/>
    <mergeCell ref="DJ63:DL63"/>
    <mergeCell ref="CW78:CY78"/>
    <mergeCell ref="DA78:DC78"/>
    <mergeCell ref="DF78:DH78"/>
    <mergeCell ref="DJ78:DL78"/>
    <mergeCell ref="CW79:CY79"/>
    <mergeCell ref="DA79:DC79"/>
    <mergeCell ref="DF79:DH79"/>
    <mergeCell ref="DJ79:DL79"/>
    <mergeCell ref="CW69:CY69"/>
    <mergeCell ref="DA69:DC69"/>
    <mergeCell ref="DF69:DH69"/>
    <mergeCell ref="DJ69:DL69"/>
    <mergeCell ref="CW70:CY70"/>
    <mergeCell ref="DA70:DC70"/>
    <mergeCell ref="DF70:DH70"/>
    <mergeCell ref="DJ70:DL70"/>
    <mergeCell ref="CW71:CY71"/>
    <mergeCell ref="DA71:DC71"/>
    <mergeCell ref="DF71:DH71"/>
    <mergeCell ref="DJ71:DL71"/>
    <mergeCell ref="CW73:DD73"/>
    <mergeCell ref="DF73:DM73"/>
    <mergeCell ref="CW74:CY74"/>
    <mergeCell ref="DA74:DC74"/>
    <mergeCell ref="DF74:DH74"/>
    <mergeCell ref="DJ74:DL74"/>
    <mergeCell ref="FC4:FF4"/>
    <mergeCell ref="FH4:FK4"/>
    <mergeCell ref="FL4:FO4"/>
    <mergeCell ref="FQ4:FT4"/>
    <mergeCell ref="FU4:FX4"/>
    <mergeCell ref="FZ4:GC4"/>
    <mergeCell ref="GD4:GG4"/>
    <mergeCell ref="GI4:GL4"/>
    <mergeCell ref="CW75:CY75"/>
    <mergeCell ref="DA75:DC75"/>
    <mergeCell ref="DF75:DH75"/>
    <mergeCell ref="DJ75:DL75"/>
    <mergeCell ref="CW76:CY76"/>
    <mergeCell ref="DA76:DC76"/>
    <mergeCell ref="DF76:DH76"/>
    <mergeCell ref="DJ76:DL76"/>
    <mergeCell ref="CW77:CY77"/>
    <mergeCell ref="DA77:DC77"/>
    <mergeCell ref="DF77:DH77"/>
    <mergeCell ref="DJ77:DL77"/>
    <mergeCell ref="CW64:CY64"/>
    <mergeCell ref="DA64:DC64"/>
    <mergeCell ref="DF64:DH64"/>
    <mergeCell ref="DJ64:DL64"/>
    <mergeCell ref="CW65:CY65"/>
    <mergeCell ref="DA65:DC65"/>
    <mergeCell ref="DF65:DH65"/>
    <mergeCell ref="DJ65:DL65"/>
    <mergeCell ref="CW66:CY66"/>
    <mergeCell ref="DA66:DC66"/>
    <mergeCell ref="DF66:DH66"/>
    <mergeCell ref="DJ66:DL66"/>
    <mergeCell ref="GM4:GP4"/>
    <mergeCell ref="GR4:GU4"/>
    <mergeCell ref="GV4:GY4"/>
    <mergeCell ref="DO5:DR5"/>
    <mergeCell ref="DS5:DV5"/>
    <mergeCell ref="DX5:EA5"/>
    <mergeCell ref="EB5:EE5"/>
    <mergeCell ref="EG5:EJ5"/>
    <mergeCell ref="EK5:EN5"/>
    <mergeCell ref="EP5:ES5"/>
    <mergeCell ref="ET5:EW5"/>
    <mergeCell ref="EY5:FB5"/>
    <mergeCell ref="FC5:FF5"/>
    <mergeCell ref="FH5:FK5"/>
    <mergeCell ref="FL5:FO5"/>
    <mergeCell ref="FQ5:FT5"/>
    <mergeCell ref="FU5:FX5"/>
    <mergeCell ref="FZ5:GC5"/>
    <mergeCell ref="GD5:GG5"/>
    <mergeCell ref="GI5:GL5"/>
    <mergeCell ref="GM5:GP5"/>
    <mergeCell ref="GR5:GU5"/>
    <mergeCell ref="GV5:GY5"/>
    <mergeCell ref="DO4:DR4"/>
    <mergeCell ref="DS4:DV4"/>
    <mergeCell ref="DX4:EA4"/>
    <mergeCell ref="EB4:EE4"/>
    <mergeCell ref="EG4:EJ4"/>
    <mergeCell ref="EK4:EN4"/>
    <mergeCell ref="EP4:ES4"/>
    <mergeCell ref="ET4:EW4"/>
    <mergeCell ref="EY4:FB4"/>
    <mergeCell ref="DQ6:DR6"/>
    <mergeCell ref="DZ6:EA6"/>
    <mergeCell ref="EI6:EJ6"/>
    <mergeCell ref="ER6:ES6"/>
    <mergeCell ref="FA6:FB6"/>
    <mergeCell ref="FJ6:FK6"/>
    <mergeCell ref="FS6:FT6"/>
    <mergeCell ref="GB6:GC6"/>
    <mergeCell ref="GK6:GL6"/>
    <mergeCell ref="DS6:DU6"/>
    <mergeCell ref="EB6:ED6"/>
    <mergeCell ref="EK6:EM6"/>
    <mergeCell ref="ET6:EV6"/>
    <mergeCell ref="FC6:FE6"/>
    <mergeCell ref="FL6:FN6"/>
    <mergeCell ref="FU6:FW6"/>
    <mergeCell ref="GD6:GF6"/>
    <mergeCell ref="DS9:DV9"/>
    <mergeCell ref="EB9:EE9"/>
    <mergeCell ref="EK9:EN9"/>
    <mergeCell ref="ET9:EW9"/>
    <mergeCell ref="FC9:FF9"/>
    <mergeCell ref="FL9:FO9"/>
    <mergeCell ref="FU9:FX9"/>
    <mergeCell ref="GD9:GG9"/>
    <mergeCell ref="GM9:GP9"/>
    <mergeCell ref="GV9:GY9"/>
    <mergeCell ref="GT6:GU6"/>
    <mergeCell ref="DS8:DU8"/>
    <mergeCell ref="EB8:ED8"/>
    <mergeCell ref="EK8:EM8"/>
    <mergeCell ref="ET8:EV8"/>
    <mergeCell ref="FC8:FE8"/>
    <mergeCell ref="FL8:FN8"/>
    <mergeCell ref="FU8:FW8"/>
    <mergeCell ref="GD8:GF8"/>
    <mergeCell ref="GM8:GO8"/>
    <mergeCell ref="GV8:GX8"/>
    <mergeCell ref="GM6:GO6"/>
    <mergeCell ref="GV6:GX6"/>
    <mergeCell ref="GV7:GX7"/>
    <mergeCell ref="GT13:GU13"/>
    <mergeCell ref="DQ13:DR13"/>
    <mergeCell ref="DZ13:EA13"/>
    <mergeCell ref="EI13:EJ13"/>
    <mergeCell ref="ER13:ES13"/>
    <mergeCell ref="FA13:FB13"/>
    <mergeCell ref="FJ13:FK13"/>
    <mergeCell ref="FS13:FT13"/>
    <mergeCell ref="GB13:GC13"/>
    <mergeCell ref="GK13:GL13"/>
    <mergeCell ref="GR11:GT11"/>
    <mergeCell ref="DO12:DQ12"/>
    <mergeCell ref="DX12:DZ12"/>
    <mergeCell ref="EG12:EI12"/>
    <mergeCell ref="EP12:ER12"/>
    <mergeCell ref="EY12:FA12"/>
    <mergeCell ref="FH12:FJ12"/>
    <mergeCell ref="FQ12:FS12"/>
    <mergeCell ref="FZ12:GB12"/>
    <mergeCell ref="GI12:GK12"/>
    <mergeCell ref="GR12:GT12"/>
    <mergeCell ref="DO11:DQ11"/>
    <mergeCell ref="DX11:DZ11"/>
    <mergeCell ref="EG11:EI11"/>
    <mergeCell ref="EP11:ER11"/>
    <mergeCell ref="EY11:FA11"/>
    <mergeCell ref="FH11:FJ11"/>
    <mergeCell ref="FQ11:FS11"/>
    <mergeCell ref="FZ11:GB11"/>
    <mergeCell ref="GI11:GK11"/>
    <mergeCell ref="GR18:GT18"/>
    <mergeCell ref="DO19:DQ19"/>
    <mergeCell ref="DX19:DZ19"/>
    <mergeCell ref="EG19:EI19"/>
    <mergeCell ref="EP19:ER19"/>
    <mergeCell ref="EY19:FA19"/>
    <mergeCell ref="FH19:FJ19"/>
    <mergeCell ref="FQ19:FS19"/>
    <mergeCell ref="FZ19:GB19"/>
    <mergeCell ref="GI19:GK19"/>
    <mergeCell ref="GR19:GT19"/>
    <mergeCell ref="DO18:DQ18"/>
    <mergeCell ref="DX18:DZ18"/>
    <mergeCell ref="EG18:EI18"/>
    <mergeCell ref="EP18:ER18"/>
    <mergeCell ref="EY18:FA18"/>
    <mergeCell ref="FH18:FJ18"/>
    <mergeCell ref="FQ18:FS18"/>
    <mergeCell ref="FZ18:GB18"/>
    <mergeCell ref="GI18:GK18"/>
    <mergeCell ref="FH20:FK20"/>
    <mergeCell ref="FQ20:FT20"/>
    <mergeCell ref="FZ20:GC20"/>
    <mergeCell ref="GI20:GL20"/>
    <mergeCell ref="GR20:GU20"/>
    <mergeCell ref="DO21:DQ21"/>
    <mergeCell ref="DX21:DZ21"/>
    <mergeCell ref="EG21:EI21"/>
    <mergeCell ref="EP21:ER21"/>
    <mergeCell ref="EY21:FA21"/>
    <mergeCell ref="FH21:FJ21"/>
    <mergeCell ref="FQ21:FS21"/>
    <mergeCell ref="FZ21:GB21"/>
    <mergeCell ref="GI21:GK21"/>
    <mergeCell ref="GR21:GT21"/>
    <mergeCell ref="DO20:DR20"/>
    <mergeCell ref="DX20:EA20"/>
    <mergeCell ref="EG20:EJ20"/>
    <mergeCell ref="EP20:ES20"/>
    <mergeCell ref="EY20:FB20"/>
    <mergeCell ref="GR22:GT22"/>
    <mergeCell ref="DO23:DQ23"/>
    <mergeCell ref="DX23:DZ23"/>
    <mergeCell ref="EG23:EI23"/>
    <mergeCell ref="EP23:ER23"/>
    <mergeCell ref="EY23:FA23"/>
    <mergeCell ref="FH23:FJ23"/>
    <mergeCell ref="FQ23:FS23"/>
    <mergeCell ref="FZ23:GB23"/>
    <mergeCell ref="GI23:GK23"/>
    <mergeCell ref="GR23:GT23"/>
    <mergeCell ref="DO22:DQ22"/>
    <mergeCell ref="DX22:DZ22"/>
    <mergeCell ref="EG22:EI22"/>
    <mergeCell ref="EP22:ER22"/>
    <mergeCell ref="EY22:FA22"/>
    <mergeCell ref="FH22:FJ22"/>
    <mergeCell ref="FQ22:FS22"/>
    <mergeCell ref="FZ22:GB22"/>
    <mergeCell ref="GI22:GK22"/>
    <mergeCell ref="GR24:GT24"/>
    <mergeCell ref="DO25:DQ25"/>
    <mergeCell ref="DX25:DZ25"/>
    <mergeCell ref="EG25:EI25"/>
    <mergeCell ref="EP25:ER25"/>
    <mergeCell ref="EY25:FA25"/>
    <mergeCell ref="FH25:FJ25"/>
    <mergeCell ref="FQ25:FS25"/>
    <mergeCell ref="FZ25:GB25"/>
    <mergeCell ref="GI25:GK25"/>
    <mergeCell ref="GR25:GT25"/>
    <mergeCell ref="DO24:DQ24"/>
    <mergeCell ref="DX24:DZ24"/>
    <mergeCell ref="EG24:EI24"/>
    <mergeCell ref="EP24:ER24"/>
    <mergeCell ref="EY24:FA24"/>
    <mergeCell ref="FH24:FJ24"/>
    <mergeCell ref="FQ24:FS24"/>
    <mergeCell ref="FZ24:GB24"/>
    <mergeCell ref="GI24:GK24"/>
    <mergeCell ref="FH26:FJ26"/>
    <mergeCell ref="FQ26:FS26"/>
    <mergeCell ref="FZ26:GB26"/>
    <mergeCell ref="GI26:GK26"/>
    <mergeCell ref="GR26:GT26"/>
    <mergeCell ref="DO27:DQ27"/>
    <mergeCell ref="DX27:DZ27"/>
    <mergeCell ref="EG27:EI27"/>
    <mergeCell ref="EP27:ER27"/>
    <mergeCell ref="EY27:FA27"/>
    <mergeCell ref="FH27:FJ27"/>
    <mergeCell ref="FQ27:FS27"/>
    <mergeCell ref="FZ27:GB27"/>
    <mergeCell ref="GI27:GK27"/>
    <mergeCell ref="GR27:GT27"/>
    <mergeCell ref="DO26:DQ26"/>
    <mergeCell ref="DX26:DZ26"/>
    <mergeCell ref="EG26:EI26"/>
    <mergeCell ref="EP26:ER26"/>
    <mergeCell ref="EY26:FA26"/>
    <mergeCell ref="GR28:GT28"/>
    <mergeCell ref="DO29:DQ29"/>
    <mergeCell ref="DX29:DZ29"/>
    <mergeCell ref="EG29:EI29"/>
    <mergeCell ref="EP29:ER29"/>
    <mergeCell ref="EY29:FA29"/>
    <mergeCell ref="FH29:FJ29"/>
    <mergeCell ref="FQ29:FS29"/>
    <mergeCell ref="FZ29:GB29"/>
    <mergeCell ref="GI29:GK29"/>
    <mergeCell ref="GR29:GT29"/>
    <mergeCell ref="DO28:DQ28"/>
    <mergeCell ref="DX28:DZ28"/>
    <mergeCell ref="EG28:EI28"/>
    <mergeCell ref="EP28:ER28"/>
    <mergeCell ref="EY28:FA28"/>
    <mergeCell ref="FH28:FJ28"/>
    <mergeCell ref="FQ28:FS28"/>
    <mergeCell ref="FZ28:GB28"/>
    <mergeCell ref="GI28:GK28"/>
    <mergeCell ref="GR30:GT30"/>
    <mergeCell ref="DO31:DQ31"/>
    <mergeCell ref="DX31:DZ31"/>
    <mergeCell ref="EG31:EI31"/>
    <mergeCell ref="EP31:ER31"/>
    <mergeCell ref="EY31:FA31"/>
    <mergeCell ref="FH31:FJ31"/>
    <mergeCell ref="FQ31:FS31"/>
    <mergeCell ref="FZ31:GB31"/>
    <mergeCell ref="GI31:GK31"/>
    <mergeCell ref="GR31:GT31"/>
    <mergeCell ref="DO30:DQ30"/>
    <mergeCell ref="DX30:DZ30"/>
    <mergeCell ref="EG30:EI30"/>
    <mergeCell ref="EP30:ER30"/>
    <mergeCell ref="EY30:FA30"/>
    <mergeCell ref="FH30:FJ30"/>
    <mergeCell ref="FQ30:FS30"/>
    <mergeCell ref="FZ30:GB30"/>
    <mergeCell ref="GI30:GK30"/>
    <mergeCell ref="FH32:FJ32"/>
    <mergeCell ref="FQ32:FS32"/>
    <mergeCell ref="FZ32:GB32"/>
    <mergeCell ref="GI32:GK32"/>
    <mergeCell ref="GR32:GT32"/>
    <mergeCell ref="DO33:DQ33"/>
    <mergeCell ref="DX33:DZ33"/>
    <mergeCell ref="EG33:EI33"/>
    <mergeCell ref="EP33:ER33"/>
    <mergeCell ref="EY33:FA33"/>
    <mergeCell ref="FH33:FJ33"/>
    <mergeCell ref="FQ33:FS33"/>
    <mergeCell ref="FZ33:GB33"/>
    <mergeCell ref="GI33:GK33"/>
    <mergeCell ref="GR33:GT33"/>
    <mergeCell ref="DO32:DQ32"/>
    <mergeCell ref="DX32:DZ32"/>
    <mergeCell ref="EG32:EI32"/>
    <mergeCell ref="EP32:ER32"/>
    <mergeCell ref="EY32:FA32"/>
    <mergeCell ref="GR34:GT34"/>
    <mergeCell ref="DO35:DQ35"/>
    <mergeCell ref="DX35:DZ35"/>
    <mergeCell ref="EG35:EI35"/>
    <mergeCell ref="EP35:ER35"/>
    <mergeCell ref="EY35:FA35"/>
    <mergeCell ref="FH35:FJ35"/>
    <mergeCell ref="FQ35:FS35"/>
    <mergeCell ref="FZ35:GB35"/>
    <mergeCell ref="GI35:GK35"/>
    <mergeCell ref="GR35:GT35"/>
    <mergeCell ref="DO34:DQ34"/>
    <mergeCell ref="DX34:DZ34"/>
    <mergeCell ref="EG34:EI34"/>
    <mergeCell ref="EP34:ER34"/>
    <mergeCell ref="EY34:FA34"/>
    <mergeCell ref="FH34:FJ34"/>
    <mergeCell ref="FQ34:FS34"/>
    <mergeCell ref="FZ34:GB34"/>
    <mergeCell ref="GI34:GK34"/>
    <mergeCell ref="DX38:DZ38"/>
    <mergeCell ref="EB38:ED38"/>
    <mergeCell ref="EG38:EI38"/>
    <mergeCell ref="EK38:EM38"/>
    <mergeCell ref="EP38:ER38"/>
    <mergeCell ref="ET38:EV38"/>
    <mergeCell ref="EY38:FA38"/>
    <mergeCell ref="FC38:FE38"/>
    <mergeCell ref="GR36:GT36"/>
    <mergeCell ref="DO37:DQ37"/>
    <mergeCell ref="DX37:DZ37"/>
    <mergeCell ref="EG37:EI37"/>
    <mergeCell ref="EP37:ER37"/>
    <mergeCell ref="EY37:FA37"/>
    <mergeCell ref="FH37:FJ37"/>
    <mergeCell ref="FQ37:FS37"/>
    <mergeCell ref="FZ37:GB37"/>
    <mergeCell ref="GI37:GK37"/>
    <mergeCell ref="GR37:GT37"/>
    <mergeCell ref="DO36:DQ36"/>
    <mergeCell ref="DX36:DZ36"/>
    <mergeCell ref="EG36:EI36"/>
    <mergeCell ref="EP36:ER36"/>
    <mergeCell ref="EY36:FA36"/>
    <mergeCell ref="FH36:FJ36"/>
    <mergeCell ref="FQ36:FS36"/>
    <mergeCell ref="FZ36:GB36"/>
    <mergeCell ref="GI36:GK36"/>
    <mergeCell ref="GM38:GO38"/>
    <mergeCell ref="FH38:FJ38"/>
    <mergeCell ref="FL38:FN38"/>
    <mergeCell ref="FQ38:FS38"/>
    <mergeCell ref="FU38:FW38"/>
    <mergeCell ref="FZ38:GB38"/>
    <mergeCell ref="GD38:GF38"/>
    <mergeCell ref="GI38:GK38"/>
    <mergeCell ref="GR38:GT38"/>
    <mergeCell ref="GV38:GX38"/>
    <mergeCell ref="DO39:DR39"/>
    <mergeCell ref="DS39:DU39"/>
    <mergeCell ref="DX39:EA39"/>
    <mergeCell ref="EB39:ED39"/>
    <mergeCell ref="EG39:EJ39"/>
    <mergeCell ref="EK39:EM39"/>
    <mergeCell ref="EP39:ES39"/>
    <mergeCell ref="ET39:EV39"/>
    <mergeCell ref="EY39:FB39"/>
    <mergeCell ref="FC39:FE39"/>
    <mergeCell ref="FH39:FK39"/>
    <mergeCell ref="FL39:FN39"/>
    <mergeCell ref="FQ39:FT39"/>
    <mergeCell ref="FU39:FW39"/>
    <mergeCell ref="FZ39:GC39"/>
    <mergeCell ref="GD39:GF39"/>
    <mergeCell ref="GI39:GL39"/>
    <mergeCell ref="GM39:GO39"/>
    <mergeCell ref="GR39:GU39"/>
    <mergeCell ref="GV39:GX39"/>
    <mergeCell ref="DO38:DQ38"/>
    <mergeCell ref="DS38:DU38"/>
    <mergeCell ref="DO40:DQ40"/>
    <mergeCell ref="DS40:DU40"/>
    <mergeCell ref="DX40:DZ40"/>
    <mergeCell ref="EB40:ED40"/>
    <mergeCell ref="EG40:EI40"/>
    <mergeCell ref="EK40:EM40"/>
    <mergeCell ref="EP40:ER40"/>
    <mergeCell ref="ET40:EV40"/>
    <mergeCell ref="EY40:FA40"/>
    <mergeCell ref="FC40:FE40"/>
    <mergeCell ref="FH40:FJ40"/>
    <mergeCell ref="FL40:FN40"/>
    <mergeCell ref="FQ40:FS40"/>
    <mergeCell ref="FU40:FW40"/>
    <mergeCell ref="FZ40:GB40"/>
    <mergeCell ref="GD40:GF40"/>
    <mergeCell ref="GI40:GK40"/>
    <mergeCell ref="DO41:DQ41"/>
    <mergeCell ref="DS41:DV41"/>
    <mergeCell ref="DX41:DZ41"/>
    <mergeCell ref="EB41:EE41"/>
    <mergeCell ref="EG41:EI41"/>
    <mergeCell ref="EK41:EN41"/>
    <mergeCell ref="EP41:ER41"/>
    <mergeCell ref="ET41:EW41"/>
    <mergeCell ref="EY41:FA41"/>
    <mergeCell ref="FC41:FF41"/>
    <mergeCell ref="FH41:FJ41"/>
    <mergeCell ref="FL41:FO41"/>
    <mergeCell ref="FQ41:FS41"/>
    <mergeCell ref="FU41:FX41"/>
    <mergeCell ref="FZ41:GB41"/>
    <mergeCell ref="GD41:GG41"/>
    <mergeCell ref="GI41:GK41"/>
    <mergeCell ref="DX42:EA42"/>
    <mergeCell ref="EB42:ED42"/>
    <mergeCell ref="EG42:EJ42"/>
    <mergeCell ref="EK42:EM42"/>
    <mergeCell ref="EP42:ES42"/>
    <mergeCell ref="ET42:EV42"/>
    <mergeCell ref="EY42:FB42"/>
    <mergeCell ref="FC42:FE42"/>
    <mergeCell ref="FH42:FK42"/>
    <mergeCell ref="FL42:FN42"/>
    <mergeCell ref="FQ42:FT42"/>
    <mergeCell ref="FU42:FW42"/>
    <mergeCell ref="FZ42:GC42"/>
    <mergeCell ref="GD42:GF42"/>
    <mergeCell ref="GI42:GL42"/>
    <mergeCell ref="GM40:GO40"/>
    <mergeCell ref="GR40:GT40"/>
    <mergeCell ref="GM41:GP41"/>
    <mergeCell ref="GR41:GT41"/>
    <mergeCell ref="EB44:ED44"/>
    <mergeCell ref="EG44:EJ44"/>
    <mergeCell ref="EK44:EM44"/>
    <mergeCell ref="EP44:ES44"/>
    <mergeCell ref="ET44:EV44"/>
    <mergeCell ref="EY44:FB44"/>
    <mergeCell ref="FC44:FE44"/>
    <mergeCell ref="GM42:GO42"/>
    <mergeCell ref="GR42:GU42"/>
    <mergeCell ref="GV42:GX42"/>
    <mergeCell ref="DO43:DR43"/>
    <mergeCell ref="DS43:DU43"/>
    <mergeCell ref="DX43:EA43"/>
    <mergeCell ref="EB43:ED43"/>
    <mergeCell ref="EG43:EJ43"/>
    <mergeCell ref="EK43:EM43"/>
    <mergeCell ref="EP43:ES43"/>
    <mergeCell ref="ET43:EV43"/>
    <mergeCell ref="EY43:FB43"/>
    <mergeCell ref="FC43:FE43"/>
    <mergeCell ref="FH43:FK43"/>
    <mergeCell ref="FL43:FN43"/>
    <mergeCell ref="FQ43:FT43"/>
    <mergeCell ref="FU43:FW43"/>
    <mergeCell ref="FZ43:GC43"/>
    <mergeCell ref="GD43:GF43"/>
    <mergeCell ref="GI43:GL43"/>
    <mergeCell ref="GM43:GO43"/>
    <mergeCell ref="GR43:GU43"/>
    <mergeCell ref="GV43:GX43"/>
    <mergeCell ref="DO42:DR42"/>
    <mergeCell ref="DS42:DU42"/>
    <mergeCell ref="FH44:FK44"/>
    <mergeCell ref="FL44:FN44"/>
    <mergeCell ref="FQ44:FT44"/>
    <mergeCell ref="FU44:FW44"/>
    <mergeCell ref="FZ44:GC44"/>
    <mergeCell ref="GD44:GF44"/>
    <mergeCell ref="GI44:GL44"/>
    <mergeCell ref="GR44:GU44"/>
    <mergeCell ref="GV44:GX44"/>
    <mergeCell ref="DO45:DR45"/>
    <mergeCell ref="DS45:DU45"/>
    <mergeCell ref="DX45:EA45"/>
    <mergeCell ref="EB45:ED45"/>
    <mergeCell ref="EG45:EJ45"/>
    <mergeCell ref="EK45:EM45"/>
    <mergeCell ref="EP45:ES45"/>
    <mergeCell ref="ET45:EV45"/>
    <mergeCell ref="EY45:FB45"/>
    <mergeCell ref="FC45:FE45"/>
    <mergeCell ref="FH45:FK45"/>
    <mergeCell ref="FL45:FN45"/>
    <mergeCell ref="FQ45:FT45"/>
    <mergeCell ref="FU45:FW45"/>
    <mergeCell ref="FZ45:GC45"/>
    <mergeCell ref="GD45:GF45"/>
    <mergeCell ref="GI45:GL45"/>
    <mergeCell ref="GM45:GO45"/>
    <mergeCell ref="GR45:GU45"/>
    <mergeCell ref="GV45:GX45"/>
    <mergeCell ref="DO44:DR44"/>
    <mergeCell ref="DS44:DU44"/>
    <mergeCell ref="DX44:EA44"/>
    <mergeCell ref="DO46:DQ46"/>
    <mergeCell ref="DS46:DU46"/>
    <mergeCell ref="DX46:DZ46"/>
    <mergeCell ref="EB46:ED46"/>
    <mergeCell ref="EG46:EI46"/>
    <mergeCell ref="EK46:EM46"/>
    <mergeCell ref="EP46:ER46"/>
    <mergeCell ref="ET46:EV46"/>
    <mergeCell ref="EY46:FA46"/>
    <mergeCell ref="FC46:FE46"/>
    <mergeCell ref="FH46:FJ46"/>
    <mergeCell ref="FL46:FN46"/>
    <mergeCell ref="FQ46:FS46"/>
    <mergeCell ref="FU46:FW46"/>
    <mergeCell ref="FZ46:GB46"/>
    <mergeCell ref="GD46:GF46"/>
    <mergeCell ref="GI46:GK46"/>
    <mergeCell ref="DO47:DR47"/>
    <mergeCell ref="DS47:DU47"/>
    <mergeCell ref="DX47:EA47"/>
    <mergeCell ref="EB47:ED47"/>
    <mergeCell ref="EG47:EJ47"/>
    <mergeCell ref="EK47:EM47"/>
    <mergeCell ref="EP47:ES47"/>
    <mergeCell ref="ET47:EV47"/>
    <mergeCell ref="EY47:FB47"/>
    <mergeCell ref="FC47:FE47"/>
    <mergeCell ref="FH47:FK47"/>
    <mergeCell ref="FL47:FN47"/>
    <mergeCell ref="FQ47:FT47"/>
    <mergeCell ref="FU47:FW47"/>
    <mergeCell ref="FZ47:GC47"/>
    <mergeCell ref="GD47:GF47"/>
    <mergeCell ref="GI47:GL47"/>
    <mergeCell ref="DX48:DZ48"/>
    <mergeCell ref="EB48:ED48"/>
    <mergeCell ref="EG48:EI48"/>
    <mergeCell ref="EK48:EM48"/>
    <mergeCell ref="EP48:ER48"/>
    <mergeCell ref="ET48:EV48"/>
    <mergeCell ref="EY48:FA48"/>
    <mergeCell ref="FC48:FE48"/>
    <mergeCell ref="FH48:FJ48"/>
    <mergeCell ref="FL48:FN48"/>
    <mergeCell ref="FQ48:FS48"/>
    <mergeCell ref="FU48:FW48"/>
    <mergeCell ref="FZ48:GB48"/>
    <mergeCell ref="GD48:GF48"/>
    <mergeCell ref="GI48:GK48"/>
    <mergeCell ref="GM46:GO46"/>
    <mergeCell ref="GR46:GT46"/>
    <mergeCell ref="GM47:GO47"/>
    <mergeCell ref="GR47:GU47"/>
    <mergeCell ref="EB50:ED50"/>
    <mergeCell ref="EG50:EI50"/>
    <mergeCell ref="EK50:EM50"/>
    <mergeCell ref="EP50:ER50"/>
    <mergeCell ref="ET50:EV50"/>
    <mergeCell ref="EY50:FA50"/>
    <mergeCell ref="FC50:FE50"/>
    <mergeCell ref="GM48:GO48"/>
    <mergeCell ref="GR48:GT48"/>
    <mergeCell ref="GV48:GX48"/>
    <mergeCell ref="DO49:DQ49"/>
    <mergeCell ref="DS49:DU49"/>
    <mergeCell ref="DX49:DZ49"/>
    <mergeCell ref="EB49:ED49"/>
    <mergeCell ref="EG49:EI49"/>
    <mergeCell ref="EK49:EM49"/>
    <mergeCell ref="EP49:ER49"/>
    <mergeCell ref="ET49:EV49"/>
    <mergeCell ref="EY49:FA49"/>
    <mergeCell ref="FC49:FE49"/>
    <mergeCell ref="FH49:FJ49"/>
    <mergeCell ref="FL49:FN49"/>
    <mergeCell ref="FQ49:FS49"/>
    <mergeCell ref="FU49:FW49"/>
    <mergeCell ref="FZ49:GB49"/>
    <mergeCell ref="GD49:GF49"/>
    <mergeCell ref="GI49:GK49"/>
    <mergeCell ref="GM49:GO49"/>
    <mergeCell ref="GR49:GT49"/>
    <mergeCell ref="GV49:GX49"/>
    <mergeCell ref="DO48:DQ48"/>
    <mergeCell ref="DS48:DU48"/>
    <mergeCell ref="FH50:FJ50"/>
    <mergeCell ref="FL50:FN50"/>
    <mergeCell ref="FQ50:FS50"/>
    <mergeCell ref="FU50:FW50"/>
    <mergeCell ref="FZ50:GB50"/>
    <mergeCell ref="GD50:GF50"/>
    <mergeCell ref="GI50:GK50"/>
    <mergeCell ref="GR50:GT50"/>
    <mergeCell ref="GV50:GX50"/>
    <mergeCell ref="DO51:DQ51"/>
    <mergeCell ref="DS51:DU51"/>
    <mergeCell ref="DX51:DZ51"/>
    <mergeCell ref="EB51:ED51"/>
    <mergeCell ref="EG51:EI51"/>
    <mergeCell ref="EK51:EM51"/>
    <mergeCell ref="EP51:ER51"/>
    <mergeCell ref="ET51:EV51"/>
    <mergeCell ref="EY51:FA51"/>
    <mergeCell ref="FC51:FE51"/>
    <mergeCell ref="FH51:FJ51"/>
    <mergeCell ref="FL51:FN51"/>
    <mergeCell ref="FQ51:FS51"/>
    <mergeCell ref="FU51:FW51"/>
    <mergeCell ref="FZ51:GB51"/>
    <mergeCell ref="GD51:GF51"/>
    <mergeCell ref="GI51:GK51"/>
    <mergeCell ref="GM51:GO51"/>
    <mergeCell ref="GR51:GT51"/>
    <mergeCell ref="GV51:GX51"/>
    <mergeCell ref="DO50:DQ50"/>
    <mergeCell ref="DS50:DU50"/>
    <mergeCell ref="DX50:DZ50"/>
    <mergeCell ref="DO52:DQ52"/>
    <mergeCell ref="DS52:DU52"/>
    <mergeCell ref="DX52:DZ52"/>
    <mergeCell ref="EB52:ED52"/>
    <mergeCell ref="EG52:EI52"/>
    <mergeCell ref="EK52:EM52"/>
    <mergeCell ref="EP52:ER52"/>
    <mergeCell ref="ET52:EV52"/>
    <mergeCell ref="EY52:FA52"/>
    <mergeCell ref="FC52:FE52"/>
    <mergeCell ref="FH52:FJ52"/>
    <mergeCell ref="FL52:FN52"/>
    <mergeCell ref="FQ52:FS52"/>
    <mergeCell ref="FU52:FW52"/>
    <mergeCell ref="FZ52:GB52"/>
    <mergeCell ref="GD52:GF52"/>
    <mergeCell ref="GI52:GK52"/>
    <mergeCell ref="DO53:DQ53"/>
    <mergeCell ref="DS53:DU53"/>
    <mergeCell ref="DX53:DZ53"/>
    <mergeCell ref="EB53:ED53"/>
    <mergeCell ref="EG53:EI53"/>
    <mergeCell ref="EK53:EM53"/>
    <mergeCell ref="EP53:ER53"/>
    <mergeCell ref="ET53:EV53"/>
    <mergeCell ref="EY53:FA53"/>
    <mergeCell ref="FC53:FE53"/>
    <mergeCell ref="FH53:FJ53"/>
    <mergeCell ref="FL53:FN53"/>
    <mergeCell ref="FQ53:FS53"/>
    <mergeCell ref="FU53:FW53"/>
    <mergeCell ref="FZ53:GB53"/>
    <mergeCell ref="GD53:GF53"/>
    <mergeCell ref="GI53:GK53"/>
    <mergeCell ref="DX54:DZ54"/>
    <mergeCell ref="EB54:ED54"/>
    <mergeCell ref="EG54:EI54"/>
    <mergeCell ref="EK54:EM54"/>
    <mergeCell ref="EP54:ER54"/>
    <mergeCell ref="ET54:EV54"/>
    <mergeCell ref="EY54:FA54"/>
    <mergeCell ref="FC54:FE54"/>
    <mergeCell ref="FH54:FJ54"/>
    <mergeCell ref="FL54:FN54"/>
    <mergeCell ref="FQ54:FS54"/>
    <mergeCell ref="FU54:FW54"/>
    <mergeCell ref="FZ54:GB54"/>
    <mergeCell ref="GD54:GF54"/>
    <mergeCell ref="GI54:GK54"/>
    <mergeCell ref="GM52:GO52"/>
    <mergeCell ref="GR52:GT52"/>
    <mergeCell ref="GM53:GO53"/>
    <mergeCell ref="GR53:GT53"/>
    <mergeCell ref="EB56:ED56"/>
    <mergeCell ref="EG56:EI56"/>
    <mergeCell ref="EK56:EM56"/>
    <mergeCell ref="EP56:ER56"/>
    <mergeCell ref="ET56:EV56"/>
    <mergeCell ref="EY56:FA56"/>
    <mergeCell ref="FC56:FE56"/>
    <mergeCell ref="GM54:GO54"/>
    <mergeCell ref="GR54:GT54"/>
    <mergeCell ref="GV54:GX54"/>
    <mergeCell ref="DO55:DQ55"/>
    <mergeCell ref="DS55:DU55"/>
    <mergeCell ref="DX55:DZ55"/>
    <mergeCell ref="EB55:ED55"/>
    <mergeCell ref="EG55:EI55"/>
    <mergeCell ref="EK55:EM55"/>
    <mergeCell ref="EP55:ER55"/>
    <mergeCell ref="ET55:EV55"/>
    <mergeCell ref="EY55:FA55"/>
    <mergeCell ref="FC55:FE55"/>
    <mergeCell ref="FH55:FJ55"/>
    <mergeCell ref="FL55:FN55"/>
    <mergeCell ref="FQ55:FS55"/>
    <mergeCell ref="FU55:FW55"/>
    <mergeCell ref="FZ55:GB55"/>
    <mergeCell ref="GD55:GF55"/>
    <mergeCell ref="GI55:GK55"/>
    <mergeCell ref="GM55:GO55"/>
    <mergeCell ref="GR55:GT55"/>
    <mergeCell ref="GV55:GX55"/>
    <mergeCell ref="DO54:DQ54"/>
    <mergeCell ref="DS54:DU54"/>
    <mergeCell ref="FH56:FJ56"/>
    <mergeCell ref="FL56:FN56"/>
    <mergeCell ref="FQ56:FS56"/>
    <mergeCell ref="FU56:FW56"/>
    <mergeCell ref="FZ56:GB56"/>
    <mergeCell ref="GD56:GF56"/>
    <mergeCell ref="GI56:GK56"/>
    <mergeCell ref="GR56:GT56"/>
    <mergeCell ref="GV56:GX56"/>
    <mergeCell ref="DO57:DQ57"/>
    <mergeCell ref="DS57:DU57"/>
    <mergeCell ref="DX57:DZ57"/>
    <mergeCell ref="EB57:ED57"/>
    <mergeCell ref="EG57:EI57"/>
    <mergeCell ref="EK57:EM57"/>
    <mergeCell ref="EP57:ER57"/>
    <mergeCell ref="ET57:EV57"/>
    <mergeCell ref="EY57:FA57"/>
    <mergeCell ref="FC57:FE57"/>
    <mergeCell ref="FH57:FJ57"/>
    <mergeCell ref="FL57:FN57"/>
    <mergeCell ref="FQ57:FS57"/>
    <mergeCell ref="FU57:FW57"/>
    <mergeCell ref="FZ57:GB57"/>
    <mergeCell ref="GD57:GF57"/>
    <mergeCell ref="GI57:GK57"/>
    <mergeCell ref="GM57:GO57"/>
    <mergeCell ref="GR57:GT57"/>
    <mergeCell ref="GV57:GX57"/>
    <mergeCell ref="DO56:DQ56"/>
    <mergeCell ref="DS56:DU56"/>
    <mergeCell ref="DX56:DZ56"/>
    <mergeCell ref="DO58:DQ58"/>
    <mergeCell ref="DS58:DV58"/>
    <mergeCell ref="DX58:DZ58"/>
    <mergeCell ref="EB58:EE58"/>
    <mergeCell ref="EG58:EI58"/>
    <mergeCell ref="EK58:EN58"/>
    <mergeCell ref="EP58:ER58"/>
    <mergeCell ref="ET58:EW58"/>
    <mergeCell ref="EY58:FA58"/>
    <mergeCell ref="FC58:FF58"/>
    <mergeCell ref="FH58:FJ58"/>
    <mergeCell ref="FL58:FO58"/>
    <mergeCell ref="FQ58:FS58"/>
    <mergeCell ref="FU58:FX58"/>
    <mergeCell ref="FZ58:GB58"/>
    <mergeCell ref="GD58:GG58"/>
    <mergeCell ref="GI58:GK58"/>
    <mergeCell ref="DO59:DQ59"/>
    <mergeCell ref="DS59:DU59"/>
    <mergeCell ref="DX59:DZ59"/>
    <mergeCell ref="EB59:ED59"/>
    <mergeCell ref="EG59:EI59"/>
    <mergeCell ref="EK59:EM59"/>
    <mergeCell ref="EP59:ER59"/>
    <mergeCell ref="ET59:EV59"/>
    <mergeCell ref="EY59:FA59"/>
    <mergeCell ref="FC59:FE59"/>
    <mergeCell ref="FH59:FJ59"/>
    <mergeCell ref="FL59:FN59"/>
    <mergeCell ref="FQ59:FS59"/>
    <mergeCell ref="FU59:FW59"/>
    <mergeCell ref="FZ59:GB59"/>
    <mergeCell ref="GD59:GF59"/>
    <mergeCell ref="GI59:GK59"/>
    <mergeCell ref="DX60:DZ60"/>
    <mergeCell ref="EB60:ED60"/>
    <mergeCell ref="EG60:EI60"/>
    <mergeCell ref="EK60:EM60"/>
    <mergeCell ref="EP60:ER60"/>
    <mergeCell ref="ET60:EV60"/>
    <mergeCell ref="EY60:FA60"/>
    <mergeCell ref="FC60:FE60"/>
    <mergeCell ref="FH60:FJ60"/>
    <mergeCell ref="FL60:FN60"/>
    <mergeCell ref="FQ60:FS60"/>
    <mergeCell ref="FU60:FW60"/>
    <mergeCell ref="FZ60:GB60"/>
    <mergeCell ref="GD60:GF60"/>
    <mergeCell ref="GI60:GK60"/>
    <mergeCell ref="GM58:GP58"/>
    <mergeCell ref="GR58:GT58"/>
    <mergeCell ref="GM59:GO59"/>
    <mergeCell ref="GR59:GT59"/>
    <mergeCell ref="EB62:ED62"/>
    <mergeCell ref="EG62:EI62"/>
    <mergeCell ref="EK62:EM62"/>
    <mergeCell ref="EP62:ER62"/>
    <mergeCell ref="ET62:EV62"/>
    <mergeCell ref="EY62:FA62"/>
    <mergeCell ref="FC62:FE62"/>
    <mergeCell ref="GM60:GO60"/>
    <mergeCell ref="GR60:GT60"/>
    <mergeCell ref="GV60:GX60"/>
    <mergeCell ref="DO61:DQ61"/>
    <mergeCell ref="DS61:DU61"/>
    <mergeCell ref="DX61:DZ61"/>
    <mergeCell ref="EB61:ED61"/>
    <mergeCell ref="EG61:EI61"/>
    <mergeCell ref="EK61:EM61"/>
    <mergeCell ref="EP61:ER61"/>
    <mergeCell ref="ET61:EV61"/>
    <mergeCell ref="EY61:FA61"/>
    <mergeCell ref="FC61:FE61"/>
    <mergeCell ref="FH61:FJ61"/>
    <mergeCell ref="FL61:FN61"/>
    <mergeCell ref="FQ61:FS61"/>
    <mergeCell ref="FU61:FW61"/>
    <mergeCell ref="FZ61:GB61"/>
    <mergeCell ref="GD61:GF61"/>
    <mergeCell ref="GI61:GK61"/>
    <mergeCell ref="GM61:GO61"/>
    <mergeCell ref="GR61:GT61"/>
    <mergeCell ref="GV61:GX61"/>
    <mergeCell ref="DO60:DQ60"/>
    <mergeCell ref="DS60:DU60"/>
    <mergeCell ref="FH62:FJ62"/>
    <mergeCell ref="FL62:FN62"/>
    <mergeCell ref="FQ62:FS62"/>
    <mergeCell ref="FU62:FW62"/>
    <mergeCell ref="FZ62:GB62"/>
    <mergeCell ref="GD62:GF62"/>
    <mergeCell ref="GI62:GK62"/>
    <mergeCell ref="GR62:GT62"/>
    <mergeCell ref="GV62:GX62"/>
    <mergeCell ref="DO63:DQ63"/>
    <mergeCell ref="DS63:DU63"/>
    <mergeCell ref="DX63:DZ63"/>
    <mergeCell ref="EB63:ED63"/>
    <mergeCell ref="EG63:EI63"/>
    <mergeCell ref="EK63:EM63"/>
    <mergeCell ref="EP63:ER63"/>
    <mergeCell ref="ET63:EV63"/>
    <mergeCell ref="EY63:FA63"/>
    <mergeCell ref="FC63:FE63"/>
    <mergeCell ref="FH63:FJ63"/>
    <mergeCell ref="FL63:FN63"/>
    <mergeCell ref="FQ63:FS63"/>
    <mergeCell ref="FU63:FW63"/>
    <mergeCell ref="FZ63:GB63"/>
    <mergeCell ref="GD63:GF63"/>
    <mergeCell ref="GI63:GK63"/>
    <mergeCell ref="GM63:GO63"/>
    <mergeCell ref="GR63:GT63"/>
    <mergeCell ref="GV63:GX63"/>
    <mergeCell ref="DO62:DQ62"/>
    <mergeCell ref="DS62:DU62"/>
    <mergeCell ref="DX62:DZ62"/>
    <mergeCell ref="DO64:DQ64"/>
    <mergeCell ref="DS64:DU64"/>
    <mergeCell ref="DX64:DZ64"/>
    <mergeCell ref="EB64:ED64"/>
    <mergeCell ref="EG64:EI64"/>
    <mergeCell ref="EK64:EM64"/>
    <mergeCell ref="EP64:ER64"/>
    <mergeCell ref="ET64:EV64"/>
    <mergeCell ref="EY64:FA64"/>
    <mergeCell ref="FC64:FE64"/>
    <mergeCell ref="FH64:FJ64"/>
    <mergeCell ref="FL64:FN64"/>
    <mergeCell ref="FQ64:FS64"/>
    <mergeCell ref="FU64:FW64"/>
    <mergeCell ref="FZ64:GB64"/>
    <mergeCell ref="GD64:GF64"/>
    <mergeCell ref="GI64:GK64"/>
    <mergeCell ref="ET66:EV66"/>
    <mergeCell ref="EY66:FA66"/>
    <mergeCell ref="FC66:FE66"/>
    <mergeCell ref="FH66:FJ66"/>
    <mergeCell ref="FL66:FN66"/>
    <mergeCell ref="FQ66:FS66"/>
    <mergeCell ref="FU66:FW66"/>
    <mergeCell ref="FZ66:GB66"/>
    <mergeCell ref="GD66:GF66"/>
    <mergeCell ref="GI66:GK66"/>
    <mergeCell ref="GM64:GO64"/>
    <mergeCell ref="GR64:GT64"/>
    <mergeCell ref="GV64:GX64"/>
    <mergeCell ref="DO65:DQ65"/>
    <mergeCell ref="DS65:DU65"/>
    <mergeCell ref="DX65:DZ65"/>
    <mergeCell ref="EB65:ED65"/>
    <mergeCell ref="EG65:EI65"/>
    <mergeCell ref="EK65:EM65"/>
    <mergeCell ref="EP65:ER65"/>
    <mergeCell ref="ET65:EV65"/>
    <mergeCell ref="EY65:FA65"/>
    <mergeCell ref="FC65:FE65"/>
    <mergeCell ref="FH65:FJ65"/>
    <mergeCell ref="FL65:FN65"/>
    <mergeCell ref="FQ65:FS65"/>
    <mergeCell ref="FU65:FW65"/>
    <mergeCell ref="FZ65:GB65"/>
    <mergeCell ref="GD65:GF65"/>
    <mergeCell ref="GI65:GK65"/>
    <mergeCell ref="GM65:GO65"/>
    <mergeCell ref="GR65:GT65"/>
    <mergeCell ref="FH69:FJ69"/>
    <mergeCell ref="FL69:FN69"/>
    <mergeCell ref="GM66:GO66"/>
    <mergeCell ref="GR66:GT66"/>
    <mergeCell ref="GV66:GX66"/>
    <mergeCell ref="DO67:DQ67"/>
    <mergeCell ref="DS67:DU67"/>
    <mergeCell ref="DX67:DZ67"/>
    <mergeCell ref="EB67:ED67"/>
    <mergeCell ref="EG67:EI67"/>
    <mergeCell ref="EK67:EM67"/>
    <mergeCell ref="EP67:ER67"/>
    <mergeCell ref="ET67:EV67"/>
    <mergeCell ref="EY67:FA67"/>
    <mergeCell ref="FC67:FE67"/>
    <mergeCell ref="FH67:FJ67"/>
    <mergeCell ref="FL67:FN67"/>
    <mergeCell ref="FQ67:FS67"/>
    <mergeCell ref="FU67:FW67"/>
    <mergeCell ref="FZ67:GB67"/>
    <mergeCell ref="GD67:GF67"/>
    <mergeCell ref="GI67:GK67"/>
    <mergeCell ref="GM67:GO67"/>
    <mergeCell ref="GR67:GT67"/>
    <mergeCell ref="GV67:GX67"/>
    <mergeCell ref="DO66:DQ66"/>
    <mergeCell ref="DS66:DU66"/>
    <mergeCell ref="DX66:DZ66"/>
    <mergeCell ref="EB66:ED66"/>
    <mergeCell ref="EG66:EI66"/>
    <mergeCell ref="EK66:EM66"/>
    <mergeCell ref="EP66:ER66"/>
    <mergeCell ref="DO68:DQ68"/>
    <mergeCell ref="DS68:DU68"/>
    <mergeCell ref="DX68:DZ68"/>
    <mergeCell ref="EB68:ED68"/>
    <mergeCell ref="EG68:EI68"/>
    <mergeCell ref="EK68:EM68"/>
    <mergeCell ref="EP68:ER68"/>
    <mergeCell ref="ET68:EV68"/>
    <mergeCell ref="EY68:FA68"/>
    <mergeCell ref="FC68:FE68"/>
    <mergeCell ref="FH68:FJ68"/>
    <mergeCell ref="FL68:FN68"/>
    <mergeCell ref="FQ68:FS68"/>
    <mergeCell ref="FU68:FW68"/>
    <mergeCell ref="FZ68:GB68"/>
    <mergeCell ref="GD68:GF68"/>
    <mergeCell ref="GI68:GK68"/>
    <mergeCell ref="FQ69:FS69"/>
    <mergeCell ref="FU69:FW69"/>
    <mergeCell ref="FZ69:GB69"/>
    <mergeCell ref="GD69:GF69"/>
    <mergeCell ref="GI69:GK69"/>
    <mergeCell ref="DO70:DQ70"/>
    <mergeCell ref="DS70:DU70"/>
    <mergeCell ref="DX70:DZ70"/>
    <mergeCell ref="EB70:ED70"/>
    <mergeCell ref="EG70:EI70"/>
    <mergeCell ref="EK70:EM70"/>
    <mergeCell ref="EP70:ER70"/>
    <mergeCell ref="ET70:EV70"/>
    <mergeCell ref="EY70:FA70"/>
    <mergeCell ref="FC70:FE70"/>
    <mergeCell ref="FH70:FJ70"/>
    <mergeCell ref="FL70:FN70"/>
    <mergeCell ref="FQ70:FS70"/>
    <mergeCell ref="FU70:FW70"/>
    <mergeCell ref="FZ70:GB70"/>
    <mergeCell ref="GD70:GF70"/>
    <mergeCell ref="GI70:GK70"/>
    <mergeCell ref="DO69:DQ69"/>
    <mergeCell ref="DS69:DU69"/>
    <mergeCell ref="DX69:DZ69"/>
    <mergeCell ref="EB69:ED69"/>
    <mergeCell ref="EG69:EI69"/>
    <mergeCell ref="EK69:EM69"/>
    <mergeCell ref="EP69:ER69"/>
    <mergeCell ref="ET69:EV69"/>
    <mergeCell ref="EY69:FA69"/>
    <mergeCell ref="FC69:FE69"/>
    <mergeCell ref="DO71:DQ71"/>
    <mergeCell ref="DS71:DU71"/>
    <mergeCell ref="DX71:DZ71"/>
    <mergeCell ref="EB71:ED71"/>
    <mergeCell ref="EG71:EI71"/>
    <mergeCell ref="EK71:EM71"/>
    <mergeCell ref="EP71:ER71"/>
    <mergeCell ref="ET71:EV71"/>
    <mergeCell ref="EY71:FA71"/>
    <mergeCell ref="FC71:FE71"/>
    <mergeCell ref="FH71:FJ71"/>
    <mergeCell ref="FL71:FN71"/>
    <mergeCell ref="FQ71:FS71"/>
    <mergeCell ref="FU71:FW71"/>
    <mergeCell ref="FZ71:GB71"/>
    <mergeCell ref="GD71:GF71"/>
    <mergeCell ref="GI71:GK71"/>
    <mergeCell ref="DO73:DV73"/>
    <mergeCell ref="DX73:EE73"/>
    <mergeCell ref="EG73:EN73"/>
    <mergeCell ref="EP73:EW73"/>
    <mergeCell ref="EY73:FF73"/>
    <mergeCell ref="FH73:FO73"/>
    <mergeCell ref="FQ73:FX73"/>
    <mergeCell ref="FZ73:GG73"/>
    <mergeCell ref="GI73:GP73"/>
    <mergeCell ref="GR73:GY73"/>
    <mergeCell ref="DO74:DQ74"/>
    <mergeCell ref="DS74:DU74"/>
    <mergeCell ref="DX74:DZ74"/>
    <mergeCell ref="EB74:ED74"/>
    <mergeCell ref="EG74:EI74"/>
    <mergeCell ref="EK74:EM74"/>
    <mergeCell ref="EP74:ER74"/>
    <mergeCell ref="ET74:EV74"/>
    <mergeCell ref="EY74:FA74"/>
    <mergeCell ref="FC74:FE74"/>
    <mergeCell ref="FH74:FJ74"/>
    <mergeCell ref="FL74:FN74"/>
    <mergeCell ref="FQ74:FS74"/>
    <mergeCell ref="FU74:FW74"/>
    <mergeCell ref="FZ74:GB74"/>
    <mergeCell ref="GD74:GF74"/>
    <mergeCell ref="GI74:GK74"/>
    <mergeCell ref="GM74:GO74"/>
    <mergeCell ref="GR74:GT74"/>
    <mergeCell ref="GV74:GX74"/>
    <mergeCell ref="DO75:DQ75"/>
    <mergeCell ref="DS75:DU75"/>
    <mergeCell ref="DX75:DZ75"/>
    <mergeCell ref="EB75:ED75"/>
    <mergeCell ref="EG75:EI75"/>
    <mergeCell ref="EK75:EM75"/>
    <mergeCell ref="EP75:ER75"/>
    <mergeCell ref="ET75:EV75"/>
    <mergeCell ref="EY75:FA75"/>
    <mergeCell ref="FC75:FE75"/>
    <mergeCell ref="FH75:FJ75"/>
    <mergeCell ref="FL75:FN75"/>
    <mergeCell ref="FQ75:FS75"/>
    <mergeCell ref="FU75:FW75"/>
    <mergeCell ref="FZ75:GB75"/>
    <mergeCell ref="GD75:GF75"/>
    <mergeCell ref="GI75:GK75"/>
    <mergeCell ref="DO76:DQ76"/>
    <mergeCell ref="DS76:DU76"/>
    <mergeCell ref="DX76:DZ76"/>
    <mergeCell ref="EB76:ED76"/>
    <mergeCell ref="EG76:EI76"/>
    <mergeCell ref="EK76:EM76"/>
    <mergeCell ref="EP76:ER76"/>
    <mergeCell ref="ET76:EV76"/>
    <mergeCell ref="EY76:FA76"/>
    <mergeCell ref="FC76:FE76"/>
    <mergeCell ref="FH76:FJ76"/>
    <mergeCell ref="FL76:FN76"/>
    <mergeCell ref="FQ76:FS76"/>
    <mergeCell ref="FU76:FW76"/>
    <mergeCell ref="FZ76:GB76"/>
    <mergeCell ref="GD76:GF76"/>
    <mergeCell ref="GI76:GK76"/>
    <mergeCell ref="FH78:FJ78"/>
    <mergeCell ref="FL78:FN78"/>
    <mergeCell ref="FQ78:FS78"/>
    <mergeCell ref="FU78:FW78"/>
    <mergeCell ref="FZ78:GB78"/>
    <mergeCell ref="GD78:GF78"/>
    <mergeCell ref="GI78:GK78"/>
    <mergeCell ref="GM78:GO78"/>
    <mergeCell ref="GR78:GT78"/>
    <mergeCell ref="GV78:GX78"/>
    <mergeCell ref="DO77:DQ77"/>
    <mergeCell ref="DS77:DU77"/>
    <mergeCell ref="DX77:DZ77"/>
    <mergeCell ref="EB77:ED77"/>
    <mergeCell ref="EG77:EI77"/>
    <mergeCell ref="EK77:EM77"/>
    <mergeCell ref="EP77:ER77"/>
    <mergeCell ref="ET77:EV77"/>
    <mergeCell ref="EY77:FA77"/>
    <mergeCell ref="FC77:FE77"/>
    <mergeCell ref="FH77:FJ77"/>
    <mergeCell ref="FL77:FN77"/>
    <mergeCell ref="FQ77:FS77"/>
    <mergeCell ref="FU77:FW77"/>
    <mergeCell ref="FZ77:GB77"/>
    <mergeCell ref="GD77:GF77"/>
    <mergeCell ref="GI77:GK77"/>
    <mergeCell ref="JL4:JO4"/>
    <mergeCell ref="JP4:JS4"/>
    <mergeCell ref="DO79:DQ79"/>
    <mergeCell ref="DS79:DU79"/>
    <mergeCell ref="DX79:DZ79"/>
    <mergeCell ref="EB79:ED79"/>
    <mergeCell ref="EG79:EI79"/>
    <mergeCell ref="EK79:EM79"/>
    <mergeCell ref="EP79:ER79"/>
    <mergeCell ref="ET79:EV79"/>
    <mergeCell ref="EY79:FA79"/>
    <mergeCell ref="FC79:FE79"/>
    <mergeCell ref="FH79:FJ79"/>
    <mergeCell ref="FL79:FN79"/>
    <mergeCell ref="FQ79:FS79"/>
    <mergeCell ref="FU79:FW79"/>
    <mergeCell ref="FZ79:GB79"/>
    <mergeCell ref="GD79:GF79"/>
    <mergeCell ref="GI79:GK79"/>
    <mergeCell ref="GM77:GO77"/>
    <mergeCell ref="GR77:GT77"/>
    <mergeCell ref="GV77:GX77"/>
    <mergeCell ref="DO78:DQ78"/>
    <mergeCell ref="DS78:DU78"/>
    <mergeCell ref="DX78:DZ78"/>
    <mergeCell ref="EB78:ED78"/>
    <mergeCell ref="EG78:EI78"/>
    <mergeCell ref="EK78:EM78"/>
    <mergeCell ref="EP78:ER78"/>
    <mergeCell ref="ET78:EV78"/>
    <mergeCell ref="EY78:FA78"/>
    <mergeCell ref="FC78:FE78"/>
    <mergeCell ref="HA4:HD4"/>
    <mergeCell ref="HE4:HH4"/>
    <mergeCell ref="HJ4:HM4"/>
    <mergeCell ref="HN4:HQ4"/>
    <mergeCell ref="HS4:HV4"/>
    <mergeCell ref="HW4:HZ4"/>
    <mergeCell ref="IB4:IE4"/>
    <mergeCell ref="IF4:II4"/>
    <mergeCell ref="IK4:IN4"/>
    <mergeCell ref="IO4:IR4"/>
    <mergeCell ref="IT4:IW4"/>
    <mergeCell ref="IX4:JA4"/>
    <mergeCell ref="JC4:JF4"/>
    <mergeCell ref="JG4:JJ4"/>
    <mergeCell ref="GM75:GO75"/>
    <mergeCell ref="GR75:GT75"/>
    <mergeCell ref="GV75:GX75"/>
    <mergeCell ref="GM70:GO70"/>
    <mergeCell ref="GR70:GT70"/>
    <mergeCell ref="GV70:GX70"/>
    <mergeCell ref="GM71:GO71"/>
    <mergeCell ref="GR71:GT71"/>
    <mergeCell ref="GV71:GX71"/>
    <mergeCell ref="GM68:GO68"/>
    <mergeCell ref="GR68:GT68"/>
    <mergeCell ref="GV68:GX68"/>
    <mergeCell ref="GM69:GO69"/>
    <mergeCell ref="GR69:GT69"/>
    <mergeCell ref="GV69:GX69"/>
    <mergeCell ref="GV65:GX65"/>
    <mergeCell ref="GM62:GO62"/>
    <mergeCell ref="GV58:GY58"/>
    <mergeCell ref="JN6:JO6"/>
    <mergeCell ref="HA5:HD5"/>
    <mergeCell ref="HE5:HH5"/>
    <mergeCell ref="HJ5:HM5"/>
    <mergeCell ref="HN5:HQ5"/>
    <mergeCell ref="HS5:HV5"/>
    <mergeCell ref="HW5:HZ5"/>
    <mergeCell ref="IB5:IE5"/>
    <mergeCell ref="IF5:II5"/>
    <mergeCell ref="IK5:IN5"/>
    <mergeCell ref="IO5:IR5"/>
    <mergeCell ref="IT5:IW5"/>
    <mergeCell ref="IX5:JA5"/>
    <mergeCell ref="JC5:JF5"/>
    <mergeCell ref="JG5:JJ5"/>
    <mergeCell ref="JL5:JO5"/>
    <mergeCell ref="GM79:GO79"/>
    <mergeCell ref="GR79:GT79"/>
    <mergeCell ref="GV79:GX79"/>
    <mergeCell ref="GM76:GO76"/>
    <mergeCell ref="GR76:GT76"/>
    <mergeCell ref="GV76:GX76"/>
    <mergeCell ref="GV59:GX59"/>
    <mergeCell ref="GM56:GO56"/>
    <mergeCell ref="GV52:GX52"/>
    <mergeCell ref="GV53:GX53"/>
    <mergeCell ref="GM50:GO50"/>
    <mergeCell ref="GV46:GX46"/>
    <mergeCell ref="GV47:GX47"/>
    <mergeCell ref="GM44:GO44"/>
    <mergeCell ref="GV40:GX40"/>
    <mergeCell ref="GV41:GY41"/>
    <mergeCell ref="JP5:JS5"/>
    <mergeCell ref="HA11:HC11"/>
    <mergeCell ref="HJ11:HL11"/>
    <mergeCell ref="HS11:HU11"/>
    <mergeCell ref="IB11:ID11"/>
    <mergeCell ref="IK11:IM11"/>
    <mergeCell ref="IT11:IV11"/>
    <mergeCell ref="JC11:JE11"/>
    <mergeCell ref="JL11:JN11"/>
    <mergeCell ref="HE9:HH9"/>
    <mergeCell ref="HN9:HQ9"/>
    <mergeCell ref="HW9:HZ9"/>
    <mergeCell ref="IF9:II9"/>
    <mergeCell ref="IO9:IR9"/>
    <mergeCell ref="IX9:JA9"/>
    <mergeCell ref="JG9:JJ9"/>
    <mergeCell ref="JP9:JS9"/>
    <mergeCell ref="HE8:HG8"/>
    <mergeCell ref="HN8:HP8"/>
    <mergeCell ref="HW8:HY8"/>
    <mergeCell ref="IF8:IH8"/>
    <mergeCell ref="IO8:IQ8"/>
    <mergeCell ref="IX8:IZ8"/>
    <mergeCell ref="JG8:JI8"/>
    <mergeCell ref="JP8:JR8"/>
    <mergeCell ref="HC6:HD6"/>
    <mergeCell ref="HL6:HM6"/>
    <mergeCell ref="HU6:HV6"/>
    <mergeCell ref="ID6:IE6"/>
    <mergeCell ref="IM6:IN6"/>
    <mergeCell ref="IV6:IW6"/>
    <mergeCell ref="JE6:JF6"/>
    <mergeCell ref="HA18:HC18"/>
    <mergeCell ref="HJ18:HL18"/>
    <mergeCell ref="HS18:HU18"/>
    <mergeCell ref="IB18:ID18"/>
    <mergeCell ref="IK18:IM18"/>
    <mergeCell ref="IT18:IV18"/>
    <mergeCell ref="JC18:JE18"/>
    <mergeCell ref="JL18:JN18"/>
    <mergeCell ref="HC13:HD13"/>
    <mergeCell ref="HL13:HM13"/>
    <mergeCell ref="HU13:HV13"/>
    <mergeCell ref="ID13:IE13"/>
    <mergeCell ref="IM13:IN13"/>
    <mergeCell ref="IV13:IW13"/>
    <mergeCell ref="JE13:JF13"/>
    <mergeCell ref="JN13:JO13"/>
    <mergeCell ref="HA12:HC12"/>
    <mergeCell ref="HJ12:HL12"/>
    <mergeCell ref="HS12:HU12"/>
    <mergeCell ref="IB12:ID12"/>
    <mergeCell ref="IK12:IM12"/>
    <mergeCell ref="IT12:IV12"/>
    <mergeCell ref="JC12:JE12"/>
    <mergeCell ref="JL12:JN12"/>
    <mergeCell ref="HA21:HC21"/>
    <mergeCell ref="HJ21:HL21"/>
    <mergeCell ref="HS21:HU21"/>
    <mergeCell ref="IB21:ID21"/>
    <mergeCell ref="IK21:IM21"/>
    <mergeCell ref="IT21:IV21"/>
    <mergeCell ref="JC21:JE21"/>
    <mergeCell ref="JL21:JN21"/>
    <mergeCell ref="HA20:HD20"/>
    <mergeCell ref="HJ20:HM20"/>
    <mergeCell ref="HS20:HV20"/>
    <mergeCell ref="IB20:IE20"/>
    <mergeCell ref="IK20:IN20"/>
    <mergeCell ref="IT20:IW20"/>
    <mergeCell ref="JC20:JF20"/>
    <mergeCell ref="JL20:JO20"/>
    <mergeCell ref="HA19:HC19"/>
    <mergeCell ref="HJ19:HL19"/>
    <mergeCell ref="HS19:HU19"/>
    <mergeCell ref="IB19:ID19"/>
    <mergeCell ref="IK19:IM19"/>
    <mergeCell ref="IT19:IV19"/>
    <mergeCell ref="JC19:JE19"/>
    <mergeCell ref="JL19:JN19"/>
    <mergeCell ref="HA24:HC24"/>
    <mergeCell ref="HJ24:HL24"/>
    <mergeCell ref="HS24:HU24"/>
    <mergeCell ref="IB24:ID24"/>
    <mergeCell ref="IK24:IM24"/>
    <mergeCell ref="IT24:IV24"/>
    <mergeCell ref="JC24:JE24"/>
    <mergeCell ref="JL24:JN24"/>
    <mergeCell ref="HA23:HC23"/>
    <mergeCell ref="HJ23:HL23"/>
    <mergeCell ref="HS23:HU23"/>
    <mergeCell ref="IB23:ID23"/>
    <mergeCell ref="IK23:IM23"/>
    <mergeCell ref="IT23:IV23"/>
    <mergeCell ref="JC23:JE23"/>
    <mergeCell ref="JL23:JN23"/>
    <mergeCell ref="HA22:HC22"/>
    <mergeCell ref="HJ22:HL22"/>
    <mergeCell ref="HS22:HU22"/>
    <mergeCell ref="IB22:ID22"/>
    <mergeCell ref="IK22:IM22"/>
    <mergeCell ref="IT22:IV22"/>
    <mergeCell ref="JC22:JE22"/>
    <mergeCell ref="JL22:JN22"/>
    <mergeCell ref="HA27:HC27"/>
    <mergeCell ref="HJ27:HL27"/>
    <mergeCell ref="HS27:HU27"/>
    <mergeCell ref="IB27:ID27"/>
    <mergeCell ref="IK27:IM27"/>
    <mergeCell ref="IT27:IV27"/>
    <mergeCell ref="JC27:JE27"/>
    <mergeCell ref="JL27:JN27"/>
    <mergeCell ref="HA26:HC26"/>
    <mergeCell ref="HJ26:HL26"/>
    <mergeCell ref="HS26:HU26"/>
    <mergeCell ref="IB26:ID26"/>
    <mergeCell ref="IK26:IM26"/>
    <mergeCell ref="IT26:IV26"/>
    <mergeCell ref="JC26:JE26"/>
    <mergeCell ref="JL26:JN26"/>
    <mergeCell ref="HA25:HC25"/>
    <mergeCell ref="HJ25:HL25"/>
    <mergeCell ref="HS25:HU25"/>
    <mergeCell ref="IB25:ID25"/>
    <mergeCell ref="IK25:IM25"/>
    <mergeCell ref="IT25:IV25"/>
    <mergeCell ref="JC25:JE25"/>
    <mergeCell ref="JL25:JN25"/>
    <mergeCell ref="HA30:HC30"/>
    <mergeCell ref="HJ30:HL30"/>
    <mergeCell ref="HS30:HU30"/>
    <mergeCell ref="IB30:ID30"/>
    <mergeCell ref="IK30:IM30"/>
    <mergeCell ref="IT30:IV30"/>
    <mergeCell ref="JC30:JE30"/>
    <mergeCell ref="JL30:JN30"/>
    <mergeCell ref="HA29:HC29"/>
    <mergeCell ref="HJ29:HL29"/>
    <mergeCell ref="HS29:HU29"/>
    <mergeCell ref="IB29:ID29"/>
    <mergeCell ref="IK29:IM29"/>
    <mergeCell ref="IT29:IV29"/>
    <mergeCell ref="JC29:JE29"/>
    <mergeCell ref="JL29:JN29"/>
    <mergeCell ref="HA28:HC28"/>
    <mergeCell ref="HJ28:HL28"/>
    <mergeCell ref="HS28:HU28"/>
    <mergeCell ref="IB28:ID28"/>
    <mergeCell ref="IK28:IM28"/>
    <mergeCell ref="IT28:IV28"/>
    <mergeCell ref="JC28:JE28"/>
    <mergeCell ref="JL28:JN28"/>
    <mergeCell ref="HA33:HC33"/>
    <mergeCell ref="HJ33:HL33"/>
    <mergeCell ref="HS33:HU33"/>
    <mergeCell ref="IB33:ID33"/>
    <mergeCell ref="IK33:IM33"/>
    <mergeCell ref="IT33:IV33"/>
    <mergeCell ref="JC33:JE33"/>
    <mergeCell ref="JL33:JN33"/>
    <mergeCell ref="HA32:HC32"/>
    <mergeCell ref="HJ32:HL32"/>
    <mergeCell ref="HS32:HU32"/>
    <mergeCell ref="IB32:ID32"/>
    <mergeCell ref="IK32:IM32"/>
    <mergeCell ref="IT32:IV32"/>
    <mergeCell ref="JC32:JE32"/>
    <mergeCell ref="JL32:JN32"/>
    <mergeCell ref="HA31:HC31"/>
    <mergeCell ref="HJ31:HL31"/>
    <mergeCell ref="HS31:HU31"/>
    <mergeCell ref="IB31:ID31"/>
    <mergeCell ref="IK31:IM31"/>
    <mergeCell ref="IT31:IV31"/>
    <mergeCell ref="JC31:JE31"/>
    <mergeCell ref="JL31:JN31"/>
    <mergeCell ref="HA36:HC36"/>
    <mergeCell ref="HJ36:HL36"/>
    <mergeCell ref="HS36:HU36"/>
    <mergeCell ref="IB36:ID36"/>
    <mergeCell ref="IK36:IM36"/>
    <mergeCell ref="IT36:IV36"/>
    <mergeCell ref="JC36:JE36"/>
    <mergeCell ref="JL36:JN36"/>
    <mergeCell ref="HA35:HC35"/>
    <mergeCell ref="HJ35:HL35"/>
    <mergeCell ref="HS35:HU35"/>
    <mergeCell ref="IB35:ID35"/>
    <mergeCell ref="IK35:IM35"/>
    <mergeCell ref="IT35:IV35"/>
    <mergeCell ref="JC35:JE35"/>
    <mergeCell ref="JL35:JN35"/>
    <mergeCell ref="HA34:HC34"/>
    <mergeCell ref="HJ34:HL34"/>
    <mergeCell ref="HS34:HU34"/>
    <mergeCell ref="IB34:ID34"/>
    <mergeCell ref="IK34:IM34"/>
    <mergeCell ref="IT34:IV34"/>
    <mergeCell ref="JC34:JE34"/>
    <mergeCell ref="JL34:JN34"/>
    <mergeCell ref="HA38:HC38"/>
    <mergeCell ref="HE38:HG38"/>
    <mergeCell ref="HJ38:HL38"/>
    <mergeCell ref="HN38:HP38"/>
    <mergeCell ref="HS38:HU38"/>
    <mergeCell ref="HW38:HY38"/>
    <mergeCell ref="IB38:ID38"/>
    <mergeCell ref="IF38:IH38"/>
    <mergeCell ref="IK38:IM38"/>
    <mergeCell ref="IO38:IQ38"/>
    <mergeCell ref="IT38:IV38"/>
    <mergeCell ref="IX38:IZ38"/>
    <mergeCell ref="JC38:JE38"/>
    <mergeCell ref="JG38:JI38"/>
    <mergeCell ref="JL38:JN38"/>
    <mergeCell ref="JP38:JR38"/>
    <mergeCell ref="HA37:HC37"/>
    <mergeCell ref="HJ37:HL37"/>
    <mergeCell ref="HS37:HU37"/>
    <mergeCell ref="IB37:ID37"/>
    <mergeCell ref="IK37:IM37"/>
    <mergeCell ref="IT37:IV37"/>
    <mergeCell ref="JC37:JE37"/>
    <mergeCell ref="JL37:JN37"/>
    <mergeCell ref="HA40:HC40"/>
    <mergeCell ref="HE40:HG40"/>
    <mergeCell ref="HJ40:HL40"/>
    <mergeCell ref="HN40:HP40"/>
    <mergeCell ref="HS40:HU40"/>
    <mergeCell ref="HW40:HY40"/>
    <mergeCell ref="IB40:ID40"/>
    <mergeCell ref="IF40:IH40"/>
    <mergeCell ref="IK40:IM40"/>
    <mergeCell ref="IO40:IQ40"/>
    <mergeCell ref="IT40:IV40"/>
    <mergeCell ref="IX40:IZ40"/>
    <mergeCell ref="JC40:JE40"/>
    <mergeCell ref="JG40:JI40"/>
    <mergeCell ref="JL40:JN40"/>
    <mergeCell ref="JP40:JR40"/>
    <mergeCell ref="HA39:HD39"/>
    <mergeCell ref="HE39:HG39"/>
    <mergeCell ref="HJ39:HM39"/>
    <mergeCell ref="HN39:HP39"/>
    <mergeCell ref="HS39:HV39"/>
    <mergeCell ref="HW39:HY39"/>
    <mergeCell ref="IB39:IE39"/>
    <mergeCell ref="IF39:IH39"/>
    <mergeCell ref="IK39:IN39"/>
    <mergeCell ref="IO39:IQ39"/>
    <mergeCell ref="IT39:IW39"/>
    <mergeCell ref="IX39:IZ39"/>
    <mergeCell ref="JC39:JF39"/>
    <mergeCell ref="JG39:JI39"/>
    <mergeCell ref="JL39:JO39"/>
    <mergeCell ref="JP39:JR39"/>
    <mergeCell ref="HA42:HD42"/>
    <mergeCell ref="HE42:HG42"/>
    <mergeCell ref="HJ42:HM42"/>
    <mergeCell ref="HN42:HP42"/>
    <mergeCell ref="HS42:HV42"/>
    <mergeCell ref="HW42:HY42"/>
    <mergeCell ref="IB42:IE42"/>
    <mergeCell ref="IF42:IH42"/>
    <mergeCell ref="IK42:IN42"/>
    <mergeCell ref="IO42:IQ42"/>
    <mergeCell ref="IT42:IW42"/>
    <mergeCell ref="IX42:IZ42"/>
    <mergeCell ref="JC42:JF42"/>
    <mergeCell ref="JG42:JI42"/>
    <mergeCell ref="JL42:JO42"/>
    <mergeCell ref="JP42:JR42"/>
    <mergeCell ref="HA41:HC41"/>
    <mergeCell ref="HE41:HH41"/>
    <mergeCell ref="HJ41:HL41"/>
    <mergeCell ref="HN41:HQ41"/>
    <mergeCell ref="HS41:HU41"/>
    <mergeCell ref="HW41:HZ41"/>
    <mergeCell ref="IB41:ID41"/>
    <mergeCell ref="IF41:II41"/>
    <mergeCell ref="IK41:IM41"/>
    <mergeCell ref="IO41:IR41"/>
    <mergeCell ref="IT41:IV41"/>
    <mergeCell ref="IX41:JA41"/>
    <mergeCell ref="JC41:JE41"/>
    <mergeCell ref="JG41:JJ41"/>
    <mergeCell ref="JL41:JN41"/>
    <mergeCell ref="JP41:JS41"/>
    <mergeCell ref="HA44:HD44"/>
    <mergeCell ref="HE44:HG44"/>
    <mergeCell ref="HJ44:HM44"/>
    <mergeCell ref="HN44:HP44"/>
    <mergeCell ref="HS44:HV44"/>
    <mergeCell ref="HW44:HY44"/>
    <mergeCell ref="IB44:IE44"/>
    <mergeCell ref="IF44:IH44"/>
    <mergeCell ref="IK44:IN44"/>
    <mergeCell ref="IO44:IQ44"/>
    <mergeCell ref="IT44:IW44"/>
    <mergeCell ref="IX44:IZ44"/>
    <mergeCell ref="JC44:JF44"/>
    <mergeCell ref="JG44:JI44"/>
    <mergeCell ref="JL44:JO44"/>
    <mergeCell ref="JP44:JR44"/>
    <mergeCell ref="HA43:HD43"/>
    <mergeCell ref="HE43:HG43"/>
    <mergeCell ref="HJ43:HM43"/>
    <mergeCell ref="HN43:HP43"/>
    <mergeCell ref="HS43:HV43"/>
    <mergeCell ref="HW43:HY43"/>
    <mergeCell ref="IB43:IE43"/>
    <mergeCell ref="IF43:IH43"/>
    <mergeCell ref="IK43:IN43"/>
    <mergeCell ref="IO43:IQ43"/>
    <mergeCell ref="IT43:IW43"/>
    <mergeCell ref="IX43:IZ43"/>
    <mergeCell ref="JC43:JF43"/>
    <mergeCell ref="JG43:JI43"/>
    <mergeCell ref="JL43:JO43"/>
    <mergeCell ref="JP43:JR43"/>
    <mergeCell ref="HA46:HC46"/>
    <mergeCell ref="HE46:HG46"/>
    <mergeCell ref="HJ46:HL46"/>
    <mergeCell ref="HN46:HP46"/>
    <mergeCell ref="HS46:HU46"/>
    <mergeCell ref="HW46:HY46"/>
    <mergeCell ref="IB46:ID46"/>
    <mergeCell ref="IF46:IH46"/>
    <mergeCell ref="IK46:IM46"/>
    <mergeCell ref="IO46:IQ46"/>
    <mergeCell ref="IT46:IV46"/>
    <mergeCell ref="IX46:IZ46"/>
    <mergeCell ref="JC46:JE46"/>
    <mergeCell ref="JG46:JI46"/>
    <mergeCell ref="JL46:JN46"/>
    <mergeCell ref="JP46:JR46"/>
    <mergeCell ref="HA45:HD45"/>
    <mergeCell ref="HE45:HG45"/>
    <mergeCell ref="HJ45:HM45"/>
    <mergeCell ref="HN45:HP45"/>
    <mergeCell ref="HS45:HV45"/>
    <mergeCell ref="HW45:HY45"/>
    <mergeCell ref="IB45:IE45"/>
    <mergeCell ref="IF45:IH45"/>
    <mergeCell ref="IK45:IN45"/>
    <mergeCell ref="IO45:IQ45"/>
    <mergeCell ref="IT45:IW45"/>
    <mergeCell ref="IX45:IZ45"/>
    <mergeCell ref="JC45:JF45"/>
    <mergeCell ref="JG45:JI45"/>
    <mergeCell ref="JL45:JO45"/>
    <mergeCell ref="JP45:JR45"/>
    <mergeCell ref="HA48:HC48"/>
    <mergeCell ref="HE48:HG48"/>
    <mergeCell ref="HJ48:HL48"/>
    <mergeCell ref="HN48:HP48"/>
    <mergeCell ref="HS48:HU48"/>
    <mergeCell ref="HW48:HY48"/>
    <mergeCell ref="IB48:ID48"/>
    <mergeCell ref="IF48:IH48"/>
    <mergeCell ref="IK48:IM48"/>
    <mergeCell ref="IO48:IQ48"/>
    <mergeCell ref="IT48:IV48"/>
    <mergeCell ref="IX48:IZ48"/>
    <mergeCell ref="JC48:JE48"/>
    <mergeCell ref="JG48:JI48"/>
    <mergeCell ref="JL48:JN48"/>
    <mergeCell ref="JP48:JR48"/>
    <mergeCell ref="HA47:HD47"/>
    <mergeCell ref="HE47:HG47"/>
    <mergeCell ref="HJ47:HM47"/>
    <mergeCell ref="HN47:HP47"/>
    <mergeCell ref="HS47:HV47"/>
    <mergeCell ref="HW47:HY47"/>
    <mergeCell ref="IB47:IE47"/>
    <mergeCell ref="IF47:IH47"/>
    <mergeCell ref="IK47:IN47"/>
    <mergeCell ref="IO47:IQ47"/>
    <mergeCell ref="IT47:IW47"/>
    <mergeCell ref="IX47:IZ47"/>
    <mergeCell ref="JC47:JF47"/>
    <mergeCell ref="JG47:JI47"/>
    <mergeCell ref="JL47:JO47"/>
    <mergeCell ref="JP47:JR47"/>
    <mergeCell ref="HA50:HC50"/>
    <mergeCell ref="HE50:HG50"/>
    <mergeCell ref="HJ50:HL50"/>
    <mergeCell ref="HN50:HP50"/>
    <mergeCell ref="HS50:HU50"/>
    <mergeCell ref="HW50:HY50"/>
    <mergeCell ref="IB50:ID50"/>
    <mergeCell ref="IF50:IH50"/>
    <mergeCell ref="IK50:IM50"/>
    <mergeCell ref="IO50:IQ50"/>
    <mergeCell ref="IT50:IV50"/>
    <mergeCell ref="IX50:IZ50"/>
    <mergeCell ref="JC50:JE50"/>
    <mergeCell ref="JG50:JI50"/>
    <mergeCell ref="JL50:JN50"/>
    <mergeCell ref="JP50:JR50"/>
    <mergeCell ref="HA49:HC49"/>
    <mergeCell ref="HE49:HG49"/>
    <mergeCell ref="HJ49:HL49"/>
    <mergeCell ref="HN49:HP49"/>
    <mergeCell ref="HS49:HU49"/>
    <mergeCell ref="HW49:HY49"/>
    <mergeCell ref="IB49:ID49"/>
    <mergeCell ref="IF49:IH49"/>
    <mergeCell ref="IK49:IM49"/>
    <mergeCell ref="IO49:IQ49"/>
    <mergeCell ref="IT49:IV49"/>
    <mergeCell ref="IX49:IZ49"/>
    <mergeCell ref="JC49:JE49"/>
    <mergeCell ref="JG49:JI49"/>
    <mergeCell ref="JL49:JN49"/>
    <mergeCell ref="JP49:JR49"/>
    <mergeCell ref="HA52:HC52"/>
    <mergeCell ref="HE52:HG52"/>
    <mergeCell ref="HJ52:HL52"/>
    <mergeCell ref="HN52:HP52"/>
    <mergeCell ref="HS52:HU52"/>
    <mergeCell ref="HW52:HY52"/>
    <mergeCell ref="IB52:ID52"/>
    <mergeCell ref="IF52:IH52"/>
    <mergeCell ref="IK52:IM52"/>
    <mergeCell ref="IO52:IQ52"/>
    <mergeCell ref="IT52:IV52"/>
    <mergeCell ref="IX52:IZ52"/>
    <mergeCell ref="JC52:JE52"/>
    <mergeCell ref="JG52:JI52"/>
    <mergeCell ref="JL52:JN52"/>
    <mergeCell ref="JP52:JR52"/>
    <mergeCell ref="HA51:HC51"/>
    <mergeCell ref="HE51:HG51"/>
    <mergeCell ref="HJ51:HL51"/>
    <mergeCell ref="HN51:HP51"/>
    <mergeCell ref="HS51:HU51"/>
    <mergeCell ref="HW51:HY51"/>
    <mergeCell ref="IB51:ID51"/>
    <mergeCell ref="IF51:IH51"/>
    <mergeCell ref="IK51:IM51"/>
    <mergeCell ref="IO51:IQ51"/>
    <mergeCell ref="IT51:IV51"/>
    <mergeCell ref="IX51:IZ51"/>
    <mergeCell ref="JC51:JE51"/>
    <mergeCell ref="JG51:JI51"/>
    <mergeCell ref="JL51:JN51"/>
    <mergeCell ref="JP51:JR51"/>
    <mergeCell ref="HA54:HC54"/>
    <mergeCell ref="HE54:HG54"/>
    <mergeCell ref="HJ54:HL54"/>
    <mergeCell ref="HN54:HP54"/>
    <mergeCell ref="HS54:HU54"/>
    <mergeCell ref="HW54:HY54"/>
    <mergeCell ref="IB54:ID54"/>
    <mergeCell ref="IF54:IH54"/>
    <mergeCell ref="IK54:IM54"/>
    <mergeCell ref="IO54:IQ54"/>
    <mergeCell ref="IT54:IV54"/>
    <mergeCell ref="IX54:IZ54"/>
    <mergeCell ref="JC54:JE54"/>
    <mergeCell ref="JG54:JI54"/>
    <mergeCell ref="JL54:JN54"/>
    <mergeCell ref="JP54:JR54"/>
    <mergeCell ref="HA53:HC53"/>
    <mergeCell ref="HE53:HG53"/>
    <mergeCell ref="HJ53:HL53"/>
    <mergeCell ref="HN53:HP53"/>
    <mergeCell ref="HS53:HU53"/>
    <mergeCell ref="HW53:HY53"/>
    <mergeCell ref="IB53:ID53"/>
    <mergeCell ref="IF53:IH53"/>
    <mergeCell ref="IK53:IM53"/>
    <mergeCell ref="IO53:IQ53"/>
    <mergeCell ref="IT53:IV53"/>
    <mergeCell ref="IX53:IZ53"/>
    <mergeCell ref="JC53:JE53"/>
    <mergeCell ref="JG53:JI53"/>
    <mergeCell ref="JL53:JN53"/>
    <mergeCell ref="JP53:JR53"/>
    <mergeCell ref="HA56:HC56"/>
    <mergeCell ref="HE56:HG56"/>
    <mergeCell ref="HJ56:HL56"/>
    <mergeCell ref="HN56:HP56"/>
    <mergeCell ref="HS56:HU56"/>
    <mergeCell ref="HW56:HY56"/>
    <mergeCell ref="IB56:ID56"/>
    <mergeCell ref="IF56:IH56"/>
    <mergeCell ref="IK56:IM56"/>
    <mergeCell ref="IO56:IQ56"/>
    <mergeCell ref="IT56:IV56"/>
    <mergeCell ref="IX56:IZ56"/>
    <mergeCell ref="JC56:JE56"/>
    <mergeCell ref="JG56:JI56"/>
    <mergeCell ref="JL56:JN56"/>
    <mergeCell ref="JP56:JR56"/>
    <mergeCell ref="HA55:HC55"/>
    <mergeCell ref="HE55:HG55"/>
    <mergeCell ref="HJ55:HL55"/>
    <mergeCell ref="HN55:HP55"/>
    <mergeCell ref="HS55:HU55"/>
    <mergeCell ref="HW55:HY55"/>
    <mergeCell ref="IB55:ID55"/>
    <mergeCell ref="IF55:IH55"/>
    <mergeCell ref="IK55:IM55"/>
    <mergeCell ref="IO55:IQ55"/>
    <mergeCell ref="IT55:IV55"/>
    <mergeCell ref="IX55:IZ55"/>
    <mergeCell ref="JC55:JE55"/>
    <mergeCell ref="JG55:JI55"/>
    <mergeCell ref="JL55:JN55"/>
    <mergeCell ref="JP55:JR55"/>
    <mergeCell ref="HA58:HC58"/>
    <mergeCell ref="HE58:HH58"/>
    <mergeCell ref="HJ58:HL58"/>
    <mergeCell ref="HN58:HQ58"/>
    <mergeCell ref="HS58:HU58"/>
    <mergeCell ref="HW58:HZ58"/>
    <mergeCell ref="IB58:ID58"/>
    <mergeCell ref="IF58:II58"/>
    <mergeCell ref="IK58:IM58"/>
    <mergeCell ref="IO58:IR58"/>
    <mergeCell ref="IT58:IV58"/>
    <mergeCell ref="IX58:JA58"/>
    <mergeCell ref="JC58:JE58"/>
    <mergeCell ref="JG58:JJ58"/>
    <mergeCell ref="JL58:JN58"/>
    <mergeCell ref="JP58:JS58"/>
    <mergeCell ref="HA57:HC57"/>
    <mergeCell ref="HE57:HG57"/>
    <mergeCell ref="HJ57:HL57"/>
    <mergeCell ref="HN57:HP57"/>
    <mergeCell ref="HS57:HU57"/>
    <mergeCell ref="HW57:HY57"/>
    <mergeCell ref="IB57:ID57"/>
    <mergeCell ref="IF57:IH57"/>
    <mergeCell ref="IK57:IM57"/>
    <mergeCell ref="IO57:IQ57"/>
    <mergeCell ref="IT57:IV57"/>
    <mergeCell ref="IX57:IZ57"/>
    <mergeCell ref="JC57:JE57"/>
    <mergeCell ref="JG57:JI57"/>
    <mergeCell ref="JL57:JN57"/>
    <mergeCell ref="JP57:JR57"/>
    <mergeCell ref="HA60:HC60"/>
    <mergeCell ref="HE60:HG60"/>
    <mergeCell ref="HJ60:HL60"/>
    <mergeCell ref="HN60:HP60"/>
    <mergeCell ref="HS60:HU60"/>
    <mergeCell ref="HW60:HY60"/>
    <mergeCell ref="IB60:ID60"/>
    <mergeCell ref="IF60:IH60"/>
    <mergeCell ref="IK60:IM60"/>
    <mergeCell ref="IO60:IQ60"/>
    <mergeCell ref="IT60:IV60"/>
    <mergeCell ref="IX60:IZ60"/>
    <mergeCell ref="JC60:JE60"/>
    <mergeCell ref="JG60:JI60"/>
    <mergeCell ref="JL60:JN60"/>
    <mergeCell ref="JP60:JR60"/>
    <mergeCell ref="HA59:HC59"/>
    <mergeCell ref="HE59:HG59"/>
    <mergeCell ref="HJ59:HL59"/>
    <mergeCell ref="HN59:HP59"/>
    <mergeCell ref="HS59:HU59"/>
    <mergeCell ref="HW59:HY59"/>
    <mergeCell ref="IB59:ID59"/>
    <mergeCell ref="IF59:IH59"/>
    <mergeCell ref="IK59:IM59"/>
    <mergeCell ref="IO59:IQ59"/>
    <mergeCell ref="IT59:IV59"/>
    <mergeCell ref="IX59:IZ59"/>
    <mergeCell ref="JC59:JE59"/>
    <mergeCell ref="JG59:JI59"/>
    <mergeCell ref="JL59:JN59"/>
    <mergeCell ref="JP59:JR59"/>
    <mergeCell ref="HA62:HC62"/>
    <mergeCell ref="HE62:HG62"/>
    <mergeCell ref="HJ62:HL62"/>
    <mergeCell ref="HN62:HP62"/>
    <mergeCell ref="HS62:HU62"/>
    <mergeCell ref="HW62:HY62"/>
    <mergeCell ref="IB62:ID62"/>
    <mergeCell ref="IF62:IH62"/>
    <mergeCell ref="IK62:IM62"/>
    <mergeCell ref="IO62:IQ62"/>
    <mergeCell ref="IT62:IV62"/>
    <mergeCell ref="IX62:IZ62"/>
    <mergeCell ref="JC62:JE62"/>
    <mergeCell ref="JG62:JI62"/>
    <mergeCell ref="JL62:JN62"/>
    <mergeCell ref="JP62:JR62"/>
    <mergeCell ref="HA61:HC61"/>
    <mergeCell ref="HE61:HG61"/>
    <mergeCell ref="HJ61:HL61"/>
    <mergeCell ref="HN61:HP61"/>
    <mergeCell ref="HS61:HU61"/>
    <mergeCell ref="HW61:HY61"/>
    <mergeCell ref="IB61:ID61"/>
    <mergeCell ref="IF61:IH61"/>
    <mergeCell ref="IK61:IM61"/>
    <mergeCell ref="IO61:IQ61"/>
    <mergeCell ref="IT61:IV61"/>
    <mergeCell ref="IX61:IZ61"/>
    <mergeCell ref="JC61:JE61"/>
    <mergeCell ref="JG61:JI61"/>
    <mergeCell ref="JL61:JN61"/>
    <mergeCell ref="JP61:JR61"/>
    <mergeCell ref="HA64:HC64"/>
    <mergeCell ref="HE64:HG64"/>
    <mergeCell ref="HJ64:HL64"/>
    <mergeCell ref="HN64:HP64"/>
    <mergeCell ref="HS64:HU64"/>
    <mergeCell ref="HW64:HY64"/>
    <mergeCell ref="IB64:ID64"/>
    <mergeCell ref="IF64:IH64"/>
    <mergeCell ref="IK64:IM64"/>
    <mergeCell ref="IO64:IQ64"/>
    <mergeCell ref="IT64:IV64"/>
    <mergeCell ref="IX64:IZ64"/>
    <mergeCell ref="JC64:JE64"/>
    <mergeCell ref="JG64:JI64"/>
    <mergeCell ref="JL64:JN64"/>
    <mergeCell ref="JP64:JR64"/>
    <mergeCell ref="HA63:HC63"/>
    <mergeCell ref="HE63:HG63"/>
    <mergeCell ref="HJ63:HL63"/>
    <mergeCell ref="HN63:HP63"/>
    <mergeCell ref="HS63:HU63"/>
    <mergeCell ref="HW63:HY63"/>
    <mergeCell ref="IB63:ID63"/>
    <mergeCell ref="IF63:IH63"/>
    <mergeCell ref="IK63:IM63"/>
    <mergeCell ref="IO63:IQ63"/>
    <mergeCell ref="IT63:IV63"/>
    <mergeCell ref="IX63:IZ63"/>
    <mergeCell ref="JC63:JE63"/>
    <mergeCell ref="JG63:JI63"/>
    <mergeCell ref="JL63:JN63"/>
    <mergeCell ref="JP63:JR63"/>
    <mergeCell ref="HA66:HC66"/>
    <mergeCell ref="HE66:HG66"/>
    <mergeCell ref="HJ66:HL66"/>
    <mergeCell ref="HN66:HP66"/>
    <mergeCell ref="HS66:HU66"/>
    <mergeCell ref="HW66:HY66"/>
    <mergeCell ref="IB66:ID66"/>
    <mergeCell ref="IF66:IH66"/>
    <mergeCell ref="IK66:IM66"/>
    <mergeCell ref="IO66:IQ66"/>
    <mergeCell ref="IT66:IV66"/>
    <mergeCell ref="IX66:IZ66"/>
    <mergeCell ref="JC66:JE66"/>
    <mergeCell ref="JG66:JI66"/>
    <mergeCell ref="JL66:JN66"/>
    <mergeCell ref="JP66:JR66"/>
    <mergeCell ref="HA65:HC65"/>
    <mergeCell ref="HE65:HG65"/>
    <mergeCell ref="HJ65:HL65"/>
    <mergeCell ref="HN65:HP65"/>
    <mergeCell ref="HS65:HU65"/>
    <mergeCell ref="HW65:HY65"/>
    <mergeCell ref="IB65:ID65"/>
    <mergeCell ref="IF65:IH65"/>
    <mergeCell ref="IK65:IM65"/>
    <mergeCell ref="IO65:IQ65"/>
    <mergeCell ref="IT65:IV65"/>
    <mergeCell ref="IX65:IZ65"/>
    <mergeCell ref="JC65:JE65"/>
    <mergeCell ref="JG65:JI65"/>
    <mergeCell ref="JL65:JN65"/>
    <mergeCell ref="JP65:JR65"/>
    <mergeCell ref="HA68:HC68"/>
    <mergeCell ref="HE68:HG68"/>
    <mergeCell ref="HJ68:HL68"/>
    <mergeCell ref="HN68:HP68"/>
    <mergeCell ref="HS68:HU68"/>
    <mergeCell ref="HW68:HY68"/>
    <mergeCell ref="IB68:ID68"/>
    <mergeCell ref="IF68:IH68"/>
    <mergeCell ref="IK68:IM68"/>
    <mergeCell ref="IO68:IQ68"/>
    <mergeCell ref="IT68:IV68"/>
    <mergeCell ref="IX68:IZ68"/>
    <mergeCell ref="JC68:JE68"/>
    <mergeCell ref="JG68:JI68"/>
    <mergeCell ref="JL68:JN68"/>
    <mergeCell ref="JP68:JR68"/>
    <mergeCell ref="HA67:HC67"/>
    <mergeCell ref="HE67:HG67"/>
    <mergeCell ref="HJ67:HL67"/>
    <mergeCell ref="HN67:HP67"/>
    <mergeCell ref="HS67:HU67"/>
    <mergeCell ref="HW67:HY67"/>
    <mergeCell ref="IB67:ID67"/>
    <mergeCell ref="IF67:IH67"/>
    <mergeCell ref="IK67:IM67"/>
    <mergeCell ref="IO67:IQ67"/>
    <mergeCell ref="IT67:IV67"/>
    <mergeCell ref="IX67:IZ67"/>
    <mergeCell ref="JC67:JE67"/>
    <mergeCell ref="JG67:JI67"/>
    <mergeCell ref="JL67:JN67"/>
    <mergeCell ref="JP67:JR67"/>
    <mergeCell ref="HA70:HC70"/>
    <mergeCell ref="HE70:HG70"/>
    <mergeCell ref="HJ70:HL70"/>
    <mergeCell ref="HN70:HP70"/>
    <mergeCell ref="HS70:HU70"/>
    <mergeCell ref="HW70:HY70"/>
    <mergeCell ref="IB70:ID70"/>
    <mergeCell ref="IF70:IH70"/>
    <mergeCell ref="IK70:IM70"/>
    <mergeCell ref="IO70:IQ70"/>
    <mergeCell ref="IT70:IV70"/>
    <mergeCell ref="IX70:IZ70"/>
    <mergeCell ref="JC70:JE70"/>
    <mergeCell ref="JG70:JI70"/>
    <mergeCell ref="JL70:JN70"/>
    <mergeCell ref="JP70:JR70"/>
    <mergeCell ref="HA69:HC69"/>
    <mergeCell ref="HE69:HG69"/>
    <mergeCell ref="HJ69:HL69"/>
    <mergeCell ref="HN69:HP69"/>
    <mergeCell ref="HS69:HU69"/>
    <mergeCell ref="HW69:HY69"/>
    <mergeCell ref="IB69:ID69"/>
    <mergeCell ref="IF69:IH69"/>
    <mergeCell ref="IK69:IM69"/>
    <mergeCell ref="IO69:IQ69"/>
    <mergeCell ref="IT69:IV69"/>
    <mergeCell ref="IX69:IZ69"/>
    <mergeCell ref="JC69:JE69"/>
    <mergeCell ref="JG69:JI69"/>
    <mergeCell ref="JL69:JN69"/>
    <mergeCell ref="JP69:JR69"/>
    <mergeCell ref="IX74:IZ74"/>
    <mergeCell ref="JC74:JE74"/>
    <mergeCell ref="JG74:JI74"/>
    <mergeCell ref="JL74:JN74"/>
    <mergeCell ref="JP74:JR74"/>
    <mergeCell ref="HA71:HC71"/>
    <mergeCell ref="HE71:HG71"/>
    <mergeCell ref="HJ71:HL71"/>
    <mergeCell ref="HN71:HP71"/>
    <mergeCell ref="HS71:HU71"/>
    <mergeCell ref="HW71:HY71"/>
    <mergeCell ref="IB71:ID71"/>
    <mergeCell ref="IF71:IH71"/>
    <mergeCell ref="IK71:IM71"/>
    <mergeCell ref="IO71:IQ71"/>
    <mergeCell ref="IT71:IV71"/>
    <mergeCell ref="IX71:IZ71"/>
    <mergeCell ref="JC71:JE71"/>
    <mergeCell ref="JG71:JI71"/>
    <mergeCell ref="JL71:JN71"/>
    <mergeCell ref="JP71:JR71"/>
    <mergeCell ref="HN75:HP75"/>
    <mergeCell ref="HS75:HU75"/>
    <mergeCell ref="HW75:HY75"/>
    <mergeCell ref="IB75:ID75"/>
    <mergeCell ref="IF75:IH75"/>
    <mergeCell ref="IK75:IM75"/>
    <mergeCell ref="IO75:IQ75"/>
    <mergeCell ref="IT75:IV75"/>
    <mergeCell ref="IX75:IZ75"/>
    <mergeCell ref="JC75:JE75"/>
    <mergeCell ref="JG75:JI75"/>
    <mergeCell ref="JL75:JN75"/>
    <mergeCell ref="JP75:JR75"/>
    <mergeCell ref="HA73:HH73"/>
    <mergeCell ref="HJ73:HQ73"/>
    <mergeCell ref="HS73:HZ73"/>
    <mergeCell ref="IB73:II73"/>
    <mergeCell ref="IK73:IR73"/>
    <mergeCell ref="IT73:JA73"/>
    <mergeCell ref="JC73:JJ73"/>
    <mergeCell ref="JL73:JS73"/>
    <mergeCell ref="HA74:HC74"/>
    <mergeCell ref="HE74:HG74"/>
    <mergeCell ref="HJ74:HL74"/>
    <mergeCell ref="HN74:HP74"/>
    <mergeCell ref="HS74:HU74"/>
    <mergeCell ref="HW74:HY74"/>
    <mergeCell ref="IB74:ID74"/>
    <mergeCell ref="IF74:IH74"/>
    <mergeCell ref="IK74:IM74"/>
    <mergeCell ref="IO74:IQ74"/>
    <mergeCell ref="IT74:IV74"/>
    <mergeCell ref="JL77:JN77"/>
    <mergeCell ref="JP77:JR77"/>
    <mergeCell ref="HA76:HC76"/>
    <mergeCell ref="HE76:HG76"/>
    <mergeCell ref="HJ76:HL76"/>
    <mergeCell ref="HN76:HP76"/>
    <mergeCell ref="HS76:HU76"/>
    <mergeCell ref="HW76:HY76"/>
    <mergeCell ref="IB76:ID76"/>
    <mergeCell ref="IF76:IH76"/>
    <mergeCell ref="IK76:IM76"/>
    <mergeCell ref="IO76:IQ76"/>
    <mergeCell ref="IT76:IV76"/>
    <mergeCell ref="IX76:IZ76"/>
    <mergeCell ref="JC76:JE76"/>
    <mergeCell ref="JG76:JI76"/>
    <mergeCell ref="JL76:JN76"/>
    <mergeCell ref="JP76:JR76"/>
    <mergeCell ref="JL79:JN79"/>
    <mergeCell ref="JP79:JR79"/>
    <mergeCell ref="HA78:HC78"/>
    <mergeCell ref="HE78:HG78"/>
    <mergeCell ref="HJ78:HL78"/>
    <mergeCell ref="HN78:HP78"/>
    <mergeCell ref="HS78:HU78"/>
    <mergeCell ref="HW78:HY78"/>
    <mergeCell ref="IB78:ID78"/>
    <mergeCell ref="IF78:IH78"/>
    <mergeCell ref="IK78:IM78"/>
    <mergeCell ref="IO78:IQ78"/>
    <mergeCell ref="IT78:IV78"/>
    <mergeCell ref="IX78:IZ78"/>
    <mergeCell ref="JC78:JE78"/>
    <mergeCell ref="JG78:JI78"/>
    <mergeCell ref="JL78:JN78"/>
    <mergeCell ref="JP78:JR78"/>
    <mergeCell ref="AI1:AJ1"/>
    <mergeCell ref="HA79:HC79"/>
    <mergeCell ref="HE79:HG79"/>
    <mergeCell ref="HJ79:HL79"/>
    <mergeCell ref="HN79:HP79"/>
    <mergeCell ref="HS79:HU79"/>
    <mergeCell ref="HW79:HY79"/>
    <mergeCell ref="IB79:ID79"/>
    <mergeCell ref="IF79:IH79"/>
    <mergeCell ref="IK79:IM79"/>
    <mergeCell ref="IO79:IQ79"/>
    <mergeCell ref="IT79:IV79"/>
    <mergeCell ref="IX79:IZ79"/>
    <mergeCell ref="JC79:JE79"/>
    <mergeCell ref="JG79:JI79"/>
    <mergeCell ref="HA77:HC77"/>
    <mergeCell ref="HE77:HG77"/>
    <mergeCell ref="HJ77:HL77"/>
    <mergeCell ref="HN77:HP77"/>
    <mergeCell ref="HS77:HU77"/>
    <mergeCell ref="HW77:HY77"/>
    <mergeCell ref="IB77:ID77"/>
    <mergeCell ref="IF77:IH77"/>
    <mergeCell ref="IK77:IM77"/>
    <mergeCell ref="IO77:IQ77"/>
    <mergeCell ref="IT77:IV77"/>
    <mergeCell ref="IX77:IZ77"/>
    <mergeCell ref="JC77:JE77"/>
    <mergeCell ref="JG77:JI77"/>
    <mergeCell ref="HA75:HC75"/>
    <mergeCell ref="HE75:HG75"/>
    <mergeCell ref="HJ75:HL75"/>
    <mergeCell ref="T79:V79"/>
    <mergeCell ref="AL1:AO2"/>
    <mergeCell ref="AP1:AP2"/>
    <mergeCell ref="AQ1:AQ2"/>
    <mergeCell ref="AR1:AS1"/>
    <mergeCell ref="AU1:AX2"/>
    <mergeCell ref="AY1:AY2"/>
    <mergeCell ref="AZ1:AZ2"/>
    <mergeCell ref="BA1:BB1"/>
    <mergeCell ref="BD1:BG2"/>
    <mergeCell ref="BH1:BH2"/>
    <mergeCell ref="CN1:CQ2"/>
    <mergeCell ref="CR1:CR2"/>
    <mergeCell ref="CS1:CS2"/>
    <mergeCell ref="Z2:AA2"/>
    <mergeCell ref="AI2:AJ2"/>
    <mergeCell ref="X8:Z8"/>
    <mergeCell ref="X38:Z38"/>
    <mergeCell ref="T39:W39"/>
    <mergeCell ref="X39:Z39"/>
    <mergeCell ref="T69:V69"/>
    <mergeCell ref="T70:V70"/>
    <mergeCell ref="T73:AA73"/>
    <mergeCell ref="T74:V74"/>
    <mergeCell ref="T75:V75"/>
    <mergeCell ref="T76:V76"/>
    <mergeCell ref="T77:V77"/>
    <mergeCell ref="T78:V78"/>
    <mergeCell ref="Z1:AA1"/>
    <mergeCell ref="AC1:AF2"/>
    <mergeCell ref="AG1:AG2"/>
    <mergeCell ref="AH1:AH2"/>
  </mergeCells>
  <dataValidations count="2">
    <dataValidation type="list" allowBlank="1" showInputMessage="1" showErrorMessage="1" sqref="F11:F37 O11:O37 X11:X37 AG11:AG37 AP11:AP37 AY11:AY37 BH11:BH37 BQ11:BQ37 BZ11:BZ37 CI11:CI37 CR11:CR37 DA11:DA37 DJ11:DJ37 DS11:DS37 EB11:EB37 EK11:EK37 ET11:ET37 FC11:FC37 FL11:FL37 FU11:FU37 GD11:GD37 GM11:GM37 GV11:GV37 HE11:HE37 HN11:HN37 HW11:HW37 IF11:IF37 IO11:IO37 IX11:IX37 JG11:JG37 JP11:JP37">
      <formula1>"Visa Crédito,Visa Débito,Mastercard,Mastercard Débito,Maestro,American Express,Cabal"</formula1>
    </dataValidation>
    <dataValidation type="whole" operator="greaterThan" allowBlank="1" showInputMessage="1" showErrorMessage="1" sqref="G11:H37 P11:Q37 Y11:Z37 AH11:AI37 AQ11:AR37 AZ11:BA37 BI11:BJ37 BR11:BS37 CA11:CB37 CJ11:CK37 CS11:CT37 DB11:DC37 DK11:DL37 DT11:DU37 EC11:ED37 EL11:EM37 EU11:EV37 FD11:FE37 FM11:FN37 FV11:FW37 GE11:GF37 GN11:GO37 GW11:GX37 HF11:HG37 HO11:HP37 HX11:HY37 IG11:IH37 IP11:IQ37 IY11:IZ37 JH11:JI37 JQ11:JR37">
      <formula1>-1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J1299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1" max="1" width="14.42578125" customWidth="1"/>
    <col min="2" max="2" width="11.42578125" customWidth="1"/>
    <col min="3" max="3" width="12.140625" customWidth="1"/>
    <col min="4" max="4" width="19.5703125" customWidth="1"/>
    <col min="5" max="5" width="14.42578125" style="11" customWidth="1"/>
    <col min="6" max="6" width="14.42578125" customWidth="1"/>
    <col min="7" max="7" width="12" style="20" customWidth="1"/>
    <col min="8" max="8" width="14.42578125" customWidth="1"/>
  </cols>
  <sheetData>
    <row r="1" spans="1:10" x14ac:dyDescent="0.25">
      <c r="A1" s="7" t="s">
        <v>50</v>
      </c>
      <c r="B1" s="7" t="s">
        <v>93</v>
      </c>
      <c r="C1" s="7" t="s">
        <v>96</v>
      </c>
      <c r="D1" s="7" t="s">
        <v>58</v>
      </c>
      <c r="E1" s="10" t="s">
        <v>57</v>
      </c>
      <c r="F1" s="8" t="s">
        <v>72</v>
      </c>
      <c r="G1" s="8" t="s">
        <v>94</v>
      </c>
      <c r="H1" s="9" t="s">
        <v>95</v>
      </c>
      <c r="I1" s="32" t="s">
        <v>73</v>
      </c>
      <c r="J1" s="32" t="s">
        <v>74</v>
      </c>
    </row>
    <row r="2" spans="1:10" x14ac:dyDescent="0.25">
      <c r="A2" s="33"/>
      <c r="B2" s="34"/>
      <c r="C2" s="34"/>
      <c r="D2" s="35"/>
      <c r="E2" s="36"/>
      <c r="F2" s="31" t="str">
        <f>IF(ISBLANK(TCTACTE[[#This Row],[F. Cobro]]),"Pendiente","Abonado")</f>
        <v>Pendiente</v>
      </c>
      <c r="G2" s="33"/>
      <c r="H2" s="46"/>
      <c r="I2" s="13">
        <f>IF(ISBLANK(TCTACTE[[#This Row],[Monto]]),0,IF(ISBLANK(TCTACTE[[#This Row],[F. Cobro]]),E2,0))</f>
        <v>0</v>
      </c>
      <c r="J2" s="13">
        <f>SUBTOTAL(9,$I$2:I2)</f>
        <v>0</v>
      </c>
    </row>
    <row r="3" spans="1:10" x14ac:dyDescent="0.25">
      <c r="A3" s="37"/>
      <c r="B3" s="38"/>
      <c r="C3" s="38"/>
      <c r="D3" s="39"/>
      <c r="E3" s="40"/>
      <c r="F3" s="31" t="str">
        <f>IF(ISBLANK(TCTACTE[[#This Row],[F. Cobro]]),"Pendiente","Abonado")</f>
        <v>Pendiente</v>
      </c>
      <c r="G3" s="33"/>
      <c r="H3" s="46"/>
      <c r="I3" s="13">
        <f>IF(ISBLANK(TCTACTE[[#This Row],[Monto]]),0,IF(ISBLANK(TCTACTE[[#This Row],[F. Cobro]]),E3,0))</f>
        <v>0</v>
      </c>
      <c r="J3" s="13">
        <f>SUBTOTAL(9,$I$2:I3)</f>
        <v>0</v>
      </c>
    </row>
    <row r="4" spans="1:10" x14ac:dyDescent="0.25">
      <c r="A4" s="37"/>
      <c r="B4" s="38"/>
      <c r="C4" s="38"/>
      <c r="D4" s="39"/>
      <c r="E4" s="40"/>
      <c r="F4" s="31" t="str">
        <f>IF(ISBLANK(TCTACTE[[#This Row],[F. Cobro]]),"Pendiente","Abonado")</f>
        <v>Pendiente</v>
      </c>
      <c r="G4" s="33"/>
      <c r="H4" s="46"/>
      <c r="I4" s="13">
        <f>IF(ISBLANK(TCTACTE[[#This Row],[Monto]]),0,IF(ISBLANK(TCTACTE[[#This Row],[F. Cobro]]),E4,0))</f>
        <v>0</v>
      </c>
      <c r="J4" s="13">
        <f>SUBTOTAL(9,$I$2:I4)</f>
        <v>0</v>
      </c>
    </row>
    <row r="5" spans="1:10" x14ac:dyDescent="0.25">
      <c r="A5" s="37"/>
      <c r="B5" s="38"/>
      <c r="C5" s="38"/>
      <c r="D5" s="39"/>
      <c r="E5" s="40"/>
      <c r="F5" s="31" t="str">
        <f>IF(ISBLANK(TCTACTE[[#This Row],[F. Cobro]]),"Pendiente","Abonado")</f>
        <v>Pendiente</v>
      </c>
      <c r="G5" s="33"/>
      <c r="H5" s="46"/>
      <c r="I5" s="13">
        <f>IF(ISBLANK(TCTACTE[[#This Row],[Monto]]),0,IF(ISBLANK(TCTACTE[[#This Row],[F. Cobro]]),E5,0))</f>
        <v>0</v>
      </c>
      <c r="J5" s="13">
        <f>SUBTOTAL(9,$I$2:I5)</f>
        <v>0</v>
      </c>
    </row>
    <row r="6" spans="1:10" x14ac:dyDescent="0.25">
      <c r="A6" s="37"/>
      <c r="B6" s="38"/>
      <c r="C6" s="38"/>
      <c r="D6" s="39"/>
      <c r="E6" s="40"/>
      <c r="F6" s="31" t="str">
        <f>IF(ISBLANK(TCTACTE[[#This Row],[F. Cobro]]),"Pendiente","Abonado")</f>
        <v>Pendiente</v>
      </c>
      <c r="G6" s="37"/>
      <c r="H6" s="45"/>
      <c r="I6" s="13">
        <f>IF(ISBLANK(TCTACTE[[#This Row],[Monto]]),0,IF(ISBLANK(TCTACTE[[#This Row],[F. Cobro]]),E6,0))</f>
        <v>0</v>
      </c>
      <c r="J6" s="13">
        <f>SUBTOTAL(9,$I$2:I6)</f>
        <v>0</v>
      </c>
    </row>
    <row r="7" spans="1:10" x14ac:dyDescent="0.25">
      <c r="A7" s="37"/>
      <c r="B7" s="38"/>
      <c r="C7" s="38"/>
      <c r="D7" s="39"/>
      <c r="E7" s="40"/>
      <c r="F7" s="31" t="str">
        <f>IF(ISBLANK(TCTACTE[[#This Row],[F. Cobro]]),"Pendiente","Abonado")</f>
        <v>Pendiente</v>
      </c>
      <c r="G7" s="37"/>
      <c r="H7" s="45"/>
      <c r="I7" s="13">
        <f>IF(ISBLANK(TCTACTE[[#This Row],[Monto]]),0,IF(ISBLANK(TCTACTE[[#This Row],[F. Cobro]]),E7,0))</f>
        <v>0</v>
      </c>
      <c r="J7" s="13">
        <f>SUBTOTAL(9,$I$2:I7)</f>
        <v>0</v>
      </c>
    </row>
    <row r="8" spans="1:10" x14ac:dyDescent="0.25">
      <c r="A8" s="37"/>
      <c r="B8" s="38"/>
      <c r="C8" s="38"/>
      <c r="D8" s="39"/>
      <c r="E8" s="40"/>
      <c r="F8" s="31" t="str">
        <f>IF(ISBLANK(TCTACTE[[#This Row],[F. Cobro]]),"Pendiente","Abonado")</f>
        <v>Pendiente</v>
      </c>
      <c r="G8" s="37"/>
      <c r="H8" s="45"/>
      <c r="I8" s="13">
        <f>IF(ISBLANK(TCTACTE[[#This Row],[Monto]]),0,IF(ISBLANK(TCTACTE[[#This Row],[F. Cobro]]),E8,0))</f>
        <v>0</v>
      </c>
      <c r="J8" s="13">
        <f>SUBTOTAL(9,$I$2:I8)</f>
        <v>0</v>
      </c>
    </row>
    <row r="9" spans="1:10" x14ac:dyDescent="0.25">
      <c r="A9" s="37"/>
      <c r="B9" s="38"/>
      <c r="C9" s="38"/>
      <c r="D9" s="39"/>
      <c r="E9" s="40"/>
      <c r="F9" s="31" t="str">
        <f>IF(ISBLANK(TCTACTE[[#This Row],[F. Cobro]]),"Pendiente","Abonado")</f>
        <v>Pendiente</v>
      </c>
      <c r="G9" s="37"/>
      <c r="H9" s="45"/>
      <c r="I9" s="13">
        <f>IF(ISBLANK(TCTACTE[[#This Row],[Monto]]),0,IF(ISBLANK(TCTACTE[[#This Row],[F. Cobro]]),E9,0))</f>
        <v>0</v>
      </c>
      <c r="J9" s="13">
        <f>SUBTOTAL(9,$I$2:I9)</f>
        <v>0</v>
      </c>
    </row>
    <row r="10" spans="1:10" x14ac:dyDescent="0.25">
      <c r="A10" s="37"/>
      <c r="B10" s="38"/>
      <c r="C10" s="38"/>
      <c r="D10" s="39"/>
      <c r="E10" s="40"/>
      <c r="F10" s="31" t="str">
        <f>IF(ISBLANK(TCTACTE[[#This Row],[F. Cobro]]),"Pendiente","Abonado")</f>
        <v>Pendiente</v>
      </c>
      <c r="G10" s="37"/>
      <c r="H10" s="45"/>
      <c r="I10" s="13">
        <f>IF(ISBLANK(TCTACTE[[#This Row],[Monto]]),0,IF(ISBLANK(TCTACTE[[#This Row],[F. Cobro]]),E10,0))</f>
        <v>0</v>
      </c>
      <c r="J10" s="13">
        <f>SUBTOTAL(9,$I$2:I10)</f>
        <v>0</v>
      </c>
    </row>
    <row r="11" spans="1:10" x14ac:dyDescent="0.25">
      <c r="A11" s="37"/>
      <c r="B11" s="38"/>
      <c r="C11" s="38"/>
      <c r="D11" s="39"/>
      <c r="E11" s="40"/>
      <c r="F11" s="31" t="str">
        <f>IF(ISBLANK(TCTACTE[[#This Row],[F. Cobro]]),"Pendiente","Abonado")</f>
        <v>Pendiente</v>
      </c>
      <c r="G11" s="37"/>
      <c r="H11" s="45"/>
      <c r="I11" s="13">
        <f>IF(ISBLANK(TCTACTE[[#This Row],[Monto]]),0,IF(ISBLANK(TCTACTE[[#This Row],[F. Cobro]]),E11,0))</f>
        <v>0</v>
      </c>
      <c r="J11" s="13">
        <f>SUBTOTAL(9,$I$2:I11)</f>
        <v>0</v>
      </c>
    </row>
    <row r="12" spans="1:10" x14ac:dyDescent="0.25">
      <c r="A12" s="37"/>
      <c r="B12" s="38"/>
      <c r="C12" s="38"/>
      <c r="D12" s="39"/>
      <c r="E12" s="40"/>
      <c r="F12" s="31" t="str">
        <f>IF(ISBLANK(TCTACTE[[#This Row],[F. Cobro]]),"Pendiente","Abonado")</f>
        <v>Pendiente</v>
      </c>
      <c r="G12" s="37"/>
      <c r="H12" s="45"/>
      <c r="I12" s="13">
        <f>IF(ISBLANK(TCTACTE[[#This Row],[Monto]]),0,IF(ISBLANK(TCTACTE[[#This Row],[F. Cobro]]),E12,0))</f>
        <v>0</v>
      </c>
      <c r="J12" s="13">
        <f>SUBTOTAL(9,$I$2:I12)</f>
        <v>0</v>
      </c>
    </row>
    <row r="13" spans="1:10" x14ac:dyDescent="0.25">
      <c r="A13" s="37"/>
      <c r="B13" s="38"/>
      <c r="C13" s="38"/>
      <c r="D13" s="39"/>
      <c r="E13" s="40"/>
      <c r="F13" s="31" t="str">
        <f>IF(ISBLANK(TCTACTE[[#This Row],[F. Cobro]]),"Pendiente","Abonado")</f>
        <v>Pendiente</v>
      </c>
      <c r="G13" s="37"/>
      <c r="H13" s="45"/>
      <c r="I13" s="13">
        <f>IF(ISBLANK(TCTACTE[[#This Row],[Monto]]),0,IF(ISBLANK(TCTACTE[[#This Row],[F. Cobro]]),E13,0))</f>
        <v>0</v>
      </c>
      <c r="J13" s="13">
        <f>SUBTOTAL(9,$I$2:I13)</f>
        <v>0</v>
      </c>
    </row>
    <row r="14" spans="1:10" x14ac:dyDescent="0.25">
      <c r="A14" s="37"/>
      <c r="B14" s="38"/>
      <c r="C14" s="38"/>
      <c r="D14" s="39"/>
      <c r="E14" s="40"/>
      <c r="F14" s="31" t="str">
        <f>IF(ISBLANK(TCTACTE[[#This Row],[F. Cobro]]),"Pendiente","Abonado")</f>
        <v>Pendiente</v>
      </c>
      <c r="G14" s="37"/>
      <c r="H14" s="45"/>
      <c r="I14" s="13">
        <f>IF(ISBLANK(TCTACTE[[#This Row],[Monto]]),0,IF(ISBLANK(TCTACTE[[#This Row],[F. Cobro]]),E14,0))</f>
        <v>0</v>
      </c>
      <c r="J14" s="13">
        <f>SUBTOTAL(9,$I$2:I14)</f>
        <v>0</v>
      </c>
    </row>
    <row r="15" spans="1:10" x14ac:dyDescent="0.25">
      <c r="A15" s="37"/>
      <c r="B15" s="38"/>
      <c r="C15" s="38"/>
      <c r="D15" s="39"/>
      <c r="E15" s="40"/>
      <c r="F15" s="31" t="str">
        <f>IF(ISBLANK(TCTACTE[[#This Row],[F. Cobro]]),"Pendiente","Abonado")</f>
        <v>Pendiente</v>
      </c>
      <c r="G15" s="37"/>
      <c r="H15" s="45"/>
      <c r="I15" s="13">
        <f>IF(ISBLANK(TCTACTE[[#This Row],[Monto]]),0,IF(ISBLANK(TCTACTE[[#This Row],[F. Cobro]]),E15,0))</f>
        <v>0</v>
      </c>
      <c r="J15" s="13">
        <f>SUBTOTAL(9,$I$2:I15)</f>
        <v>0</v>
      </c>
    </row>
    <row r="16" spans="1:10" x14ac:dyDescent="0.25">
      <c r="A16" s="37"/>
      <c r="B16" s="38"/>
      <c r="C16" s="38"/>
      <c r="D16" s="39"/>
      <c r="E16" s="40"/>
      <c r="F16" s="31" t="str">
        <f>IF(ISBLANK(TCTACTE[[#This Row],[F. Cobro]]),"Pendiente","Abonado")</f>
        <v>Pendiente</v>
      </c>
      <c r="G16" s="37"/>
      <c r="H16" s="45"/>
      <c r="I16" s="13">
        <f>IF(ISBLANK(TCTACTE[[#This Row],[Monto]]),0,IF(ISBLANK(TCTACTE[[#This Row],[F. Cobro]]),E16,0))</f>
        <v>0</v>
      </c>
      <c r="J16" s="13">
        <f>SUBTOTAL(9,$I$2:I16)</f>
        <v>0</v>
      </c>
    </row>
    <row r="17" spans="1:10" x14ac:dyDescent="0.25">
      <c r="A17" s="37"/>
      <c r="B17" s="38"/>
      <c r="C17" s="38"/>
      <c r="D17" s="39"/>
      <c r="E17" s="40"/>
      <c r="F17" s="31" t="str">
        <f>IF(ISBLANK(TCTACTE[[#This Row],[F. Cobro]]),"Pendiente","Abonado")</f>
        <v>Pendiente</v>
      </c>
      <c r="G17" s="33"/>
      <c r="H17" s="46"/>
      <c r="I17" s="13">
        <f>IF(ISBLANK(TCTACTE[[#This Row],[Monto]]),0,IF(ISBLANK(TCTACTE[[#This Row],[F. Cobro]]),E17,0))</f>
        <v>0</v>
      </c>
      <c r="J17" s="13">
        <f>SUBTOTAL(9,$I$2:I17)</f>
        <v>0</v>
      </c>
    </row>
    <row r="18" spans="1:10" x14ac:dyDescent="0.25">
      <c r="A18" s="37"/>
      <c r="B18" s="38"/>
      <c r="C18" s="38"/>
      <c r="D18" s="39"/>
      <c r="E18" s="40"/>
      <c r="F18" s="31" t="str">
        <f>IF(ISBLANK(TCTACTE[[#This Row],[F. Cobro]]),"Pendiente","Abonado")</f>
        <v>Pendiente</v>
      </c>
      <c r="G18" s="37"/>
      <c r="H18" s="45"/>
      <c r="I18" s="13">
        <f>IF(ISBLANK(TCTACTE[[#This Row],[Monto]]),0,IF(ISBLANK(TCTACTE[[#This Row],[F. Cobro]]),E18,0))</f>
        <v>0</v>
      </c>
      <c r="J18" s="13">
        <f>SUBTOTAL(9,$I$2:I18)</f>
        <v>0</v>
      </c>
    </row>
    <row r="19" spans="1:10" x14ac:dyDescent="0.25">
      <c r="A19" s="37"/>
      <c r="B19" s="38"/>
      <c r="C19" s="38"/>
      <c r="D19" s="39"/>
      <c r="E19" s="40"/>
      <c r="F19" s="31" t="str">
        <f>IF(ISBLANK(TCTACTE[[#This Row],[F. Cobro]]),"Pendiente","Abonado")</f>
        <v>Pendiente</v>
      </c>
      <c r="G19" s="37"/>
      <c r="H19" s="45"/>
      <c r="I19" s="13">
        <f>IF(ISBLANK(TCTACTE[[#This Row],[Monto]]),0,IF(ISBLANK(TCTACTE[[#This Row],[F. Cobro]]),E19,0))</f>
        <v>0</v>
      </c>
      <c r="J19" s="13">
        <f>SUBTOTAL(9,$I$2:I19)</f>
        <v>0</v>
      </c>
    </row>
    <row r="20" spans="1:10" x14ac:dyDescent="0.25">
      <c r="A20" s="37"/>
      <c r="B20" s="38"/>
      <c r="C20" s="38"/>
      <c r="D20" s="39"/>
      <c r="E20" s="40"/>
      <c r="F20" s="31" t="str">
        <f>IF(ISBLANK(TCTACTE[[#This Row],[F. Cobro]]),"Pendiente","Abonado")</f>
        <v>Pendiente</v>
      </c>
      <c r="G20" s="37"/>
      <c r="H20" s="45"/>
      <c r="I20" s="13">
        <f>IF(ISBLANK(TCTACTE[[#This Row],[Monto]]),0,IF(ISBLANK(TCTACTE[[#This Row],[F. Cobro]]),E20,0))</f>
        <v>0</v>
      </c>
      <c r="J20" s="13">
        <f>SUBTOTAL(9,$I$2:I20)</f>
        <v>0</v>
      </c>
    </row>
    <row r="21" spans="1:10" x14ac:dyDescent="0.25">
      <c r="A21" s="37"/>
      <c r="B21" s="38"/>
      <c r="C21" s="38"/>
      <c r="D21" s="39"/>
      <c r="E21" s="40"/>
      <c r="F21" s="31" t="str">
        <f>IF(ISBLANK(TCTACTE[[#This Row],[F. Cobro]]),"Pendiente","Abonado")</f>
        <v>Pendiente</v>
      </c>
      <c r="G21" s="37"/>
      <c r="H21" s="45"/>
      <c r="I21" s="13">
        <f>IF(ISBLANK(TCTACTE[[#This Row],[Monto]]),0,IF(ISBLANK(TCTACTE[[#This Row],[F. Cobro]]),E21,0))</f>
        <v>0</v>
      </c>
      <c r="J21" s="13">
        <f>SUBTOTAL(9,$I$2:I21)</f>
        <v>0</v>
      </c>
    </row>
    <row r="22" spans="1:10" x14ac:dyDescent="0.25">
      <c r="A22" s="37"/>
      <c r="B22" s="38"/>
      <c r="C22" s="38"/>
      <c r="D22" s="39"/>
      <c r="E22" s="40"/>
      <c r="F22" s="31" t="str">
        <f>IF(ISBLANK(TCTACTE[[#This Row],[F. Cobro]]),"Pendiente","Abonado")</f>
        <v>Pendiente</v>
      </c>
      <c r="G22" s="37"/>
      <c r="H22" s="45"/>
      <c r="I22" s="13">
        <f>IF(ISBLANK(TCTACTE[[#This Row],[Monto]]),0,IF(ISBLANK(TCTACTE[[#This Row],[F. Cobro]]),E22,0))</f>
        <v>0</v>
      </c>
      <c r="J22" s="13">
        <f>SUBTOTAL(9,$I$2:I22)</f>
        <v>0</v>
      </c>
    </row>
    <row r="23" spans="1:10" x14ac:dyDescent="0.25">
      <c r="A23" s="37"/>
      <c r="B23" s="38"/>
      <c r="C23" s="38"/>
      <c r="D23" s="39"/>
      <c r="E23" s="40"/>
      <c r="F23" s="31" t="str">
        <f>IF(ISBLANK(TCTACTE[[#This Row],[F. Cobro]]),"Pendiente","Abonado")</f>
        <v>Pendiente</v>
      </c>
      <c r="G23" s="37"/>
      <c r="H23" s="45"/>
      <c r="I23" s="13">
        <f>IF(ISBLANK(TCTACTE[[#This Row],[Monto]]),0,IF(ISBLANK(TCTACTE[[#This Row],[F. Cobro]]),E23,0))</f>
        <v>0</v>
      </c>
      <c r="J23" s="13">
        <f>SUBTOTAL(9,$I$2:I23)</f>
        <v>0</v>
      </c>
    </row>
    <row r="24" spans="1:10" x14ac:dyDescent="0.25">
      <c r="A24" s="37"/>
      <c r="B24" s="38"/>
      <c r="C24" s="38"/>
      <c r="D24" s="39"/>
      <c r="E24" s="40"/>
      <c r="F24" s="31" t="str">
        <f>IF(ISBLANK(TCTACTE[[#This Row],[F. Cobro]]),"Pendiente","Abonado")</f>
        <v>Pendiente</v>
      </c>
      <c r="G24" s="37"/>
      <c r="H24" s="45"/>
      <c r="I24" s="13">
        <f>IF(ISBLANK(TCTACTE[[#This Row],[Monto]]),0,IF(ISBLANK(TCTACTE[[#This Row],[F. Cobro]]),E24,0))</f>
        <v>0</v>
      </c>
      <c r="J24" s="13">
        <f>SUBTOTAL(9,$I$2:I24)</f>
        <v>0</v>
      </c>
    </row>
    <row r="25" spans="1:10" x14ac:dyDescent="0.25">
      <c r="A25" s="37"/>
      <c r="B25" s="38"/>
      <c r="C25" s="38"/>
      <c r="D25" s="39"/>
      <c r="E25" s="40"/>
      <c r="F25" s="31" t="str">
        <f>IF(ISBLANK(TCTACTE[[#This Row],[F. Cobro]]),"Pendiente","Abonado")</f>
        <v>Pendiente</v>
      </c>
      <c r="G25" s="37"/>
      <c r="H25" s="45"/>
      <c r="I25" s="13">
        <f>IF(ISBLANK(TCTACTE[[#This Row],[Monto]]),0,IF(ISBLANK(TCTACTE[[#This Row],[F. Cobro]]),E25,0))</f>
        <v>0</v>
      </c>
      <c r="J25" s="13">
        <f>SUBTOTAL(9,$I$2:I25)</f>
        <v>0</v>
      </c>
    </row>
    <row r="26" spans="1:10" x14ac:dyDescent="0.25">
      <c r="A26" s="37"/>
      <c r="B26" s="38"/>
      <c r="C26" s="38"/>
      <c r="D26" s="39"/>
      <c r="E26" s="40"/>
      <c r="F26" s="31" t="str">
        <f>IF(ISBLANK(TCTACTE[[#This Row],[F. Cobro]]),"Pendiente","Abonado")</f>
        <v>Pendiente</v>
      </c>
      <c r="G26" s="37"/>
      <c r="H26" s="45"/>
      <c r="I26" s="13">
        <f>IF(ISBLANK(TCTACTE[[#This Row],[Monto]]),0,IF(ISBLANK(TCTACTE[[#This Row],[F. Cobro]]),E26,0))</f>
        <v>0</v>
      </c>
      <c r="J26" s="13">
        <f>SUBTOTAL(9,$I$2:I26)</f>
        <v>0</v>
      </c>
    </row>
    <row r="27" spans="1:10" x14ac:dyDescent="0.25">
      <c r="A27" s="37"/>
      <c r="B27" s="38"/>
      <c r="C27" s="38"/>
      <c r="D27" s="39"/>
      <c r="E27" s="40"/>
      <c r="F27" s="31" t="str">
        <f>IF(ISBLANK(TCTACTE[[#This Row],[F. Cobro]]),"Pendiente","Abonado")</f>
        <v>Pendiente</v>
      </c>
      <c r="G27" s="37"/>
      <c r="H27" s="45"/>
      <c r="I27" s="13">
        <f>IF(ISBLANK(TCTACTE[[#This Row],[Monto]]),0,IF(ISBLANK(TCTACTE[[#This Row],[F. Cobro]]),E27,0))</f>
        <v>0</v>
      </c>
      <c r="J27" s="13">
        <f>SUBTOTAL(9,$I$2:I27)</f>
        <v>0</v>
      </c>
    </row>
    <row r="28" spans="1:10" x14ac:dyDescent="0.25">
      <c r="A28" s="37"/>
      <c r="B28" s="38"/>
      <c r="C28" s="38"/>
      <c r="D28" s="39"/>
      <c r="E28" s="40"/>
      <c r="F28" s="31" t="str">
        <f>IF(ISBLANK(TCTACTE[[#This Row],[F. Cobro]]),"Pendiente","Abonado")</f>
        <v>Pendiente</v>
      </c>
      <c r="G28" s="37"/>
      <c r="H28" s="45"/>
      <c r="I28" s="13">
        <f>IF(ISBLANK(TCTACTE[[#This Row],[Monto]]),0,IF(ISBLANK(TCTACTE[[#This Row],[F. Cobro]]),E28,0))</f>
        <v>0</v>
      </c>
      <c r="J28" s="13">
        <f>SUBTOTAL(9,$I$2:I28)</f>
        <v>0</v>
      </c>
    </row>
    <row r="29" spans="1:10" x14ac:dyDescent="0.25">
      <c r="A29" s="37"/>
      <c r="B29" s="38"/>
      <c r="C29" s="38"/>
      <c r="D29" s="39"/>
      <c r="E29" s="40"/>
      <c r="F29" s="31" t="str">
        <f>IF(ISBLANK(TCTACTE[[#This Row],[F. Cobro]]),"Pendiente","Abonado")</f>
        <v>Pendiente</v>
      </c>
      <c r="G29" s="37"/>
      <c r="H29" s="45"/>
      <c r="I29" s="13">
        <f>IF(ISBLANK(TCTACTE[[#This Row],[Monto]]),0,IF(ISBLANK(TCTACTE[[#This Row],[F. Cobro]]),E29,0))</f>
        <v>0</v>
      </c>
      <c r="J29" s="13">
        <f>SUBTOTAL(9,$I$2:I29)</f>
        <v>0</v>
      </c>
    </row>
    <row r="30" spans="1:10" x14ac:dyDescent="0.25">
      <c r="A30" s="37"/>
      <c r="B30" s="38"/>
      <c r="C30" s="38"/>
      <c r="D30" s="39"/>
      <c r="E30" s="40"/>
      <c r="F30" s="31" t="str">
        <f>IF(ISBLANK(TCTACTE[[#This Row],[F. Cobro]]),"Pendiente","Abonado")</f>
        <v>Pendiente</v>
      </c>
      <c r="G30" s="37"/>
      <c r="H30" s="45"/>
      <c r="I30" s="13">
        <f>IF(ISBLANK(TCTACTE[[#This Row],[Monto]]),0,IF(ISBLANK(TCTACTE[[#This Row],[F. Cobro]]),E30,0))</f>
        <v>0</v>
      </c>
      <c r="J30" s="13">
        <f>SUBTOTAL(9,$I$2:I30)</f>
        <v>0</v>
      </c>
    </row>
    <row r="31" spans="1:10" x14ac:dyDescent="0.25">
      <c r="A31" s="37"/>
      <c r="B31" s="38"/>
      <c r="C31" s="38"/>
      <c r="D31" s="39"/>
      <c r="E31" s="40"/>
      <c r="F31" s="31" t="str">
        <f>IF(ISBLANK(TCTACTE[[#This Row],[F. Cobro]]),"Pendiente","Abonado")</f>
        <v>Pendiente</v>
      </c>
      <c r="G31" s="37"/>
      <c r="H31" s="45"/>
      <c r="I31" s="13">
        <f>IF(ISBLANK(TCTACTE[[#This Row],[Monto]]),0,IF(ISBLANK(TCTACTE[[#This Row],[F. Cobro]]),E31,0))</f>
        <v>0</v>
      </c>
      <c r="J31" s="13">
        <f>SUBTOTAL(9,$I$2:I31)</f>
        <v>0</v>
      </c>
    </row>
    <row r="32" spans="1:10" x14ac:dyDescent="0.25">
      <c r="A32" s="37"/>
      <c r="B32" s="38"/>
      <c r="C32" s="38"/>
      <c r="D32" s="39"/>
      <c r="E32" s="40"/>
      <c r="F32" s="31" t="str">
        <f>IF(ISBLANK(TCTACTE[[#This Row],[F. Cobro]]),"Pendiente","Abonado")</f>
        <v>Pendiente</v>
      </c>
      <c r="G32" s="37"/>
      <c r="H32" s="45"/>
      <c r="I32" s="13">
        <f>IF(ISBLANK(TCTACTE[[#This Row],[Monto]]),0,IF(ISBLANK(TCTACTE[[#This Row],[F. Cobro]]),E32,0))</f>
        <v>0</v>
      </c>
      <c r="J32" s="13">
        <f>SUBTOTAL(9,$I$2:I32)</f>
        <v>0</v>
      </c>
    </row>
    <row r="33" spans="1:10" x14ac:dyDescent="0.25">
      <c r="A33" s="37"/>
      <c r="B33" s="38"/>
      <c r="C33" s="38"/>
      <c r="D33" s="39"/>
      <c r="E33" s="40"/>
      <c r="F33" s="31" t="str">
        <f>IF(ISBLANK(TCTACTE[[#This Row],[F. Cobro]]),"Pendiente","Abonado")</f>
        <v>Pendiente</v>
      </c>
      <c r="G33" s="37"/>
      <c r="H33" s="45"/>
      <c r="I33" s="13">
        <f>IF(ISBLANK(TCTACTE[[#This Row],[Monto]]),0,IF(ISBLANK(TCTACTE[[#This Row],[F. Cobro]]),E33,0))</f>
        <v>0</v>
      </c>
      <c r="J33" s="13">
        <f>SUBTOTAL(9,$I$2:I33)</f>
        <v>0</v>
      </c>
    </row>
    <row r="34" spans="1:10" x14ac:dyDescent="0.25">
      <c r="A34" s="37"/>
      <c r="B34" s="38"/>
      <c r="C34" s="38"/>
      <c r="D34" s="39"/>
      <c r="E34" s="40"/>
      <c r="F34" s="31" t="str">
        <f>IF(ISBLANK(TCTACTE[[#This Row],[F. Cobro]]),"Pendiente","Abonado")</f>
        <v>Pendiente</v>
      </c>
      <c r="G34" s="37"/>
      <c r="H34" s="45"/>
      <c r="I34" s="13">
        <f>IF(ISBLANK(TCTACTE[[#This Row],[Monto]]),0,IF(ISBLANK(TCTACTE[[#This Row],[F. Cobro]]),E34,0))</f>
        <v>0</v>
      </c>
      <c r="J34" s="13">
        <f>SUBTOTAL(9,$I$2:I34)</f>
        <v>0</v>
      </c>
    </row>
    <row r="35" spans="1:10" x14ac:dyDescent="0.25">
      <c r="A35" s="37"/>
      <c r="B35" s="38"/>
      <c r="C35" s="38"/>
      <c r="D35" s="39"/>
      <c r="E35" s="40"/>
      <c r="F35" s="31" t="str">
        <f>IF(ISBLANK(TCTACTE[[#This Row],[F. Cobro]]),"Pendiente","Abonado")</f>
        <v>Pendiente</v>
      </c>
      <c r="G35" s="37"/>
      <c r="H35" s="45"/>
      <c r="I35" s="13">
        <f>IF(ISBLANK(TCTACTE[[#This Row],[Monto]]),0,IF(ISBLANK(TCTACTE[[#This Row],[F. Cobro]]),E35,0))</f>
        <v>0</v>
      </c>
      <c r="J35" s="13">
        <f>SUBTOTAL(9,$I$2:I35)</f>
        <v>0</v>
      </c>
    </row>
    <row r="36" spans="1:10" x14ac:dyDescent="0.25">
      <c r="A36" s="37"/>
      <c r="B36" s="38"/>
      <c r="C36" s="38"/>
      <c r="D36" s="39"/>
      <c r="E36" s="40"/>
      <c r="F36" s="31" t="str">
        <f>IF(ISBLANK(TCTACTE[[#This Row],[F. Cobro]]),"Pendiente","Abonado")</f>
        <v>Pendiente</v>
      </c>
      <c r="G36" s="37"/>
      <c r="H36" s="45"/>
      <c r="I36" s="13">
        <f>IF(ISBLANK(TCTACTE[[#This Row],[Monto]]),0,IF(ISBLANK(TCTACTE[[#This Row],[F. Cobro]]),E36,0))</f>
        <v>0</v>
      </c>
      <c r="J36" s="13">
        <f>SUBTOTAL(9,$I$2:I36)</f>
        <v>0</v>
      </c>
    </row>
    <row r="37" spans="1:10" x14ac:dyDescent="0.25">
      <c r="A37" s="37"/>
      <c r="B37" s="38"/>
      <c r="C37" s="38"/>
      <c r="D37" s="39"/>
      <c r="E37" s="40"/>
      <c r="F37" s="31" t="str">
        <f>IF(ISBLANK(TCTACTE[[#This Row],[F. Cobro]]),"Pendiente","Abonado")</f>
        <v>Pendiente</v>
      </c>
      <c r="G37" s="37"/>
      <c r="H37" s="45"/>
      <c r="I37" s="13">
        <f>IF(ISBLANK(TCTACTE[[#This Row],[Monto]]),0,IF(ISBLANK(TCTACTE[[#This Row],[F. Cobro]]),E37,0))</f>
        <v>0</v>
      </c>
      <c r="J37" s="13">
        <f>SUBTOTAL(9,$I$2:I37)</f>
        <v>0</v>
      </c>
    </row>
    <row r="38" spans="1:10" x14ac:dyDescent="0.25">
      <c r="A38" s="37"/>
      <c r="B38" s="38"/>
      <c r="C38" s="38"/>
      <c r="D38" s="39"/>
      <c r="E38" s="40"/>
      <c r="F38" s="31" t="str">
        <f>IF(ISBLANK(TCTACTE[[#This Row],[F. Cobro]]),"Pendiente","Abonado")</f>
        <v>Pendiente</v>
      </c>
      <c r="G38" s="37"/>
      <c r="H38" s="45"/>
      <c r="I38" s="13">
        <f>IF(ISBLANK(TCTACTE[[#This Row],[Monto]]),0,IF(ISBLANK(TCTACTE[[#This Row],[F. Cobro]]),E38,0))</f>
        <v>0</v>
      </c>
      <c r="J38" s="13">
        <f>SUBTOTAL(9,$I$2:I38)</f>
        <v>0</v>
      </c>
    </row>
    <row r="39" spans="1:10" x14ac:dyDescent="0.25">
      <c r="A39" s="37"/>
      <c r="B39" s="38"/>
      <c r="C39" s="38"/>
      <c r="D39" s="39"/>
      <c r="E39" s="40"/>
      <c r="F39" s="31" t="str">
        <f>IF(ISBLANK(TCTACTE[[#This Row],[F. Cobro]]),"Pendiente","Abonado")</f>
        <v>Pendiente</v>
      </c>
      <c r="G39" s="37"/>
      <c r="H39" s="45"/>
      <c r="I39" s="13">
        <f>IF(ISBLANK(TCTACTE[[#This Row],[Monto]]),0,IF(ISBLANK(TCTACTE[[#This Row],[F. Cobro]]),E39,0))</f>
        <v>0</v>
      </c>
      <c r="J39" s="13">
        <f>SUBTOTAL(9,$I$2:I39)</f>
        <v>0</v>
      </c>
    </row>
    <row r="40" spans="1:10" x14ac:dyDescent="0.25">
      <c r="A40" s="37"/>
      <c r="B40" s="38"/>
      <c r="C40" s="38"/>
      <c r="D40" s="39"/>
      <c r="E40" s="40"/>
      <c r="F40" s="31" t="str">
        <f>IF(ISBLANK(TCTACTE[[#This Row],[F. Cobro]]),"Pendiente","Abonado")</f>
        <v>Pendiente</v>
      </c>
      <c r="G40" s="37"/>
      <c r="H40" s="45"/>
      <c r="I40" s="13">
        <f>IF(ISBLANK(TCTACTE[[#This Row],[Monto]]),0,IF(ISBLANK(TCTACTE[[#This Row],[F. Cobro]]),E40,0))</f>
        <v>0</v>
      </c>
      <c r="J40" s="13">
        <f>SUBTOTAL(9,$I$2:I40)</f>
        <v>0</v>
      </c>
    </row>
    <row r="41" spans="1:10" x14ac:dyDescent="0.25">
      <c r="A41" s="37"/>
      <c r="B41" s="38"/>
      <c r="C41" s="38"/>
      <c r="D41" s="39"/>
      <c r="E41" s="40"/>
      <c r="F41" s="31" t="str">
        <f>IF(ISBLANK(TCTACTE[[#This Row],[F. Cobro]]),"Pendiente","Abonado")</f>
        <v>Pendiente</v>
      </c>
      <c r="G41" s="37"/>
      <c r="H41" s="45"/>
      <c r="I41" s="13">
        <f>IF(ISBLANK(TCTACTE[[#This Row],[Monto]]),0,IF(ISBLANK(TCTACTE[[#This Row],[F. Cobro]]),E41,0))</f>
        <v>0</v>
      </c>
      <c r="J41" s="13">
        <f>SUBTOTAL(9,$I$2:I41)</f>
        <v>0</v>
      </c>
    </row>
    <row r="42" spans="1:10" x14ac:dyDescent="0.25">
      <c r="A42" s="37"/>
      <c r="B42" s="38"/>
      <c r="C42" s="38"/>
      <c r="D42" s="39"/>
      <c r="E42" s="40"/>
      <c r="F42" s="31" t="str">
        <f>IF(ISBLANK(TCTACTE[[#This Row],[F. Cobro]]),"Pendiente","Abonado")</f>
        <v>Pendiente</v>
      </c>
      <c r="G42" s="37"/>
      <c r="H42" s="45"/>
      <c r="I42" s="13">
        <f>IF(ISBLANK(TCTACTE[[#This Row],[Monto]]),0,IF(ISBLANK(TCTACTE[[#This Row],[F. Cobro]]),E42,0))</f>
        <v>0</v>
      </c>
      <c r="J42" s="13">
        <f>SUBTOTAL(9,$I$2:I42)</f>
        <v>0</v>
      </c>
    </row>
    <row r="43" spans="1:10" x14ac:dyDescent="0.25">
      <c r="A43" s="37"/>
      <c r="B43" s="38"/>
      <c r="C43" s="38"/>
      <c r="D43" s="39"/>
      <c r="E43" s="40"/>
      <c r="F43" s="31" t="str">
        <f>IF(ISBLANK(TCTACTE[[#This Row],[F. Cobro]]),"Pendiente","Abonado")</f>
        <v>Pendiente</v>
      </c>
      <c r="G43" s="37"/>
      <c r="H43" s="45"/>
      <c r="I43" s="13">
        <f>IF(ISBLANK(TCTACTE[[#This Row],[Monto]]),0,IF(ISBLANK(TCTACTE[[#This Row],[F. Cobro]]),E43,0))</f>
        <v>0</v>
      </c>
      <c r="J43" s="13">
        <f>SUBTOTAL(9,$I$2:I43)</f>
        <v>0</v>
      </c>
    </row>
    <row r="44" spans="1:10" x14ac:dyDescent="0.25">
      <c r="A44" s="37"/>
      <c r="B44" s="38"/>
      <c r="C44" s="38"/>
      <c r="D44" s="39"/>
      <c r="E44" s="40"/>
      <c r="F44" s="31" t="str">
        <f>IF(ISBLANK(TCTACTE[[#This Row],[F. Cobro]]),"Pendiente","Abonado")</f>
        <v>Pendiente</v>
      </c>
      <c r="G44" s="37"/>
      <c r="H44" s="45"/>
      <c r="I44" s="13">
        <f>IF(ISBLANK(TCTACTE[[#This Row],[Monto]]),0,IF(ISBLANK(TCTACTE[[#This Row],[F. Cobro]]),E44,0))</f>
        <v>0</v>
      </c>
      <c r="J44" s="13">
        <f>SUBTOTAL(9,$I$2:I44)</f>
        <v>0</v>
      </c>
    </row>
    <row r="45" spans="1:10" x14ac:dyDescent="0.25">
      <c r="A45" s="37"/>
      <c r="B45" s="38"/>
      <c r="C45" s="38"/>
      <c r="D45" s="39"/>
      <c r="E45" s="40"/>
      <c r="F45" s="31" t="str">
        <f>IF(ISBLANK(TCTACTE[[#This Row],[F. Cobro]]),"Pendiente","Abonado")</f>
        <v>Pendiente</v>
      </c>
      <c r="G45" s="37"/>
      <c r="H45" s="45"/>
      <c r="I45" s="13">
        <f>IF(ISBLANK(TCTACTE[[#This Row],[Monto]]),0,IF(ISBLANK(TCTACTE[[#This Row],[F. Cobro]]),E45,0))</f>
        <v>0</v>
      </c>
      <c r="J45" s="13">
        <f>SUBTOTAL(9,$I$2:I45)</f>
        <v>0</v>
      </c>
    </row>
    <row r="46" spans="1:10" x14ac:dyDescent="0.25">
      <c r="A46" s="37"/>
      <c r="B46" s="38"/>
      <c r="C46" s="38"/>
      <c r="D46" s="39"/>
      <c r="E46" s="40"/>
      <c r="F46" s="31" t="str">
        <f>IF(ISBLANK(TCTACTE[[#This Row],[F. Cobro]]),"Pendiente","Abonado")</f>
        <v>Pendiente</v>
      </c>
      <c r="G46" s="37"/>
      <c r="H46" s="45"/>
      <c r="I46" s="13">
        <f>IF(ISBLANK(TCTACTE[[#This Row],[Monto]]),0,IF(ISBLANK(TCTACTE[[#This Row],[F. Cobro]]),E46,0))</f>
        <v>0</v>
      </c>
      <c r="J46" s="13">
        <f>SUBTOTAL(9,$I$2:I46)</f>
        <v>0</v>
      </c>
    </row>
    <row r="47" spans="1:10" x14ac:dyDescent="0.25">
      <c r="A47" s="37"/>
      <c r="B47" s="38"/>
      <c r="C47" s="38"/>
      <c r="D47" s="39"/>
      <c r="E47" s="40"/>
      <c r="F47" s="31" t="str">
        <f>IF(ISBLANK(TCTACTE[[#This Row],[F. Cobro]]),"Pendiente","Abonado")</f>
        <v>Pendiente</v>
      </c>
      <c r="G47" s="33"/>
      <c r="H47" s="46"/>
      <c r="I47" s="13">
        <f>IF(ISBLANK(TCTACTE[[#This Row],[Monto]]),0,IF(ISBLANK(TCTACTE[[#This Row],[F. Cobro]]),E47,0))</f>
        <v>0</v>
      </c>
      <c r="J47" s="13">
        <f>SUBTOTAL(9,$I$2:I47)</f>
        <v>0</v>
      </c>
    </row>
    <row r="48" spans="1:10" x14ac:dyDescent="0.25">
      <c r="A48" s="37"/>
      <c r="B48" s="38"/>
      <c r="C48" s="38"/>
      <c r="D48" s="39"/>
      <c r="E48" s="40"/>
      <c r="F48" s="31" t="str">
        <f>IF(ISBLANK(TCTACTE[[#This Row],[F. Cobro]]),"Pendiente","Abonado")</f>
        <v>Pendiente</v>
      </c>
      <c r="G48" s="33"/>
      <c r="H48" s="46"/>
      <c r="I48" s="13">
        <f>IF(ISBLANK(TCTACTE[[#This Row],[Monto]]),0,IF(ISBLANK(TCTACTE[[#This Row],[F. Cobro]]),E48,0))</f>
        <v>0</v>
      </c>
      <c r="J48" s="13">
        <f>SUBTOTAL(9,$I$2:I48)</f>
        <v>0</v>
      </c>
    </row>
    <row r="49" spans="1:10" x14ac:dyDescent="0.25">
      <c r="A49" s="37"/>
      <c r="B49" s="38"/>
      <c r="C49" s="38"/>
      <c r="D49" s="39"/>
      <c r="E49" s="40"/>
      <c r="F49" s="31" t="str">
        <f>IF(ISBLANK(TCTACTE[[#This Row],[F. Cobro]]),"Pendiente","Abonado")</f>
        <v>Pendiente</v>
      </c>
      <c r="G49" s="33"/>
      <c r="H49" s="46"/>
      <c r="I49" s="13">
        <f>IF(ISBLANK(TCTACTE[[#This Row],[Monto]]),0,IF(ISBLANK(TCTACTE[[#This Row],[F. Cobro]]),E49,0))</f>
        <v>0</v>
      </c>
      <c r="J49" s="13">
        <f>SUBTOTAL(9,$I$2:I49)</f>
        <v>0</v>
      </c>
    </row>
    <row r="50" spans="1:10" x14ac:dyDescent="0.25">
      <c r="A50" s="37"/>
      <c r="B50" s="38"/>
      <c r="C50" s="38"/>
      <c r="D50" s="39"/>
      <c r="E50" s="40"/>
      <c r="F50" s="31" t="str">
        <f>IF(ISBLANK(TCTACTE[[#This Row],[F. Cobro]]),"Pendiente","Abonado")</f>
        <v>Pendiente</v>
      </c>
      <c r="G50" s="33"/>
      <c r="H50" s="46"/>
      <c r="I50" s="13">
        <f>IF(ISBLANK(TCTACTE[[#This Row],[Monto]]),0,IF(ISBLANK(TCTACTE[[#This Row],[F. Cobro]]),E50,0))</f>
        <v>0</v>
      </c>
      <c r="J50" s="13">
        <f>SUBTOTAL(9,$I$2:I50)</f>
        <v>0</v>
      </c>
    </row>
    <row r="51" spans="1:10" x14ac:dyDescent="0.25">
      <c r="A51" s="37"/>
      <c r="B51" s="38"/>
      <c r="C51" s="38"/>
      <c r="D51" s="39"/>
      <c r="E51" s="40"/>
      <c r="F51" s="31" t="str">
        <f>IF(ISBLANK(TCTACTE[[#This Row],[F. Cobro]]),"Pendiente","Abonado")</f>
        <v>Pendiente</v>
      </c>
      <c r="G51" s="33"/>
      <c r="H51" s="46"/>
      <c r="I51" s="13">
        <f>IF(ISBLANK(TCTACTE[[#This Row],[Monto]]),0,IF(ISBLANK(TCTACTE[[#This Row],[F. Cobro]]),E51,0))</f>
        <v>0</v>
      </c>
      <c r="J51" s="13">
        <f>SUBTOTAL(9,$I$2:I51)</f>
        <v>0</v>
      </c>
    </row>
    <row r="52" spans="1:10" x14ac:dyDescent="0.25">
      <c r="A52" s="37"/>
      <c r="B52" s="38"/>
      <c r="C52" s="38"/>
      <c r="D52" s="39"/>
      <c r="E52" s="40"/>
      <c r="F52" s="31" t="str">
        <f>IF(ISBLANK(TCTACTE[[#This Row],[F. Cobro]]),"Pendiente","Abonado")</f>
        <v>Pendiente</v>
      </c>
      <c r="G52" s="33"/>
      <c r="H52" s="46"/>
      <c r="I52" s="13">
        <f>IF(ISBLANK(TCTACTE[[#This Row],[Monto]]),0,IF(ISBLANK(TCTACTE[[#This Row],[F. Cobro]]),E52,0))</f>
        <v>0</v>
      </c>
      <c r="J52" s="13">
        <f>SUBTOTAL(9,$I$2:I52)</f>
        <v>0</v>
      </c>
    </row>
    <row r="53" spans="1:10" x14ac:dyDescent="0.25">
      <c r="A53" s="37"/>
      <c r="B53" s="38"/>
      <c r="C53" s="38"/>
      <c r="D53" s="39"/>
      <c r="E53" s="40"/>
      <c r="F53" s="31" t="str">
        <f>IF(ISBLANK(TCTACTE[[#This Row],[F. Cobro]]),"Pendiente","Abonado")</f>
        <v>Pendiente</v>
      </c>
      <c r="G53" s="33"/>
      <c r="H53" s="46"/>
      <c r="I53" s="13">
        <f>IF(ISBLANK(TCTACTE[[#This Row],[Monto]]),0,IF(ISBLANK(TCTACTE[[#This Row],[F. Cobro]]),E53,0))</f>
        <v>0</v>
      </c>
      <c r="J53" s="13">
        <f>SUBTOTAL(9,$I$2:I53)</f>
        <v>0</v>
      </c>
    </row>
    <row r="54" spans="1:10" x14ac:dyDescent="0.25">
      <c r="A54" s="37"/>
      <c r="B54" s="38"/>
      <c r="C54" s="38"/>
      <c r="D54" s="39"/>
      <c r="E54" s="40"/>
      <c r="F54" s="31" t="str">
        <f>IF(ISBLANK(TCTACTE[[#This Row],[F. Cobro]]),"Pendiente","Abonado")</f>
        <v>Pendiente</v>
      </c>
      <c r="G54" s="33"/>
      <c r="H54" s="46"/>
      <c r="I54" s="13">
        <f>IF(ISBLANK(TCTACTE[[#This Row],[Monto]]),0,IF(ISBLANK(TCTACTE[[#This Row],[F. Cobro]]),E54,0))</f>
        <v>0</v>
      </c>
      <c r="J54" s="13">
        <f>SUBTOTAL(9,$I$2:I54)</f>
        <v>0</v>
      </c>
    </row>
    <row r="55" spans="1:10" x14ac:dyDescent="0.25">
      <c r="A55" s="37"/>
      <c r="B55" s="38"/>
      <c r="C55" s="38"/>
      <c r="D55" s="39"/>
      <c r="E55" s="40"/>
      <c r="F55" s="31" t="str">
        <f>IF(ISBLANK(TCTACTE[[#This Row],[F. Cobro]]),"Pendiente","Abonado")</f>
        <v>Pendiente</v>
      </c>
      <c r="G55" s="33"/>
      <c r="H55" s="46"/>
      <c r="I55" s="13">
        <f>IF(ISBLANK(TCTACTE[[#This Row],[Monto]]),0,IF(ISBLANK(TCTACTE[[#This Row],[F. Cobro]]),E55,0))</f>
        <v>0</v>
      </c>
      <c r="J55" s="13">
        <f>SUBTOTAL(9,$I$2:I55)</f>
        <v>0</v>
      </c>
    </row>
    <row r="56" spans="1:10" x14ac:dyDescent="0.25">
      <c r="A56" s="37"/>
      <c r="B56" s="38"/>
      <c r="C56" s="38"/>
      <c r="D56" s="39"/>
      <c r="E56" s="40"/>
      <c r="F56" s="31" t="str">
        <f>IF(ISBLANK(TCTACTE[[#This Row],[F. Cobro]]),"Pendiente","Abonado")</f>
        <v>Pendiente</v>
      </c>
      <c r="G56" s="37"/>
      <c r="H56" s="45"/>
      <c r="I56" s="13">
        <f>IF(ISBLANK(TCTACTE[[#This Row],[Monto]]),0,IF(ISBLANK(TCTACTE[[#This Row],[F. Cobro]]),E56,0))</f>
        <v>0</v>
      </c>
      <c r="J56" s="13">
        <f>SUBTOTAL(9,$I$2:I56)</f>
        <v>0</v>
      </c>
    </row>
    <row r="57" spans="1:10" x14ac:dyDescent="0.25">
      <c r="A57" s="37"/>
      <c r="B57" s="38"/>
      <c r="C57" s="38"/>
      <c r="D57" s="39"/>
      <c r="E57" s="40"/>
      <c r="F57" s="31" t="str">
        <f>IF(ISBLANK(TCTACTE[[#This Row],[F. Cobro]]),"Pendiente","Abonado")</f>
        <v>Pendiente</v>
      </c>
      <c r="G57" s="37"/>
      <c r="H57" s="45"/>
      <c r="I57" s="13">
        <f>IF(ISBLANK(TCTACTE[[#This Row],[Monto]]),0,IF(ISBLANK(TCTACTE[[#This Row],[F. Cobro]]),E57,0))</f>
        <v>0</v>
      </c>
      <c r="J57" s="13">
        <f>SUBTOTAL(9,$I$2:I57)</f>
        <v>0</v>
      </c>
    </row>
    <row r="58" spans="1:10" x14ac:dyDescent="0.25">
      <c r="A58" s="37"/>
      <c r="B58" s="38"/>
      <c r="C58" s="38"/>
      <c r="D58" s="39"/>
      <c r="E58" s="40"/>
      <c r="F58" s="31" t="str">
        <f>IF(ISBLANK(TCTACTE[[#This Row],[F. Cobro]]),"Pendiente","Abonado")</f>
        <v>Pendiente</v>
      </c>
      <c r="G58" s="37"/>
      <c r="H58" s="45"/>
      <c r="I58" s="13">
        <f>IF(ISBLANK(TCTACTE[[#This Row],[Monto]]),0,IF(ISBLANK(TCTACTE[[#This Row],[F. Cobro]]),E58,0))</f>
        <v>0</v>
      </c>
      <c r="J58" s="13">
        <f>SUBTOTAL(9,$I$2:I58)</f>
        <v>0</v>
      </c>
    </row>
    <row r="59" spans="1:10" x14ac:dyDescent="0.25">
      <c r="A59" s="37"/>
      <c r="B59" s="38"/>
      <c r="C59" s="38"/>
      <c r="D59" s="39"/>
      <c r="E59" s="40"/>
      <c r="F59" s="31" t="str">
        <f>IF(ISBLANK(TCTACTE[[#This Row],[F. Cobro]]),"Pendiente","Abonado")</f>
        <v>Pendiente</v>
      </c>
      <c r="G59" s="37"/>
      <c r="H59" s="45"/>
      <c r="I59" s="13">
        <f>IF(ISBLANK(TCTACTE[[#This Row],[Monto]]),0,IF(ISBLANK(TCTACTE[[#This Row],[F. Cobro]]),E59,0))</f>
        <v>0</v>
      </c>
      <c r="J59" s="13">
        <f>SUBTOTAL(9,$I$2:I59)</f>
        <v>0</v>
      </c>
    </row>
    <row r="60" spans="1:10" x14ac:dyDescent="0.25">
      <c r="A60" s="37"/>
      <c r="B60" s="38"/>
      <c r="C60" s="38"/>
      <c r="D60" s="39"/>
      <c r="E60" s="40"/>
      <c r="F60" s="31" t="str">
        <f>IF(ISBLANK(TCTACTE[[#This Row],[F. Cobro]]),"Pendiente","Abonado")</f>
        <v>Pendiente</v>
      </c>
      <c r="G60" s="37"/>
      <c r="H60" s="45"/>
      <c r="I60" s="13">
        <f>IF(ISBLANK(TCTACTE[[#This Row],[Monto]]),0,IF(ISBLANK(TCTACTE[[#This Row],[F. Cobro]]),E60,0))</f>
        <v>0</v>
      </c>
      <c r="J60" s="13">
        <f>SUBTOTAL(9,$I$2:I60)</f>
        <v>0</v>
      </c>
    </row>
    <row r="61" spans="1:10" x14ac:dyDescent="0.25">
      <c r="A61" s="37"/>
      <c r="B61" s="38"/>
      <c r="C61" s="38"/>
      <c r="D61" s="39"/>
      <c r="E61" s="40"/>
      <c r="F61" s="31" t="str">
        <f>IF(ISBLANK(TCTACTE[[#This Row],[F. Cobro]]),"Pendiente","Abonado")</f>
        <v>Pendiente</v>
      </c>
      <c r="G61" s="37"/>
      <c r="H61" s="45"/>
      <c r="I61" s="13">
        <f>IF(ISBLANK(TCTACTE[[#This Row],[Monto]]),0,IF(ISBLANK(TCTACTE[[#This Row],[F. Cobro]]),E61,0))</f>
        <v>0</v>
      </c>
      <c r="J61" s="13">
        <f>SUBTOTAL(9,$I$2:I61)</f>
        <v>0</v>
      </c>
    </row>
    <row r="62" spans="1:10" x14ac:dyDescent="0.25">
      <c r="A62" s="37"/>
      <c r="B62" s="38"/>
      <c r="C62" s="38"/>
      <c r="D62" s="39"/>
      <c r="E62" s="40"/>
      <c r="F62" s="31" t="str">
        <f>IF(ISBLANK(TCTACTE[[#This Row],[F. Cobro]]),"Pendiente","Abonado")</f>
        <v>Pendiente</v>
      </c>
      <c r="G62" s="37"/>
      <c r="H62" s="45"/>
      <c r="I62" s="13">
        <f>IF(ISBLANK(TCTACTE[[#This Row],[Monto]]),0,IF(ISBLANK(TCTACTE[[#This Row],[F. Cobro]]),E62,0))</f>
        <v>0</v>
      </c>
      <c r="J62" s="13">
        <f>SUBTOTAL(9,$I$2:I62)</f>
        <v>0</v>
      </c>
    </row>
    <row r="63" spans="1:10" x14ac:dyDescent="0.25">
      <c r="A63" s="37"/>
      <c r="B63" s="38"/>
      <c r="C63" s="38"/>
      <c r="D63" s="39"/>
      <c r="E63" s="40"/>
      <c r="F63" s="31" t="str">
        <f>IF(ISBLANK(TCTACTE[[#This Row],[F. Cobro]]),"Pendiente","Abonado")</f>
        <v>Pendiente</v>
      </c>
      <c r="G63" s="37"/>
      <c r="H63" s="45"/>
      <c r="I63" s="13">
        <f>IF(ISBLANK(TCTACTE[[#This Row],[Monto]]),0,IF(ISBLANK(TCTACTE[[#This Row],[F. Cobro]]),E63,0))</f>
        <v>0</v>
      </c>
      <c r="J63" s="13">
        <f>SUBTOTAL(9,$I$2:I63)</f>
        <v>0</v>
      </c>
    </row>
    <row r="64" spans="1:10" x14ac:dyDescent="0.25">
      <c r="A64" s="37"/>
      <c r="B64" s="38"/>
      <c r="C64" s="38"/>
      <c r="D64" s="39"/>
      <c r="E64" s="40"/>
      <c r="F64" s="31" t="str">
        <f>IF(ISBLANK(TCTACTE[[#This Row],[F. Cobro]]),"Pendiente","Abonado")</f>
        <v>Pendiente</v>
      </c>
      <c r="G64" s="37"/>
      <c r="H64" s="45"/>
      <c r="I64" s="13">
        <f>IF(ISBLANK(TCTACTE[[#This Row],[Monto]]),0,IF(ISBLANK(TCTACTE[[#This Row],[F. Cobro]]),E64,0))</f>
        <v>0</v>
      </c>
      <c r="J64" s="13">
        <f>SUBTOTAL(9,$I$2:I64)</f>
        <v>0</v>
      </c>
    </row>
    <row r="65" spans="1:10" x14ac:dyDescent="0.25">
      <c r="A65" s="37"/>
      <c r="B65" s="38"/>
      <c r="C65" s="38"/>
      <c r="D65" s="39"/>
      <c r="E65" s="40"/>
      <c r="F65" s="31" t="str">
        <f>IF(ISBLANK(TCTACTE[[#This Row],[F. Cobro]]),"Pendiente","Abonado")</f>
        <v>Pendiente</v>
      </c>
      <c r="G65" s="37"/>
      <c r="H65" s="45"/>
      <c r="I65" s="13">
        <f>IF(ISBLANK(TCTACTE[[#This Row],[Monto]]),0,IF(ISBLANK(TCTACTE[[#This Row],[F. Cobro]]),E65,0))</f>
        <v>0</v>
      </c>
      <c r="J65" s="13">
        <f>SUBTOTAL(9,$I$2:I65)</f>
        <v>0</v>
      </c>
    </row>
    <row r="66" spans="1:10" x14ac:dyDescent="0.25">
      <c r="A66" s="37"/>
      <c r="B66" s="38"/>
      <c r="C66" s="38"/>
      <c r="D66" s="39"/>
      <c r="E66" s="40"/>
      <c r="F66" s="31" t="str">
        <f>IF(ISBLANK(TCTACTE[[#This Row],[F. Cobro]]),"Pendiente","Abonado")</f>
        <v>Pendiente</v>
      </c>
      <c r="G66" s="37"/>
      <c r="H66" s="45"/>
      <c r="I66" s="13">
        <f>IF(ISBLANK(TCTACTE[[#This Row],[Monto]]),0,IF(ISBLANK(TCTACTE[[#This Row],[F. Cobro]]),E66,0))</f>
        <v>0</v>
      </c>
      <c r="J66" s="13">
        <f>SUBTOTAL(9,$I$2:I66)</f>
        <v>0</v>
      </c>
    </row>
    <row r="67" spans="1:10" x14ac:dyDescent="0.25">
      <c r="A67" s="37"/>
      <c r="B67" s="38"/>
      <c r="C67" s="38"/>
      <c r="D67" s="39"/>
      <c r="E67" s="40"/>
      <c r="F67" s="31" t="str">
        <f>IF(ISBLANK(TCTACTE[[#This Row],[F. Cobro]]),"Pendiente","Abonado")</f>
        <v>Pendiente</v>
      </c>
      <c r="G67" s="37"/>
      <c r="H67" s="45"/>
      <c r="I67" s="13">
        <f>IF(ISBLANK(TCTACTE[[#This Row],[Monto]]),0,IF(ISBLANK(TCTACTE[[#This Row],[F. Cobro]]),E67,0))</f>
        <v>0</v>
      </c>
      <c r="J67" s="13">
        <f>SUBTOTAL(9,$I$2:I67)</f>
        <v>0</v>
      </c>
    </row>
    <row r="68" spans="1:10" x14ac:dyDescent="0.25">
      <c r="A68" s="37"/>
      <c r="B68" s="38"/>
      <c r="C68" s="38"/>
      <c r="D68" s="39"/>
      <c r="E68" s="40"/>
      <c r="F68" s="31" t="str">
        <f>IF(ISBLANK(TCTACTE[[#This Row],[F. Cobro]]),"Pendiente","Abonado")</f>
        <v>Pendiente</v>
      </c>
      <c r="G68" s="37"/>
      <c r="H68" s="45"/>
      <c r="I68" s="13">
        <f>IF(ISBLANK(TCTACTE[[#This Row],[Monto]]),0,IF(ISBLANK(TCTACTE[[#This Row],[F. Cobro]]),E68,0))</f>
        <v>0</v>
      </c>
      <c r="J68" s="13">
        <f>SUBTOTAL(9,$I$2:I68)</f>
        <v>0</v>
      </c>
    </row>
    <row r="69" spans="1:10" x14ac:dyDescent="0.25">
      <c r="A69" s="37"/>
      <c r="B69" s="38"/>
      <c r="C69" s="38"/>
      <c r="D69" s="39"/>
      <c r="E69" s="40"/>
      <c r="F69" s="31" t="str">
        <f>IF(ISBLANK(TCTACTE[[#This Row],[F. Cobro]]),"Pendiente","Abonado")</f>
        <v>Pendiente</v>
      </c>
      <c r="G69" s="37"/>
      <c r="H69" s="45"/>
      <c r="I69" s="13">
        <f>IF(ISBLANK(TCTACTE[[#This Row],[Monto]]),0,IF(ISBLANK(TCTACTE[[#This Row],[F. Cobro]]),E69,0))</f>
        <v>0</v>
      </c>
      <c r="J69" s="13">
        <f>SUBTOTAL(9,$I$2:I69)</f>
        <v>0</v>
      </c>
    </row>
    <row r="70" spans="1:10" x14ac:dyDescent="0.25">
      <c r="A70" s="37"/>
      <c r="B70" s="38"/>
      <c r="C70" s="38"/>
      <c r="D70" s="39"/>
      <c r="E70" s="40"/>
      <c r="F70" s="31" t="str">
        <f>IF(ISBLANK(TCTACTE[[#This Row],[F. Cobro]]),"Pendiente","Abonado")</f>
        <v>Pendiente</v>
      </c>
      <c r="G70" s="37"/>
      <c r="H70" s="45"/>
      <c r="I70" s="13">
        <f>IF(ISBLANK(TCTACTE[[#This Row],[Monto]]),0,IF(ISBLANK(TCTACTE[[#This Row],[F. Cobro]]),E70,0))</f>
        <v>0</v>
      </c>
      <c r="J70" s="13">
        <f>SUBTOTAL(9,$I$2:I70)</f>
        <v>0</v>
      </c>
    </row>
    <row r="71" spans="1:10" x14ac:dyDescent="0.25">
      <c r="A71" s="37"/>
      <c r="B71" s="38"/>
      <c r="C71" s="38"/>
      <c r="D71" s="39"/>
      <c r="E71" s="40"/>
      <c r="F71" s="31" t="str">
        <f>IF(ISBLANK(TCTACTE[[#This Row],[F. Cobro]]),"Pendiente","Abonado")</f>
        <v>Pendiente</v>
      </c>
      <c r="G71" s="37"/>
      <c r="H71" s="45"/>
      <c r="I71" s="13">
        <f>IF(ISBLANK(TCTACTE[[#This Row],[Monto]]),0,IF(ISBLANK(TCTACTE[[#This Row],[F. Cobro]]),E71,0))</f>
        <v>0</v>
      </c>
      <c r="J71" s="13">
        <f>SUBTOTAL(9,$I$2:I71)</f>
        <v>0</v>
      </c>
    </row>
    <row r="72" spans="1:10" x14ac:dyDescent="0.25">
      <c r="A72" s="37"/>
      <c r="B72" s="38"/>
      <c r="C72" s="38"/>
      <c r="D72" s="39"/>
      <c r="E72" s="40"/>
      <c r="F72" s="31" t="str">
        <f>IF(ISBLANK(TCTACTE[[#This Row],[F. Cobro]]),"Pendiente","Abonado")</f>
        <v>Pendiente</v>
      </c>
      <c r="G72" s="37"/>
      <c r="H72" s="45"/>
      <c r="I72" s="13">
        <f>IF(ISBLANK(TCTACTE[[#This Row],[Monto]]),0,IF(ISBLANK(TCTACTE[[#This Row],[F. Cobro]]),E72,0))</f>
        <v>0</v>
      </c>
      <c r="J72" s="13">
        <f>SUBTOTAL(9,$I$2:I72)</f>
        <v>0</v>
      </c>
    </row>
    <row r="73" spans="1:10" x14ac:dyDescent="0.25">
      <c r="A73" s="37"/>
      <c r="B73" s="38"/>
      <c r="C73" s="38"/>
      <c r="D73" s="39"/>
      <c r="E73" s="40"/>
      <c r="F73" s="31" t="str">
        <f>IF(ISBLANK(TCTACTE[[#This Row],[F. Cobro]]),"Pendiente","Abonado")</f>
        <v>Pendiente</v>
      </c>
      <c r="G73" s="37"/>
      <c r="H73" s="45"/>
      <c r="I73" s="13">
        <f>IF(ISBLANK(TCTACTE[[#This Row],[Monto]]),0,IF(ISBLANK(TCTACTE[[#This Row],[F. Cobro]]),E73,0))</f>
        <v>0</v>
      </c>
      <c r="J73" s="13">
        <f>SUBTOTAL(9,$I$2:I73)</f>
        <v>0</v>
      </c>
    </row>
    <row r="74" spans="1:10" x14ac:dyDescent="0.25">
      <c r="A74" s="37"/>
      <c r="B74" s="38"/>
      <c r="C74" s="38"/>
      <c r="D74" s="39"/>
      <c r="E74" s="40"/>
      <c r="F74" s="31" t="str">
        <f>IF(ISBLANK(TCTACTE[[#This Row],[F. Cobro]]),"Pendiente","Abonado")</f>
        <v>Pendiente</v>
      </c>
      <c r="G74" s="37"/>
      <c r="H74" s="45"/>
      <c r="I74" s="13">
        <f>IF(ISBLANK(TCTACTE[[#This Row],[Monto]]),0,IF(ISBLANK(TCTACTE[[#This Row],[F. Cobro]]),E74,0))</f>
        <v>0</v>
      </c>
      <c r="J74" s="13">
        <f>SUBTOTAL(9,$I$2:I74)</f>
        <v>0</v>
      </c>
    </row>
    <row r="75" spans="1:10" x14ac:dyDescent="0.25">
      <c r="A75" s="37"/>
      <c r="B75" s="38"/>
      <c r="C75" s="38"/>
      <c r="D75" s="39"/>
      <c r="E75" s="40"/>
      <c r="F75" s="31" t="str">
        <f>IF(ISBLANK(TCTACTE[[#This Row],[F. Cobro]]),"Pendiente","Abonado")</f>
        <v>Pendiente</v>
      </c>
      <c r="G75" s="37"/>
      <c r="H75" s="45"/>
      <c r="I75" s="13">
        <f>IF(ISBLANK(TCTACTE[[#This Row],[Monto]]),0,IF(ISBLANK(TCTACTE[[#This Row],[F. Cobro]]),E75,0))</f>
        <v>0</v>
      </c>
      <c r="J75" s="13">
        <f>SUBTOTAL(9,$I$2:I75)</f>
        <v>0</v>
      </c>
    </row>
    <row r="76" spans="1:10" x14ac:dyDescent="0.25">
      <c r="A76" s="37"/>
      <c r="B76" s="38"/>
      <c r="C76" s="38"/>
      <c r="D76" s="39"/>
      <c r="E76" s="40"/>
      <c r="F76" s="31" t="str">
        <f>IF(ISBLANK(TCTACTE[[#This Row],[F. Cobro]]),"Pendiente","Abonado")</f>
        <v>Pendiente</v>
      </c>
      <c r="G76" s="37"/>
      <c r="H76" s="45"/>
      <c r="I76" s="13">
        <f>IF(ISBLANK(TCTACTE[[#This Row],[Monto]]),0,IF(ISBLANK(TCTACTE[[#This Row],[F. Cobro]]),E76,0))</f>
        <v>0</v>
      </c>
      <c r="J76" s="13">
        <f>SUBTOTAL(9,$I$2:I76)</f>
        <v>0</v>
      </c>
    </row>
    <row r="77" spans="1:10" x14ac:dyDescent="0.25">
      <c r="A77" s="37"/>
      <c r="B77" s="38"/>
      <c r="C77" s="38"/>
      <c r="D77" s="39"/>
      <c r="E77" s="40"/>
      <c r="F77" s="31" t="str">
        <f>IF(ISBLANK(TCTACTE[[#This Row],[F. Cobro]]),"Pendiente","Abonado")</f>
        <v>Pendiente</v>
      </c>
      <c r="G77" s="37"/>
      <c r="H77" s="45"/>
      <c r="I77" s="13">
        <f>IF(ISBLANK(TCTACTE[[#This Row],[Monto]]),0,IF(ISBLANK(TCTACTE[[#This Row],[F. Cobro]]),E77,0))</f>
        <v>0</v>
      </c>
      <c r="J77" s="13">
        <f>SUBTOTAL(9,$I$2:I77)</f>
        <v>0</v>
      </c>
    </row>
    <row r="78" spans="1:10" x14ac:dyDescent="0.25">
      <c r="A78" s="37"/>
      <c r="B78" s="38"/>
      <c r="C78" s="38"/>
      <c r="D78" s="39"/>
      <c r="E78" s="40"/>
      <c r="F78" s="31" t="str">
        <f>IF(ISBLANK(TCTACTE[[#This Row],[F. Cobro]]),"Pendiente","Abonado")</f>
        <v>Pendiente</v>
      </c>
      <c r="G78" s="37"/>
      <c r="H78" s="45"/>
      <c r="I78" s="13">
        <f>IF(ISBLANK(TCTACTE[[#This Row],[Monto]]),0,IF(ISBLANK(TCTACTE[[#This Row],[F. Cobro]]),E78,0))</f>
        <v>0</v>
      </c>
      <c r="J78" s="13">
        <f>SUBTOTAL(9,$I$2:I78)</f>
        <v>0</v>
      </c>
    </row>
    <row r="79" spans="1:10" x14ac:dyDescent="0.25">
      <c r="A79" s="37"/>
      <c r="B79" s="38"/>
      <c r="C79" s="38"/>
      <c r="D79" s="39"/>
      <c r="E79" s="40"/>
      <c r="F79" s="31" t="str">
        <f>IF(ISBLANK(TCTACTE[[#This Row],[F. Cobro]]),"Pendiente","Abonado")</f>
        <v>Pendiente</v>
      </c>
      <c r="G79" s="37"/>
      <c r="H79" s="45"/>
      <c r="I79" s="13">
        <f>IF(ISBLANK(TCTACTE[[#This Row],[Monto]]),0,IF(ISBLANK(TCTACTE[[#This Row],[F. Cobro]]),E79,0))</f>
        <v>0</v>
      </c>
      <c r="J79" s="13">
        <f>SUBTOTAL(9,$I$2:I79)</f>
        <v>0</v>
      </c>
    </row>
    <row r="80" spans="1:10" x14ac:dyDescent="0.25">
      <c r="A80" s="37"/>
      <c r="B80" s="38"/>
      <c r="C80" s="38"/>
      <c r="D80" s="39"/>
      <c r="E80" s="40"/>
      <c r="F80" s="31" t="str">
        <f>IF(ISBLANK(TCTACTE[[#This Row],[F. Cobro]]),"Pendiente","Abonado")</f>
        <v>Pendiente</v>
      </c>
      <c r="G80" s="37"/>
      <c r="H80" s="45"/>
      <c r="I80" s="13">
        <f>IF(ISBLANK(TCTACTE[[#This Row],[Monto]]),0,IF(ISBLANK(TCTACTE[[#This Row],[F. Cobro]]),E80,0))</f>
        <v>0</v>
      </c>
      <c r="J80" s="13">
        <f>SUBTOTAL(9,$I$2:I80)</f>
        <v>0</v>
      </c>
    </row>
    <row r="81" spans="1:10" x14ac:dyDescent="0.25">
      <c r="A81" s="37"/>
      <c r="B81" s="38"/>
      <c r="C81" s="38"/>
      <c r="D81" s="39"/>
      <c r="E81" s="40"/>
      <c r="F81" s="31" t="str">
        <f>IF(ISBLANK(TCTACTE[[#This Row],[F. Cobro]]),"Pendiente","Abonado")</f>
        <v>Pendiente</v>
      </c>
      <c r="G81" s="37"/>
      <c r="H81" s="45"/>
      <c r="I81" s="13">
        <f>IF(ISBLANK(TCTACTE[[#This Row],[Monto]]),0,IF(ISBLANK(TCTACTE[[#This Row],[F. Cobro]]),E81,0))</f>
        <v>0</v>
      </c>
      <c r="J81" s="13">
        <f>SUBTOTAL(9,$I$2:I81)</f>
        <v>0</v>
      </c>
    </row>
    <row r="82" spans="1:10" x14ac:dyDescent="0.25">
      <c r="A82" s="37"/>
      <c r="B82" s="38"/>
      <c r="C82" s="38"/>
      <c r="D82" s="39"/>
      <c r="E82" s="40"/>
      <c r="F82" s="31" t="str">
        <f>IF(ISBLANK(TCTACTE[[#This Row],[F. Cobro]]),"Pendiente","Abonado")</f>
        <v>Pendiente</v>
      </c>
      <c r="G82" s="37"/>
      <c r="H82" s="45"/>
      <c r="I82" s="13">
        <f>IF(ISBLANK(TCTACTE[[#This Row],[Monto]]),0,IF(ISBLANK(TCTACTE[[#This Row],[F. Cobro]]),E82,0))</f>
        <v>0</v>
      </c>
      <c r="J82" s="13">
        <f>SUBTOTAL(9,$I$2:I82)</f>
        <v>0</v>
      </c>
    </row>
    <row r="83" spans="1:10" x14ac:dyDescent="0.25">
      <c r="A83" s="37"/>
      <c r="B83" s="38"/>
      <c r="C83" s="38"/>
      <c r="D83" s="39"/>
      <c r="E83" s="40"/>
      <c r="F83" s="31" t="str">
        <f>IF(ISBLANK(TCTACTE[[#This Row],[F. Cobro]]),"Pendiente","Abonado")</f>
        <v>Pendiente</v>
      </c>
      <c r="G83" s="37"/>
      <c r="H83" s="45"/>
      <c r="I83" s="13">
        <f>IF(ISBLANK(TCTACTE[[#This Row],[Monto]]),0,IF(ISBLANK(TCTACTE[[#This Row],[F. Cobro]]),E83,0))</f>
        <v>0</v>
      </c>
      <c r="J83" s="13">
        <f>SUBTOTAL(9,$I$2:I83)</f>
        <v>0</v>
      </c>
    </row>
    <row r="84" spans="1:10" x14ac:dyDescent="0.25">
      <c r="A84" s="37"/>
      <c r="B84" s="38"/>
      <c r="C84" s="38"/>
      <c r="D84" s="39"/>
      <c r="E84" s="40"/>
      <c r="F84" s="31" t="str">
        <f>IF(ISBLANK(TCTACTE[[#This Row],[F. Cobro]]),"Pendiente","Abonado")</f>
        <v>Pendiente</v>
      </c>
      <c r="G84" s="37"/>
      <c r="H84" s="45"/>
      <c r="I84" s="13">
        <f>IF(ISBLANK(TCTACTE[[#This Row],[Monto]]),0,IF(ISBLANK(TCTACTE[[#This Row],[F. Cobro]]),E84,0))</f>
        <v>0</v>
      </c>
      <c r="J84" s="13">
        <f>SUBTOTAL(9,$I$2:I84)</f>
        <v>0</v>
      </c>
    </row>
    <row r="85" spans="1:10" x14ac:dyDescent="0.25">
      <c r="A85" s="37"/>
      <c r="B85" s="38"/>
      <c r="C85" s="38"/>
      <c r="D85" s="39"/>
      <c r="E85" s="40"/>
      <c r="F85" s="31" t="str">
        <f>IF(ISBLANK(TCTACTE[[#This Row],[F. Cobro]]),"Pendiente","Abonado")</f>
        <v>Pendiente</v>
      </c>
      <c r="G85" s="37"/>
      <c r="H85" s="45"/>
      <c r="I85" s="13">
        <f>IF(ISBLANK(TCTACTE[[#This Row],[Monto]]),0,IF(ISBLANK(TCTACTE[[#This Row],[F. Cobro]]),E85,0))</f>
        <v>0</v>
      </c>
      <c r="J85" s="13">
        <f>SUBTOTAL(9,$I$2:I85)</f>
        <v>0</v>
      </c>
    </row>
    <row r="86" spans="1:10" x14ac:dyDescent="0.25">
      <c r="A86" s="37"/>
      <c r="B86" s="38"/>
      <c r="C86" s="38"/>
      <c r="D86" s="39"/>
      <c r="E86" s="40"/>
      <c r="F86" s="31" t="str">
        <f>IF(ISBLANK(TCTACTE[[#This Row],[F. Cobro]]),"Pendiente","Abonado")</f>
        <v>Pendiente</v>
      </c>
      <c r="G86" s="37"/>
      <c r="H86" s="45"/>
      <c r="I86" s="13">
        <f>IF(ISBLANK(TCTACTE[[#This Row],[Monto]]),0,IF(ISBLANK(TCTACTE[[#This Row],[F. Cobro]]),E86,0))</f>
        <v>0</v>
      </c>
      <c r="J86" s="13">
        <f>SUBTOTAL(9,$I$2:I86)</f>
        <v>0</v>
      </c>
    </row>
    <row r="87" spans="1:10" x14ac:dyDescent="0.25">
      <c r="A87" s="37"/>
      <c r="B87" s="38"/>
      <c r="C87" s="38"/>
      <c r="D87" s="39"/>
      <c r="E87" s="40"/>
      <c r="F87" s="31" t="str">
        <f>IF(ISBLANK(TCTACTE[[#This Row],[F. Cobro]]),"Pendiente","Abonado")</f>
        <v>Pendiente</v>
      </c>
      <c r="G87" s="37"/>
      <c r="H87" s="45"/>
      <c r="I87" s="13">
        <f>IF(ISBLANK(TCTACTE[[#This Row],[Monto]]),0,IF(ISBLANK(TCTACTE[[#This Row],[F. Cobro]]),E87,0))</f>
        <v>0</v>
      </c>
      <c r="J87" s="13">
        <f>SUBTOTAL(9,$I$2:I87)</f>
        <v>0</v>
      </c>
    </row>
    <row r="88" spans="1:10" x14ac:dyDescent="0.25">
      <c r="A88" s="37"/>
      <c r="B88" s="38"/>
      <c r="C88" s="38"/>
      <c r="D88" s="39"/>
      <c r="E88" s="40"/>
      <c r="F88" s="31" t="str">
        <f>IF(ISBLANK(TCTACTE[[#This Row],[F. Cobro]]),"Pendiente","Abonado")</f>
        <v>Pendiente</v>
      </c>
      <c r="G88" s="33"/>
      <c r="H88" s="46"/>
      <c r="I88" s="13">
        <f>IF(ISBLANK(TCTACTE[[#This Row],[Monto]]),0,IF(ISBLANK(TCTACTE[[#This Row],[F. Cobro]]),E88,0))</f>
        <v>0</v>
      </c>
      <c r="J88" s="13">
        <f>SUBTOTAL(9,$I$2:I88)</f>
        <v>0</v>
      </c>
    </row>
    <row r="89" spans="1:10" x14ac:dyDescent="0.25">
      <c r="A89" s="37"/>
      <c r="B89" s="38"/>
      <c r="C89" s="38"/>
      <c r="D89" s="39"/>
      <c r="E89" s="40"/>
      <c r="F89" s="31" t="str">
        <f>IF(ISBLANK(TCTACTE[[#This Row],[F. Cobro]]),"Pendiente","Abonado")</f>
        <v>Pendiente</v>
      </c>
      <c r="G89" s="33"/>
      <c r="H89" s="46"/>
      <c r="I89" s="13">
        <f>IF(ISBLANK(TCTACTE[[#This Row],[Monto]]),0,IF(ISBLANK(TCTACTE[[#This Row],[F. Cobro]]),E89,0))</f>
        <v>0</v>
      </c>
      <c r="J89" s="13">
        <f>SUBTOTAL(9,$I$2:I89)</f>
        <v>0</v>
      </c>
    </row>
    <row r="90" spans="1:10" x14ac:dyDescent="0.25">
      <c r="A90" s="37"/>
      <c r="B90" s="38"/>
      <c r="C90" s="38"/>
      <c r="D90" s="39"/>
      <c r="E90" s="40"/>
      <c r="F90" s="31" t="str">
        <f>IF(ISBLANK(TCTACTE[[#This Row],[F. Cobro]]),"Pendiente","Abonado")</f>
        <v>Pendiente</v>
      </c>
      <c r="G90" s="33"/>
      <c r="H90" s="46"/>
      <c r="I90" s="13">
        <f>IF(ISBLANK(TCTACTE[[#This Row],[Monto]]),0,IF(ISBLANK(TCTACTE[[#This Row],[F. Cobro]]),E90,0))</f>
        <v>0</v>
      </c>
      <c r="J90" s="13">
        <f>SUBTOTAL(9,$I$2:I90)</f>
        <v>0</v>
      </c>
    </row>
    <row r="91" spans="1:10" x14ac:dyDescent="0.25">
      <c r="A91" s="37"/>
      <c r="B91" s="38"/>
      <c r="C91" s="38"/>
      <c r="D91" s="39"/>
      <c r="E91" s="40"/>
      <c r="F91" s="31" t="str">
        <f>IF(ISBLANK(TCTACTE[[#This Row],[F. Cobro]]),"Pendiente","Abonado")</f>
        <v>Pendiente</v>
      </c>
      <c r="G91" s="33"/>
      <c r="H91" s="46"/>
      <c r="I91" s="13">
        <f>IF(ISBLANK(TCTACTE[[#This Row],[Monto]]),0,IF(ISBLANK(TCTACTE[[#This Row],[F. Cobro]]),E91,0))</f>
        <v>0</v>
      </c>
      <c r="J91" s="13">
        <f>SUBTOTAL(9,$I$2:I91)</f>
        <v>0</v>
      </c>
    </row>
    <row r="92" spans="1:10" x14ac:dyDescent="0.25">
      <c r="A92" s="37"/>
      <c r="B92" s="38"/>
      <c r="C92" s="38"/>
      <c r="D92" s="39"/>
      <c r="E92" s="40"/>
      <c r="F92" s="31" t="str">
        <f>IF(ISBLANK(TCTACTE[[#This Row],[F. Cobro]]),"Pendiente","Abonado")</f>
        <v>Pendiente</v>
      </c>
      <c r="G92" s="33"/>
      <c r="H92" s="46"/>
      <c r="I92" s="13">
        <f>IF(ISBLANK(TCTACTE[[#This Row],[Monto]]),0,IF(ISBLANK(TCTACTE[[#This Row],[F. Cobro]]),E92,0))</f>
        <v>0</v>
      </c>
      <c r="J92" s="13">
        <f>SUBTOTAL(9,$I$2:I92)</f>
        <v>0</v>
      </c>
    </row>
    <row r="93" spans="1:10" x14ac:dyDescent="0.25">
      <c r="A93" s="37"/>
      <c r="B93" s="38"/>
      <c r="C93" s="38"/>
      <c r="D93" s="39"/>
      <c r="E93" s="40"/>
      <c r="F93" s="31" t="str">
        <f>IF(ISBLANK(TCTACTE[[#This Row],[F. Cobro]]),"Pendiente","Abonado")</f>
        <v>Pendiente</v>
      </c>
      <c r="G93" s="33"/>
      <c r="H93" s="46"/>
      <c r="I93" s="13">
        <f>IF(ISBLANK(TCTACTE[[#This Row],[Monto]]),0,IF(ISBLANK(TCTACTE[[#This Row],[F. Cobro]]),E93,0))</f>
        <v>0</v>
      </c>
      <c r="J93" s="13">
        <f>SUBTOTAL(9,$I$2:I93)</f>
        <v>0</v>
      </c>
    </row>
    <row r="94" spans="1:10" x14ac:dyDescent="0.25">
      <c r="A94" s="37"/>
      <c r="B94" s="38"/>
      <c r="C94" s="38"/>
      <c r="D94" s="39"/>
      <c r="E94" s="40"/>
      <c r="F94" s="31" t="str">
        <f>IF(ISBLANK(TCTACTE[[#This Row],[F. Cobro]]),"Pendiente","Abonado")</f>
        <v>Pendiente</v>
      </c>
      <c r="G94" s="33"/>
      <c r="H94" s="46"/>
      <c r="I94" s="13">
        <f>IF(ISBLANK(TCTACTE[[#This Row],[Monto]]),0,IF(ISBLANK(TCTACTE[[#This Row],[F. Cobro]]),E94,0))</f>
        <v>0</v>
      </c>
      <c r="J94" s="13">
        <f>SUBTOTAL(9,$I$2:I94)</f>
        <v>0</v>
      </c>
    </row>
    <row r="95" spans="1:10" x14ac:dyDescent="0.25">
      <c r="A95" s="37"/>
      <c r="B95" s="38"/>
      <c r="C95" s="38"/>
      <c r="D95" s="39"/>
      <c r="E95" s="40"/>
      <c r="F95" s="31" t="str">
        <f>IF(ISBLANK(TCTACTE[[#This Row],[F. Cobro]]),"Pendiente","Abonado")</f>
        <v>Pendiente</v>
      </c>
      <c r="G95" s="33"/>
      <c r="H95" s="46"/>
      <c r="I95" s="13">
        <f>IF(ISBLANK(TCTACTE[[#This Row],[Monto]]),0,IF(ISBLANK(TCTACTE[[#This Row],[F. Cobro]]),E95,0))</f>
        <v>0</v>
      </c>
      <c r="J95" s="13">
        <f>SUBTOTAL(9,$I$2:I95)</f>
        <v>0</v>
      </c>
    </row>
    <row r="96" spans="1:10" x14ac:dyDescent="0.25">
      <c r="A96" s="37"/>
      <c r="B96" s="38"/>
      <c r="C96" s="38"/>
      <c r="D96" s="39"/>
      <c r="E96" s="40"/>
      <c r="F96" s="31" t="str">
        <f>IF(ISBLANK(TCTACTE[[#This Row],[F. Cobro]]),"Pendiente","Abonado")</f>
        <v>Pendiente</v>
      </c>
      <c r="G96" s="33"/>
      <c r="H96" s="46"/>
      <c r="I96" s="13">
        <f>IF(ISBLANK(TCTACTE[[#This Row],[Monto]]),0,IF(ISBLANK(TCTACTE[[#This Row],[F. Cobro]]),E96,0))</f>
        <v>0</v>
      </c>
      <c r="J96" s="13">
        <f>SUBTOTAL(9,$I$2:I96)</f>
        <v>0</v>
      </c>
    </row>
    <row r="97" spans="1:10" x14ac:dyDescent="0.25">
      <c r="A97" s="37"/>
      <c r="B97" s="38"/>
      <c r="C97" s="38"/>
      <c r="D97" s="39"/>
      <c r="E97" s="40"/>
      <c r="F97" s="31" t="str">
        <f>IF(ISBLANK(TCTACTE[[#This Row],[F. Cobro]]),"Pendiente","Abonado")</f>
        <v>Pendiente</v>
      </c>
      <c r="G97" s="33"/>
      <c r="H97" s="46"/>
      <c r="I97" s="13">
        <f>IF(ISBLANK(TCTACTE[[#This Row],[Monto]]),0,IF(ISBLANK(TCTACTE[[#This Row],[F. Cobro]]),E97,0))</f>
        <v>0</v>
      </c>
      <c r="J97" s="13">
        <f>SUBTOTAL(9,$I$2:I97)</f>
        <v>0</v>
      </c>
    </row>
    <row r="98" spans="1:10" x14ac:dyDescent="0.25">
      <c r="A98" s="37"/>
      <c r="B98" s="38"/>
      <c r="C98" s="38"/>
      <c r="D98" s="39"/>
      <c r="E98" s="40"/>
      <c r="F98" s="31" t="str">
        <f>IF(ISBLANK(TCTACTE[[#This Row],[F. Cobro]]),"Pendiente","Abonado")</f>
        <v>Pendiente</v>
      </c>
      <c r="G98" s="37"/>
      <c r="H98" s="45"/>
      <c r="I98" s="13">
        <f>IF(ISBLANK(TCTACTE[[#This Row],[Monto]]),0,IF(ISBLANK(TCTACTE[[#This Row],[F. Cobro]]),E98,0))</f>
        <v>0</v>
      </c>
      <c r="J98" s="13">
        <f>SUBTOTAL(9,$I$2:I98)</f>
        <v>0</v>
      </c>
    </row>
    <row r="99" spans="1:10" x14ac:dyDescent="0.25">
      <c r="A99" s="37"/>
      <c r="B99" s="38"/>
      <c r="C99" s="38"/>
      <c r="D99" s="39"/>
      <c r="E99" s="40"/>
      <c r="F99" s="31" t="str">
        <f>IF(ISBLANK(TCTACTE[[#This Row],[F. Cobro]]),"Pendiente","Abonado")</f>
        <v>Pendiente</v>
      </c>
      <c r="G99" s="37"/>
      <c r="H99" s="45"/>
      <c r="I99" s="13">
        <f>IF(ISBLANK(TCTACTE[[#This Row],[Monto]]),0,IF(ISBLANK(TCTACTE[[#This Row],[F. Cobro]]),E99,0))</f>
        <v>0</v>
      </c>
      <c r="J99" s="13">
        <f>SUBTOTAL(9,$I$2:I99)</f>
        <v>0</v>
      </c>
    </row>
    <row r="100" spans="1:10" x14ac:dyDescent="0.25">
      <c r="A100" s="37"/>
      <c r="B100" s="38"/>
      <c r="C100" s="38"/>
      <c r="D100" s="39"/>
      <c r="E100" s="40"/>
      <c r="F100" s="31" t="str">
        <f>IF(ISBLANK(TCTACTE[[#This Row],[F. Cobro]]),"Pendiente","Abonado")</f>
        <v>Pendiente</v>
      </c>
      <c r="G100" s="37"/>
      <c r="H100" s="45"/>
      <c r="I100" s="13">
        <f>IF(ISBLANK(TCTACTE[[#This Row],[Monto]]),0,IF(ISBLANK(TCTACTE[[#This Row],[F. Cobro]]),E100,0))</f>
        <v>0</v>
      </c>
      <c r="J100" s="13">
        <f>SUBTOTAL(9,$I$2:I100)</f>
        <v>0</v>
      </c>
    </row>
    <row r="101" spans="1:10" x14ac:dyDescent="0.25">
      <c r="A101" s="37"/>
      <c r="B101" s="38"/>
      <c r="C101" s="38"/>
      <c r="D101" s="39"/>
      <c r="E101" s="40"/>
      <c r="F101" s="31" t="str">
        <f>IF(ISBLANK(TCTACTE[[#This Row],[F. Cobro]]),"Pendiente","Abonado")</f>
        <v>Pendiente</v>
      </c>
      <c r="G101" s="37"/>
      <c r="H101" s="45"/>
      <c r="I101" s="13">
        <f>IF(ISBLANK(TCTACTE[[#This Row],[Monto]]),0,IF(ISBLANK(TCTACTE[[#This Row],[F. Cobro]]),E101,0))</f>
        <v>0</v>
      </c>
      <c r="J101" s="13">
        <f>SUBTOTAL(9,$I$2:I101)</f>
        <v>0</v>
      </c>
    </row>
    <row r="102" spans="1:10" x14ac:dyDescent="0.25">
      <c r="A102" s="37"/>
      <c r="B102" s="38"/>
      <c r="C102" s="38"/>
      <c r="D102" s="39"/>
      <c r="E102" s="40"/>
      <c r="F102" s="31" t="str">
        <f>IF(ISBLANK(TCTACTE[[#This Row],[F. Cobro]]),"Pendiente","Abonado")</f>
        <v>Pendiente</v>
      </c>
      <c r="G102" s="37"/>
      <c r="H102" s="45"/>
      <c r="I102" s="13">
        <f>IF(ISBLANK(TCTACTE[[#This Row],[Monto]]),0,IF(ISBLANK(TCTACTE[[#This Row],[F. Cobro]]),E102,0))</f>
        <v>0</v>
      </c>
      <c r="J102" s="13">
        <f>SUBTOTAL(9,$I$2:I102)</f>
        <v>0</v>
      </c>
    </row>
    <row r="103" spans="1:10" x14ac:dyDescent="0.25">
      <c r="A103" s="37"/>
      <c r="B103" s="38"/>
      <c r="C103" s="38"/>
      <c r="D103" s="39"/>
      <c r="E103" s="40"/>
      <c r="F103" s="31" t="str">
        <f>IF(ISBLANK(TCTACTE[[#This Row],[F. Cobro]]),"Pendiente","Abonado")</f>
        <v>Pendiente</v>
      </c>
      <c r="G103" s="37"/>
      <c r="H103" s="45"/>
      <c r="I103" s="13">
        <f>IF(ISBLANK(TCTACTE[[#This Row],[Monto]]),0,IF(ISBLANK(TCTACTE[[#This Row],[F. Cobro]]),E103,0))</f>
        <v>0</v>
      </c>
      <c r="J103" s="13">
        <f>SUBTOTAL(9,$I$2:I103)</f>
        <v>0</v>
      </c>
    </row>
    <row r="104" spans="1:10" x14ac:dyDescent="0.25">
      <c r="A104" s="37"/>
      <c r="B104" s="38"/>
      <c r="C104" s="38"/>
      <c r="D104" s="39"/>
      <c r="E104" s="40"/>
      <c r="F104" s="31" t="str">
        <f>IF(ISBLANK(TCTACTE[[#This Row],[F. Cobro]]),"Pendiente","Abonado")</f>
        <v>Pendiente</v>
      </c>
      <c r="G104" s="37"/>
      <c r="H104" s="45"/>
      <c r="I104" s="13">
        <f>IF(ISBLANK(TCTACTE[[#This Row],[Monto]]),0,IF(ISBLANK(TCTACTE[[#This Row],[F. Cobro]]),E104,0))</f>
        <v>0</v>
      </c>
      <c r="J104" s="13">
        <f>SUBTOTAL(9,$I$2:I104)</f>
        <v>0</v>
      </c>
    </row>
    <row r="105" spans="1:10" x14ac:dyDescent="0.25">
      <c r="A105" s="37"/>
      <c r="B105" s="38"/>
      <c r="C105" s="38"/>
      <c r="D105" s="39"/>
      <c r="E105" s="40"/>
      <c r="F105" s="31" t="str">
        <f>IF(ISBLANK(TCTACTE[[#This Row],[F. Cobro]]),"Pendiente","Abonado")</f>
        <v>Pendiente</v>
      </c>
      <c r="G105" s="37"/>
      <c r="H105" s="45"/>
      <c r="I105" s="13">
        <f>IF(ISBLANK(TCTACTE[[#This Row],[Monto]]),0,IF(ISBLANK(TCTACTE[[#This Row],[F. Cobro]]),E105,0))</f>
        <v>0</v>
      </c>
      <c r="J105" s="13">
        <f>SUBTOTAL(9,$I$2:I105)</f>
        <v>0</v>
      </c>
    </row>
    <row r="106" spans="1:10" x14ac:dyDescent="0.25">
      <c r="A106" s="37"/>
      <c r="B106" s="38"/>
      <c r="C106" s="38"/>
      <c r="D106" s="39"/>
      <c r="E106" s="40"/>
      <c r="F106" s="31" t="str">
        <f>IF(ISBLANK(TCTACTE[[#This Row],[F. Cobro]]),"Pendiente","Abonado")</f>
        <v>Pendiente</v>
      </c>
      <c r="G106" s="37"/>
      <c r="H106" s="45"/>
      <c r="I106" s="13">
        <f>IF(ISBLANK(TCTACTE[[#This Row],[Monto]]),0,IF(ISBLANK(TCTACTE[[#This Row],[F. Cobro]]),E106,0))</f>
        <v>0</v>
      </c>
      <c r="J106" s="13">
        <f>SUBTOTAL(9,$I$2:I106)</f>
        <v>0</v>
      </c>
    </row>
    <row r="107" spans="1:10" x14ac:dyDescent="0.25">
      <c r="A107" s="37"/>
      <c r="B107" s="38"/>
      <c r="C107" s="38"/>
      <c r="D107" s="39"/>
      <c r="E107" s="40"/>
      <c r="F107" s="31" t="str">
        <f>IF(ISBLANK(TCTACTE[[#This Row],[F. Cobro]]),"Pendiente","Abonado")</f>
        <v>Pendiente</v>
      </c>
      <c r="G107" s="37"/>
      <c r="H107" s="45"/>
      <c r="I107" s="13">
        <f>IF(ISBLANK(TCTACTE[[#This Row],[Monto]]),0,IF(ISBLANK(TCTACTE[[#This Row],[F. Cobro]]),E107,0))</f>
        <v>0</v>
      </c>
      <c r="J107" s="13">
        <f>SUBTOTAL(9,$I$2:I107)</f>
        <v>0</v>
      </c>
    </row>
    <row r="108" spans="1:10" x14ac:dyDescent="0.25">
      <c r="A108" s="37"/>
      <c r="B108" s="38"/>
      <c r="C108" s="38"/>
      <c r="D108" s="39"/>
      <c r="E108" s="40"/>
      <c r="F108" s="31" t="str">
        <f>IF(ISBLANK(TCTACTE[[#This Row],[F. Cobro]]),"Pendiente","Abonado")</f>
        <v>Pendiente</v>
      </c>
      <c r="G108" s="37"/>
      <c r="H108" s="45"/>
      <c r="I108" s="13">
        <f>IF(ISBLANK(TCTACTE[[#This Row],[Monto]]),0,IF(ISBLANK(TCTACTE[[#This Row],[F. Cobro]]),E108,0))</f>
        <v>0</v>
      </c>
      <c r="J108" s="13">
        <f>SUBTOTAL(9,$I$2:I108)</f>
        <v>0</v>
      </c>
    </row>
    <row r="109" spans="1:10" x14ac:dyDescent="0.25">
      <c r="A109" s="37"/>
      <c r="B109" s="38"/>
      <c r="C109" s="38"/>
      <c r="D109" s="39"/>
      <c r="E109" s="40"/>
      <c r="F109" s="31" t="str">
        <f>IF(ISBLANK(TCTACTE[[#This Row],[F. Cobro]]),"Pendiente","Abonado")</f>
        <v>Pendiente</v>
      </c>
      <c r="G109" s="37"/>
      <c r="H109" s="45"/>
      <c r="I109" s="13">
        <f>IF(ISBLANK(TCTACTE[[#This Row],[Monto]]),0,IF(ISBLANK(TCTACTE[[#This Row],[F. Cobro]]),E109,0))</f>
        <v>0</v>
      </c>
      <c r="J109" s="13">
        <f>SUBTOTAL(9,$I$2:I109)</f>
        <v>0</v>
      </c>
    </row>
    <row r="110" spans="1:10" x14ac:dyDescent="0.25">
      <c r="A110" s="37"/>
      <c r="B110" s="38"/>
      <c r="C110" s="38"/>
      <c r="D110" s="39"/>
      <c r="E110" s="40"/>
      <c r="F110" s="31" t="str">
        <f>IF(ISBLANK(TCTACTE[[#This Row],[F. Cobro]]),"Pendiente","Abonado")</f>
        <v>Pendiente</v>
      </c>
      <c r="G110" s="37"/>
      <c r="H110" s="45"/>
      <c r="I110" s="13">
        <f>IF(ISBLANK(TCTACTE[[#This Row],[Monto]]),0,IF(ISBLANK(TCTACTE[[#This Row],[F. Cobro]]),E110,0))</f>
        <v>0</v>
      </c>
      <c r="J110" s="13">
        <f>SUBTOTAL(9,$I$2:I110)</f>
        <v>0</v>
      </c>
    </row>
    <row r="111" spans="1:10" x14ac:dyDescent="0.25">
      <c r="A111" s="37"/>
      <c r="B111" s="38"/>
      <c r="C111" s="38"/>
      <c r="D111" s="39"/>
      <c r="E111" s="40"/>
      <c r="F111" s="31" t="str">
        <f>IF(ISBLANK(TCTACTE[[#This Row],[F. Cobro]]),"Pendiente","Abonado")</f>
        <v>Pendiente</v>
      </c>
      <c r="G111" s="37"/>
      <c r="H111" s="45"/>
      <c r="I111" s="13">
        <f>IF(ISBLANK(TCTACTE[[#This Row],[Monto]]),0,IF(ISBLANK(TCTACTE[[#This Row],[F. Cobro]]),E111,0))</f>
        <v>0</v>
      </c>
      <c r="J111" s="13">
        <f>SUBTOTAL(9,$I$2:I111)</f>
        <v>0</v>
      </c>
    </row>
    <row r="112" spans="1:10" x14ac:dyDescent="0.25">
      <c r="A112" s="37"/>
      <c r="B112" s="38"/>
      <c r="C112" s="38"/>
      <c r="D112" s="39"/>
      <c r="E112" s="40"/>
      <c r="F112" s="31" t="str">
        <f>IF(ISBLANK(TCTACTE[[#This Row],[F. Cobro]]),"Pendiente","Abonado")</f>
        <v>Pendiente</v>
      </c>
      <c r="G112" s="37"/>
      <c r="H112" s="45"/>
      <c r="I112" s="13">
        <f>IF(ISBLANK(TCTACTE[[#This Row],[Monto]]),0,IF(ISBLANK(TCTACTE[[#This Row],[F. Cobro]]),E112,0))</f>
        <v>0</v>
      </c>
      <c r="J112" s="13">
        <f>SUBTOTAL(9,$I$2:I112)</f>
        <v>0</v>
      </c>
    </row>
    <row r="113" spans="1:10" x14ac:dyDescent="0.25">
      <c r="A113" s="37"/>
      <c r="B113" s="38"/>
      <c r="C113" s="38"/>
      <c r="D113" s="39"/>
      <c r="E113" s="40"/>
      <c r="F113" s="31" t="str">
        <f>IF(ISBLANK(TCTACTE[[#This Row],[F. Cobro]]),"Pendiente","Abonado")</f>
        <v>Pendiente</v>
      </c>
      <c r="G113" s="37"/>
      <c r="H113" s="45"/>
      <c r="I113" s="13">
        <f>IF(ISBLANK(TCTACTE[[#This Row],[Monto]]),0,IF(ISBLANK(TCTACTE[[#This Row],[F. Cobro]]),E113,0))</f>
        <v>0</v>
      </c>
      <c r="J113" s="13">
        <f>SUBTOTAL(9,$I$2:I113)</f>
        <v>0</v>
      </c>
    </row>
    <row r="114" spans="1:10" x14ac:dyDescent="0.25">
      <c r="A114" s="37"/>
      <c r="B114" s="38"/>
      <c r="C114" s="38"/>
      <c r="D114" s="39"/>
      <c r="E114" s="40"/>
      <c r="F114" s="31" t="str">
        <f>IF(ISBLANK(TCTACTE[[#This Row],[F. Cobro]]),"Pendiente","Abonado")</f>
        <v>Pendiente</v>
      </c>
      <c r="G114" s="37"/>
      <c r="H114" s="45"/>
      <c r="I114" s="13">
        <f>IF(ISBLANK(TCTACTE[[#This Row],[Monto]]),0,IF(ISBLANK(TCTACTE[[#This Row],[F. Cobro]]),E114,0))</f>
        <v>0</v>
      </c>
      <c r="J114" s="13">
        <f>SUBTOTAL(9,$I$2:I114)</f>
        <v>0</v>
      </c>
    </row>
    <row r="115" spans="1:10" x14ac:dyDescent="0.25">
      <c r="A115" s="37"/>
      <c r="B115" s="38"/>
      <c r="C115" s="38"/>
      <c r="D115" s="39"/>
      <c r="E115" s="40"/>
      <c r="F115" s="31" t="str">
        <f>IF(ISBLANK(TCTACTE[[#This Row],[F. Cobro]]),"Pendiente","Abonado")</f>
        <v>Pendiente</v>
      </c>
      <c r="G115" s="37"/>
      <c r="H115" s="45"/>
      <c r="I115" s="13">
        <f>IF(ISBLANK(TCTACTE[[#This Row],[Monto]]),0,IF(ISBLANK(TCTACTE[[#This Row],[F. Cobro]]),E115,0))</f>
        <v>0</v>
      </c>
      <c r="J115" s="13">
        <f>SUBTOTAL(9,$I$2:I115)</f>
        <v>0</v>
      </c>
    </row>
    <row r="116" spans="1:10" x14ac:dyDescent="0.25">
      <c r="A116" s="37"/>
      <c r="B116" s="38"/>
      <c r="C116" s="38"/>
      <c r="D116" s="39"/>
      <c r="E116" s="40"/>
      <c r="F116" s="31" t="str">
        <f>IF(ISBLANK(TCTACTE[[#This Row],[F. Cobro]]),"Pendiente","Abonado")</f>
        <v>Pendiente</v>
      </c>
      <c r="G116" s="37"/>
      <c r="H116" s="45"/>
      <c r="I116" s="13">
        <f>IF(ISBLANK(TCTACTE[[#This Row],[Monto]]),0,IF(ISBLANK(TCTACTE[[#This Row],[F. Cobro]]),E116,0))</f>
        <v>0</v>
      </c>
      <c r="J116" s="13">
        <f>SUBTOTAL(9,$I$2:I116)</f>
        <v>0</v>
      </c>
    </row>
    <row r="117" spans="1:10" x14ac:dyDescent="0.25">
      <c r="A117" s="37"/>
      <c r="B117" s="38"/>
      <c r="C117" s="38"/>
      <c r="D117" s="39"/>
      <c r="E117" s="40"/>
      <c r="F117" s="31" t="str">
        <f>IF(ISBLANK(TCTACTE[[#This Row],[F. Cobro]]),"Pendiente","Abonado")</f>
        <v>Pendiente</v>
      </c>
      <c r="G117" s="37"/>
      <c r="H117" s="45"/>
      <c r="I117" s="13">
        <f>IF(ISBLANK(TCTACTE[[#This Row],[Monto]]),0,IF(ISBLANK(TCTACTE[[#This Row],[F. Cobro]]),E117,0))</f>
        <v>0</v>
      </c>
      <c r="J117" s="13">
        <f>SUBTOTAL(9,$I$2:I117)</f>
        <v>0</v>
      </c>
    </row>
    <row r="118" spans="1:10" x14ac:dyDescent="0.25">
      <c r="A118" s="37"/>
      <c r="B118" s="38"/>
      <c r="C118" s="38"/>
      <c r="D118" s="39"/>
      <c r="E118" s="40"/>
      <c r="F118" s="31" t="str">
        <f>IF(ISBLANK(TCTACTE[[#This Row],[F. Cobro]]),"Pendiente","Abonado")</f>
        <v>Pendiente</v>
      </c>
      <c r="G118" s="37"/>
      <c r="H118" s="45"/>
      <c r="I118" s="13">
        <f>IF(ISBLANK(TCTACTE[[#This Row],[Monto]]),0,IF(ISBLANK(TCTACTE[[#This Row],[F. Cobro]]),E118,0))</f>
        <v>0</v>
      </c>
      <c r="J118" s="13">
        <f>SUBTOTAL(9,$I$2:I118)</f>
        <v>0</v>
      </c>
    </row>
    <row r="119" spans="1:10" x14ac:dyDescent="0.25">
      <c r="A119" s="37"/>
      <c r="B119" s="38"/>
      <c r="C119" s="38"/>
      <c r="D119" s="39"/>
      <c r="E119" s="40"/>
      <c r="F119" s="31" t="str">
        <f>IF(ISBLANK(TCTACTE[[#This Row],[F. Cobro]]),"Pendiente","Abonado")</f>
        <v>Pendiente</v>
      </c>
      <c r="G119" s="37"/>
      <c r="H119" s="45"/>
      <c r="I119" s="13">
        <f>IF(ISBLANK(TCTACTE[[#This Row],[Monto]]),0,IF(ISBLANK(TCTACTE[[#This Row],[F. Cobro]]),E119,0))</f>
        <v>0</v>
      </c>
      <c r="J119" s="13">
        <f>SUBTOTAL(9,$I$2:I119)</f>
        <v>0</v>
      </c>
    </row>
    <row r="120" spans="1:10" x14ac:dyDescent="0.25">
      <c r="A120" s="37"/>
      <c r="B120" s="38"/>
      <c r="C120" s="38"/>
      <c r="D120" s="39"/>
      <c r="E120" s="40"/>
      <c r="F120" s="31" t="str">
        <f>IF(ISBLANK(TCTACTE[[#This Row],[F. Cobro]]),"Pendiente","Abonado")</f>
        <v>Pendiente</v>
      </c>
      <c r="G120" s="37"/>
      <c r="H120" s="45"/>
      <c r="I120" s="13">
        <f>IF(ISBLANK(TCTACTE[[#This Row],[Monto]]),0,IF(ISBLANK(TCTACTE[[#This Row],[F. Cobro]]),E120,0))</f>
        <v>0</v>
      </c>
      <c r="J120" s="13">
        <f>SUBTOTAL(9,$I$2:I120)</f>
        <v>0</v>
      </c>
    </row>
    <row r="121" spans="1:10" x14ac:dyDescent="0.25">
      <c r="A121" s="37"/>
      <c r="B121" s="38"/>
      <c r="C121" s="38"/>
      <c r="D121" s="39"/>
      <c r="E121" s="40"/>
      <c r="F121" s="31" t="str">
        <f>IF(ISBLANK(TCTACTE[[#This Row],[F. Cobro]]),"Pendiente","Abonado")</f>
        <v>Pendiente</v>
      </c>
      <c r="G121" s="37"/>
      <c r="H121" s="45"/>
      <c r="I121" s="13">
        <f>IF(ISBLANK(TCTACTE[[#This Row],[Monto]]),0,IF(ISBLANK(TCTACTE[[#This Row],[F. Cobro]]),E121,0))</f>
        <v>0</v>
      </c>
      <c r="J121" s="13">
        <f>SUBTOTAL(9,$I$2:I121)</f>
        <v>0</v>
      </c>
    </row>
    <row r="122" spans="1:10" x14ac:dyDescent="0.25">
      <c r="A122" s="37"/>
      <c r="B122" s="38"/>
      <c r="C122" s="38"/>
      <c r="D122" s="39"/>
      <c r="E122" s="40"/>
      <c r="F122" s="31" t="str">
        <f>IF(ISBLANK(TCTACTE[[#This Row],[F. Cobro]]),"Pendiente","Abonado")</f>
        <v>Pendiente</v>
      </c>
      <c r="G122" s="37"/>
      <c r="H122" s="45"/>
      <c r="I122" s="13">
        <f>IF(ISBLANK(TCTACTE[[#This Row],[Monto]]),0,IF(ISBLANK(TCTACTE[[#This Row],[F. Cobro]]),E122,0))</f>
        <v>0</v>
      </c>
      <c r="J122" s="13">
        <f>SUBTOTAL(9,$I$2:I122)</f>
        <v>0</v>
      </c>
    </row>
    <row r="123" spans="1:10" x14ac:dyDescent="0.25">
      <c r="A123" s="37"/>
      <c r="B123" s="38"/>
      <c r="C123" s="38"/>
      <c r="D123" s="39"/>
      <c r="E123" s="40"/>
      <c r="F123" s="31" t="str">
        <f>IF(ISBLANK(TCTACTE[[#This Row],[F. Cobro]]),"Pendiente","Abonado")</f>
        <v>Pendiente</v>
      </c>
      <c r="G123" s="37"/>
      <c r="H123" s="45"/>
      <c r="I123" s="13">
        <f>IF(ISBLANK(TCTACTE[[#This Row],[Monto]]),0,IF(ISBLANK(TCTACTE[[#This Row],[F. Cobro]]),E123,0))</f>
        <v>0</v>
      </c>
      <c r="J123" s="13">
        <f>SUBTOTAL(9,$I$2:I123)</f>
        <v>0</v>
      </c>
    </row>
    <row r="124" spans="1:10" x14ac:dyDescent="0.25">
      <c r="A124" s="37"/>
      <c r="B124" s="38"/>
      <c r="C124" s="38"/>
      <c r="D124" s="39"/>
      <c r="E124" s="40"/>
      <c r="F124" s="31" t="str">
        <f>IF(ISBLANK(TCTACTE[[#This Row],[F. Cobro]]),"Pendiente","Abonado")</f>
        <v>Pendiente</v>
      </c>
      <c r="G124" s="37"/>
      <c r="H124" s="45"/>
      <c r="I124" s="13">
        <f>IF(ISBLANK(TCTACTE[[#This Row],[Monto]]),0,IF(ISBLANK(TCTACTE[[#This Row],[F. Cobro]]),E124,0))</f>
        <v>0</v>
      </c>
      <c r="J124" s="13">
        <f>SUBTOTAL(9,$I$2:I124)</f>
        <v>0</v>
      </c>
    </row>
    <row r="125" spans="1:10" x14ac:dyDescent="0.25">
      <c r="A125" s="37"/>
      <c r="B125" s="38"/>
      <c r="C125" s="38"/>
      <c r="D125" s="39"/>
      <c r="E125" s="40"/>
      <c r="F125" s="31" t="str">
        <f>IF(ISBLANK(TCTACTE[[#This Row],[F. Cobro]]),"Pendiente","Abonado")</f>
        <v>Pendiente</v>
      </c>
      <c r="G125" s="37"/>
      <c r="H125" s="45"/>
      <c r="I125" s="13">
        <f>IF(ISBLANK(TCTACTE[[#This Row],[Monto]]),0,IF(ISBLANK(TCTACTE[[#This Row],[F. Cobro]]),E125,0))</f>
        <v>0</v>
      </c>
      <c r="J125" s="13">
        <f>SUBTOTAL(9,$I$2:I125)</f>
        <v>0</v>
      </c>
    </row>
    <row r="126" spans="1:10" x14ac:dyDescent="0.25">
      <c r="A126" s="37"/>
      <c r="B126" s="38"/>
      <c r="C126" s="38"/>
      <c r="D126" s="39"/>
      <c r="E126" s="40"/>
      <c r="F126" s="31" t="str">
        <f>IF(ISBLANK(TCTACTE[[#This Row],[F. Cobro]]),"Pendiente","Abonado")</f>
        <v>Pendiente</v>
      </c>
      <c r="G126" s="37"/>
      <c r="H126" s="45"/>
      <c r="I126" s="13">
        <f>IF(ISBLANK(TCTACTE[[#This Row],[Monto]]),0,IF(ISBLANK(TCTACTE[[#This Row],[F. Cobro]]),E126,0))</f>
        <v>0</v>
      </c>
      <c r="J126" s="13">
        <f>SUBTOTAL(9,$I$2:I126)</f>
        <v>0</v>
      </c>
    </row>
    <row r="127" spans="1:10" x14ac:dyDescent="0.25">
      <c r="A127" s="37"/>
      <c r="B127" s="38"/>
      <c r="C127" s="38"/>
      <c r="D127" s="39"/>
      <c r="E127" s="40"/>
      <c r="F127" s="31" t="str">
        <f>IF(ISBLANK(TCTACTE[[#This Row],[F. Cobro]]),"Pendiente","Abonado")</f>
        <v>Pendiente</v>
      </c>
      <c r="G127" s="37"/>
      <c r="H127" s="45"/>
      <c r="I127" s="13">
        <f>IF(ISBLANK(TCTACTE[[#This Row],[Monto]]),0,IF(ISBLANK(TCTACTE[[#This Row],[F. Cobro]]),E127,0))</f>
        <v>0</v>
      </c>
      <c r="J127" s="13">
        <f>SUBTOTAL(9,$I$2:I127)</f>
        <v>0</v>
      </c>
    </row>
    <row r="128" spans="1:10" x14ac:dyDescent="0.25">
      <c r="A128" s="37"/>
      <c r="B128" s="38"/>
      <c r="C128" s="38"/>
      <c r="D128" s="39"/>
      <c r="E128" s="40"/>
      <c r="F128" s="31" t="str">
        <f>IF(ISBLANK(TCTACTE[[#This Row],[F. Cobro]]),"Pendiente","Abonado")</f>
        <v>Pendiente</v>
      </c>
      <c r="G128" s="37"/>
      <c r="H128" s="45"/>
      <c r="I128" s="13">
        <f>IF(ISBLANK(TCTACTE[[#This Row],[Monto]]),0,IF(ISBLANK(TCTACTE[[#This Row],[F. Cobro]]),E128,0))</f>
        <v>0</v>
      </c>
      <c r="J128" s="13">
        <f>SUBTOTAL(9,$I$2:I128)</f>
        <v>0</v>
      </c>
    </row>
    <row r="129" spans="1:10" x14ac:dyDescent="0.25">
      <c r="A129" s="37"/>
      <c r="B129" s="38"/>
      <c r="C129" s="38"/>
      <c r="D129" s="39"/>
      <c r="E129" s="40"/>
      <c r="F129" s="31" t="str">
        <f>IF(ISBLANK(TCTACTE[[#This Row],[F. Cobro]]),"Pendiente","Abonado")</f>
        <v>Pendiente</v>
      </c>
      <c r="G129" s="37"/>
      <c r="H129" s="45"/>
      <c r="I129" s="13">
        <f>IF(ISBLANK(TCTACTE[[#This Row],[Monto]]),0,IF(ISBLANK(TCTACTE[[#This Row],[F. Cobro]]),E129,0))</f>
        <v>0</v>
      </c>
      <c r="J129" s="13">
        <f>SUBTOTAL(9,$I$2:I129)</f>
        <v>0</v>
      </c>
    </row>
    <row r="130" spans="1:10" x14ac:dyDescent="0.25">
      <c r="A130" s="37"/>
      <c r="B130" s="38"/>
      <c r="C130" s="38"/>
      <c r="D130" s="39"/>
      <c r="E130" s="40"/>
      <c r="F130" s="31" t="str">
        <f>IF(ISBLANK(TCTACTE[[#This Row],[F. Cobro]]),"Pendiente","Abonado")</f>
        <v>Pendiente</v>
      </c>
      <c r="G130" s="37"/>
      <c r="H130" s="45"/>
      <c r="I130" s="13">
        <f>IF(ISBLANK(TCTACTE[[#This Row],[Monto]]),0,IF(ISBLANK(TCTACTE[[#This Row],[F. Cobro]]),E130,0))</f>
        <v>0</v>
      </c>
      <c r="J130" s="13">
        <f>SUBTOTAL(9,$I$2:I130)</f>
        <v>0</v>
      </c>
    </row>
    <row r="131" spans="1:10" x14ac:dyDescent="0.25">
      <c r="A131" s="37"/>
      <c r="B131" s="38"/>
      <c r="C131" s="38"/>
      <c r="D131" s="39"/>
      <c r="E131" s="40"/>
      <c r="F131" s="31" t="str">
        <f>IF(ISBLANK(TCTACTE[[#This Row],[F. Cobro]]),"Pendiente","Abonado")</f>
        <v>Pendiente</v>
      </c>
      <c r="G131" s="37"/>
      <c r="H131" s="45"/>
      <c r="I131" s="13">
        <f>IF(ISBLANK(TCTACTE[[#This Row],[Monto]]),0,IF(ISBLANK(TCTACTE[[#This Row],[F. Cobro]]),E131,0))</f>
        <v>0</v>
      </c>
      <c r="J131" s="13">
        <f>SUBTOTAL(9,$I$2:I131)</f>
        <v>0</v>
      </c>
    </row>
    <row r="132" spans="1:10" x14ac:dyDescent="0.25">
      <c r="A132" s="37"/>
      <c r="B132" s="38"/>
      <c r="C132" s="38"/>
      <c r="D132" s="39"/>
      <c r="E132" s="40"/>
      <c r="F132" s="31" t="str">
        <f>IF(ISBLANK(TCTACTE[[#This Row],[F. Cobro]]),"Pendiente","Abonado")</f>
        <v>Pendiente</v>
      </c>
      <c r="G132" s="37"/>
      <c r="H132" s="45"/>
      <c r="I132" s="13">
        <f>IF(ISBLANK(TCTACTE[[#This Row],[Monto]]),0,IF(ISBLANK(TCTACTE[[#This Row],[F. Cobro]]),E132,0))</f>
        <v>0</v>
      </c>
      <c r="J132" s="13">
        <f>SUBTOTAL(9,$I$2:I132)</f>
        <v>0</v>
      </c>
    </row>
    <row r="133" spans="1:10" x14ac:dyDescent="0.25">
      <c r="A133" s="37"/>
      <c r="B133" s="38"/>
      <c r="C133" s="38"/>
      <c r="D133" s="39"/>
      <c r="E133" s="40"/>
      <c r="F133" s="31" t="str">
        <f>IF(ISBLANK(TCTACTE[[#This Row],[F. Cobro]]),"Pendiente","Abonado")</f>
        <v>Pendiente</v>
      </c>
      <c r="G133" s="37"/>
      <c r="H133" s="45"/>
      <c r="I133" s="13">
        <f>IF(ISBLANK(TCTACTE[[#This Row],[Monto]]),0,IF(ISBLANK(TCTACTE[[#This Row],[F. Cobro]]),E133,0))</f>
        <v>0</v>
      </c>
      <c r="J133" s="13">
        <f>SUBTOTAL(9,$I$2:I133)</f>
        <v>0</v>
      </c>
    </row>
    <row r="134" spans="1:10" x14ac:dyDescent="0.25">
      <c r="A134" s="37"/>
      <c r="B134" s="38"/>
      <c r="C134" s="38"/>
      <c r="D134" s="39"/>
      <c r="E134" s="40"/>
      <c r="F134" s="31" t="str">
        <f>IF(ISBLANK(TCTACTE[[#This Row],[F. Cobro]]),"Pendiente","Abonado")</f>
        <v>Pendiente</v>
      </c>
      <c r="G134" s="37"/>
      <c r="H134" s="45"/>
      <c r="I134" s="13">
        <f>IF(ISBLANK(TCTACTE[[#This Row],[Monto]]),0,IF(ISBLANK(TCTACTE[[#This Row],[F. Cobro]]),E134,0))</f>
        <v>0</v>
      </c>
      <c r="J134" s="13">
        <f>SUBTOTAL(9,$I$2:I134)</f>
        <v>0</v>
      </c>
    </row>
    <row r="135" spans="1:10" x14ac:dyDescent="0.25">
      <c r="A135" s="37"/>
      <c r="B135" s="38"/>
      <c r="C135" s="38"/>
      <c r="D135" s="39"/>
      <c r="E135" s="40"/>
      <c r="F135" s="31" t="str">
        <f>IF(ISBLANK(TCTACTE[[#This Row],[F. Cobro]]),"Pendiente","Abonado")</f>
        <v>Pendiente</v>
      </c>
      <c r="G135" s="37"/>
      <c r="H135" s="45"/>
      <c r="I135" s="13">
        <f>IF(ISBLANK(TCTACTE[[#This Row],[Monto]]),0,IF(ISBLANK(TCTACTE[[#This Row],[F. Cobro]]),E135,0))</f>
        <v>0</v>
      </c>
      <c r="J135" s="13">
        <f>SUBTOTAL(9,$I$2:I135)</f>
        <v>0</v>
      </c>
    </row>
    <row r="136" spans="1:10" x14ac:dyDescent="0.25">
      <c r="A136" s="37"/>
      <c r="B136" s="38"/>
      <c r="C136" s="38"/>
      <c r="D136" s="39"/>
      <c r="E136" s="40"/>
      <c r="F136" s="31" t="str">
        <f>IF(ISBLANK(TCTACTE[[#This Row],[F. Cobro]]),"Pendiente","Abonado")</f>
        <v>Pendiente</v>
      </c>
      <c r="G136" s="37"/>
      <c r="H136" s="45"/>
      <c r="I136" s="13">
        <f>IF(ISBLANK(TCTACTE[[#This Row],[Monto]]),0,IF(ISBLANK(TCTACTE[[#This Row],[F. Cobro]]),E136,0))</f>
        <v>0</v>
      </c>
      <c r="J136" s="13">
        <f>SUBTOTAL(9,$I$2:I136)</f>
        <v>0</v>
      </c>
    </row>
    <row r="137" spans="1:10" x14ac:dyDescent="0.25">
      <c r="A137" s="37"/>
      <c r="B137" s="38"/>
      <c r="C137" s="38"/>
      <c r="D137" s="39"/>
      <c r="E137" s="40"/>
      <c r="F137" s="31" t="str">
        <f>IF(ISBLANK(TCTACTE[[#This Row],[F. Cobro]]),"Pendiente","Abonado")</f>
        <v>Pendiente</v>
      </c>
      <c r="G137" s="37"/>
      <c r="H137" s="45"/>
      <c r="I137" s="13">
        <f>IF(ISBLANK(TCTACTE[[#This Row],[Monto]]),0,IF(ISBLANK(TCTACTE[[#This Row],[F. Cobro]]),E137,0))</f>
        <v>0</v>
      </c>
      <c r="J137" s="13">
        <f>SUBTOTAL(9,$I$2:I137)</f>
        <v>0</v>
      </c>
    </row>
    <row r="138" spans="1:10" x14ac:dyDescent="0.25">
      <c r="A138" s="37"/>
      <c r="B138" s="38"/>
      <c r="C138" s="38"/>
      <c r="D138" s="39"/>
      <c r="E138" s="40"/>
      <c r="F138" s="31" t="str">
        <f>IF(ISBLANK(TCTACTE[[#This Row],[F. Cobro]]),"Pendiente","Abonado")</f>
        <v>Pendiente</v>
      </c>
      <c r="G138" s="37"/>
      <c r="H138" s="45"/>
      <c r="I138" s="13">
        <f>IF(ISBLANK(TCTACTE[[#This Row],[Monto]]),0,IF(ISBLANK(TCTACTE[[#This Row],[F. Cobro]]),E138,0))</f>
        <v>0</v>
      </c>
      <c r="J138" s="13">
        <f>SUBTOTAL(9,$I$2:I138)</f>
        <v>0</v>
      </c>
    </row>
    <row r="139" spans="1:10" x14ac:dyDescent="0.25">
      <c r="A139" s="37"/>
      <c r="B139" s="38"/>
      <c r="C139" s="38"/>
      <c r="D139" s="39"/>
      <c r="E139" s="40"/>
      <c r="F139" s="31" t="str">
        <f>IF(ISBLANK(TCTACTE[[#This Row],[F. Cobro]]),"Pendiente","Abonado")</f>
        <v>Pendiente</v>
      </c>
      <c r="G139" s="37"/>
      <c r="H139" s="45"/>
      <c r="I139" s="13">
        <f>IF(ISBLANK(TCTACTE[[#This Row],[Monto]]),0,IF(ISBLANK(TCTACTE[[#This Row],[F. Cobro]]),E139,0))</f>
        <v>0</v>
      </c>
      <c r="J139" s="13">
        <f>SUBTOTAL(9,$I$2:I139)</f>
        <v>0</v>
      </c>
    </row>
    <row r="140" spans="1:10" x14ac:dyDescent="0.25">
      <c r="A140" s="37"/>
      <c r="B140" s="38"/>
      <c r="C140" s="38"/>
      <c r="D140" s="39"/>
      <c r="E140" s="40"/>
      <c r="F140" s="31" t="str">
        <f>IF(ISBLANK(TCTACTE[[#This Row],[F. Cobro]]),"Pendiente","Abonado")</f>
        <v>Pendiente</v>
      </c>
      <c r="G140" s="37"/>
      <c r="H140" s="45"/>
      <c r="I140" s="13">
        <f>IF(ISBLANK(TCTACTE[[#This Row],[Monto]]),0,IF(ISBLANK(TCTACTE[[#This Row],[F. Cobro]]),E140,0))</f>
        <v>0</v>
      </c>
      <c r="J140" s="13">
        <f>SUBTOTAL(9,$I$2:I140)</f>
        <v>0</v>
      </c>
    </row>
    <row r="141" spans="1:10" x14ac:dyDescent="0.25">
      <c r="A141" s="37"/>
      <c r="B141" s="38"/>
      <c r="C141" s="38"/>
      <c r="D141" s="39"/>
      <c r="E141" s="40"/>
      <c r="F141" s="31" t="str">
        <f>IF(ISBLANK(TCTACTE[[#This Row],[F. Cobro]]),"Pendiente","Abonado")</f>
        <v>Pendiente</v>
      </c>
      <c r="G141" s="37"/>
      <c r="H141" s="45"/>
      <c r="I141" s="13">
        <f>IF(ISBLANK(TCTACTE[[#This Row],[Monto]]),0,IF(ISBLANK(TCTACTE[[#This Row],[F. Cobro]]),E141,0))</f>
        <v>0</v>
      </c>
      <c r="J141" s="13">
        <f>SUBTOTAL(9,$I$2:I141)</f>
        <v>0</v>
      </c>
    </row>
    <row r="142" spans="1:10" x14ac:dyDescent="0.25">
      <c r="A142" s="37"/>
      <c r="B142" s="38"/>
      <c r="C142" s="38"/>
      <c r="D142" s="39"/>
      <c r="E142" s="40"/>
      <c r="F142" s="31" t="str">
        <f>IF(ISBLANK(TCTACTE[[#This Row],[F. Cobro]]),"Pendiente","Abonado")</f>
        <v>Pendiente</v>
      </c>
      <c r="G142" s="37"/>
      <c r="H142" s="45"/>
      <c r="I142" s="13">
        <f>IF(ISBLANK(TCTACTE[[#This Row],[Monto]]),0,IF(ISBLANK(TCTACTE[[#This Row],[F. Cobro]]),E142,0))</f>
        <v>0</v>
      </c>
      <c r="J142" s="13">
        <f>SUBTOTAL(9,$I$2:I142)</f>
        <v>0</v>
      </c>
    </row>
    <row r="143" spans="1:10" x14ac:dyDescent="0.25">
      <c r="A143" s="37"/>
      <c r="B143" s="38"/>
      <c r="C143" s="38"/>
      <c r="D143" s="39"/>
      <c r="E143" s="40"/>
      <c r="F143" s="31" t="str">
        <f>IF(ISBLANK(TCTACTE[[#This Row],[F. Cobro]]),"Pendiente","Abonado")</f>
        <v>Pendiente</v>
      </c>
      <c r="G143" s="37"/>
      <c r="H143" s="45"/>
      <c r="I143" s="13">
        <f>IF(ISBLANK(TCTACTE[[#This Row],[Monto]]),0,IF(ISBLANK(TCTACTE[[#This Row],[F. Cobro]]),E143,0))</f>
        <v>0</v>
      </c>
      <c r="J143" s="13">
        <f>SUBTOTAL(9,$I$2:I143)</f>
        <v>0</v>
      </c>
    </row>
    <row r="144" spans="1:10" x14ac:dyDescent="0.25">
      <c r="A144" s="37"/>
      <c r="B144" s="38"/>
      <c r="C144" s="38"/>
      <c r="D144" s="39"/>
      <c r="E144" s="40"/>
      <c r="F144" s="31" t="str">
        <f>IF(ISBLANK(TCTACTE[[#This Row],[F. Cobro]]),"Pendiente","Abonado")</f>
        <v>Pendiente</v>
      </c>
      <c r="G144" s="37"/>
      <c r="H144" s="45"/>
      <c r="I144" s="13">
        <f>IF(ISBLANK(TCTACTE[[#This Row],[Monto]]),0,IF(ISBLANK(TCTACTE[[#This Row],[F. Cobro]]),E144,0))</f>
        <v>0</v>
      </c>
      <c r="J144" s="13">
        <f>SUBTOTAL(9,$I$2:I144)</f>
        <v>0</v>
      </c>
    </row>
    <row r="145" spans="1:10" x14ac:dyDescent="0.25">
      <c r="A145" s="37"/>
      <c r="B145" s="38"/>
      <c r="C145" s="38"/>
      <c r="D145" s="39"/>
      <c r="E145" s="40"/>
      <c r="F145" s="31" t="str">
        <f>IF(ISBLANK(TCTACTE[[#This Row],[F. Cobro]]),"Pendiente","Abonado")</f>
        <v>Pendiente</v>
      </c>
      <c r="G145" s="37"/>
      <c r="H145" s="45"/>
      <c r="I145" s="13">
        <f>IF(ISBLANK(TCTACTE[[#This Row],[Monto]]),0,IF(ISBLANK(TCTACTE[[#This Row],[F. Cobro]]),E145,0))</f>
        <v>0</v>
      </c>
      <c r="J145" s="13">
        <f>SUBTOTAL(9,$I$2:I145)</f>
        <v>0</v>
      </c>
    </row>
    <row r="146" spans="1:10" x14ac:dyDescent="0.25">
      <c r="A146" s="37"/>
      <c r="B146" s="38"/>
      <c r="C146" s="38"/>
      <c r="D146" s="39"/>
      <c r="E146" s="40"/>
      <c r="F146" s="31" t="str">
        <f>IF(ISBLANK(TCTACTE[[#This Row],[F. Cobro]]),"Pendiente","Abonado")</f>
        <v>Pendiente</v>
      </c>
      <c r="G146" s="37"/>
      <c r="H146" s="45"/>
      <c r="I146" s="13">
        <f>IF(ISBLANK(TCTACTE[[#This Row],[Monto]]),0,IF(ISBLANK(TCTACTE[[#This Row],[F. Cobro]]),E146,0))</f>
        <v>0</v>
      </c>
      <c r="J146" s="13">
        <f>SUBTOTAL(9,$I$2:I146)</f>
        <v>0</v>
      </c>
    </row>
    <row r="147" spans="1:10" x14ac:dyDescent="0.25">
      <c r="A147" s="37"/>
      <c r="B147" s="38"/>
      <c r="C147" s="38"/>
      <c r="D147" s="39"/>
      <c r="E147" s="40"/>
      <c r="F147" s="31" t="str">
        <f>IF(ISBLANK(TCTACTE[[#This Row],[F. Cobro]]),"Pendiente","Abonado")</f>
        <v>Pendiente</v>
      </c>
      <c r="G147" s="37"/>
      <c r="H147" s="45"/>
      <c r="I147" s="13">
        <f>IF(ISBLANK(TCTACTE[[#This Row],[Monto]]),0,IF(ISBLANK(TCTACTE[[#This Row],[F. Cobro]]),E147,0))</f>
        <v>0</v>
      </c>
      <c r="J147" s="13">
        <f>SUBTOTAL(9,$I$2:I147)</f>
        <v>0</v>
      </c>
    </row>
    <row r="148" spans="1:10" x14ac:dyDescent="0.25">
      <c r="A148" s="37"/>
      <c r="B148" s="38"/>
      <c r="C148" s="38"/>
      <c r="D148" s="39"/>
      <c r="E148" s="40"/>
      <c r="F148" s="31" t="str">
        <f>IF(ISBLANK(TCTACTE[[#This Row],[F. Cobro]]),"Pendiente","Abonado")</f>
        <v>Pendiente</v>
      </c>
      <c r="G148" s="37"/>
      <c r="H148" s="45"/>
      <c r="I148" s="13">
        <f>IF(ISBLANK(TCTACTE[[#This Row],[Monto]]),0,IF(ISBLANK(TCTACTE[[#This Row],[F. Cobro]]),E148,0))</f>
        <v>0</v>
      </c>
      <c r="J148" s="13">
        <f>SUBTOTAL(9,$I$2:I148)</f>
        <v>0</v>
      </c>
    </row>
    <row r="149" spans="1:10" x14ac:dyDescent="0.25">
      <c r="A149" s="37"/>
      <c r="B149" s="38"/>
      <c r="C149" s="38"/>
      <c r="D149" s="39"/>
      <c r="E149" s="40"/>
      <c r="F149" s="31" t="str">
        <f>IF(ISBLANK(TCTACTE[[#This Row],[F. Cobro]]),"Pendiente","Abonado")</f>
        <v>Pendiente</v>
      </c>
      <c r="G149" s="37"/>
      <c r="H149" s="45"/>
      <c r="I149" s="13">
        <f>IF(ISBLANK(TCTACTE[[#This Row],[Monto]]),0,IF(ISBLANK(TCTACTE[[#This Row],[F. Cobro]]),E149,0))</f>
        <v>0</v>
      </c>
      <c r="J149" s="13">
        <f>SUBTOTAL(9,$I$2:I149)</f>
        <v>0</v>
      </c>
    </row>
    <row r="150" spans="1:10" x14ac:dyDescent="0.25">
      <c r="A150" s="37"/>
      <c r="B150" s="38"/>
      <c r="C150" s="38"/>
      <c r="D150" s="39"/>
      <c r="E150" s="40"/>
      <c r="F150" s="31" t="str">
        <f>IF(ISBLANK(TCTACTE[[#This Row],[F. Cobro]]),"Pendiente","Abonado")</f>
        <v>Pendiente</v>
      </c>
      <c r="G150" s="37"/>
      <c r="H150" s="45"/>
      <c r="I150" s="13">
        <f>IF(ISBLANK(TCTACTE[[#This Row],[Monto]]),0,IF(ISBLANK(TCTACTE[[#This Row],[F. Cobro]]),E150,0))</f>
        <v>0</v>
      </c>
      <c r="J150" s="13">
        <f>SUBTOTAL(9,$I$2:I150)</f>
        <v>0</v>
      </c>
    </row>
    <row r="151" spans="1:10" x14ac:dyDescent="0.25">
      <c r="A151" s="37"/>
      <c r="B151" s="38"/>
      <c r="C151" s="38"/>
      <c r="D151" s="39"/>
      <c r="E151" s="40"/>
      <c r="F151" s="31" t="str">
        <f>IF(ISBLANK(TCTACTE[[#This Row],[F. Cobro]]),"Pendiente","Abonado")</f>
        <v>Pendiente</v>
      </c>
      <c r="G151" s="37"/>
      <c r="H151" s="45"/>
      <c r="I151" s="13">
        <f>IF(ISBLANK(TCTACTE[[#This Row],[Monto]]),0,IF(ISBLANK(TCTACTE[[#This Row],[F. Cobro]]),E151,0))</f>
        <v>0</v>
      </c>
      <c r="J151" s="13">
        <f>SUBTOTAL(9,$I$2:I151)</f>
        <v>0</v>
      </c>
    </row>
    <row r="152" spans="1:10" x14ac:dyDescent="0.25">
      <c r="A152" s="37"/>
      <c r="B152" s="38"/>
      <c r="C152" s="38"/>
      <c r="D152" s="39"/>
      <c r="E152" s="40"/>
      <c r="F152" s="31" t="str">
        <f>IF(ISBLANK(TCTACTE[[#This Row],[F. Cobro]]),"Pendiente","Abonado")</f>
        <v>Pendiente</v>
      </c>
      <c r="G152" s="37"/>
      <c r="H152" s="45"/>
      <c r="I152" s="13">
        <f>IF(ISBLANK(TCTACTE[[#This Row],[Monto]]),0,IF(ISBLANK(TCTACTE[[#This Row],[F. Cobro]]),E152,0))</f>
        <v>0</v>
      </c>
      <c r="J152" s="13">
        <f>SUBTOTAL(9,$I$2:I152)</f>
        <v>0</v>
      </c>
    </row>
    <row r="153" spans="1:10" x14ac:dyDescent="0.25">
      <c r="A153" s="37"/>
      <c r="B153" s="38"/>
      <c r="C153" s="38"/>
      <c r="D153" s="39"/>
      <c r="E153" s="40"/>
      <c r="F153" s="31" t="str">
        <f>IF(ISBLANK(TCTACTE[[#This Row],[F. Cobro]]),"Pendiente","Abonado")</f>
        <v>Pendiente</v>
      </c>
      <c r="G153" s="37"/>
      <c r="H153" s="45"/>
      <c r="I153" s="13">
        <f>IF(ISBLANK(TCTACTE[[#This Row],[Monto]]),0,IF(ISBLANK(TCTACTE[[#This Row],[F. Cobro]]),E153,0))</f>
        <v>0</v>
      </c>
      <c r="J153" s="13">
        <f>SUBTOTAL(9,$I$2:I153)</f>
        <v>0</v>
      </c>
    </row>
    <row r="154" spans="1:10" x14ac:dyDescent="0.25">
      <c r="A154" s="37"/>
      <c r="B154" s="38"/>
      <c r="C154" s="38"/>
      <c r="D154" s="39"/>
      <c r="E154" s="40"/>
      <c r="F154" s="31" t="str">
        <f>IF(ISBLANK(TCTACTE[[#This Row],[F. Cobro]]),"Pendiente","Abonado")</f>
        <v>Pendiente</v>
      </c>
      <c r="G154" s="37"/>
      <c r="H154" s="45"/>
      <c r="I154" s="13">
        <f>IF(ISBLANK(TCTACTE[[#This Row],[Monto]]),0,IF(ISBLANK(TCTACTE[[#This Row],[F. Cobro]]),E154,0))</f>
        <v>0</v>
      </c>
      <c r="J154" s="13">
        <f>SUBTOTAL(9,$I$2:I154)</f>
        <v>0</v>
      </c>
    </row>
    <row r="155" spans="1:10" x14ac:dyDescent="0.25">
      <c r="A155" s="37"/>
      <c r="B155" s="38"/>
      <c r="C155" s="38"/>
      <c r="D155" s="39"/>
      <c r="E155" s="40"/>
      <c r="F155" s="31" t="str">
        <f>IF(ISBLANK(TCTACTE[[#This Row],[F. Cobro]]),"Pendiente","Abonado")</f>
        <v>Pendiente</v>
      </c>
      <c r="G155" s="37"/>
      <c r="H155" s="45"/>
      <c r="I155" s="13">
        <f>IF(ISBLANK(TCTACTE[[#This Row],[Monto]]),0,IF(ISBLANK(TCTACTE[[#This Row],[F. Cobro]]),E155,0))</f>
        <v>0</v>
      </c>
      <c r="J155" s="13">
        <f>SUBTOTAL(9,$I$2:I155)</f>
        <v>0</v>
      </c>
    </row>
    <row r="156" spans="1:10" x14ac:dyDescent="0.25">
      <c r="A156" s="37"/>
      <c r="B156" s="38"/>
      <c r="C156" s="38"/>
      <c r="D156" s="39"/>
      <c r="E156" s="40"/>
      <c r="F156" s="31" t="str">
        <f>IF(ISBLANK(TCTACTE[[#This Row],[F. Cobro]]),"Pendiente","Abonado")</f>
        <v>Pendiente</v>
      </c>
      <c r="G156" s="37"/>
      <c r="H156" s="45"/>
      <c r="I156" s="13">
        <f>IF(ISBLANK(TCTACTE[[#This Row],[Monto]]),0,IF(ISBLANK(TCTACTE[[#This Row],[F. Cobro]]),E156,0))</f>
        <v>0</v>
      </c>
      <c r="J156" s="13">
        <f>SUBTOTAL(9,$I$2:I156)</f>
        <v>0</v>
      </c>
    </row>
    <row r="157" spans="1:10" x14ac:dyDescent="0.25">
      <c r="A157" s="37"/>
      <c r="B157" s="38"/>
      <c r="C157" s="38"/>
      <c r="D157" s="39"/>
      <c r="E157" s="40"/>
      <c r="F157" s="31" t="str">
        <f>IF(ISBLANK(TCTACTE[[#This Row],[F. Cobro]]),"Pendiente","Abonado")</f>
        <v>Pendiente</v>
      </c>
      <c r="G157" s="37"/>
      <c r="H157" s="45"/>
      <c r="I157" s="13">
        <f>IF(ISBLANK(TCTACTE[[#This Row],[Monto]]),0,IF(ISBLANK(TCTACTE[[#This Row],[F. Cobro]]),E157,0))</f>
        <v>0</v>
      </c>
      <c r="J157" s="13">
        <f>SUBTOTAL(9,$I$2:I157)</f>
        <v>0</v>
      </c>
    </row>
    <row r="158" spans="1:10" x14ac:dyDescent="0.25">
      <c r="A158" s="37"/>
      <c r="B158" s="38"/>
      <c r="C158" s="38"/>
      <c r="D158" s="39"/>
      <c r="E158" s="40"/>
      <c r="F158" s="31" t="str">
        <f>IF(ISBLANK(TCTACTE[[#This Row],[F. Cobro]]),"Pendiente","Abonado")</f>
        <v>Pendiente</v>
      </c>
      <c r="G158" s="37"/>
      <c r="H158" s="45"/>
      <c r="I158" s="13">
        <f>IF(ISBLANK(TCTACTE[[#This Row],[Monto]]),0,IF(ISBLANK(TCTACTE[[#This Row],[F. Cobro]]),E158,0))</f>
        <v>0</v>
      </c>
      <c r="J158" s="13">
        <f>SUBTOTAL(9,$I$2:I158)</f>
        <v>0</v>
      </c>
    </row>
    <row r="159" spans="1:10" x14ac:dyDescent="0.25">
      <c r="A159" s="37"/>
      <c r="B159" s="38"/>
      <c r="C159" s="38"/>
      <c r="D159" s="39"/>
      <c r="E159" s="40"/>
      <c r="F159" s="31" t="str">
        <f>IF(ISBLANK(TCTACTE[[#This Row],[F. Cobro]]),"Pendiente","Abonado")</f>
        <v>Pendiente</v>
      </c>
      <c r="G159" s="37"/>
      <c r="H159" s="45"/>
      <c r="I159" s="13">
        <f>IF(ISBLANK(TCTACTE[[#This Row],[Monto]]),0,IF(ISBLANK(TCTACTE[[#This Row],[F. Cobro]]),E159,0))</f>
        <v>0</v>
      </c>
      <c r="J159" s="13">
        <f>SUBTOTAL(9,$I$2:I159)</f>
        <v>0</v>
      </c>
    </row>
    <row r="160" spans="1:10" x14ac:dyDescent="0.25">
      <c r="A160" s="37"/>
      <c r="B160" s="38"/>
      <c r="C160" s="38"/>
      <c r="D160" s="39"/>
      <c r="E160" s="40"/>
      <c r="F160" s="31" t="str">
        <f>IF(ISBLANK(TCTACTE[[#This Row],[F. Cobro]]),"Pendiente","Abonado")</f>
        <v>Pendiente</v>
      </c>
      <c r="G160" s="37"/>
      <c r="H160" s="45"/>
      <c r="I160" s="13">
        <f>IF(ISBLANK(TCTACTE[[#This Row],[Monto]]),0,IF(ISBLANK(TCTACTE[[#This Row],[F. Cobro]]),E160,0))</f>
        <v>0</v>
      </c>
      <c r="J160" s="13">
        <f>SUBTOTAL(9,$I$2:I160)</f>
        <v>0</v>
      </c>
    </row>
    <row r="161" spans="1:10" x14ac:dyDescent="0.25">
      <c r="A161" s="37"/>
      <c r="B161" s="38"/>
      <c r="C161" s="38"/>
      <c r="D161" s="39"/>
      <c r="E161" s="40"/>
      <c r="F161" s="31" t="str">
        <f>IF(ISBLANK(TCTACTE[[#This Row],[F. Cobro]]),"Pendiente","Abonado")</f>
        <v>Pendiente</v>
      </c>
      <c r="G161" s="37"/>
      <c r="H161" s="45"/>
      <c r="I161" s="13">
        <f>IF(ISBLANK(TCTACTE[[#This Row],[Monto]]),0,IF(ISBLANK(TCTACTE[[#This Row],[F. Cobro]]),E161,0))</f>
        <v>0</v>
      </c>
      <c r="J161" s="13">
        <f>SUBTOTAL(9,$I$2:I161)</f>
        <v>0</v>
      </c>
    </row>
    <row r="162" spans="1:10" x14ac:dyDescent="0.25">
      <c r="A162" s="37"/>
      <c r="B162" s="38"/>
      <c r="C162" s="38"/>
      <c r="D162" s="39"/>
      <c r="E162" s="40"/>
      <c r="F162" s="31" t="str">
        <f>IF(ISBLANK(TCTACTE[[#This Row],[F. Cobro]]),"Pendiente","Abonado")</f>
        <v>Pendiente</v>
      </c>
      <c r="G162" s="37"/>
      <c r="H162" s="45"/>
      <c r="I162" s="13">
        <f>IF(ISBLANK(TCTACTE[[#This Row],[Monto]]),0,IF(ISBLANK(TCTACTE[[#This Row],[F. Cobro]]),E162,0))</f>
        <v>0</v>
      </c>
      <c r="J162" s="13">
        <f>SUBTOTAL(9,$I$2:I162)</f>
        <v>0</v>
      </c>
    </row>
    <row r="163" spans="1:10" x14ac:dyDescent="0.25">
      <c r="A163" s="37"/>
      <c r="B163" s="38"/>
      <c r="C163" s="38"/>
      <c r="D163" s="39"/>
      <c r="E163" s="40"/>
      <c r="F163" s="31" t="str">
        <f>IF(ISBLANK(TCTACTE[[#This Row],[F. Cobro]]),"Pendiente","Abonado")</f>
        <v>Pendiente</v>
      </c>
      <c r="G163" s="37"/>
      <c r="H163" s="45"/>
      <c r="I163" s="13">
        <f>IF(ISBLANK(TCTACTE[[#This Row],[Monto]]),0,IF(ISBLANK(TCTACTE[[#This Row],[F. Cobro]]),E163,0))</f>
        <v>0</v>
      </c>
      <c r="J163" s="13">
        <f>SUBTOTAL(9,$I$2:I163)</f>
        <v>0</v>
      </c>
    </row>
    <row r="164" spans="1:10" x14ac:dyDescent="0.25">
      <c r="A164" s="37"/>
      <c r="B164" s="38"/>
      <c r="C164" s="38"/>
      <c r="D164" s="39"/>
      <c r="E164" s="40"/>
      <c r="F164" s="31" t="str">
        <f>IF(ISBLANK(TCTACTE[[#This Row],[F. Cobro]]),"Pendiente","Abonado")</f>
        <v>Pendiente</v>
      </c>
      <c r="G164" s="37"/>
      <c r="H164" s="45"/>
      <c r="I164" s="13">
        <f>IF(ISBLANK(TCTACTE[[#This Row],[Monto]]),0,IF(ISBLANK(TCTACTE[[#This Row],[F. Cobro]]),E164,0))</f>
        <v>0</v>
      </c>
      <c r="J164" s="13">
        <f>SUBTOTAL(9,$I$2:I164)</f>
        <v>0</v>
      </c>
    </row>
    <row r="165" spans="1:10" x14ac:dyDescent="0.25">
      <c r="A165" s="37"/>
      <c r="B165" s="38"/>
      <c r="C165" s="38"/>
      <c r="D165" s="39"/>
      <c r="E165" s="40"/>
      <c r="F165" s="31" t="str">
        <f>IF(ISBLANK(TCTACTE[[#This Row],[F. Cobro]]),"Pendiente","Abonado")</f>
        <v>Pendiente</v>
      </c>
      <c r="G165" s="37"/>
      <c r="H165" s="45"/>
      <c r="I165" s="13">
        <f>IF(ISBLANK(TCTACTE[[#This Row],[Monto]]),0,IF(ISBLANK(TCTACTE[[#This Row],[F. Cobro]]),E165,0))</f>
        <v>0</v>
      </c>
      <c r="J165" s="13">
        <f>SUBTOTAL(9,$I$2:I165)</f>
        <v>0</v>
      </c>
    </row>
    <row r="166" spans="1:10" x14ac:dyDescent="0.25">
      <c r="A166" s="37"/>
      <c r="B166" s="38"/>
      <c r="C166" s="38"/>
      <c r="D166" s="39"/>
      <c r="E166" s="40"/>
      <c r="F166" s="31" t="str">
        <f>IF(ISBLANK(TCTACTE[[#This Row],[F. Cobro]]),"Pendiente","Abonado")</f>
        <v>Pendiente</v>
      </c>
      <c r="G166" s="37"/>
      <c r="H166" s="45"/>
      <c r="I166" s="13">
        <f>IF(ISBLANK(TCTACTE[[#This Row],[Monto]]),0,IF(ISBLANK(TCTACTE[[#This Row],[F. Cobro]]),E166,0))</f>
        <v>0</v>
      </c>
      <c r="J166" s="13">
        <f>SUBTOTAL(9,$I$2:I166)</f>
        <v>0</v>
      </c>
    </row>
    <row r="167" spans="1:10" x14ac:dyDescent="0.25">
      <c r="A167" s="37"/>
      <c r="B167" s="38"/>
      <c r="C167" s="38"/>
      <c r="D167" s="39"/>
      <c r="E167" s="40"/>
      <c r="F167" s="31" t="str">
        <f>IF(ISBLANK(TCTACTE[[#This Row],[F. Cobro]]),"Pendiente","Abonado")</f>
        <v>Pendiente</v>
      </c>
      <c r="G167" s="37"/>
      <c r="H167" s="45"/>
      <c r="I167" s="13">
        <f>IF(ISBLANK(TCTACTE[[#This Row],[Monto]]),0,IF(ISBLANK(TCTACTE[[#This Row],[F. Cobro]]),E167,0))</f>
        <v>0</v>
      </c>
      <c r="J167" s="13">
        <f>SUBTOTAL(9,$I$2:I167)</f>
        <v>0</v>
      </c>
    </row>
    <row r="168" spans="1:10" x14ac:dyDescent="0.25">
      <c r="A168" s="33"/>
      <c r="B168" s="34"/>
      <c r="C168" s="34"/>
      <c r="D168" s="35"/>
      <c r="E168" s="36"/>
      <c r="F168" s="31" t="str">
        <f>IF(ISBLANK(TCTACTE[[#This Row],[F. Cobro]]),"Pendiente","Abonado")</f>
        <v>Pendiente</v>
      </c>
      <c r="G168" s="33"/>
      <c r="H168" s="46"/>
      <c r="I168" s="13">
        <f>IF(ISBLANK(TCTACTE[[#This Row],[Monto]]),0,IF(ISBLANK(TCTACTE[[#This Row],[F. Cobro]]),E168,0))</f>
        <v>0</v>
      </c>
      <c r="J168" s="13">
        <f>SUBTOTAL(9,$I$2:I168)</f>
        <v>0</v>
      </c>
    </row>
    <row r="169" spans="1:10" x14ac:dyDescent="0.25">
      <c r="A169" s="37"/>
      <c r="B169" s="38"/>
      <c r="C169" s="38"/>
      <c r="D169" s="39"/>
      <c r="E169" s="40"/>
      <c r="F169" s="31" t="str">
        <f>IF(ISBLANK(TCTACTE[[#This Row],[F. Cobro]]),"Pendiente","Abonado")</f>
        <v>Pendiente</v>
      </c>
      <c r="G169" s="33"/>
      <c r="H169" s="46"/>
      <c r="I169" s="13">
        <f>IF(ISBLANK(TCTACTE[[#This Row],[Monto]]),0,IF(ISBLANK(TCTACTE[[#This Row],[F. Cobro]]),E169,0))</f>
        <v>0</v>
      </c>
      <c r="J169" s="13">
        <f>SUBTOTAL(9,$I$2:I169)</f>
        <v>0</v>
      </c>
    </row>
    <row r="170" spans="1:10" x14ac:dyDescent="0.25">
      <c r="A170" s="37"/>
      <c r="B170" s="38"/>
      <c r="C170" s="38"/>
      <c r="D170" s="39"/>
      <c r="E170" s="40"/>
      <c r="F170" s="31" t="str">
        <f>IF(ISBLANK(TCTACTE[[#This Row],[F. Cobro]]),"Pendiente","Abonado")</f>
        <v>Pendiente</v>
      </c>
      <c r="G170" s="33"/>
      <c r="H170" s="46"/>
      <c r="I170" s="13">
        <f>IF(ISBLANK(TCTACTE[[#This Row],[Monto]]),0,IF(ISBLANK(TCTACTE[[#This Row],[F. Cobro]]),E170,0))</f>
        <v>0</v>
      </c>
      <c r="J170" s="13">
        <f>SUBTOTAL(9,$I$2:I170)</f>
        <v>0</v>
      </c>
    </row>
    <row r="171" spans="1:10" x14ac:dyDescent="0.25">
      <c r="A171" s="37"/>
      <c r="B171" s="38"/>
      <c r="C171" s="38"/>
      <c r="D171" s="39"/>
      <c r="E171" s="40"/>
      <c r="F171" s="31" t="str">
        <f>IF(ISBLANK(TCTACTE[[#This Row],[F. Cobro]]),"Pendiente","Abonado")</f>
        <v>Pendiente</v>
      </c>
      <c r="G171" s="33"/>
      <c r="H171" s="46"/>
      <c r="I171" s="13">
        <f>IF(ISBLANK(TCTACTE[[#This Row],[Monto]]),0,IF(ISBLANK(TCTACTE[[#This Row],[F. Cobro]]),E171,0))</f>
        <v>0</v>
      </c>
      <c r="J171" s="13">
        <f>SUBTOTAL(9,$I$2:I171)</f>
        <v>0</v>
      </c>
    </row>
    <row r="172" spans="1:10" x14ac:dyDescent="0.25">
      <c r="A172" s="37"/>
      <c r="B172" s="38"/>
      <c r="C172" s="38"/>
      <c r="D172" s="39"/>
      <c r="E172" s="40"/>
      <c r="F172" s="31" t="str">
        <f>IF(ISBLANK(TCTACTE[[#This Row],[F. Cobro]]),"Pendiente","Abonado")</f>
        <v>Pendiente</v>
      </c>
      <c r="G172" s="37"/>
      <c r="H172" s="45"/>
      <c r="I172" s="13">
        <f>IF(ISBLANK(TCTACTE[[#This Row],[Monto]]),0,IF(ISBLANK(TCTACTE[[#This Row],[F. Cobro]]),E172,0))</f>
        <v>0</v>
      </c>
      <c r="J172" s="13">
        <f>SUBTOTAL(9,$I$2:I172)</f>
        <v>0</v>
      </c>
    </row>
    <row r="173" spans="1:10" x14ac:dyDescent="0.25">
      <c r="A173" s="37"/>
      <c r="B173" s="38"/>
      <c r="C173" s="38"/>
      <c r="D173" s="39"/>
      <c r="E173" s="40"/>
      <c r="F173" s="31" t="str">
        <f>IF(ISBLANK(TCTACTE[[#This Row],[F. Cobro]]),"Pendiente","Abonado")</f>
        <v>Pendiente</v>
      </c>
      <c r="G173" s="37"/>
      <c r="H173" s="45"/>
      <c r="I173" s="13">
        <f>IF(ISBLANK(TCTACTE[[#This Row],[Monto]]),0,IF(ISBLANK(TCTACTE[[#This Row],[F. Cobro]]),E173,0))</f>
        <v>0</v>
      </c>
      <c r="J173" s="13">
        <f>SUBTOTAL(9,$I$2:I173)</f>
        <v>0</v>
      </c>
    </row>
    <row r="174" spans="1:10" x14ac:dyDescent="0.25">
      <c r="A174" s="37"/>
      <c r="B174" s="38"/>
      <c r="C174" s="38"/>
      <c r="D174" s="39"/>
      <c r="E174" s="40"/>
      <c r="F174" s="31" t="str">
        <f>IF(ISBLANK(TCTACTE[[#This Row],[F. Cobro]]),"Pendiente","Abonado")</f>
        <v>Pendiente</v>
      </c>
      <c r="G174" s="37"/>
      <c r="H174" s="45"/>
      <c r="I174" s="13">
        <f>IF(ISBLANK(TCTACTE[[#This Row],[Monto]]),0,IF(ISBLANK(TCTACTE[[#This Row],[F. Cobro]]),E174,0))</f>
        <v>0</v>
      </c>
      <c r="J174" s="13">
        <f>SUBTOTAL(9,$I$2:I174)</f>
        <v>0</v>
      </c>
    </row>
    <row r="175" spans="1:10" x14ac:dyDescent="0.25">
      <c r="A175" s="37"/>
      <c r="B175" s="38"/>
      <c r="C175" s="38"/>
      <c r="D175" s="39"/>
      <c r="E175" s="40"/>
      <c r="F175" s="31" t="str">
        <f>IF(ISBLANK(TCTACTE[[#This Row],[F. Cobro]]),"Pendiente","Abonado")</f>
        <v>Pendiente</v>
      </c>
      <c r="G175" s="37"/>
      <c r="H175" s="45"/>
      <c r="I175" s="13">
        <f>IF(ISBLANK(TCTACTE[[#This Row],[Monto]]),0,IF(ISBLANK(TCTACTE[[#This Row],[F. Cobro]]),E175,0))</f>
        <v>0</v>
      </c>
      <c r="J175" s="13">
        <f>SUBTOTAL(9,$I$2:I175)</f>
        <v>0</v>
      </c>
    </row>
    <row r="176" spans="1:10" x14ac:dyDescent="0.25">
      <c r="A176" s="37"/>
      <c r="B176" s="38"/>
      <c r="C176" s="38"/>
      <c r="D176" s="39"/>
      <c r="E176" s="40"/>
      <c r="F176" s="31" t="str">
        <f>IF(ISBLANK(TCTACTE[[#This Row],[F. Cobro]]),"Pendiente","Abonado")</f>
        <v>Pendiente</v>
      </c>
      <c r="G176" s="37"/>
      <c r="H176" s="45"/>
      <c r="I176" s="13">
        <f>IF(ISBLANK(TCTACTE[[#This Row],[Monto]]),0,IF(ISBLANK(TCTACTE[[#This Row],[F. Cobro]]),E176,0))</f>
        <v>0</v>
      </c>
      <c r="J176" s="13">
        <f>SUBTOTAL(9,$I$2:I176)</f>
        <v>0</v>
      </c>
    </row>
    <row r="177" spans="1:10" x14ac:dyDescent="0.25">
      <c r="A177" s="33"/>
      <c r="B177" s="34"/>
      <c r="C177" s="34"/>
      <c r="D177" s="35"/>
      <c r="E177" s="36"/>
      <c r="F177" s="31" t="str">
        <f>IF(ISBLANK(TCTACTE[[#This Row],[F. Cobro]]),"Pendiente","Abonado")</f>
        <v>Pendiente</v>
      </c>
      <c r="G177" s="33"/>
      <c r="H177" s="46"/>
      <c r="I177" s="13">
        <f>IF(ISBLANK(TCTACTE[[#This Row],[Monto]]),0,IF(ISBLANK(TCTACTE[[#This Row],[F. Cobro]]),E177,0))</f>
        <v>0</v>
      </c>
      <c r="J177" s="13">
        <f>SUBTOTAL(9,$I$2:I177)</f>
        <v>0</v>
      </c>
    </row>
    <row r="178" spans="1:10" x14ac:dyDescent="0.25">
      <c r="A178" s="37"/>
      <c r="B178" s="38"/>
      <c r="C178" s="38"/>
      <c r="D178" s="39"/>
      <c r="E178" s="40"/>
      <c r="F178" s="31" t="str">
        <f>IF(ISBLANK(TCTACTE[[#This Row],[F. Cobro]]),"Pendiente","Abonado")</f>
        <v>Pendiente</v>
      </c>
      <c r="G178" s="33"/>
      <c r="H178" s="46"/>
      <c r="I178" s="13">
        <f>IF(ISBLANK(TCTACTE[[#This Row],[Monto]]),0,IF(ISBLANK(TCTACTE[[#This Row],[F. Cobro]]),E178,0))</f>
        <v>0</v>
      </c>
      <c r="J178" s="13">
        <f>SUBTOTAL(9,$I$2:I178)</f>
        <v>0</v>
      </c>
    </row>
    <row r="179" spans="1:10" x14ac:dyDescent="0.25">
      <c r="A179" s="37"/>
      <c r="B179" s="38"/>
      <c r="C179" s="38"/>
      <c r="D179" s="39"/>
      <c r="E179" s="40"/>
      <c r="F179" s="31" t="str">
        <f>IF(ISBLANK(TCTACTE[[#This Row],[F. Cobro]]),"Pendiente","Abonado")</f>
        <v>Pendiente</v>
      </c>
      <c r="G179" s="33"/>
      <c r="H179" s="46"/>
      <c r="I179" s="13">
        <f>IF(ISBLANK(TCTACTE[[#This Row],[Monto]]),0,IF(ISBLANK(TCTACTE[[#This Row],[F. Cobro]]),E179,0))</f>
        <v>0</v>
      </c>
      <c r="J179" s="13">
        <f>SUBTOTAL(9,$I$2:I179)</f>
        <v>0</v>
      </c>
    </row>
    <row r="180" spans="1:10" x14ac:dyDescent="0.25">
      <c r="A180" s="37"/>
      <c r="B180" s="38"/>
      <c r="C180" s="38"/>
      <c r="D180" s="39"/>
      <c r="E180" s="40"/>
      <c r="F180" s="31" t="str">
        <f>IF(ISBLANK(TCTACTE[[#This Row],[F. Cobro]]),"Pendiente","Abonado")</f>
        <v>Pendiente</v>
      </c>
      <c r="G180" s="33"/>
      <c r="H180" s="46"/>
      <c r="I180" s="13">
        <f>IF(ISBLANK(TCTACTE[[#This Row],[Monto]]),0,IF(ISBLANK(TCTACTE[[#This Row],[F. Cobro]]),E180,0))</f>
        <v>0</v>
      </c>
      <c r="J180" s="13">
        <f>SUBTOTAL(9,$I$2:I180)</f>
        <v>0</v>
      </c>
    </row>
    <row r="181" spans="1:10" x14ac:dyDescent="0.25">
      <c r="A181" s="37"/>
      <c r="B181" s="38"/>
      <c r="C181" s="38"/>
      <c r="D181" s="39"/>
      <c r="E181" s="40"/>
      <c r="F181" s="31" t="str">
        <f>IF(ISBLANK(TCTACTE[[#This Row],[F. Cobro]]),"Pendiente","Abonado")</f>
        <v>Pendiente</v>
      </c>
      <c r="G181" s="33"/>
      <c r="H181" s="46"/>
      <c r="I181" s="13">
        <f>IF(ISBLANK(TCTACTE[[#This Row],[Monto]]),0,IF(ISBLANK(TCTACTE[[#This Row],[F. Cobro]]),E181,0))</f>
        <v>0</v>
      </c>
      <c r="J181" s="13">
        <f>SUBTOTAL(9,$I$2:I181)</f>
        <v>0</v>
      </c>
    </row>
    <row r="182" spans="1:10" x14ac:dyDescent="0.25">
      <c r="A182" s="37"/>
      <c r="B182" s="38"/>
      <c r="C182" s="38"/>
      <c r="D182" s="39"/>
      <c r="E182" s="40"/>
      <c r="F182" s="31" t="str">
        <f>IF(ISBLANK(TCTACTE[[#This Row],[F. Cobro]]),"Pendiente","Abonado")</f>
        <v>Pendiente</v>
      </c>
      <c r="G182" s="33"/>
      <c r="H182" s="46"/>
      <c r="I182" s="13">
        <f>IF(ISBLANK(TCTACTE[[#This Row],[Monto]]),0,IF(ISBLANK(TCTACTE[[#This Row],[F. Cobro]]),E182,0))</f>
        <v>0</v>
      </c>
      <c r="J182" s="13">
        <f>SUBTOTAL(9,$I$2:I182)</f>
        <v>0</v>
      </c>
    </row>
    <row r="183" spans="1:10" x14ac:dyDescent="0.25">
      <c r="A183" s="37"/>
      <c r="B183" s="38"/>
      <c r="C183" s="38"/>
      <c r="D183" s="39"/>
      <c r="E183" s="40"/>
      <c r="F183" s="31" t="str">
        <f>IF(ISBLANK(TCTACTE[[#This Row],[F. Cobro]]),"Pendiente","Abonado")</f>
        <v>Pendiente</v>
      </c>
      <c r="G183" s="37"/>
      <c r="H183" s="45"/>
      <c r="I183" s="13">
        <f>IF(ISBLANK(TCTACTE[[#This Row],[Monto]]),0,IF(ISBLANK(TCTACTE[[#This Row],[F. Cobro]]),E183,0))</f>
        <v>0</v>
      </c>
      <c r="J183" s="13">
        <f>SUBTOTAL(9,$I$2:I183)</f>
        <v>0</v>
      </c>
    </row>
    <row r="184" spans="1:10" x14ac:dyDescent="0.25">
      <c r="A184" s="37"/>
      <c r="B184" s="38"/>
      <c r="C184" s="38"/>
      <c r="D184" s="39"/>
      <c r="E184" s="40"/>
      <c r="F184" s="31" t="str">
        <f>IF(ISBLANK(TCTACTE[[#This Row],[F. Cobro]]),"Pendiente","Abonado")</f>
        <v>Pendiente</v>
      </c>
      <c r="G184" s="37"/>
      <c r="H184" s="45"/>
      <c r="I184" s="13">
        <f>IF(ISBLANK(TCTACTE[[#This Row],[Monto]]),0,IF(ISBLANK(TCTACTE[[#This Row],[F. Cobro]]),E184,0))</f>
        <v>0</v>
      </c>
      <c r="J184" s="13">
        <f>SUBTOTAL(9,$I$2:I184)</f>
        <v>0</v>
      </c>
    </row>
    <row r="185" spans="1:10" x14ac:dyDescent="0.25">
      <c r="A185" s="37"/>
      <c r="B185" s="38"/>
      <c r="C185" s="38"/>
      <c r="D185" s="39"/>
      <c r="E185" s="40"/>
      <c r="F185" s="31" t="str">
        <f>IF(ISBLANK(TCTACTE[[#This Row],[F. Cobro]]),"Pendiente","Abonado")</f>
        <v>Pendiente</v>
      </c>
      <c r="G185" s="37"/>
      <c r="H185" s="45"/>
      <c r="I185" s="13">
        <f>IF(ISBLANK(TCTACTE[[#This Row],[Monto]]),0,IF(ISBLANK(TCTACTE[[#This Row],[F. Cobro]]),E185,0))</f>
        <v>0</v>
      </c>
      <c r="J185" s="13">
        <f>SUBTOTAL(9,$I$2:I185)</f>
        <v>0</v>
      </c>
    </row>
    <row r="186" spans="1:10" x14ac:dyDescent="0.25">
      <c r="A186" s="37"/>
      <c r="B186" s="38"/>
      <c r="C186" s="38"/>
      <c r="D186" s="39"/>
      <c r="E186" s="40"/>
      <c r="F186" s="31" t="str">
        <f>IF(ISBLANK(TCTACTE[[#This Row],[F. Cobro]]),"Pendiente","Abonado")</f>
        <v>Pendiente</v>
      </c>
      <c r="G186" s="37"/>
      <c r="H186" s="45"/>
      <c r="I186" s="13">
        <f>IF(ISBLANK(TCTACTE[[#This Row],[Monto]]),0,IF(ISBLANK(TCTACTE[[#This Row],[F. Cobro]]),E186,0))</f>
        <v>0</v>
      </c>
      <c r="J186" s="13">
        <f>SUBTOTAL(9,$I$2:I186)</f>
        <v>0</v>
      </c>
    </row>
    <row r="187" spans="1:10" x14ac:dyDescent="0.25">
      <c r="A187" s="37"/>
      <c r="B187" s="38"/>
      <c r="C187" s="38"/>
      <c r="D187" s="39"/>
      <c r="E187" s="40"/>
      <c r="F187" s="31" t="str">
        <f>IF(ISBLANK(TCTACTE[[#This Row],[F. Cobro]]),"Pendiente","Abonado")</f>
        <v>Pendiente</v>
      </c>
      <c r="G187" s="37"/>
      <c r="H187" s="45"/>
      <c r="I187" s="13">
        <f>IF(ISBLANK(TCTACTE[[#This Row],[Monto]]),0,IF(ISBLANK(TCTACTE[[#This Row],[F. Cobro]]),E187,0))</f>
        <v>0</v>
      </c>
      <c r="J187" s="13">
        <f>SUBTOTAL(9,$I$2:I187)</f>
        <v>0</v>
      </c>
    </row>
    <row r="188" spans="1:10" x14ac:dyDescent="0.25">
      <c r="A188" s="37"/>
      <c r="B188" s="38"/>
      <c r="C188" s="38"/>
      <c r="D188" s="39"/>
      <c r="E188" s="40"/>
      <c r="F188" s="31" t="str">
        <f>IF(ISBLANK(TCTACTE[[#This Row],[F. Cobro]]),"Pendiente","Abonado")</f>
        <v>Pendiente</v>
      </c>
      <c r="G188" s="37"/>
      <c r="H188" s="45"/>
      <c r="I188" s="13">
        <f>IF(ISBLANK(TCTACTE[[#This Row],[Monto]]),0,IF(ISBLANK(TCTACTE[[#This Row],[F. Cobro]]),E188,0))</f>
        <v>0</v>
      </c>
      <c r="J188" s="13">
        <f>SUBTOTAL(9,$I$2:I188)</f>
        <v>0</v>
      </c>
    </row>
    <row r="189" spans="1:10" x14ac:dyDescent="0.25">
      <c r="A189" s="37"/>
      <c r="B189" s="38"/>
      <c r="C189" s="38"/>
      <c r="D189" s="39"/>
      <c r="E189" s="40"/>
      <c r="F189" s="31" t="str">
        <f>IF(ISBLANK(TCTACTE[[#This Row],[F. Cobro]]),"Pendiente","Abonado")</f>
        <v>Pendiente</v>
      </c>
      <c r="G189" s="37"/>
      <c r="H189" s="45"/>
      <c r="I189" s="13">
        <f>IF(ISBLANK(TCTACTE[[#This Row],[Monto]]),0,IF(ISBLANK(TCTACTE[[#This Row],[F. Cobro]]),E189,0))</f>
        <v>0</v>
      </c>
      <c r="J189" s="13">
        <f>SUBTOTAL(9,$I$2:I189)</f>
        <v>0</v>
      </c>
    </row>
    <row r="190" spans="1:10" x14ac:dyDescent="0.25">
      <c r="A190" s="37"/>
      <c r="B190" s="38"/>
      <c r="C190" s="38"/>
      <c r="D190" s="39"/>
      <c r="E190" s="40"/>
      <c r="F190" s="31" t="str">
        <f>IF(ISBLANK(TCTACTE[[#This Row],[F. Cobro]]),"Pendiente","Abonado")</f>
        <v>Pendiente</v>
      </c>
      <c r="G190" s="37"/>
      <c r="H190" s="45"/>
      <c r="I190" s="13">
        <f>IF(ISBLANK(TCTACTE[[#This Row],[Monto]]),0,IF(ISBLANK(TCTACTE[[#This Row],[F. Cobro]]),E190,0))</f>
        <v>0</v>
      </c>
      <c r="J190" s="13">
        <f>SUBTOTAL(9,$I$2:I190)</f>
        <v>0</v>
      </c>
    </row>
    <row r="191" spans="1:10" x14ac:dyDescent="0.25">
      <c r="A191" s="37"/>
      <c r="B191" s="38"/>
      <c r="C191" s="38"/>
      <c r="D191" s="39"/>
      <c r="E191" s="40"/>
      <c r="F191" s="31" t="str">
        <f>IF(ISBLANK(TCTACTE[[#This Row],[F. Cobro]]),"Pendiente","Abonado")</f>
        <v>Pendiente</v>
      </c>
      <c r="G191" s="37"/>
      <c r="H191" s="45"/>
      <c r="I191" s="13">
        <f>IF(ISBLANK(TCTACTE[[#This Row],[Monto]]),0,IF(ISBLANK(TCTACTE[[#This Row],[F. Cobro]]),E191,0))</f>
        <v>0</v>
      </c>
      <c r="J191" s="13">
        <f>SUBTOTAL(9,$I$2:I191)</f>
        <v>0</v>
      </c>
    </row>
    <row r="192" spans="1:10" x14ac:dyDescent="0.25">
      <c r="A192" s="37"/>
      <c r="B192" s="38"/>
      <c r="C192" s="38"/>
      <c r="D192" s="39"/>
      <c r="E192" s="40"/>
      <c r="F192" s="31" t="str">
        <f>IF(ISBLANK(TCTACTE[[#This Row],[F. Cobro]]),"Pendiente","Abonado")</f>
        <v>Pendiente</v>
      </c>
      <c r="G192" s="37"/>
      <c r="H192" s="45"/>
      <c r="I192" s="13">
        <f>IF(ISBLANK(TCTACTE[[#This Row],[Monto]]),0,IF(ISBLANK(TCTACTE[[#This Row],[F. Cobro]]),E192,0))</f>
        <v>0</v>
      </c>
      <c r="J192" s="13">
        <f>SUBTOTAL(9,$I$2:I192)</f>
        <v>0</v>
      </c>
    </row>
    <row r="193" spans="1:10" x14ac:dyDescent="0.25">
      <c r="A193" s="37"/>
      <c r="B193" s="38"/>
      <c r="C193" s="38"/>
      <c r="D193" s="39"/>
      <c r="E193" s="40"/>
      <c r="F193" s="31" t="str">
        <f>IF(ISBLANK(TCTACTE[[#This Row],[F. Cobro]]),"Pendiente","Abonado")</f>
        <v>Pendiente</v>
      </c>
      <c r="G193" s="37"/>
      <c r="H193" s="45"/>
      <c r="I193" s="13">
        <f>IF(ISBLANK(TCTACTE[[#This Row],[Monto]]),0,IF(ISBLANK(TCTACTE[[#This Row],[F. Cobro]]),E193,0))</f>
        <v>0</v>
      </c>
      <c r="J193" s="13">
        <f>SUBTOTAL(9,$I$2:I193)</f>
        <v>0</v>
      </c>
    </row>
    <row r="194" spans="1:10" x14ac:dyDescent="0.25">
      <c r="A194" s="37"/>
      <c r="B194" s="38"/>
      <c r="C194" s="38"/>
      <c r="D194" s="39"/>
      <c r="E194" s="40"/>
      <c r="F194" s="31" t="str">
        <f>IF(ISBLANK(TCTACTE[[#This Row],[F. Cobro]]),"Pendiente","Abonado")</f>
        <v>Pendiente</v>
      </c>
      <c r="G194" s="37"/>
      <c r="H194" s="45"/>
      <c r="I194" s="13">
        <f>IF(ISBLANK(TCTACTE[[#This Row],[Monto]]),0,IF(ISBLANK(TCTACTE[[#This Row],[F. Cobro]]),E194,0))</f>
        <v>0</v>
      </c>
      <c r="J194" s="13">
        <f>SUBTOTAL(9,$I$2:I194)</f>
        <v>0</v>
      </c>
    </row>
    <row r="195" spans="1:10" x14ac:dyDescent="0.25">
      <c r="A195" s="37"/>
      <c r="B195" s="38"/>
      <c r="C195" s="38"/>
      <c r="D195" s="39"/>
      <c r="E195" s="40"/>
      <c r="F195" s="31" t="str">
        <f>IF(ISBLANK(TCTACTE[[#This Row],[F. Cobro]]),"Pendiente","Abonado")</f>
        <v>Pendiente</v>
      </c>
      <c r="G195" s="37"/>
      <c r="H195" s="45"/>
      <c r="I195" s="13">
        <f>IF(ISBLANK(TCTACTE[[#This Row],[Monto]]),0,IF(ISBLANK(TCTACTE[[#This Row],[F. Cobro]]),E195,0))</f>
        <v>0</v>
      </c>
      <c r="J195" s="13">
        <f>SUBTOTAL(9,$I$2:I195)</f>
        <v>0</v>
      </c>
    </row>
    <row r="196" spans="1:10" x14ac:dyDescent="0.25">
      <c r="A196" s="37"/>
      <c r="B196" s="38"/>
      <c r="C196" s="38"/>
      <c r="D196" s="39"/>
      <c r="E196" s="40"/>
      <c r="F196" s="31" t="str">
        <f>IF(ISBLANK(TCTACTE[[#This Row],[F. Cobro]]),"Pendiente","Abonado")</f>
        <v>Pendiente</v>
      </c>
      <c r="G196" s="37"/>
      <c r="H196" s="45"/>
      <c r="I196" s="13">
        <f>IF(ISBLANK(TCTACTE[[#This Row],[Monto]]),0,IF(ISBLANK(TCTACTE[[#This Row],[F. Cobro]]),E196,0))</f>
        <v>0</v>
      </c>
      <c r="J196" s="13">
        <f>SUBTOTAL(9,$I$2:I196)</f>
        <v>0</v>
      </c>
    </row>
    <row r="197" spans="1:10" x14ac:dyDescent="0.25">
      <c r="A197" s="37"/>
      <c r="B197" s="38"/>
      <c r="C197" s="38"/>
      <c r="D197" s="39"/>
      <c r="E197" s="40"/>
      <c r="F197" s="31" t="str">
        <f>IF(ISBLANK(TCTACTE[[#This Row],[F. Cobro]]),"Pendiente","Abonado")</f>
        <v>Pendiente</v>
      </c>
      <c r="G197" s="37"/>
      <c r="H197" s="45"/>
      <c r="I197" s="13">
        <f>IF(ISBLANK(TCTACTE[[#This Row],[Monto]]),0,IF(ISBLANK(TCTACTE[[#This Row],[F. Cobro]]),E197,0))</f>
        <v>0</v>
      </c>
      <c r="J197" s="13">
        <f>SUBTOTAL(9,$I$2:I197)</f>
        <v>0</v>
      </c>
    </row>
    <row r="198" spans="1:10" x14ac:dyDescent="0.25">
      <c r="A198" s="37"/>
      <c r="B198" s="38"/>
      <c r="C198" s="38"/>
      <c r="D198" s="39"/>
      <c r="E198" s="40"/>
      <c r="F198" s="31" t="str">
        <f>IF(ISBLANK(TCTACTE[[#This Row],[F. Cobro]]),"Pendiente","Abonado")</f>
        <v>Pendiente</v>
      </c>
      <c r="G198" s="37"/>
      <c r="H198" s="45"/>
      <c r="I198" s="13">
        <f>IF(ISBLANK(TCTACTE[[#This Row],[Monto]]),0,IF(ISBLANK(TCTACTE[[#This Row],[F. Cobro]]),E198,0))</f>
        <v>0</v>
      </c>
      <c r="J198" s="13">
        <f>SUBTOTAL(9,$I$2:I198)</f>
        <v>0</v>
      </c>
    </row>
    <row r="199" spans="1:10" x14ac:dyDescent="0.25">
      <c r="A199" s="37"/>
      <c r="B199" s="38"/>
      <c r="C199" s="38"/>
      <c r="D199" s="39"/>
      <c r="E199" s="40"/>
      <c r="F199" s="31" t="str">
        <f>IF(ISBLANK(TCTACTE[[#This Row],[F. Cobro]]),"Pendiente","Abonado")</f>
        <v>Pendiente</v>
      </c>
      <c r="G199" s="37"/>
      <c r="H199" s="45"/>
      <c r="I199" s="13">
        <f>IF(ISBLANK(TCTACTE[[#This Row],[Monto]]),0,IF(ISBLANK(TCTACTE[[#This Row],[F. Cobro]]),E199,0))</f>
        <v>0</v>
      </c>
      <c r="J199" s="13">
        <f>SUBTOTAL(9,$I$2:I199)</f>
        <v>0</v>
      </c>
    </row>
    <row r="200" spans="1:10" x14ac:dyDescent="0.25">
      <c r="A200" s="37"/>
      <c r="B200" s="38"/>
      <c r="C200" s="38"/>
      <c r="D200" s="39"/>
      <c r="E200" s="40"/>
      <c r="F200" s="31" t="str">
        <f>IF(ISBLANK(TCTACTE[[#This Row],[F. Cobro]]),"Pendiente","Abonado")</f>
        <v>Pendiente</v>
      </c>
      <c r="G200" s="37"/>
      <c r="H200" s="45"/>
      <c r="I200" s="13">
        <f>IF(ISBLANK(TCTACTE[[#This Row],[Monto]]),0,IF(ISBLANK(TCTACTE[[#This Row],[F. Cobro]]),E200,0))</f>
        <v>0</v>
      </c>
      <c r="J200" s="13">
        <f>SUBTOTAL(9,$I$2:I200)</f>
        <v>0</v>
      </c>
    </row>
    <row r="201" spans="1:10" x14ac:dyDescent="0.25">
      <c r="A201" s="37"/>
      <c r="B201" s="38"/>
      <c r="C201" s="38"/>
      <c r="D201" s="39"/>
      <c r="E201" s="40"/>
      <c r="F201" s="31" t="str">
        <f>IF(ISBLANK(TCTACTE[[#This Row],[F. Cobro]]),"Pendiente","Abonado")</f>
        <v>Pendiente</v>
      </c>
      <c r="G201" s="37"/>
      <c r="H201" s="45"/>
      <c r="I201" s="13">
        <f>IF(ISBLANK(TCTACTE[[#This Row],[Monto]]),0,IF(ISBLANK(TCTACTE[[#This Row],[F. Cobro]]),E201,0))</f>
        <v>0</v>
      </c>
      <c r="J201" s="13">
        <f>SUBTOTAL(9,$I$2:I201)</f>
        <v>0</v>
      </c>
    </row>
    <row r="202" spans="1:10" x14ac:dyDescent="0.25">
      <c r="A202" s="37"/>
      <c r="B202" s="38"/>
      <c r="C202" s="38"/>
      <c r="D202" s="39"/>
      <c r="E202" s="40"/>
      <c r="F202" s="31" t="str">
        <f>IF(ISBLANK(TCTACTE[[#This Row],[F. Cobro]]),"Pendiente","Abonado")</f>
        <v>Pendiente</v>
      </c>
      <c r="G202" s="37"/>
      <c r="H202" s="45"/>
      <c r="I202" s="13">
        <f>IF(ISBLANK(TCTACTE[[#This Row],[Monto]]),0,IF(ISBLANK(TCTACTE[[#This Row],[F. Cobro]]),E202,0))</f>
        <v>0</v>
      </c>
      <c r="J202" s="13">
        <f>SUBTOTAL(9,$I$2:I202)</f>
        <v>0</v>
      </c>
    </row>
    <row r="203" spans="1:10" x14ac:dyDescent="0.25">
      <c r="A203" s="37"/>
      <c r="B203" s="38"/>
      <c r="C203" s="38"/>
      <c r="D203" s="39"/>
      <c r="E203" s="40"/>
      <c r="F203" s="31" t="str">
        <f>IF(ISBLANK(TCTACTE[[#This Row],[F. Cobro]]),"Pendiente","Abonado")</f>
        <v>Pendiente</v>
      </c>
      <c r="G203" s="37"/>
      <c r="H203" s="45"/>
      <c r="I203" s="13">
        <f>IF(ISBLANK(TCTACTE[[#This Row],[Monto]]),0,IF(ISBLANK(TCTACTE[[#This Row],[F. Cobro]]),E203,0))</f>
        <v>0</v>
      </c>
      <c r="J203" s="13">
        <f>SUBTOTAL(9,$I$2:I203)</f>
        <v>0</v>
      </c>
    </row>
    <row r="204" spans="1:10" x14ac:dyDescent="0.25">
      <c r="A204" s="37"/>
      <c r="B204" s="38"/>
      <c r="C204" s="38"/>
      <c r="D204" s="39"/>
      <c r="E204" s="40"/>
      <c r="F204" s="31" t="str">
        <f>IF(ISBLANK(TCTACTE[[#This Row],[F. Cobro]]),"Pendiente","Abonado")</f>
        <v>Pendiente</v>
      </c>
      <c r="G204" s="37"/>
      <c r="H204" s="45"/>
      <c r="I204" s="13">
        <f>IF(ISBLANK(TCTACTE[[#This Row],[Monto]]),0,IF(ISBLANK(TCTACTE[[#This Row],[F. Cobro]]),E204,0))</f>
        <v>0</v>
      </c>
      <c r="J204" s="13">
        <f>SUBTOTAL(9,$I$2:I204)</f>
        <v>0</v>
      </c>
    </row>
    <row r="205" spans="1:10" x14ac:dyDescent="0.25">
      <c r="A205" s="37"/>
      <c r="B205" s="38"/>
      <c r="C205" s="38"/>
      <c r="D205" s="39"/>
      <c r="E205" s="40"/>
      <c r="F205" s="31" t="str">
        <f>IF(ISBLANK(TCTACTE[[#This Row],[F. Cobro]]),"Pendiente","Abonado")</f>
        <v>Pendiente</v>
      </c>
      <c r="G205" s="37"/>
      <c r="H205" s="45"/>
      <c r="I205" s="13">
        <f>IF(ISBLANK(TCTACTE[[#This Row],[Monto]]),0,IF(ISBLANK(TCTACTE[[#This Row],[F. Cobro]]),E205,0))</f>
        <v>0</v>
      </c>
      <c r="J205" s="13">
        <f>SUBTOTAL(9,$I$2:I205)</f>
        <v>0</v>
      </c>
    </row>
    <row r="206" spans="1:10" x14ac:dyDescent="0.25">
      <c r="A206" s="37"/>
      <c r="B206" s="38"/>
      <c r="C206" s="38"/>
      <c r="D206" s="39"/>
      <c r="E206" s="40"/>
      <c r="F206" s="31" t="str">
        <f>IF(ISBLANK(TCTACTE[[#This Row],[F. Cobro]]),"Pendiente","Abonado")</f>
        <v>Pendiente</v>
      </c>
      <c r="G206" s="37"/>
      <c r="H206" s="45"/>
      <c r="I206" s="13">
        <f>IF(ISBLANK(TCTACTE[[#This Row],[Monto]]),0,IF(ISBLANK(TCTACTE[[#This Row],[F. Cobro]]),E206,0))</f>
        <v>0</v>
      </c>
      <c r="J206" s="13">
        <f>SUBTOTAL(9,$I$2:I206)</f>
        <v>0</v>
      </c>
    </row>
    <row r="207" spans="1:10" x14ac:dyDescent="0.25">
      <c r="A207" s="37"/>
      <c r="B207" s="38"/>
      <c r="C207" s="38"/>
      <c r="D207" s="39"/>
      <c r="E207" s="40"/>
      <c r="F207" s="31" t="str">
        <f>IF(ISBLANK(TCTACTE[[#This Row],[F. Cobro]]),"Pendiente","Abonado")</f>
        <v>Pendiente</v>
      </c>
      <c r="G207" s="33"/>
      <c r="H207" s="46"/>
      <c r="I207" s="13">
        <f>IF(ISBLANK(TCTACTE[[#This Row],[Monto]]),0,IF(ISBLANK(TCTACTE[[#This Row],[F. Cobro]]),E207,0))</f>
        <v>0</v>
      </c>
      <c r="J207" s="13">
        <f>SUBTOTAL(9,$I$2:I207)</f>
        <v>0</v>
      </c>
    </row>
    <row r="208" spans="1:10" x14ac:dyDescent="0.25">
      <c r="A208" s="37"/>
      <c r="B208" s="38"/>
      <c r="C208" s="38"/>
      <c r="D208" s="39"/>
      <c r="E208" s="40"/>
      <c r="F208" s="31" t="str">
        <f>IF(ISBLANK(TCTACTE[[#This Row],[F. Cobro]]),"Pendiente","Abonado")</f>
        <v>Pendiente</v>
      </c>
      <c r="G208" s="33"/>
      <c r="H208" s="46"/>
      <c r="I208" s="13">
        <f>IF(ISBLANK(TCTACTE[[#This Row],[Monto]]),0,IF(ISBLANK(TCTACTE[[#This Row],[F. Cobro]]),E208,0))</f>
        <v>0</v>
      </c>
      <c r="J208" s="13">
        <f>SUBTOTAL(9,$I$2:I208)</f>
        <v>0</v>
      </c>
    </row>
    <row r="209" spans="1:10" x14ac:dyDescent="0.25">
      <c r="A209" s="37"/>
      <c r="B209" s="38"/>
      <c r="C209" s="38"/>
      <c r="D209" s="39"/>
      <c r="E209" s="40"/>
      <c r="F209" s="31" t="str">
        <f>IF(ISBLANK(TCTACTE[[#This Row],[F. Cobro]]),"Pendiente","Abonado")</f>
        <v>Pendiente</v>
      </c>
      <c r="G209" s="33"/>
      <c r="H209" s="46"/>
      <c r="I209" s="13">
        <f>IF(ISBLANK(TCTACTE[[#This Row],[Monto]]),0,IF(ISBLANK(TCTACTE[[#This Row],[F. Cobro]]),E209,0))</f>
        <v>0</v>
      </c>
      <c r="J209" s="13">
        <f>SUBTOTAL(9,$I$2:I209)</f>
        <v>0</v>
      </c>
    </row>
    <row r="210" spans="1:10" x14ac:dyDescent="0.25">
      <c r="A210" s="37"/>
      <c r="B210" s="38"/>
      <c r="C210" s="38"/>
      <c r="D210" s="39"/>
      <c r="E210" s="40"/>
      <c r="F210" s="31" t="str">
        <f>IF(ISBLANK(TCTACTE[[#This Row],[F. Cobro]]),"Pendiente","Abonado")</f>
        <v>Pendiente</v>
      </c>
      <c r="G210" s="33"/>
      <c r="H210" s="46"/>
      <c r="I210" s="13">
        <f>IF(ISBLANK(TCTACTE[[#This Row],[Monto]]),0,IF(ISBLANK(TCTACTE[[#This Row],[F. Cobro]]),E210,0))</f>
        <v>0</v>
      </c>
      <c r="J210" s="13">
        <f>SUBTOTAL(9,$I$2:I210)</f>
        <v>0</v>
      </c>
    </row>
    <row r="211" spans="1:10" x14ac:dyDescent="0.25">
      <c r="A211" s="37"/>
      <c r="B211" s="38"/>
      <c r="C211" s="38"/>
      <c r="D211" s="39"/>
      <c r="E211" s="40"/>
      <c r="F211" s="31" t="str">
        <f>IF(ISBLANK(TCTACTE[[#This Row],[F. Cobro]]),"Pendiente","Abonado")</f>
        <v>Pendiente</v>
      </c>
      <c r="G211" s="37"/>
      <c r="H211" s="45"/>
      <c r="I211" s="13">
        <f>IF(ISBLANK(TCTACTE[[#This Row],[Monto]]),0,IF(ISBLANK(TCTACTE[[#This Row],[F. Cobro]]),E211,0))</f>
        <v>0</v>
      </c>
      <c r="J211" s="13">
        <f>SUBTOTAL(9,$I$2:I211)</f>
        <v>0</v>
      </c>
    </row>
    <row r="212" spans="1:10" x14ac:dyDescent="0.25">
      <c r="A212" s="37"/>
      <c r="B212" s="38"/>
      <c r="C212" s="38"/>
      <c r="D212" s="39"/>
      <c r="E212" s="40"/>
      <c r="F212" s="31" t="str">
        <f>IF(ISBLANK(TCTACTE[[#This Row],[F. Cobro]]),"Pendiente","Abonado")</f>
        <v>Pendiente</v>
      </c>
      <c r="G212" s="37"/>
      <c r="H212" s="45"/>
      <c r="I212" s="13">
        <f>IF(ISBLANK(TCTACTE[[#This Row],[Monto]]),0,IF(ISBLANK(TCTACTE[[#This Row],[F. Cobro]]),E212,0))</f>
        <v>0</v>
      </c>
      <c r="J212" s="13">
        <f>SUBTOTAL(9,$I$2:I212)</f>
        <v>0</v>
      </c>
    </row>
    <row r="213" spans="1:10" x14ac:dyDescent="0.25">
      <c r="A213" s="37"/>
      <c r="B213" s="38"/>
      <c r="C213" s="38"/>
      <c r="D213" s="39"/>
      <c r="E213" s="40"/>
      <c r="F213" s="31" t="str">
        <f>IF(ISBLANK(TCTACTE[[#This Row],[F. Cobro]]),"Pendiente","Abonado")</f>
        <v>Pendiente</v>
      </c>
      <c r="G213" s="37"/>
      <c r="H213" s="45"/>
      <c r="I213" s="13">
        <f>IF(ISBLANK(TCTACTE[[#This Row],[Monto]]),0,IF(ISBLANK(TCTACTE[[#This Row],[F. Cobro]]),E213,0))</f>
        <v>0</v>
      </c>
      <c r="J213" s="13">
        <f>SUBTOTAL(9,$I$2:I213)</f>
        <v>0</v>
      </c>
    </row>
    <row r="214" spans="1:10" x14ac:dyDescent="0.25">
      <c r="A214" s="37"/>
      <c r="B214" s="38"/>
      <c r="C214" s="38"/>
      <c r="D214" s="39"/>
      <c r="E214" s="40"/>
      <c r="F214" s="31" t="str">
        <f>IF(ISBLANK(TCTACTE[[#This Row],[F. Cobro]]),"Pendiente","Abonado")</f>
        <v>Pendiente</v>
      </c>
      <c r="G214" s="37"/>
      <c r="H214" s="45"/>
      <c r="I214" s="13">
        <f>IF(ISBLANK(TCTACTE[[#This Row],[Monto]]),0,IF(ISBLANK(TCTACTE[[#This Row],[F. Cobro]]),E214,0))</f>
        <v>0</v>
      </c>
      <c r="J214" s="13">
        <f>SUBTOTAL(9,$I$2:I214)</f>
        <v>0</v>
      </c>
    </row>
    <row r="215" spans="1:10" x14ac:dyDescent="0.25">
      <c r="A215" s="37"/>
      <c r="B215" s="38"/>
      <c r="C215" s="38"/>
      <c r="D215" s="39"/>
      <c r="E215" s="40"/>
      <c r="F215" s="31" t="str">
        <f>IF(ISBLANK(TCTACTE[[#This Row],[F. Cobro]]),"Pendiente","Abonado")</f>
        <v>Pendiente</v>
      </c>
      <c r="G215" s="37"/>
      <c r="H215" s="45"/>
      <c r="I215" s="13">
        <f>IF(ISBLANK(TCTACTE[[#This Row],[Monto]]),0,IF(ISBLANK(TCTACTE[[#This Row],[F. Cobro]]),E215,0))</f>
        <v>0</v>
      </c>
      <c r="J215" s="13">
        <f>SUBTOTAL(9,$I$2:I215)</f>
        <v>0</v>
      </c>
    </row>
    <row r="216" spans="1:10" x14ac:dyDescent="0.25">
      <c r="A216" s="37"/>
      <c r="B216" s="38"/>
      <c r="C216" s="38"/>
      <c r="D216" s="39"/>
      <c r="E216" s="40"/>
      <c r="F216" s="31" t="str">
        <f>IF(ISBLANK(TCTACTE[[#This Row],[F. Cobro]]),"Pendiente","Abonado")</f>
        <v>Pendiente</v>
      </c>
      <c r="G216" s="37"/>
      <c r="H216" s="45"/>
      <c r="I216" s="13">
        <f>IF(ISBLANK(TCTACTE[[#This Row],[Monto]]),0,IF(ISBLANK(TCTACTE[[#This Row],[F. Cobro]]),E216,0))</f>
        <v>0</v>
      </c>
      <c r="J216" s="13">
        <f>SUBTOTAL(9,$I$2:I216)</f>
        <v>0</v>
      </c>
    </row>
    <row r="217" spans="1:10" x14ac:dyDescent="0.25">
      <c r="A217" s="37"/>
      <c r="B217" s="38"/>
      <c r="C217" s="38"/>
      <c r="D217" s="39"/>
      <c r="E217" s="40"/>
      <c r="F217" s="31" t="str">
        <f>IF(ISBLANK(TCTACTE[[#This Row],[F. Cobro]]),"Pendiente","Abonado")</f>
        <v>Pendiente</v>
      </c>
      <c r="G217" s="37"/>
      <c r="H217" s="45"/>
      <c r="I217" s="13">
        <f>IF(ISBLANK(TCTACTE[[#This Row],[Monto]]),0,IF(ISBLANK(TCTACTE[[#This Row],[F. Cobro]]),E217,0))</f>
        <v>0</v>
      </c>
      <c r="J217" s="13">
        <f>SUBTOTAL(9,$I$2:I217)</f>
        <v>0</v>
      </c>
    </row>
    <row r="218" spans="1:10" x14ac:dyDescent="0.25">
      <c r="A218" s="37"/>
      <c r="B218" s="38"/>
      <c r="C218" s="38"/>
      <c r="D218" s="39"/>
      <c r="E218" s="40"/>
      <c r="F218" s="31" t="str">
        <f>IF(ISBLANK(TCTACTE[[#This Row],[F. Cobro]]),"Pendiente","Abonado")</f>
        <v>Pendiente</v>
      </c>
      <c r="G218" s="37"/>
      <c r="H218" s="45"/>
      <c r="I218" s="13">
        <f>IF(ISBLANK(TCTACTE[[#This Row],[Monto]]),0,IF(ISBLANK(TCTACTE[[#This Row],[F. Cobro]]),E218,0))</f>
        <v>0</v>
      </c>
      <c r="J218" s="13">
        <f>SUBTOTAL(9,$I$2:I218)</f>
        <v>0</v>
      </c>
    </row>
    <row r="219" spans="1:10" x14ac:dyDescent="0.25">
      <c r="A219" s="37"/>
      <c r="B219" s="38"/>
      <c r="C219" s="38"/>
      <c r="D219" s="39"/>
      <c r="E219" s="40"/>
      <c r="F219" s="31" t="str">
        <f>IF(ISBLANK(TCTACTE[[#This Row],[F. Cobro]]),"Pendiente","Abonado")</f>
        <v>Pendiente</v>
      </c>
      <c r="G219" s="37"/>
      <c r="H219" s="45"/>
      <c r="I219" s="13">
        <f>IF(ISBLANK(TCTACTE[[#This Row],[Monto]]),0,IF(ISBLANK(TCTACTE[[#This Row],[F. Cobro]]),E219,0))</f>
        <v>0</v>
      </c>
      <c r="J219" s="13">
        <f>SUBTOTAL(9,$I$2:I219)</f>
        <v>0</v>
      </c>
    </row>
    <row r="220" spans="1:10" x14ac:dyDescent="0.25">
      <c r="A220" s="37"/>
      <c r="B220" s="38"/>
      <c r="C220" s="38"/>
      <c r="D220" s="39"/>
      <c r="E220" s="40"/>
      <c r="F220" s="31" t="str">
        <f>IF(ISBLANK(TCTACTE[[#This Row],[F. Cobro]]),"Pendiente","Abonado")</f>
        <v>Pendiente</v>
      </c>
      <c r="G220" s="37"/>
      <c r="H220" s="45"/>
      <c r="I220" s="13">
        <f>IF(ISBLANK(TCTACTE[[#This Row],[Monto]]),0,IF(ISBLANK(TCTACTE[[#This Row],[F. Cobro]]),E220,0))</f>
        <v>0</v>
      </c>
      <c r="J220" s="13">
        <f>SUBTOTAL(9,$I$2:I220)</f>
        <v>0</v>
      </c>
    </row>
    <row r="221" spans="1:10" x14ac:dyDescent="0.25">
      <c r="A221" s="37"/>
      <c r="B221" s="38"/>
      <c r="C221" s="38"/>
      <c r="D221" s="39"/>
      <c r="E221" s="40"/>
      <c r="F221" s="31" t="str">
        <f>IF(ISBLANK(TCTACTE[[#This Row],[F. Cobro]]),"Pendiente","Abonado")</f>
        <v>Pendiente</v>
      </c>
      <c r="G221" s="37"/>
      <c r="H221" s="45"/>
      <c r="I221" s="13">
        <f>IF(ISBLANK(TCTACTE[[#This Row],[Monto]]),0,IF(ISBLANK(TCTACTE[[#This Row],[F. Cobro]]),E221,0))</f>
        <v>0</v>
      </c>
      <c r="J221" s="13">
        <f>SUBTOTAL(9,$I$2:I221)</f>
        <v>0</v>
      </c>
    </row>
    <row r="222" spans="1:10" x14ac:dyDescent="0.25">
      <c r="A222" s="37"/>
      <c r="B222" s="38"/>
      <c r="C222" s="38"/>
      <c r="D222" s="39"/>
      <c r="E222" s="40"/>
      <c r="F222" s="31" t="str">
        <f>IF(ISBLANK(TCTACTE[[#This Row],[F. Cobro]]),"Pendiente","Abonado")</f>
        <v>Pendiente</v>
      </c>
      <c r="G222" s="37"/>
      <c r="H222" s="45"/>
      <c r="I222" s="13">
        <f>IF(ISBLANK(TCTACTE[[#This Row],[Monto]]),0,IF(ISBLANK(TCTACTE[[#This Row],[F. Cobro]]),E222,0))</f>
        <v>0</v>
      </c>
      <c r="J222" s="13">
        <f>SUBTOTAL(9,$I$2:I222)</f>
        <v>0</v>
      </c>
    </row>
    <row r="223" spans="1:10" x14ac:dyDescent="0.25">
      <c r="A223" s="37"/>
      <c r="B223" s="38"/>
      <c r="C223" s="38"/>
      <c r="D223" s="39"/>
      <c r="E223" s="40"/>
      <c r="F223" s="31" t="str">
        <f>IF(ISBLANK(TCTACTE[[#This Row],[F. Cobro]]),"Pendiente","Abonado")</f>
        <v>Pendiente</v>
      </c>
      <c r="G223" s="37"/>
      <c r="H223" s="45"/>
      <c r="I223" s="13">
        <f>IF(ISBLANK(TCTACTE[[#This Row],[Monto]]),0,IF(ISBLANK(TCTACTE[[#This Row],[F. Cobro]]),E223,0))</f>
        <v>0</v>
      </c>
      <c r="J223" s="13">
        <f>SUBTOTAL(9,$I$2:I223)</f>
        <v>0</v>
      </c>
    </row>
    <row r="224" spans="1:10" x14ac:dyDescent="0.25">
      <c r="A224" s="37"/>
      <c r="B224" s="38"/>
      <c r="C224" s="38"/>
      <c r="D224" s="39"/>
      <c r="E224" s="40"/>
      <c r="F224" s="31" t="str">
        <f>IF(ISBLANK(TCTACTE[[#This Row],[F. Cobro]]),"Pendiente","Abonado")</f>
        <v>Pendiente</v>
      </c>
      <c r="G224" s="37"/>
      <c r="H224" s="45"/>
      <c r="I224" s="13">
        <f>IF(ISBLANK(TCTACTE[[#This Row],[Monto]]),0,IF(ISBLANK(TCTACTE[[#This Row],[F. Cobro]]),E224,0))</f>
        <v>0</v>
      </c>
      <c r="J224" s="13">
        <f>SUBTOTAL(9,$I$2:I224)</f>
        <v>0</v>
      </c>
    </row>
    <row r="225" spans="1:10" x14ac:dyDescent="0.25">
      <c r="A225" s="37"/>
      <c r="B225" s="38"/>
      <c r="C225" s="38"/>
      <c r="D225" s="39"/>
      <c r="E225" s="40"/>
      <c r="F225" s="31" t="str">
        <f>IF(ISBLANK(TCTACTE[[#This Row],[F. Cobro]]),"Pendiente","Abonado")</f>
        <v>Pendiente</v>
      </c>
      <c r="G225" s="37"/>
      <c r="H225" s="45"/>
      <c r="I225" s="13">
        <f>IF(ISBLANK(TCTACTE[[#This Row],[Monto]]),0,IF(ISBLANK(TCTACTE[[#This Row],[F. Cobro]]),E225,0))</f>
        <v>0</v>
      </c>
      <c r="J225" s="13">
        <f>SUBTOTAL(9,$I$2:I225)</f>
        <v>0</v>
      </c>
    </row>
    <row r="226" spans="1:10" x14ac:dyDescent="0.25">
      <c r="A226" s="37"/>
      <c r="B226" s="38"/>
      <c r="C226" s="38"/>
      <c r="D226" s="39"/>
      <c r="E226" s="40"/>
      <c r="F226" s="31" t="str">
        <f>IF(ISBLANK(TCTACTE[[#This Row],[F. Cobro]]),"Pendiente","Abonado")</f>
        <v>Pendiente</v>
      </c>
      <c r="G226" s="37"/>
      <c r="H226" s="45"/>
      <c r="I226" s="13">
        <f>IF(ISBLANK(TCTACTE[[#This Row],[Monto]]),0,IF(ISBLANK(TCTACTE[[#This Row],[F. Cobro]]),E226,0))</f>
        <v>0</v>
      </c>
      <c r="J226" s="13">
        <f>SUBTOTAL(9,$I$2:I226)</f>
        <v>0</v>
      </c>
    </row>
    <row r="227" spans="1:10" x14ac:dyDescent="0.25">
      <c r="A227" s="37"/>
      <c r="B227" s="38"/>
      <c r="C227" s="38"/>
      <c r="D227" s="39"/>
      <c r="E227" s="40"/>
      <c r="F227" s="31" t="str">
        <f>IF(ISBLANK(TCTACTE[[#This Row],[F. Cobro]]),"Pendiente","Abonado")</f>
        <v>Pendiente</v>
      </c>
      <c r="G227" s="37"/>
      <c r="H227" s="45"/>
      <c r="I227" s="13">
        <f>IF(ISBLANK(TCTACTE[[#This Row],[Monto]]),0,IF(ISBLANK(TCTACTE[[#This Row],[F. Cobro]]),E227,0))</f>
        <v>0</v>
      </c>
      <c r="J227" s="13">
        <f>SUBTOTAL(9,$I$2:I227)</f>
        <v>0</v>
      </c>
    </row>
    <row r="228" spans="1:10" x14ac:dyDescent="0.25">
      <c r="A228" s="37"/>
      <c r="B228" s="38"/>
      <c r="C228" s="38"/>
      <c r="D228" s="39"/>
      <c r="E228" s="40"/>
      <c r="F228" s="31" t="str">
        <f>IF(ISBLANK(TCTACTE[[#This Row],[F. Cobro]]),"Pendiente","Abonado")</f>
        <v>Pendiente</v>
      </c>
      <c r="G228" s="37"/>
      <c r="H228" s="45"/>
      <c r="I228" s="13">
        <f>IF(ISBLANK(TCTACTE[[#This Row],[Monto]]),0,IF(ISBLANK(TCTACTE[[#This Row],[F. Cobro]]),E228,0))</f>
        <v>0</v>
      </c>
      <c r="J228" s="13">
        <f>SUBTOTAL(9,$I$2:I228)</f>
        <v>0</v>
      </c>
    </row>
    <row r="229" spans="1:10" x14ac:dyDescent="0.25">
      <c r="A229" s="37"/>
      <c r="B229" s="38"/>
      <c r="C229" s="38"/>
      <c r="D229" s="39"/>
      <c r="E229" s="40"/>
      <c r="F229" s="31" t="str">
        <f>IF(ISBLANK(TCTACTE[[#This Row],[F. Cobro]]),"Pendiente","Abonado")</f>
        <v>Pendiente</v>
      </c>
      <c r="G229" s="37"/>
      <c r="H229" s="45"/>
      <c r="I229" s="13">
        <f>IF(ISBLANK(TCTACTE[[#This Row],[Monto]]),0,IF(ISBLANK(TCTACTE[[#This Row],[F. Cobro]]),E229,0))</f>
        <v>0</v>
      </c>
      <c r="J229" s="13">
        <f>SUBTOTAL(9,$I$2:I229)</f>
        <v>0</v>
      </c>
    </row>
    <row r="230" spans="1:10" x14ac:dyDescent="0.25">
      <c r="A230" s="37"/>
      <c r="B230" s="38"/>
      <c r="C230" s="38"/>
      <c r="D230" s="39"/>
      <c r="E230" s="40"/>
      <c r="F230" s="31" t="str">
        <f>IF(ISBLANK(TCTACTE[[#This Row],[F. Cobro]]),"Pendiente","Abonado")</f>
        <v>Pendiente</v>
      </c>
      <c r="G230" s="37"/>
      <c r="H230" s="45"/>
      <c r="I230" s="13">
        <f>IF(ISBLANK(TCTACTE[[#This Row],[Monto]]),0,IF(ISBLANK(TCTACTE[[#This Row],[F. Cobro]]),E230,0))</f>
        <v>0</v>
      </c>
      <c r="J230" s="13">
        <f>SUBTOTAL(9,$I$2:I230)</f>
        <v>0</v>
      </c>
    </row>
    <row r="231" spans="1:10" x14ac:dyDescent="0.25">
      <c r="A231" s="37"/>
      <c r="B231" s="38"/>
      <c r="C231" s="38"/>
      <c r="D231" s="39"/>
      <c r="E231" s="40"/>
      <c r="F231" s="31" t="str">
        <f>IF(ISBLANK(TCTACTE[[#This Row],[F. Cobro]]),"Pendiente","Abonado")</f>
        <v>Pendiente</v>
      </c>
      <c r="G231" s="37"/>
      <c r="H231" s="45"/>
      <c r="I231" s="13">
        <f>IF(ISBLANK(TCTACTE[[#This Row],[Monto]]),0,IF(ISBLANK(TCTACTE[[#This Row],[F. Cobro]]),E231,0))</f>
        <v>0</v>
      </c>
      <c r="J231" s="13">
        <f>SUBTOTAL(9,$I$2:I231)</f>
        <v>0</v>
      </c>
    </row>
    <row r="232" spans="1:10" x14ac:dyDescent="0.25">
      <c r="A232" s="37"/>
      <c r="B232" s="38"/>
      <c r="C232" s="38"/>
      <c r="D232" s="39"/>
      <c r="E232" s="40"/>
      <c r="F232" s="31" t="str">
        <f>IF(ISBLANK(TCTACTE[[#This Row],[F. Cobro]]),"Pendiente","Abonado")</f>
        <v>Pendiente</v>
      </c>
      <c r="G232" s="37"/>
      <c r="H232" s="45"/>
      <c r="I232" s="13">
        <f>IF(ISBLANK(TCTACTE[[#This Row],[Monto]]),0,IF(ISBLANK(TCTACTE[[#This Row],[F. Cobro]]),E232,0))</f>
        <v>0</v>
      </c>
      <c r="J232" s="13">
        <f>SUBTOTAL(9,$I$2:I232)</f>
        <v>0</v>
      </c>
    </row>
    <row r="233" spans="1:10" x14ac:dyDescent="0.25">
      <c r="A233" s="37"/>
      <c r="B233" s="38"/>
      <c r="C233" s="38"/>
      <c r="D233" s="39"/>
      <c r="E233" s="40"/>
      <c r="F233" s="31" t="str">
        <f>IF(ISBLANK(TCTACTE[[#This Row],[F. Cobro]]),"Pendiente","Abonado")</f>
        <v>Pendiente</v>
      </c>
      <c r="G233" s="37"/>
      <c r="H233" s="45"/>
      <c r="I233" s="13">
        <f>IF(ISBLANK(TCTACTE[[#This Row],[Monto]]),0,IF(ISBLANK(TCTACTE[[#This Row],[F. Cobro]]),E233,0))</f>
        <v>0</v>
      </c>
      <c r="J233" s="13">
        <f>SUBTOTAL(9,$I$2:I233)</f>
        <v>0</v>
      </c>
    </row>
    <row r="234" spans="1:10" x14ac:dyDescent="0.25">
      <c r="A234" s="37"/>
      <c r="B234" s="38"/>
      <c r="C234" s="38"/>
      <c r="D234" s="39"/>
      <c r="E234" s="40"/>
      <c r="F234" s="31" t="str">
        <f>IF(ISBLANK(TCTACTE[[#This Row],[F. Cobro]]),"Pendiente","Abonado")</f>
        <v>Pendiente</v>
      </c>
      <c r="G234" s="37"/>
      <c r="H234" s="45"/>
      <c r="I234" s="13">
        <f>IF(ISBLANK(TCTACTE[[#This Row],[Monto]]),0,IF(ISBLANK(TCTACTE[[#This Row],[F. Cobro]]),E234,0))</f>
        <v>0</v>
      </c>
      <c r="J234" s="13">
        <f>SUBTOTAL(9,$I$2:I234)</f>
        <v>0</v>
      </c>
    </row>
    <row r="235" spans="1:10" x14ac:dyDescent="0.25">
      <c r="A235" s="37"/>
      <c r="B235" s="38"/>
      <c r="C235" s="38"/>
      <c r="D235" s="39"/>
      <c r="E235" s="40"/>
      <c r="F235" s="31" t="str">
        <f>IF(ISBLANK(TCTACTE[[#This Row],[F. Cobro]]),"Pendiente","Abonado")</f>
        <v>Pendiente</v>
      </c>
      <c r="G235" s="37"/>
      <c r="H235" s="45"/>
      <c r="I235" s="13">
        <f>IF(ISBLANK(TCTACTE[[#This Row],[Monto]]),0,IF(ISBLANK(TCTACTE[[#This Row],[F. Cobro]]),E235,0))</f>
        <v>0</v>
      </c>
      <c r="J235" s="13">
        <f>SUBTOTAL(9,$I$2:I235)</f>
        <v>0</v>
      </c>
    </row>
    <row r="236" spans="1:10" x14ac:dyDescent="0.25">
      <c r="A236" s="37"/>
      <c r="B236" s="38"/>
      <c r="C236" s="38"/>
      <c r="D236" s="39"/>
      <c r="E236" s="40"/>
      <c r="F236" s="31" t="str">
        <f>IF(ISBLANK(TCTACTE[[#This Row],[F. Cobro]]),"Pendiente","Abonado")</f>
        <v>Pendiente</v>
      </c>
      <c r="G236" s="37"/>
      <c r="H236" s="45"/>
      <c r="I236" s="13">
        <f>IF(ISBLANK(TCTACTE[[#This Row],[Monto]]),0,IF(ISBLANK(TCTACTE[[#This Row],[F. Cobro]]),E236,0))</f>
        <v>0</v>
      </c>
      <c r="J236" s="13">
        <f>SUBTOTAL(9,$I$2:I236)</f>
        <v>0</v>
      </c>
    </row>
    <row r="237" spans="1:10" x14ac:dyDescent="0.25">
      <c r="A237" s="37"/>
      <c r="B237" s="38"/>
      <c r="C237" s="38"/>
      <c r="D237" s="39"/>
      <c r="E237" s="40"/>
      <c r="F237" s="31" t="str">
        <f>IF(ISBLANK(TCTACTE[[#This Row],[F. Cobro]]),"Pendiente","Abonado")</f>
        <v>Pendiente</v>
      </c>
      <c r="G237" s="37"/>
      <c r="H237" s="45"/>
      <c r="I237" s="13">
        <f>IF(ISBLANK(TCTACTE[[#This Row],[Monto]]),0,IF(ISBLANK(TCTACTE[[#This Row],[F. Cobro]]),E237,0))</f>
        <v>0</v>
      </c>
      <c r="J237" s="13">
        <f>SUBTOTAL(9,$I$2:I237)</f>
        <v>0</v>
      </c>
    </row>
    <row r="238" spans="1:10" x14ac:dyDescent="0.25">
      <c r="A238" s="37"/>
      <c r="B238" s="38"/>
      <c r="C238" s="38"/>
      <c r="D238" s="39"/>
      <c r="E238" s="40"/>
      <c r="F238" s="31" t="str">
        <f>IF(ISBLANK(TCTACTE[[#This Row],[F. Cobro]]),"Pendiente","Abonado")</f>
        <v>Pendiente</v>
      </c>
      <c r="G238" s="37"/>
      <c r="H238" s="45"/>
      <c r="I238" s="13">
        <f>IF(ISBLANK(TCTACTE[[#This Row],[Monto]]),0,IF(ISBLANK(TCTACTE[[#This Row],[F. Cobro]]),E238,0))</f>
        <v>0</v>
      </c>
      <c r="J238" s="13">
        <f>SUBTOTAL(9,$I$2:I238)</f>
        <v>0</v>
      </c>
    </row>
    <row r="239" spans="1:10" x14ac:dyDescent="0.25">
      <c r="A239" s="37"/>
      <c r="B239" s="38"/>
      <c r="C239" s="38"/>
      <c r="D239" s="39"/>
      <c r="E239" s="40"/>
      <c r="F239" s="31" t="str">
        <f>IF(ISBLANK(TCTACTE[[#This Row],[F. Cobro]]),"Pendiente","Abonado")</f>
        <v>Pendiente</v>
      </c>
      <c r="G239" s="37"/>
      <c r="H239" s="45"/>
      <c r="I239" s="13">
        <f>IF(ISBLANK(TCTACTE[[#This Row],[Monto]]),0,IF(ISBLANK(TCTACTE[[#This Row],[F. Cobro]]),E239,0))</f>
        <v>0</v>
      </c>
      <c r="J239" s="13">
        <f>SUBTOTAL(9,$I$2:I239)</f>
        <v>0</v>
      </c>
    </row>
    <row r="240" spans="1:10" x14ac:dyDescent="0.25">
      <c r="A240" s="37"/>
      <c r="B240" s="38"/>
      <c r="C240" s="38"/>
      <c r="D240" s="39"/>
      <c r="E240" s="40"/>
      <c r="F240" s="31" t="str">
        <f>IF(ISBLANK(TCTACTE[[#This Row],[F. Cobro]]),"Pendiente","Abonado")</f>
        <v>Pendiente</v>
      </c>
      <c r="G240" s="37"/>
      <c r="H240" s="45"/>
      <c r="I240" s="13">
        <f>IF(ISBLANK(TCTACTE[[#This Row],[Monto]]),0,IF(ISBLANK(TCTACTE[[#This Row],[F. Cobro]]),E240,0))</f>
        <v>0</v>
      </c>
      <c r="J240" s="13">
        <f>SUBTOTAL(9,$I$2:I240)</f>
        <v>0</v>
      </c>
    </row>
    <row r="241" spans="1:10" x14ac:dyDescent="0.25">
      <c r="A241" s="37"/>
      <c r="B241" s="38"/>
      <c r="C241" s="38"/>
      <c r="D241" s="39"/>
      <c r="E241" s="40"/>
      <c r="F241" s="31" t="str">
        <f>IF(ISBLANK(TCTACTE[[#This Row],[F. Cobro]]),"Pendiente","Abonado")</f>
        <v>Pendiente</v>
      </c>
      <c r="G241" s="37"/>
      <c r="H241" s="45"/>
      <c r="I241" s="13">
        <f>IF(ISBLANK(TCTACTE[[#This Row],[Monto]]),0,IF(ISBLANK(TCTACTE[[#This Row],[F. Cobro]]),E241,0))</f>
        <v>0</v>
      </c>
      <c r="J241" s="13">
        <f>SUBTOTAL(9,$I$2:I241)</f>
        <v>0</v>
      </c>
    </row>
    <row r="242" spans="1:10" x14ac:dyDescent="0.25">
      <c r="A242" s="37"/>
      <c r="B242" s="38"/>
      <c r="C242" s="38"/>
      <c r="D242" s="39"/>
      <c r="E242" s="40"/>
      <c r="F242" s="31" t="str">
        <f>IF(ISBLANK(TCTACTE[[#This Row],[F. Cobro]]),"Pendiente","Abonado")</f>
        <v>Pendiente</v>
      </c>
      <c r="G242" s="37"/>
      <c r="H242" s="45"/>
      <c r="I242" s="13">
        <f>IF(ISBLANK(TCTACTE[[#This Row],[Monto]]),0,IF(ISBLANK(TCTACTE[[#This Row],[F. Cobro]]),E242,0))</f>
        <v>0</v>
      </c>
      <c r="J242" s="13">
        <f>SUBTOTAL(9,$I$2:I242)</f>
        <v>0</v>
      </c>
    </row>
    <row r="243" spans="1:10" x14ac:dyDescent="0.25">
      <c r="A243" s="37"/>
      <c r="B243" s="38"/>
      <c r="C243" s="38"/>
      <c r="D243" s="39"/>
      <c r="E243" s="40"/>
      <c r="F243" s="31" t="str">
        <f>IF(ISBLANK(TCTACTE[[#This Row],[F. Cobro]]),"Pendiente","Abonado")</f>
        <v>Pendiente</v>
      </c>
      <c r="G243" s="37"/>
      <c r="H243" s="45"/>
      <c r="I243" s="13">
        <f>IF(ISBLANK(TCTACTE[[#This Row],[Monto]]),0,IF(ISBLANK(TCTACTE[[#This Row],[F. Cobro]]),E243,0))</f>
        <v>0</v>
      </c>
      <c r="J243" s="13">
        <f>SUBTOTAL(9,$I$2:I243)</f>
        <v>0</v>
      </c>
    </row>
    <row r="244" spans="1:10" x14ac:dyDescent="0.25">
      <c r="A244" s="37"/>
      <c r="B244" s="38"/>
      <c r="C244" s="38"/>
      <c r="D244" s="39"/>
      <c r="E244" s="40"/>
      <c r="F244" s="31" t="str">
        <f>IF(ISBLANK(TCTACTE[[#This Row],[F. Cobro]]),"Pendiente","Abonado")</f>
        <v>Pendiente</v>
      </c>
      <c r="G244" s="37"/>
      <c r="H244" s="45"/>
      <c r="I244" s="13">
        <f>IF(ISBLANK(TCTACTE[[#This Row],[Monto]]),0,IF(ISBLANK(TCTACTE[[#This Row],[F. Cobro]]),E244,0))</f>
        <v>0</v>
      </c>
      <c r="J244" s="13">
        <f>SUBTOTAL(9,$I$2:I244)</f>
        <v>0</v>
      </c>
    </row>
    <row r="245" spans="1:10" x14ac:dyDescent="0.25">
      <c r="A245" s="37"/>
      <c r="B245" s="38"/>
      <c r="C245" s="38"/>
      <c r="D245" s="39"/>
      <c r="E245" s="40"/>
      <c r="F245" s="31" t="str">
        <f>IF(ISBLANK(TCTACTE[[#This Row],[F. Cobro]]),"Pendiente","Abonado")</f>
        <v>Pendiente</v>
      </c>
      <c r="G245" s="37"/>
      <c r="H245" s="45"/>
      <c r="I245" s="13">
        <f>IF(ISBLANK(TCTACTE[[#This Row],[Monto]]),0,IF(ISBLANK(TCTACTE[[#This Row],[F. Cobro]]),E245,0))</f>
        <v>0</v>
      </c>
      <c r="J245" s="13">
        <f>SUBTOTAL(9,$I$2:I245)</f>
        <v>0</v>
      </c>
    </row>
    <row r="246" spans="1:10" x14ac:dyDescent="0.25">
      <c r="A246" s="37"/>
      <c r="B246" s="38"/>
      <c r="C246" s="38"/>
      <c r="D246" s="39"/>
      <c r="E246" s="40"/>
      <c r="F246" s="31" t="str">
        <f>IF(ISBLANK(TCTACTE[[#This Row],[F. Cobro]]),"Pendiente","Abonado")</f>
        <v>Pendiente</v>
      </c>
      <c r="G246" s="37"/>
      <c r="H246" s="45"/>
      <c r="I246" s="13">
        <f>IF(ISBLANK(TCTACTE[[#This Row],[Monto]]),0,IF(ISBLANK(TCTACTE[[#This Row],[F. Cobro]]),E246,0))</f>
        <v>0</v>
      </c>
      <c r="J246" s="13">
        <f>SUBTOTAL(9,$I$2:I246)</f>
        <v>0</v>
      </c>
    </row>
    <row r="247" spans="1:10" x14ac:dyDescent="0.25">
      <c r="A247" s="37"/>
      <c r="B247" s="38"/>
      <c r="C247" s="38"/>
      <c r="D247" s="39"/>
      <c r="E247" s="40"/>
      <c r="F247" s="31" t="str">
        <f>IF(ISBLANK(TCTACTE[[#This Row],[F. Cobro]]),"Pendiente","Abonado")</f>
        <v>Pendiente</v>
      </c>
      <c r="G247" s="37"/>
      <c r="H247" s="45"/>
      <c r="I247" s="13">
        <f>IF(ISBLANK(TCTACTE[[#This Row],[Monto]]),0,IF(ISBLANK(TCTACTE[[#This Row],[F. Cobro]]),E247,0))</f>
        <v>0</v>
      </c>
      <c r="J247" s="13">
        <f>SUBTOTAL(9,$I$2:I247)</f>
        <v>0</v>
      </c>
    </row>
    <row r="248" spans="1:10" x14ac:dyDescent="0.25">
      <c r="A248" s="37"/>
      <c r="B248" s="38"/>
      <c r="C248" s="38"/>
      <c r="D248" s="39"/>
      <c r="E248" s="40"/>
      <c r="F248" s="31" t="str">
        <f>IF(ISBLANK(TCTACTE[[#This Row],[F. Cobro]]),"Pendiente","Abonado")</f>
        <v>Pendiente</v>
      </c>
      <c r="G248" s="37"/>
      <c r="H248" s="45"/>
      <c r="I248" s="13">
        <f>IF(ISBLANK(TCTACTE[[#This Row],[Monto]]),0,IF(ISBLANK(TCTACTE[[#This Row],[F. Cobro]]),E248,0))</f>
        <v>0</v>
      </c>
      <c r="J248" s="13">
        <f>SUBTOTAL(9,$I$2:I248)</f>
        <v>0</v>
      </c>
    </row>
    <row r="249" spans="1:10" x14ac:dyDescent="0.25">
      <c r="A249" s="37"/>
      <c r="B249" s="38"/>
      <c r="C249" s="38"/>
      <c r="D249" s="39"/>
      <c r="E249" s="40"/>
      <c r="F249" s="31" t="str">
        <f>IF(ISBLANK(TCTACTE[[#This Row],[F. Cobro]]),"Pendiente","Abonado")</f>
        <v>Pendiente</v>
      </c>
      <c r="G249" s="37"/>
      <c r="H249" s="45"/>
      <c r="I249" s="13">
        <f>IF(ISBLANK(TCTACTE[[#This Row],[Monto]]),0,IF(ISBLANK(TCTACTE[[#This Row],[F. Cobro]]),E249,0))</f>
        <v>0</v>
      </c>
      <c r="J249" s="13">
        <f>SUBTOTAL(9,$I$2:I249)</f>
        <v>0</v>
      </c>
    </row>
    <row r="250" spans="1:10" x14ac:dyDescent="0.25">
      <c r="A250" s="37"/>
      <c r="B250" s="38"/>
      <c r="C250" s="38"/>
      <c r="D250" s="39"/>
      <c r="E250" s="40"/>
      <c r="F250" s="31" t="str">
        <f>IF(ISBLANK(TCTACTE[[#This Row],[F. Cobro]]),"Pendiente","Abonado")</f>
        <v>Pendiente</v>
      </c>
      <c r="G250" s="37"/>
      <c r="H250" s="45"/>
      <c r="I250" s="13">
        <f>IF(ISBLANK(TCTACTE[[#This Row],[Monto]]),0,IF(ISBLANK(TCTACTE[[#This Row],[F. Cobro]]),E250,0))</f>
        <v>0</v>
      </c>
      <c r="J250" s="13">
        <f>SUBTOTAL(9,$I$2:I250)</f>
        <v>0</v>
      </c>
    </row>
    <row r="251" spans="1:10" x14ac:dyDescent="0.25">
      <c r="A251" s="37"/>
      <c r="B251" s="38"/>
      <c r="C251" s="38"/>
      <c r="D251" s="39"/>
      <c r="E251" s="40"/>
      <c r="F251" s="31" t="str">
        <f>IF(ISBLANK(TCTACTE[[#This Row],[F. Cobro]]),"Pendiente","Abonado")</f>
        <v>Pendiente</v>
      </c>
      <c r="G251" s="37"/>
      <c r="H251" s="45"/>
      <c r="I251" s="13">
        <f>IF(ISBLANK(TCTACTE[[#This Row],[Monto]]),0,IF(ISBLANK(TCTACTE[[#This Row],[F. Cobro]]),E251,0))</f>
        <v>0</v>
      </c>
      <c r="J251" s="13">
        <f>SUBTOTAL(9,$I$2:I251)</f>
        <v>0</v>
      </c>
    </row>
    <row r="252" spans="1:10" x14ac:dyDescent="0.25">
      <c r="A252" s="37"/>
      <c r="B252" s="38"/>
      <c r="C252" s="38"/>
      <c r="D252" s="39"/>
      <c r="E252" s="40"/>
      <c r="F252" s="31" t="str">
        <f>IF(ISBLANK(TCTACTE[[#This Row],[F. Cobro]]),"Pendiente","Abonado")</f>
        <v>Pendiente</v>
      </c>
      <c r="G252" s="33"/>
      <c r="H252" s="46"/>
      <c r="I252" s="13">
        <f>IF(ISBLANK(TCTACTE[[#This Row],[Monto]]),0,IF(ISBLANK(TCTACTE[[#This Row],[F. Cobro]]),E252,0))</f>
        <v>0</v>
      </c>
      <c r="J252" s="13">
        <f>SUBTOTAL(9,$I$2:I252)</f>
        <v>0</v>
      </c>
    </row>
    <row r="253" spans="1:10" x14ac:dyDescent="0.25">
      <c r="A253" s="37"/>
      <c r="B253" s="38"/>
      <c r="C253" s="38"/>
      <c r="D253" s="39"/>
      <c r="E253" s="40"/>
      <c r="F253" s="31" t="str">
        <f>IF(ISBLANK(TCTACTE[[#This Row],[F. Cobro]]),"Pendiente","Abonado")</f>
        <v>Pendiente</v>
      </c>
      <c r="G253" s="33"/>
      <c r="H253" s="46"/>
      <c r="I253" s="13">
        <f>IF(ISBLANK(TCTACTE[[#This Row],[Monto]]),0,IF(ISBLANK(TCTACTE[[#This Row],[F. Cobro]]),E253,0))</f>
        <v>0</v>
      </c>
      <c r="J253" s="13">
        <f>SUBTOTAL(9,$I$2:I253)</f>
        <v>0</v>
      </c>
    </row>
    <row r="254" spans="1:10" x14ac:dyDescent="0.25">
      <c r="A254" s="37"/>
      <c r="B254" s="38"/>
      <c r="C254" s="38"/>
      <c r="D254" s="39"/>
      <c r="E254" s="40"/>
      <c r="F254" s="31" t="str">
        <f>IF(ISBLANK(TCTACTE[[#This Row],[F. Cobro]]),"Pendiente","Abonado")</f>
        <v>Pendiente</v>
      </c>
      <c r="G254" s="33"/>
      <c r="H254" s="46"/>
      <c r="I254" s="13">
        <f>IF(ISBLANK(TCTACTE[[#This Row],[Monto]]),0,IF(ISBLANK(TCTACTE[[#This Row],[F. Cobro]]),E254,0))</f>
        <v>0</v>
      </c>
      <c r="J254" s="13">
        <f>SUBTOTAL(9,$I$2:I254)</f>
        <v>0</v>
      </c>
    </row>
    <row r="255" spans="1:10" x14ac:dyDescent="0.25">
      <c r="A255" s="37"/>
      <c r="B255" s="38"/>
      <c r="C255" s="38"/>
      <c r="D255" s="39"/>
      <c r="E255" s="40"/>
      <c r="F255" s="31" t="str">
        <f>IF(ISBLANK(TCTACTE[[#This Row],[F. Cobro]]),"Pendiente","Abonado")</f>
        <v>Pendiente</v>
      </c>
      <c r="G255" s="33"/>
      <c r="H255" s="46"/>
      <c r="I255" s="13">
        <f>IF(ISBLANK(TCTACTE[[#This Row],[Monto]]),0,IF(ISBLANK(TCTACTE[[#This Row],[F. Cobro]]),E255,0))</f>
        <v>0</v>
      </c>
      <c r="J255" s="13">
        <f>SUBTOTAL(9,$I$2:I255)</f>
        <v>0</v>
      </c>
    </row>
    <row r="256" spans="1:10" x14ac:dyDescent="0.25">
      <c r="A256" s="37"/>
      <c r="B256" s="38"/>
      <c r="C256" s="38"/>
      <c r="D256" s="39"/>
      <c r="E256" s="40"/>
      <c r="F256" s="31" t="str">
        <f>IF(ISBLANK(TCTACTE[[#This Row],[F. Cobro]]),"Pendiente","Abonado")</f>
        <v>Pendiente</v>
      </c>
      <c r="G256" s="33"/>
      <c r="H256" s="46"/>
      <c r="I256" s="13">
        <f>IF(ISBLANK(TCTACTE[[#This Row],[Monto]]),0,IF(ISBLANK(TCTACTE[[#This Row],[F. Cobro]]),E256,0))</f>
        <v>0</v>
      </c>
      <c r="J256" s="13">
        <f>SUBTOTAL(9,$I$2:I256)</f>
        <v>0</v>
      </c>
    </row>
    <row r="257" spans="1:10" x14ac:dyDescent="0.25">
      <c r="A257" s="37"/>
      <c r="B257" s="38"/>
      <c r="C257" s="38"/>
      <c r="D257" s="39"/>
      <c r="E257" s="40"/>
      <c r="F257" s="31" t="str">
        <f>IF(ISBLANK(TCTACTE[[#This Row],[F. Cobro]]),"Pendiente","Abonado")</f>
        <v>Pendiente</v>
      </c>
      <c r="G257" s="33"/>
      <c r="H257" s="46"/>
      <c r="I257" s="13">
        <f>IF(ISBLANK(TCTACTE[[#This Row],[Monto]]),0,IF(ISBLANK(TCTACTE[[#This Row],[F. Cobro]]),E257,0))</f>
        <v>0</v>
      </c>
      <c r="J257" s="13">
        <f>SUBTOTAL(9,$I$2:I257)</f>
        <v>0</v>
      </c>
    </row>
    <row r="258" spans="1:10" x14ac:dyDescent="0.25">
      <c r="A258" s="37"/>
      <c r="B258" s="38"/>
      <c r="C258" s="38"/>
      <c r="D258" s="39"/>
      <c r="E258" s="40"/>
      <c r="F258" s="31" t="str">
        <f>IF(ISBLANK(TCTACTE[[#This Row],[F. Cobro]]),"Pendiente","Abonado")</f>
        <v>Pendiente</v>
      </c>
      <c r="G258" s="33"/>
      <c r="H258" s="46"/>
      <c r="I258" s="13">
        <f>IF(ISBLANK(TCTACTE[[#This Row],[Monto]]),0,IF(ISBLANK(TCTACTE[[#This Row],[F. Cobro]]),E258,0))</f>
        <v>0</v>
      </c>
      <c r="J258" s="13">
        <f>SUBTOTAL(9,$I$2:I258)</f>
        <v>0</v>
      </c>
    </row>
    <row r="259" spans="1:10" x14ac:dyDescent="0.25">
      <c r="A259" s="37"/>
      <c r="B259" s="38"/>
      <c r="C259" s="38"/>
      <c r="D259" s="39"/>
      <c r="E259" s="40"/>
      <c r="F259" s="31" t="str">
        <f>IF(ISBLANK(TCTACTE[[#This Row],[F. Cobro]]),"Pendiente","Abonado")</f>
        <v>Pendiente</v>
      </c>
      <c r="G259" s="33"/>
      <c r="H259" s="46"/>
      <c r="I259" s="13">
        <f>IF(ISBLANK(TCTACTE[[#This Row],[Monto]]),0,IF(ISBLANK(TCTACTE[[#This Row],[F. Cobro]]),E259,0))</f>
        <v>0</v>
      </c>
      <c r="J259" s="13">
        <f>SUBTOTAL(9,$I$2:I259)</f>
        <v>0</v>
      </c>
    </row>
    <row r="260" spans="1:10" x14ac:dyDescent="0.25">
      <c r="A260" s="37"/>
      <c r="B260" s="38"/>
      <c r="C260" s="38"/>
      <c r="D260" s="39"/>
      <c r="E260" s="40"/>
      <c r="F260" s="31" t="str">
        <f>IF(ISBLANK(TCTACTE[[#This Row],[F. Cobro]]),"Pendiente","Abonado")</f>
        <v>Pendiente</v>
      </c>
      <c r="G260" s="33"/>
      <c r="H260" s="46"/>
      <c r="I260" s="13">
        <f>IF(ISBLANK(TCTACTE[[#This Row],[Monto]]),0,IF(ISBLANK(TCTACTE[[#This Row],[F. Cobro]]),E260,0))</f>
        <v>0</v>
      </c>
      <c r="J260" s="13">
        <f>SUBTOTAL(9,$I$2:I260)</f>
        <v>0</v>
      </c>
    </row>
    <row r="261" spans="1:10" x14ac:dyDescent="0.25">
      <c r="A261" s="37"/>
      <c r="B261" s="38"/>
      <c r="C261" s="38"/>
      <c r="D261" s="39"/>
      <c r="E261" s="40"/>
      <c r="F261" s="31" t="str">
        <f>IF(ISBLANK(TCTACTE[[#This Row],[F. Cobro]]),"Pendiente","Abonado")</f>
        <v>Pendiente</v>
      </c>
      <c r="G261" s="33"/>
      <c r="H261" s="46"/>
      <c r="I261" s="13">
        <f>IF(ISBLANK(TCTACTE[[#This Row],[Monto]]),0,IF(ISBLANK(TCTACTE[[#This Row],[F. Cobro]]),E261,0))</f>
        <v>0</v>
      </c>
      <c r="J261" s="13">
        <f>SUBTOTAL(9,$I$2:I261)</f>
        <v>0</v>
      </c>
    </row>
    <row r="262" spans="1:10" x14ac:dyDescent="0.25">
      <c r="A262" s="37"/>
      <c r="B262" s="38"/>
      <c r="C262" s="38"/>
      <c r="D262" s="39"/>
      <c r="E262" s="40"/>
      <c r="F262" s="31" t="str">
        <f>IF(ISBLANK(TCTACTE[[#This Row],[F. Cobro]]),"Pendiente","Abonado")</f>
        <v>Pendiente</v>
      </c>
      <c r="G262" s="33"/>
      <c r="H262" s="46"/>
      <c r="I262" s="13">
        <f>IF(ISBLANK(TCTACTE[[#This Row],[Monto]]),0,IF(ISBLANK(TCTACTE[[#This Row],[F. Cobro]]),E262,0))</f>
        <v>0</v>
      </c>
      <c r="J262" s="13">
        <f>SUBTOTAL(9,$I$2:I262)</f>
        <v>0</v>
      </c>
    </row>
    <row r="263" spans="1:10" x14ac:dyDescent="0.25">
      <c r="A263" s="37"/>
      <c r="B263" s="38"/>
      <c r="C263" s="38"/>
      <c r="D263" s="39"/>
      <c r="E263" s="40"/>
      <c r="F263" s="31" t="str">
        <f>IF(ISBLANK(TCTACTE[[#This Row],[F. Cobro]]),"Pendiente","Abonado")</f>
        <v>Pendiente</v>
      </c>
      <c r="G263" s="37"/>
      <c r="H263" s="45"/>
      <c r="I263" s="13">
        <f>IF(ISBLANK(TCTACTE[[#This Row],[Monto]]),0,IF(ISBLANK(TCTACTE[[#This Row],[F. Cobro]]),E263,0))</f>
        <v>0</v>
      </c>
      <c r="J263" s="13">
        <f>SUBTOTAL(9,$I$2:I263)</f>
        <v>0</v>
      </c>
    </row>
    <row r="264" spans="1:10" x14ac:dyDescent="0.25">
      <c r="A264" s="37"/>
      <c r="B264" s="38"/>
      <c r="C264" s="38"/>
      <c r="D264" s="39"/>
      <c r="E264" s="40"/>
      <c r="F264" s="31" t="str">
        <f>IF(ISBLANK(TCTACTE[[#This Row],[F. Cobro]]),"Pendiente","Abonado")</f>
        <v>Pendiente</v>
      </c>
      <c r="G264" s="37"/>
      <c r="H264" s="45"/>
      <c r="I264" s="13">
        <f>IF(ISBLANK(TCTACTE[[#This Row],[Monto]]),0,IF(ISBLANK(TCTACTE[[#This Row],[F. Cobro]]),E264,0))</f>
        <v>0</v>
      </c>
      <c r="J264" s="13">
        <f>SUBTOTAL(9,$I$2:I264)</f>
        <v>0</v>
      </c>
    </row>
    <row r="265" spans="1:10" x14ac:dyDescent="0.25">
      <c r="A265" s="37"/>
      <c r="B265" s="38"/>
      <c r="C265" s="38"/>
      <c r="D265" s="39"/>
      <c r="E265" s="40"/>
      <c r="F265" s="31" t="str">
        <f>IF(ISBLANK(TCTACTE[[#This Row],[F. Cobro]]),"Pendiente","Abonado")</f>
        <v>Pendiente</v>
      </c>
      <c r="G265" s="37"/>
      <c r="H265" s="45"/>
      <c r="I265" s="13">
        <f>IF(ISBLANK(TCTACTE[[#This Row],[Monto]]),0,IF(ISBLANK(TCTACTE[[#This Row],[F. Cobro]]),E265,0))</f>
        <v>0</v>
      </c>
      <c r="J265" s="13">
        <f>SUBTOTAL(9,$I$2:I265)</f>
        <v>0</v>
      </c>
    </row>
    <row r="266" spans="1:10" x14ac:dyDescent="0.25">
      <c r="A266" s="37"/>
      <c r="B266" s="38"/>
      <c r="C266" s="38"/>
      <c r="D266" s="39"/>
      <c r="E266" s="40"/>
      <c r="F266" s="31" t="str">
        <f>IF(ISBLANK(TCTACTE[[#This Row],[F. Cobro]]),"Pendiente","Abonado")</f>
        <v>Pendiente</v>
      </c>
      <c r="G266" s="37"/>
      <c r="H266" s="45"/>
      <c r="I266" s="13">
        <f>IF(ISBLANK(TCTACTE[[#This Row],[Monto]]),0,IF(ISBLANK(TCTACTE[[#This Row],[F. Cobro]]),E266,0))</f>
        <v>0</v>
      </c>
      <c r="J266" s="13">
        <f>SUBTOTAL(9,$I$2:I266)</f>
        <v>0</v>
      </c>
    </row>
    <row r="267" spans="1:10" x14ac:dyDescent="0.25">
      <c r="A267" s="37"/>
      <c r="B267" s="38"/>
      <c r="C267" s="38"/>
      <c r="D267" s="39"/>
      <c r="E267" s="40"/>
      <c r="F267" s="31" t="str">
        <f>IF(ISBLANK(TCTACTE[[#This Row],[F. Cobro]]),"Pendiente","Abonado")</f>
        <v>Pendiente</v>
      </c>
      <c r="G267" s="37"/>
      <c r="H267" s="45"/>
      <c r="I267" s="13">
        <f>IF(ISBLANK(TCTACTE[[#This Row],[Monto]]),0,IF(ISBLANK(TCTACTE[[#This Row],[F. Cobro]]),E267,0))</f>
        <v>0</v>
      </c>
      <c r="J267" s="13">
        <f>SUBTOTAL(9,$I$2:I267)</f>
        <v>0</v>
      </c>
    </row>
    <row r="268" spans="1:10" x14ac:dyDescent="0.25">
      <c r="A268" s="37"/>
      <c r="B268" s="38"/>
      <c r="C268" s="38"/>
      <c r="D268" s="39"/>
      <c r="E268" s="40"/>
      <c r="F268" s="31" t="str">
        <f>IF(ISBLANK(TCTACTE[[#This Row],[F. Cobro]]),"Pendiente","Abonado")</f>
        <v>Pendiente</v>
      </c>
      <c r="G268" s="37"/>
      <c r="H268" s="45"/>
      <c r="I268" s="13">
        <f>IF(ISBLANK(TCTACTE[[#This Row],[Monto]]),0,IF(ISBLANK(TCTACTE[[#This Row],[F. Cobro]]),E268,0))</f>
        <v>0</v>
      </c>
      <c r="J268" s="13">
        <f>SUBTOTAL(9,$I$2:I268)</f>
        <v>0</v>
      </c>
    </row>
    <row r="269" spans="1:10" x14ac:dyDescent="0.25">
      <c r="A269" s="37"/>
      <c r="B269" s="38"/>
      <c r="C269" s="38"/>
      <c r="D269" s="39"/>
      <c r="E269" s="40"/>
      <c r="F269" s="31" t="str">
        <f>IF(ISBLANK(TCTACTE[[#This Row],[F. Cobro]]),"Pendiente","Abonado")</f>
        <v>Pendiente</v>
      </c>
      <c r="G269" s="37"/>
      <c r="H269" s="45"/>
      <c r="I269" s="13">
        <f>IF(ISBLANK(TCTACTE[[#This Row],[Monto]]),0,IF(ISBLANK(TCTACTE[[#This Row],[F. Cobro]]),E269,0))</f>
        <v>0</v>
      </c>
      <c r="J269" s="13">
        <f>SUBTOTAL(9,$I$2:I269)</f>
        <v>0</v>
      </c>
    </row>
    <row r="270" spans="1:10" x14ac:dyDescent="0.25">
      <c r="A270" s="37"/>
      <c r="B270" s="38"/>
      <c r="C270" s="38"/>
      <c r="D270" s="39"/>
      <c r="E270" s="40"/>
      <c r="F270" s="31" t="str">
        <f>IF(ISBLANK(TCTACTE[[#This Row],[F. Cobro]]),"Pendiente","Abonado")</f>
        <v>Pendiente</v>
      </c>
      <c r="G270" s="37"/>
      <c r="H270" s="45"/>
      <c r="I270" s="13">
        <f>IF(ISBLANK(TCTACTE[[#This Row],[Monto]]),0,IF(ISBLANK(TCTACTE[[#This Row],[F. Cobro]]),E270,0))</f>
        <v>0</v>
      </c>
      <c r="J270" s="13">
        <f>SUBTOTAL(9,$I$2:I270)</f>
        <v>0</v>
      </c>
    </row>
    <row r="271" spans="1:10" x14ac:dyDescent="0.25">
      <c r="A271" s="37"/>
      <c r="B271" s="38"/>
      <c r="C271" s="38"/>
      <c r="D271" s="39"/>
      <c r="E271" s="40"/>
      <c r="F271" s="31" t="str">
        <f>IF(ISBLANK(TCTACTE[[#This Row],[F. Cobro]]),"Pendiente","Abonado")</f>
        <v>Pendiente</v>
      </c>
      <c r="G271" s="37"/>
      <c r="H271" s="45"/>
      <c r="I271" s="13">
        <f>IF(ISBLANK(TCTACTE[[#This Row],[Monto]]),0,IF(ISBLANK(TCTACTE[[#This Row],[F. Cobro]]),E271,0))</f>
        <v>0</v>
      </c>
      <c r="J271" s="13">
        <f>SUBTOTAL(9,$I$2:I271)</f>
        <v>0</v>
      </c>
    </row>
    <row r="272" spans="1:10" x14ac:dyDescent="0.25">
      <c r="A272" s="33"/>
      <c r="B272" s="34"/>
      <c r="C272" s="34"/>
      <c r="D272" s="35"/>
      <c r="E272" s="36"/>
      <c r="F272" s="31" t="str">
        <f>IF(ISBLANK(TCTACTE[[#This Row],[F. Cobro]]),"Pendiente","Abonado")</f>
        <v>Pendiente</v>
      </c>
      <c r="G272" s="33"/>
      <c r="H272" s="46"/>
      <c r="I272" s="13">
        <f>IF(ISBLANK(TCTACTE[[#This Row],[Monto]]),0,IF(ISBLANK(TCTACTE[[#This Row],[F. Cobro]]),E272,0))</f>
        <v>0</v>
      </c>
      <c r="J272" s="13">
        <f>SUBTOTAL(9,$I$2:I272)</f>
        <v>0</v>
      </c>
    </row>
    <row r="273" spans="1:10" x14ac:dyDescent="0.25">
      <c r="A273" s="37"/>
      <c r="B273" s="38"/>
      <c r="C273" s="38"/>
      <c r="D273" s="39"/>
      <c r="E273" s="40"/>
      <c r="F273" s="31" t="str">
        <f>IF(ISBLANK(TCTACTE[[#This Row],[F. Cobro]]),"Pendiente","Abonado")</f>
        <v>Pendiente</v>
      </c>
      <c r="G273" s="37"/>
      <c r="H273" s="45"/>
      <c r="I273" s="13">
        <f>IF(ISBLANK(TCTACTE[[#This Row],[Monto]]),0,IF(ISBLANK(TCTACTE[[#This Row],[F. Cobro]]),E273,0))</f>
        <v>0</v>
      </c>
      <c r="J273" s="13">
        <f>SUBTOTAL(9,$I$2:I273)</f>
        <v>0</v>
      </c>
    </row>
    <row r="274" spans="1:10" x14ac:dyDescent="0.25">
      <c r="A274" s="37"/>
      <c r="B274" s="38"/>
      <c r="C274" s="38"/>
      <c r="D274" s="39"/>
      <c r="E274" s="40"/>
      <c r="F274" s="31" t="str">
        <f>IF(ISBLANK(TCTACTE[[#This Row],[F. Cobro]]),"Pendiente","Abonado")</f>
        <v>Pendiente</v>
      </c>
      <c r="G274" s="37"/>
      <c r="H274" s="45"/>
      <c r="I274" s="13">
        <f>IF(ISBLANK(TCTACTE[[#This Row],[Monto]]),0,IF(ISBLANK(TCTACTE[[#This Row],[F. Cobro]]),E274,0))</f>
        <v>0</v>
      </c>
      <c r="J274" s="13">
        <f>SUBTOTAL(9,$I$2:I274)</f>
        <v>0</v>
      </c>
    </row>
    <row r="275" spans="1:10" x14ac:dyDescent="0.25">
      <c r="A275" s="37"/>
      <c r="B275" s="38"/>
      <c r="C275" s="38"/>
      <c r="D275" s="39"/>
      <c r="E275" s="40"/>
      <c r="F275" s="31" t="str">
        <f>IF(ISBLANK(TCTACTE[[#This Row],[F. Cobro]]),"Pendiente","Abonado")</f>
        <v>Pendiente</v>
      </c>
      <c r="G275" s="37"/>
      <c r="H275" s="45"/>
      <c r="I275" s="13">
        <f>IF(ISBLANK(TCTACTE[[#This Row],[Monto]]),0,IF(ISBLANK(TCTACTE[[#This Row],[F. Cobro]]),E275,0))</f>
        <v>0</v>
      </c>
      <c r="J275" s="13">
        <f>SUBTOTAL(9,$I$2:I275)</f>
        <v>0</v>
      </c>
    </row>
    <row r="276" spans="1:10" x14ac:dyDescent="0.25">
      <c r="A276" s="37"/>
      <c r="B276" s="38"/>
      <c r="C276" s="38"/>
      <c r="D276" s="39"/>
      <c r="E276" s="40"/>
      <c r="F276" s="31" t="str">
        <f>IF(ISBLANK(TCTACTE[[#This Row],[F. Cobro]]),"Pendiente","Abonado")</f>
        <v>Pendiente</v>
      </c>
      <c r="G276" s="37"/>
      <c r="H276" s="45"/>
      <c r="I276" s="13">
        <f>IF(ISBLANK(TCTACTE[[#This Row],[Monto]]),0,IF(ISBLANK(TCTACTE[[#This Row],[F. Cobro]]),E276,0))</f>
        <v>0</v>
      </c>
      <c r="J276" s="13">
        <f>SUBTOTAL(9,$I$2:I276)</f>
        <v>0</v>
      </c>
    </row>
    <row r="277" spans="1:10" x14ac:dyDescent="0.25">
      <c r="A277" s="37"/>
      <c r="B277" s="38"/>
      <c r="C277" s="38"/>
      <c r="D277" s="39"/>
      <c r="E277" s="40"/>
      <c r="F277" s="31" t="str">
        <f>IF(ISBLANK(TCTACTE[[#This Row],[F. Cobro]]),"Pendiente","Abonado")</f>
        <v>Pendiente</v>
      </c>
      <c r="G277" s="37"/>
      <c r="H277" s="45"/>
      <c r="I277" s="13">
        <f>IF(ISBLANK(TCTACTE[[#This Row],[Monto]]),0,IF(ISBLANK(TCTACTE[[#This Row],[F. Cobro]]),E277,0))</f>
        <v>0</v>
      </c>
      <c r="J277" s="13">
        <f>SUBTOTAL(9,$I$2:I277)</f>
        <v>0</v>
      </c>
    </row>
    <row r="278" spans="1:10" x14ac:dyDescent="0.25">
      <c r="A278" s="37"/>
      <c r="B278" s="38"/>
      <c r="C278" s="38"/>
      <c r="D278" s="39"/>
      <c r="E278" s="40"/>
      <c r="F278" s="31" t="str">
        <f>IF(ISBLANK(TCTACTE[[#This Row],[F. Cobro]]),"Pendiente","Abonado")</f>
        <v>Pendiente</v>
      </c>
      <c r="G278" s="37"/>
      <c r="H278" s="45"/>
      <c r="I278" s="13">
        <f>IF(ISBLANK(TCTACTE[[#This Row],[Monto]]),0,IF(ISBLANK(TCTACTE[[#This Row],[F. Cobro]]),E278,0))</f>
        <v>0</v>
      </c>
      <c r="J278" s="13">
        <f>SUBTOTAL(9,$I$2:I278)</f>
        <v>0</v>
      </c>
    </row>
    <row r="279" spans="1:10" x14ac:dyDescent="0.25">
      <c r="A279" s="37"/>
      <c r="B279" s="38"/>
      <c r="C279" s="38"/>
      <c r="D279" s="39"/>
      <c r="E279" s="40"/>
      <c r="F279" s="31" t="str">
        <f>IF(ISBLANK(TCTACTE[[#This Row],[F. Cobro]]),"Pendiente","Abonado")</f>
        <v>Pendiente</v>
      </c>
      <c r="G279" s="37"/>
      <c r="H279" s="45"/>
      <c r="I279" s="13">
        <f>IF(ISBLANK(TCTACTE[[#This Row],[Monto]]),0,IF(ISBLANK(TCTACTE[[#This Row],[F. Cobro]]),E279,0))</f>
        <v>0</v>
      </c>
      <c r="J279" s="13">
        <f>SUBTOTAL(9,$I$2:I279)</f>
        <v>0</v>
      </c>
    </row>
    <row r="280" spans="1:10" x14ac:dyDescent="0.25">
      <c r="A280" s="37"/>
      <c r="B280" s="38"/>
      <c r="C280" s="38"/>
      <c r="D280" s="39"/>
      <c r="E280" s="40"/>
      <c r="F280" s="31" t="str">
        <f>IF(ISBLANK(TCTACTE[[#This Row],[F. Cobro]]),"Pendiente","Abonado")</f>
        <v>Pendiente</v>
      </c>
      <c r="G280" s="37"/>
      <c r="H280" s="45"/>
      <c r="I280" s="13">
        <f>IF(ISBLANK(TCTACTE[[#This Row],[Monto]]),0,IF(ISBLANK(TCTACTE[[#This Row],[F. Cobro]]),E280,0))</f>
        <v>0</v>
      </c>
      <c r="J280" s="13">
        <f>SUBTOTAL(9,$I$2:I280)</f>
        <v>0</v>
      </c>
    </row>
    <row r="281" spans="1:10" x14ac:dyDescent="0.25">
      <c r="A281" s="37"/>
      <c r="B281" s="38"/>
      <c r="C281" s="38"/>
      <c r="D281" s="39"/>
      <c r="E281" s="40"/>
      <c r="F281" s="31" t="str">
        <f>IF(ISBLANK(TCTACTE[[#This Row],[F. Cobro]]),"Pendiente","Abonado")</f>
        <v>Pendiente</v>
      </c>
      <c r="G281" s="37"/>
      <c r="H281" s="45"/>
      <c r="I281" s="13">
        <f>IF(ISBLANK(TCTACTE[[#This Row],[Monto]]),0,IF(ISBLANK(TCTACTE[[#This Row],[F. Cobro]]),E281,0))</f>
        <v>0</v>
      </c>
      <c r="J281" s="13">
        <f>SUBTOTAL(9,$I$2:I281)</f>
        <v>0</v>
      </c>
    </row>
    <row r="282" spans="1:10" x14ac:dyDescent="0.25">
      <c r="A282" s="37"/>
      <c r="B282" s="38"/>
      <c r="C282" s="38"/>
      <c r="D282" s="39"/>
      <c r="E282" s="40"/>
      <c r="F282" s="31" t="str">
        <f>IF(ISBLANK(TCTACTE[[#This Row],[F. Cobro]]),"Pendiente","Abonado")</f>
        <v>Pendiente</v>
      </c>
      <c r="G282" s="37"/>
      <c r="H282" s="45"/>
      <c r="I282" s="13">
        <f>IF(ISBLANK(TCTACTE[[#This Row],[Monto]]),0,IF(ISBLANK(TCTACTE[[#This Row],[F. Cobro]]),E282,0))</f>
        <v>0</v>
      </c>
      <c r="J282" s="13">
        <f>SUBTOTAL(9,$I$2:I282)</f>
        <v>0</v>
      </c>
    </row>
    <row r="283" spans="1:10" x14ac:dyDescent="0.25">
      <c r="A283" s="37"/>
      <c r="B283" s="38"/>
      <c r="C283" s="38"/>
      <c r="D283" s="39"/>
      <c r="E283" s="40"/>
      <c r="F283" s="31" t="str">
        <f>IF(ISBLANK(TCTACTE[[#This Row],[F. Cobro]]),"Pendiente","Abonado")</f>
        <v>Pendiente</v>
      </c>
      <c r="G283" s="37"/>
      <c r="H283" s="45"/>
      <c r="I283" s="13">
        <f>IF(ISBLANK(TCTACTE[[#This Row],[Monto]]),0,IF(ISBLANK(TCTACTE[[#This Row],[F. Cobro]]),E283,0))</f>
        <v>0</v>
      </c>
      <c r="J283" s="13">
        <f>SUBTOTAL(9,$I$2:I283)</f>
        <v>0</v>
      </c>
    </row>
    <row r="284" spans="1:10" x14ac:dyDescent="0.25">
      <c r="A284" s="37"/>
      <c r="B284" s="38"/>
      <c r="C284" s="38"/>
      <c r="D284" s="39"/>
      <c r="E284" s="40"/>
      <c r="F284" s="31" t="str">
        <f>IF(ISBLANK(TCTACTE[[#This Row],[F. Cobro]]),"Pendiente","Abonado")</f>
        <v>Pendiente</v>
      </c>
      <c r="G284" s="37"/>
      <c r="H284" s="45"/>
      <c r="I284" s="13">
        <f>IF(ISBLANK(TCTACTE[[#This Row],[Monto]]),0,IF(ISBLANK(TCTACTE[[#This Row],[F. Cobro]]),E284,0))</f>
        <v>0</v>
      </c>
      <c r="J284" s="13">
        <f>SUBTOTAL(9,$I$2:I284)</f>
        <v>0</v>
      </c>
    </row>
    <row r="285" spans="1:10" x14ac:dyDescent="0.25">
      <c r="A285" s="37"/>
      <c r="B285" s="38"/>
      <c r="C285" s="38"/>
      <c r="D285" s="39"/>
      <c r="E285" s="40"/>
      <c r="F285" s="31" t="str">
        <f>IF(ISBLANK(TCTACTE[[#This Row],[F. Cobro]]),"Pendiente","Abonado")</f>
        <v>Pendiente</v>
      </c>
      <c r="G285" s="37"/>
      <c r="H285" s="45"/>
      <c r="I285" s="13">
        <f>IF(ISBLANK(TCTACTE[[#This Row],[Monto]]),0,IF(ISBLANK(TCTACTE[[#This Row],[F. Cobro]]),E285,0))</f>
        <v>0</v>
      </c>
      <c r="J285" s="13">
        <f>SUBTOTAL(9,$I$2:I285)</f>
        <v>0</v>
      </c>
    </row>
    <row r="286" spans="1:10" x14ac:dyDescent="0.25">
      <c r="A286" s="37"/>
      <c r="B286" s="38"/>
      <c r="C286" s="38"/>
      <c r="D286" s="39"/>
      <c r="E286" s="40"/>
      <c r="F286" s="31" t="str">
        <f>IF(ISBLANK(TCTACTE[[#This Row],[F. Cobro]]),"Pendiente","Abonado")</f>
        <v>Pendiente</v>
      </c>
      <c r="G286" s="37"/>
      <c r="H286" s="45"/>
      <c r="I286" s="13">
        <f>IF(ISBLANK(TCTACTE[[#This Row],[Monto]]),0,IF(ISBLANK(TCTACTE[[#This Row],[F. Cobro]]),E286,0))</f>
        <v>0</v>
      </c>
      <c r="J286" s="13">
        <f>SUBTOTAL(9,$I$2:I286)</f>
        <v>0</v>
      </c>
    </row>
    <row r="287" spans="1:10" x14ac:dyDescent="0.25">
      <c r="A287" s="37"/>
      <c r="B287" s="38"/>
      <c r="C287" s="38"/>
      <c r="D287" s="39"/>
      <c r="E287" s="40"/>
      <c r="F287" s="31" t="str">
        <f>IF(ISBLANK(TCTACTE[[#This Row],[F. Cobro]]),"Pendiente","Abonado")</f>
        <v>Pendiente</v>
      </c>
      <c r="G287" s="37"/>
      <c r="H287" s="45"/>
      <c r="I287" s="13">
        <f>IF(ISBLANK(TCTACTE[[#This Row],[Monto]]),0,IF(ISBLANK(TCTACTE[[#This Row],[F. Cobro]]),E287,0))</f>
        <v>0</v>
      </c>
      <c r="J287" s="13">
        <f>SUBTOTAL(9,$I$2:I287)</f>
        <v>0</v>
      </c>
    </row>
    <row r="288" spans="1:10" x14ac:dyDescent="0.25">
      <c r="A288" s="37"/>
      <c r="B288" s="38"/>
      <c r="C288" s="38"/>
      <c r="D288" s="39"/>
      <c r="E288" s="40"/>
      <c r="F288" s="31" t="str">
        <f>IF(ISBLANK(TCTACTE[[#This Row],[F. Cobro]]),"Pendiente","Abonado")</f>
        <v>Pendiente</v>
      </c>
      <c r="G288" s="37"/>
      <c r="H288" s="45"/>
      <c r="I288" s="13">
        <f>IF(ISBLANK(TCTACTE[[#This Row],[Monto]]),0,IF(ISBLANK(TCTACTE[[#This Row],[F. Cobro]]),E288,0))</f>
        <v>0</v>
      </c>
      <c r="J288" s="13">
        <f>SUBTOTAL(9,$I$2:I288)</f>
        <v>0</v>
      </c>
    </row>
    <row r="289" spans="1:10" x14ac:dyDescent="0.25">
      <c r="A289" s="37"/>
      <c r="B289" s="38"/>
      <c r="C289" s="38"/>
      <c r="D289" s="39"/>
      <c r="E289" s="40"/>
      <c r="F289" s="31" t="str">
        <f>IF(ISBLANK(TCTACTE[[#This Row],[F. Cobro]]),"Pendiente","Abonado")</f>
        <v>Pendiente</v>
      </c>
      <c r="G289" s="37"/>
      <c r="H289" s="45"/>
      <c r="I289" s="13">
        <f>IF(ISBLANK(TCTACTE[[#This Row],[Monto]]),0,IF(ISBLANK(TCTACTE[[#This Row],[F. Cobro]]),E289,0))</f>
        <v>0</v>
      </c>
      <c r="J289" s="13">
        <f>SUBTOTAL(9,$I$2:I289)</f>
        <v>0</v>
      </c>
    </row>
    <row r="290" spans="1:10" x14ac:dyDescent="0.25">
      <c r="A290" s="37"/>
      <c r="B290" s="38"/>
      <c r="C290" s="38"/>
      <c r="D290" s="39"/>
      <c r="E290" s="40"/>
      <c r="F290" s="31" t="str">
        <f>IF(ISBLANK(TCTACTE[[#This Row],[F. Cobro]]),"Pendiente","Abonado")</f>
        <v>Pendiente</v>
      </c>
      <c r="G290" s="37"/>
      <c r="H290" s="45"/>
      <c r="I290" s="13">
        <f>IF(ISBLANK(TCTACTE[[#This Row],[Monto]]),0,IF(ISBLANK(TCTACTE[[#This Row],[F. Cobro]]),E290,0))</f>
        <v>0</v>
      </c>
      <c r="J290" s="13">
        <f>SUBTOTAL(9,$I$2:I290)</f>
        <v>0</v>
      </c>
    </row>
    <row r="291" spans="1:10" x14ac:dyDescent="0.25">
      <c r="A291" s="37"/>
      <c r="B291" s="38"/>
      <c r="C291" s="38"/>
      <c r="D291" s="39"/>
      <c r="E291" s="40"/>
      <c r="F291" s="31" t="str">
        <f>IF(ISBLANK(TCTACTE[[#This Row],[F. Cobro]]),"Pendiente","Abonado")</f>
        <v>Pendiente</v>
      </c>
      <c r="G291" s="37"/>
      <c r="H291" s="45"/>
      <c r="I291" s="13">
        <f>IF(ISBLANK(TCTACTE[[#This Row],[Monto]]),0,IF(ISBLANK(TCTACTE[[#This Row],[F. Cobro]]),E291,0))</f>
        <v>0</v>
      </c>
      <c r="J291" s="13">
        <f>SUBTOTAL(9,$I$2:I291)</f>
        <v>0</v>
      </c>
    </row>
    <row r="292" spans="1:10" x14ac:dyDescent="0.25">
      <c r="A292" s="37"/>
      <c r="B292" s="38"/>
      <c r="C292" s="38"/>
      <c r="D292" s="39"/>
      <c r="E292" s="40"/>
      <c r="F292" s="31" t="str">
        <f>IF(ISBLANK(TCTACTE[[#This Row],[F. Cobro]]),"Pendiente","Abonado")</f>
        <v>Pendiente</v>
      </c>
      <c r="G292" s="37"/>
      <c r="H292" s="45"/>
      <c r="I292" s="13">
        <f>IF(ISBLANK(TCTACTE[[#This Row],[Monto]]),0,IF(ISBLANK(TCTACTE[[#This Row],[F. Cobro]]),E292,0))</f>
        <v>0</v>
      </c>
      <c r="J292" s="13">
        <f>SUBTOTAL(9,$I$2:I292)</f>
        <v>0</v>
      </c>
    </row>
    <row r="293" spans="1:10" x14ac:dyDescent="0.25">
      <c r="A293" s="37"/>
      <c r="B293" s="38"/>
      <c r="C293" s="38"/>
      <c r="D293" s="39"/>
      <c r="E293" s="40"/>
      <c r="F293" s="31" t="str">
        <f>IF(ISBLANK(TCTACTE[[#This Row],[F. Cobro]]),"Pendiente","Abonado")</f>
        <v>Pendiente</v>
      </c>
      <c r="G293" s="37"/>
      <c r="H293" s="37"/>
      <c r="I293" s="13">
        <f>IF(ISBLANK(TCTACTE[[#This Row],[Monto]]),0,IF(ISBLANK(TCTACTE[[#This Row],[F. Cobro]]),E293,0))</f>
        <v>0</v>
      </c>
      <c r="J293" s="13">
        <f>SUBTOTAL(9,$I$2:I293)</f>
        <v>0</v>
      </c>
    </row>
    <row r="294" spans="1:10" x14ac:dyDescent="0.25">
      <c r="A294" s="37"/>
      <c r="B294" s="38"/>
      <c r="C294" s="38"/>
      <c r="D294" s="39"/>
      <c r="E294" s="40"/>
      <c r="F294" s="31" t="str">
        <f>IF(ISBLANK(TCTACTE[[#This Row],[F. Cobro]]),"Pendiente","Abonado")</f>
        <v>Pendiente</v>
      </c>
      <c r="G294" s="37"/>
      <c r="H294" s="45"/>
      <c r="I294" s="13">
        <f>IF(ISBLANK(TCTACTE[[#This Row],[Monto]]),0,IF(ISBLANK(TCTACTE[[#This Row],[F. Cobro]]),E294,0))</f>
        <v>0</v>
      </c>
      <c r="J294" s="13">
        <f>SUBTOTAL(9,$I$2:I294)</f>
        <v>0</v>
      </c>
    </row>
    <row r="295" spans="1:10" x14ac:dyDescent="0.25">
      <c r="A295" s="37"/>
      <c r="B295" s="38"/>
      <c r="C295" s="38"/>
      <c r="D295" s="39"/>
      <c r="E295" s="40"/>
      <c r="F295" s="31" t="str">
        <f>IF(ISBLANK(TCTACTE[[#This Row],[F. Cobro]]),"Pendiente","Abonado")</f>
        <v>Pendiente</v>
      </c>
      <c r="G295" s="37"/>
      <c r="H295" s="37"/>
      <c r="I295" s="13">
        <f>IF(ISBLANK(TCTACTE[[#This Row],[Monto]]),0,IF(ISBLANK(TCTACTE[[#This Row],[F. Cobro]]),E295,0))</f>
        <v>0</v>
      </c>
      <c r="J295" s="13">
        <f>SUBTOTAL(9,$I$2:I295)</f>
        <v>0</v>
      </c>
    </row>
    <row r="296" spans="1:10" x14ac:dyDescent="0.25">
      <c r="A296" s="37"/>
      <c r="B296" s="38"/>
      <c r="C296" s="38"/>
      <c r="D296" s="39"/>
      <c r="E296" s="40"/>
      <c r="F296" s="31" t="str">
        <f>IF(ISBLANK(TCTACTE[[#This Row],[F. Cobro]]),"Pendiente","Abonado")</f>
        <v>Pendiente</v>
      </c>
      <c r="G296" s="37"/>
      <c r="H296" s="45"/>
      <c r="I296" s="13">
        <f>IF(ISBLANK(TCTACTE[[#This Row],[Monto]]),0,IF(ISBLANK(TCTACTE[[#This Row],[F. Cobro]]),E296,0))</f>
        <v>0</v>
      </c>
      <c r="J296" s="13">
        <f>SUBTOTAL(9,$I$2:I296)</f>
        <v>0</v>
      </c>
    </row>
    <row r="297" spans="1:10" x14ac:dyDescent="0.25">
      <c r="A297" s="37"/>
      <c r="B297" s="38"/>
      <c r="C297" s="38"/>
      <c r="D297" s="39"/>
      <c r="E297" s="40"/>
      <c r="F297" s="31" t="str">
        <f>IF(ISBLANK(TCTACTE[[#This Row],[F. Cobro]]),"Pendiente","Abonado")</f>
        <v>Pendiente</v>
      </c>
      <c r="G297" s="37"/>
      <c r="H297" s="45"/>
      <c r="I297" s="13">
        <f>IF(ISBLANK(TCTACTE[[#This Row],[Monto]]),0,IF(ISBLANK(TCTACTE[[#This Row],[F. Cobro]]),E297,0))</f>
        <v>0</v>
      </c>
      <c r="J297" s="13">
        <f>SUBTOTAL(9,$I$2:I297)</f>
        <v>0</v>
      </c>
    </row>
    <row r="298" spans="1:10" x14ac:dyDescent="0.25">
      <c r="A298" s="37"/>
      <c r="B298" s="38"/>
      <c r="C298" s="38"/>
      <c r="D298" s="39"/>
      <c r="E298" s="40"/>
      <c r="F298" s="31" t="str">
        <f>IF(ISBLANK(TCTACTE[[#This Row],[F. Cobro]]),"Pendiente","Abonado")</f>
        <v>Pendiente</v>
      </c>
      <c r="G298" s="37"/>
      <c r="H298" s="45"/>
      <c r="I298" s="13">
        <f>IF(ISBLANK(TCTACTE[[#This Row],[Monto]]),0,IF(ISBLANK(TCTACTE[[#This Row],[F. Cobro]]),E298,0))</f>
        <v>0</v>
      </c>
      <c r="J298" s="13">
        <f>SUBTOTAL(9,$I$2:I298)</f>
        <v>0</v>
      </c>
    </row>
    <row r="299" spans="1:10" x14ac:dyDescent="0.25">
      <c r="A299" s="37"/>
      <c r="B299" s="38"/>
      <c r="C299" s="38"/>
      <c r="D299" s="39"/>
      <c r="E299" s="40"/>
      <c r="F299" s="31" t="str">
        <f>IF(ISBLANK(TCTACTE[[#This Row],[F. Cobro]]),"Pendiente","Abonado")</f>
        <v>Pendiente</v>
      </c>
      <c r="G299" s="37"/>
      <c r="H299" s="45"/>
      <c r="I299" s="13">
        <f>IF(ISBLANK(TCTACTE[[#This Row],[Monto]]),0,IF(ISBLANK(TCTACTE[[#This Row],[F. Cobro]]),E299,0))</f>
        <v>0</v>
      </c>
      <c r="J299" s="13">
        <f>SUBTOTAL(9,$I$2:I299)</f>
        <v>0</v>
      </c>
    </row>
    <row r="300" spans="1:10" x14ac:dyDescent="0.25">
      <c r="A300" s="37"/>
      <c r="B300" s="38"/>
      <c r="C300" s="38"/>
      <c r="D300" s="39"/>
      <c r="E300" s="40"/>
      <c r="F300" s="31" t="str">
        <f>IF(ISBLANK(TCTACTE[[#This Row],[F. Cobro]]),"Pendiente","Abonado")</f>
        <v>Pendiente</v>
      </c>
      <c r="G300" s="37"/>
      <c r="H300" s="45"/>
      <c r="I300" s="13">
        <f>IF(ISBLANK(TCTACTE[[#This Row],[Monto]]),0,IF(ISBLANK(TCTACTE[[#This Row],[F. Cobro]]),E300,0))</f>
        <v>0</v>
      </c>
      <c r="J300" s="13">
        <f>SUBTOTAL(9,$I$2:I300)</f>
        <v>0</v>
      </c>
    </row>
    <row r="301" spans="1:10" x14ac:dyDescent="0.25">
      <c r="A301" s="37"/>
      <c r="B301" s="38"/>
      <c r="C301" s="38"/>
      <c r="D301" s="39"/>
      <c r="E301" s="40"/>
      <c r="F301" s="31" t="str">
        <f>IF(ISBLANK(TCTACTE[[#This Row],[F. Cobro]]),"Pendiente","Abonado")</f>
        <v>Pendiente</v>
      </c>
      <c r="G301" s="37"/>
      <c r="H301" s="45"/>
      <c r="I301" s="13">
        <f>IF(ISBLANK(TCTACTE[[#This Row],[Monto]]),0,IF(ISBLANK(TCTACTE[[#This Row],[F. Cobro]]),E301,0))</f>
        <v>0</v>
      </c>
      <c r="J301" s="13">
        <f>SUBTOTAL(9,$I$2:I301)</f>
        <v>0</v>
      </c>
    </row>
    <row r="302" spans="1:10" x14ac:dyDescent="0.25">
      <c r="A302" s="37"/>
      <c r="B302" s="38"/>
      <c r="C302" s="38"/>
      <c r="D302" s="39"/>
      <c r="E302" s="40"/>
      <c r="F302" s="31" t="str">
        <f>IF(ISBLANK(TCTACTE[[#This Row],[F. Cobro]]),"Pendiente","Abonado")</f>
        <v>Pendiente</v>
      </c>
      <c r="G302" s="37"/>
      <c r="H302" s="45"/>
      <c r="I302" s="13">
        <f>IF(ISBLANK(TCTACTE[[#This Row],[Monto]]),0,IF(ISBLANK(TCTACTE[[#This Row],[F. Cobro]]),E302,0))</f>
        <v>0</v>
      </c>
      <c r="J302" s="13">
        <f>SUBTOTAL(9,$I$2:I302)</f>
        <v>0</v>
      </c>
    </row>
    <row r="303" spans="1:10" x14ac:dyDescent="0.25">
      <c r="A303" s="37"/>
      <c r="B303" s="38"/>
      <c r="C303" s="38"/>
      <c r="D303" s="39"/>
      <c r="E303" s="40"/>
      <c r="F303" s="31" t="str">
        <f>IF(ISBLANK(TCTACTE[[#This Row],[F. Cobro]]),"Pendiente","Abonado")</f>
        <v>Pendiente</v>
      </c>
      <c r="G303" s="37"/>
      <c r="H303" s="45"/>
      <c r="I303" s="13">
        <f>IF(ISBLANK(TCTACTE[[#This Row],[Monto]]),0,IF(ISBLANK(TCTACTE[[#This Row],[F. Cobro]]),E303,0))</f>
        <v>0</v>
      </c>
      <c r="J303" s="13">
        <f>SUBTOTAL(9,$I$2:I303)</f>
        <v>0</v>
      </c>
    </row>
    <row r="304" spans="1:10" x14ac:dyDescent="0.25">
      <c r="A304" s="37"/>
      <c r="B304" s="38"/>
      <c r="C304" s="38"/>
      <c r="D304" s="39"/>
      <c r="E304" s="40"/>
      <c r="F304" s="31" t="str">
        <f>IF(ISBLANK(TCTACTE[[#This Row],[F. Cobro]]),"Pendiente","Abonado")</f>
        <v>Pendiente</v>
      </c>
      <c r="G304" s="37"/>
      <c r="H304" s="45"/>
      <c r="I304" s="13">
        <f>IF(ISBLANK(TCTACTE[[#This Row],[Monto]]),0,IF(ISBLANK(TCTACTE[[#This Row],[F. Cobro]]),E304,0))</f>
        <v>0</v>
      </c>
      <c r="J304" s="13">
        <f>SUBTOTAL(9,$I$2:I304)</f>
        <v>0</v>
      </c>
    </row>
    <row r="305" spans="1:10" x14ac:dyDescent="0.25">
      <c r="A305" s="37"/>
      <c r="B305" s="38"/>
      <c r="C305" s="38"/>
      <c r="D305" s="39"/>
      <c r="E305" s="40"/>
      <c r="F305" s="31" t="str">
        <f>IF(ISBLANK(TCTACTE[[#This Row],[F. Cobro]]),"Pendiente","Abonado")</f>
        <v>Pendiente</v>
      </c>
      <c r="G305" s="37"/>
      <c r="H305" s="45"/>
      <c r="I305" s="13">
        <f>IF(ISBLANK(TCTACTE[[#This Row],[Monto]]),0,IF(ISBLANK(TCTACTE[[#This Row],[F. Cobro]]),E305,0))</f>
        <v>0</v>
      </c>
      <c r="J305" s="13">
        <f>SUBTOTAL(9,$I$2:I305)</f>
        <v>0</v>
      </c>
    </row>
    <row r="306" spans="1:10" x14ac:dyDescent="0.25">
      <c r="A306" s="37"/>
      <c r="B306" s="38"/>
      <c r="C306" s="38"/>
      <c r="D306" s="39"/>
      <c r="E306" s="40"/>
      <c r="F306" s="31" t="str">
        <f>IF(ISBLANK(TCTACTE[[#This Row],[F. Cobro]]),"Pendiente","Abonado")</f>
        <v>Pendiente</v>
      </c>
      <c r="G306" s="37"/>
      <c r="H306" s="45"/>
      <c r="I306" s="13">
        <f>IF(ISBLANK(TCTACTE[[#This Row],[Monto]]),0,IF(ISBLANK(TCTACTE[[#This Row],[F. Cobro]]),E306,0))</f>
        <v>0</v>
      </c>
      <c r="J306" s="13">
        <f>SUBTOTAL(9,$I$2:I306)</f>
        <v>0</v>
      </c>
    </row>
    <row r="307" spans="1:10" x14ac:dyDescent="0.25">
      <c r="A307" s="37"/>
      <c r="B307" s="38"/>
      <c r="C307" s="38"/>
      <c r="D307" s="39"/>
      <c r="E307" s="40"/>
      <c r="F307" s="31" t="str">
        <f>IF(ISBLANK(TCTACTE[[#This Row],[F. Cobro]]),"Pendiente","Abonado")</f>
        <v>Pendiente</v>
      </c>
      <c r="G307" s="37"/>
      <c r="H307" s="45"/>
      <c r="I307" s="13">
        <f>IF(ISBLANK(TCTACTE[[#This Row],[Monto]]),0,IF(ISBLANK(TCTACTE[[#This Row],[F. Cobro]]),E307,0))</f>
        <v>0</v>
      </c>
      <c r="J307" s="13">
        <f>SUBTOTAL(9,$I$2:I307)</f>
        <v>0</v>
      </c>
    </row>
    <row r="308" spans="1:10" x14ac:dyDescent="0.25">
      <c r="A308" s="37"/>
      <c r="B308" s="38"/>
      <c r="C308" s="38"/>
      <c r="D308" s="39"/>
      <c r="E308" s="40"/>
      <c r="F308" s="31" t="str">
        <f>IF(ISBLANK(TCTACTE[[#This Row],[F. Cobro]]),"Pendiente","Abonado")</f>
        <v>Pendiente</v>
      </c>
      <c r="G308" s="37"/>
      <c r="H308" s="45"/>
      <c r="I308" s="13">
        <f>IF(ISBLANK(TCTACTE[[#This Row],[Monto]]),0,IF(ISBLANK(TCTACTE[[#This Row],[F. Cobro]]),E308,0))</f>
        <v>0</v>
      </c>
      <c r="J308" s="13">
        <f>SUBTOTAL(9,$I$2:I308)</f>
        <v>0</v>
      </c>
    </row>
    <row r="309" spans="1:10" x14ac:dyDescent="0.25">
      <c r="A309" s="37"/>
      <c r="B309" s="38"/>
      <c r="C309" s="38"/>
      <c r="D309" s="39"/>
      <c r="E309" s="40"/>
      <c r="F309" s="31" t="str">
        <f>IF(ISBLANK(TCTACTE[[#This Row],[F. Cobro]]),"Pendiente","Abonado")</f>
        <v>Pendiente</v>
      </c>
      <c r="G309" s="37"/>
      <c r="H309" s="45"/>
      <c r="I309" s="13">
        <f>IF(ISBLANK(TCTACTE[[#This Row],[Monto]]),0,IF(ISBLANK(TCTACTE[[#This Row],[F. Cobro]]),E309,0))</f>
        <v>0</v>
      </c>
      <c r="J309" s="13">
        <f>SUBTOTAL(9,$I$2:I309)</f>
        <v>0</v>
      </c>
    </row>
    <row r="310" spans="1:10" x14ac:dyDescent="0.25">
      <c r="A310" s="37"/>
      <c r="B310" s="38"/>
      <c r="C310" s="38"/>
      <c r="D310" s="39"/>
      <c r="E310" s="40"/>
      <c r="F310" s="31" t="str">
        <f>IF(ISBLANK(TCTACTE[[#This Row],[F. Cobro]]),"Pendiente","Abonado")</f>
        <v>Pendiente</v>
      </c>
      <c r="G310" s="37"/>
      <c r="H310" s="45"/>
      <c r="I310" s="13">
        <f>IF(ISBLANK(TCTACTE[[#This Row],[Monto]]),0,IF(ISBLANK(TCTACTE[[#This Row],[F. Cobro]]),E310,0))</f>
        <v>0</v>
      </c>
      <c r="J310" s="13">
        <f>SUBTOTAL(9,$I$2:I310)</f>
        <v>0</v>
      </c>
    </row>
    <row r="311" spans="1:10" x14ac:dyDescent="0.25">
      <c r="A311" s="37"/>
      <c r="B311" s="38"/>
      <c r="C311" s="38"/>
      <c r="D311" s="39"/>
      <c r="E311" s="40"/>
      <c r="F311" s="31" t="str">
        <f>IF(ISBLANK(TCTACTE[[#This Row],[F. Cobro]]),"Pendiente","Abonado")</f>
        <v>Pendiente</v>
      </c>
      <c r="G311" s="37"/>
      <c r="H311" s="45"/>
      <c r="I311" s="13">
        <f>IF(ISBLANK(TCTACTE[[#This Row],[Monto]]),0,IF(ISBLANK(TCTACTE[[#This Row],[F. Cobro]]),E311,0))</f>
        <v>0</v>
      </c>
      <c r="J311" s="13">
        <f>SUBTOTAL(9,$I$2:I311)</f>
        <v>0</v>
      </c>
    </row>
    <row r="312" spans="1:10" x14ac:dyDescent="0.25">
      <c r="A312" s="37"/>
      <c r="B312" s="38"/>
      <c r="C312" s="38"/>
      <c r="D312" s="39"/>
      <c r="E312" s="40"/>
      <c r="F312" s="31" t="str">
        <f>IF(ISBLANK(TCTACTE[[#This Row],[F. Cobro]]),"Pendiente","Abonado")</f>
        <v>Pendiente</v>
      </c>
      <c r="G312" s="37"/>
      <c r="H312" s="45"/>
      <c r="I312" s="13">
        <f>IF(ISBLANK(TCTACTE[[#This Row],[Monto]]),0,IF(ISBLANK(TCTACTE[[#This Row],[F. Cobro]]),E312,0))</f>
        <v>0</v>
      </c>
      <c r="J312" s="13">
        <f>SUBTOTAL(9,$I$2:I312)</f>
        <v>0</v>
      </c>
    </row>
    <row r="313" spans="1:10" x14ac:dyDescent="0.25">
      <c r="A313" s="37"/>
      <c r="B313" s="38"/>
      <c r="C313" s="38"/>
      <c r="D313" s="39"/>
      <c r="E313" s="40"/>
      <c r="F313" s="31" t="str">
        <f>IF(ISBLANK(TCTACTE[[#This Row],[F. Cobro]]),"Pendiente","Abonado")</f>
        <v>Pendiente</v>
      </c>
      <c r="G313" s="37"/>
      <c r="H313" s="45"/>
      <c r="I313" s="13">
        <f>IF(ISBLANK(TCTACTE[[#This Row],[Monto]]),0,IF(ISBLANK(TCTACTE[[#This Row],[F. Cobro]]),E313,0))</f>
        <v>0</v>
      </c>
      <c r="J313" s="13">
        <f>SUBTOTAL(9,$I$2:I313)</f>
        <v>0</v>
      </c>
    </row>
    <row r="314" spans="1:10" x14ac:dyDescent="0.25">
      <c r="A314" s="37"/>
      <c r="B314" s="38"/>
      <c r="C314" s="38"/>
      <c r="D314" s="39"/>
      <c r="E314" s="40"/>
      <c r="F314" s="31" t="str">
        <f>IF(ISBLANK(TCTACTE[[#This Row],[F. Cobro]]),"Pendiente","Abonado")</f>
        <v>Pendiente</v>
      </c>
      <c r="G314" s="37"/>
      <c r="H314" s="45"/>
      <c r="I314" s="13">
        <f>IF(ISBLANK(TCTACTE[[#This Row],[Monto]]),0,IF(ISBLANK(TCTACTE[[#This Row],[F. Cobro]]),E314,0))</f>
        <v>0</v>
      </c>
      <c r="J314" s="13">
        <f>SUBTOTAL(9,$I$2:I314)</f>
        <v>0</v>
      </c>
    </row>
    <row r="315" spans="1:10" x14ac:dyDescent="0.25">
      <c r="A315" s="37"/>
      <c r="B315" s="38"/>
      <c r="C315" s="38"/>
      <c r="D315" s="39"/>
      <c r="E315" s="40"/>
      <c r="F315" s="31" t="str">
        <f>IF(ISBLANK(TCTACTE[[#This Row],[F. Cobro]]),"Pendiente","Abonado")</f>
        <v>Pendiente</v>
      </c>
      <c r="G315" s="37"/>
      <c r="H315" s="45"/>
      <c r="I315" s="13">
        <f>IF(ISBLANK(TCTACTE[[#This Row],[Monto]]),0,IF(ISBLANK(TCTACTE[[#This Row],[F. Cobro]]),E315,0))</f>
        <v>0</v>
      </c>
      <c r="J315" s="13">
        <f>SUBTOTAL(9,$I$2:I315)</f>
        <v>0</v>
      </c>
    </row>
    <row r="316" spans="1:10" x14ac:dyDescent="0.25">
      <c r="A316" s="37"/>
      <c r="B316" s="38"/>
      <c r="C316" s="38"/>
      <c r="D316" s="39"/>
      <c r="E316" s="40"/>
      <c r="F316" s="31" t="str">
        <f>IF(ISBLANK(TCTACTE[[#This Row],[F. Cobro]]),"Pendiente","Abonado")</f>
        <v>Pendiente</v>
      </c>
      <c r="G316" s="37"/>
      <c r="H316" s="45"/>
      <c r="I316" s="13">
        <f>IF(ISBLANK(TCTACTE[[#This Row],[Monto]]),0,IF(ISBLANK(TCTACTE[[#This Row],[F. Cobro]]),E316,0))</f>
        <v>0</v>
      </c>
      <c r="J316" s="13">
        <f>SUBTOTAL(9,$I$2:I316)</f>
        <v>0</v>
      </c>
    </row>
    <row r="317" spans="1:10" x14ac:dyDescent="0.25">
      <c r="A317" s="37"/>
      <c r="B317" s="38"/>
      <c r="C317" s="38"/>
      <c r="D317" s="39"/>
      <c r="E317" s="40"/>
      <c r="F317" s="31" t="str">
        <f>IF(ISBLANK(TCTACTE[[#This Row],[F. Cobro]]),"Pendiente","Abonado")</f>
        <v>Pendiente</v>
      </c>
      <c r="G317" s="37"/>
      <c r="H317" s="45"/>
      <c r="I317" s="13">
        <f>IF(ISBLANK(TCTACTE[[#This Row],[Monto]]),0,IF(ISBLANK(TCTACTE[[#This Row],[F. Cobro]]),E317,0))</f>
        <v>0</v>
      </c>
      <c r="J317" s="13">
        <f>SUBTOTAL(9,$I$2:I317)</f>
        <v>0</v>
      </c>
    </row>
    <row r="318" spans="1:10" x14ac:dyDescent="0.25">
      <c r="A318" s="37"/>
      <c r="B318" s="38"/>
      <c r="C318" s="38"/>
      <c r="D318" s="39"/>
      <c r="E318" s="40"/>
      <c r="F318" s="31" t="str">
        <f>IF(ISBLANK(TCTACTE[[#This Row],[F. Cobro]]),"Pendiente","Abonado")</f>
        <v>Pendiente</v>
      </c>
      <c r="G318" s="37"/>
      <c r="H318" s="45"/>
      <c r="I318" s="13">
        <f>IF(ISBLANK(TCTACTE[[#This Row],[Monto]]),0,IF(ISBLANK(TCTACTE[[#This Row],[F. Cobro]]),E318,0))</f>
        <v>0</v>
      </c>
      <c r="J318" s="13">
        <f>SUBTOTAL(9,$I$2:I318)</f>
        <v>0</v>
      </c>
    </row>
    <row r="319" spans="1:10" x14ac:dyDescent="0.25">
      <c r="A319" s="37"/>
      <c r="B319" s="38"/>
      <c r="C319" s="38"/>
      <c r="D319" s="39"/>
      <c r="E319" s="40"/>
      <c r="F319" s="31" t="str">
        <f>IF(ISBLANK(TCTACTE[[#This Row],[F. Cobro]]),"Pendiente","Abonado")</f>
        <v>Pendiente</v>
      </c>
      <c r="G319" s="37"/>
      <c r="H319" s="45"/>
      <c r="I319" s="13">
        <f>IF(ISBLANK(TCTACTE[[#This Row],[Monto]]),0,IF(ISBLANK(TCTACTE[[#This Row],[F. Cobro]]),E319,0))</f>
        <v>0</v>
      </c>
      <c r="J319" s="13">
        <f>SUBTOTAL(9,$I$2:I319)</f>
        <v>0</v>
      </c>
    </row>
    <row r="320" spans="1:10" x14ac:dyDescent="0.25">
      <c r="A320" s="37"/>
      <c r="B320" s="38"/>
      <c r="C320" s="38"/>
      <c r="D320" s="39"/>
      <c r="E320" s="40"/>
      <c r="F320" s="31" t="str">
        <f>IF(ISBLANK(TCTACTE[[#This Row],[F. Cobro]]),"Pendiente","Abonado")</f>
        <v>Pendiente</v>
      </c>
      <c r="G320" s="37"/>
      <c r="H320" s="45"/>
      <c r="I320" s="13">
        <f>IF(ISBLANK(TCTACTE[[#This Row],[Monto]]),0,IF(ISBLANK(TCTACTE[[#This Row],[F. Cobro]]),E320,0))</f>
        <v>0</v>
      </c>
      <c r="J320" s="13">
        <f>SUBTOTAL(9,$I$2:I320)</f>
        <v>0</v>
      </c>
    </row>
    <row r="321" spans="1:10" x14ac:dyDescent="0.25">
      <c r="A321" s="37"/>
      <c r="B321" s="38"/>
      <c r="C321" s="38"/>
      <c r="D321" s="39"/>
      <c r="E321" s="40"/>
      <c r="F321" s="31" t="str">
        <f>IF(ISBLANK(TCTACTE[[#This Row],[F. Cobro]]),"Pendiente","Abonado")</f>
        <v>Pendiente</v>
      </c>
      <c r="G321" s="37"/>
      <c r="H321" s="45"/>
      <c r="I321" s="13">
        <f>IF(ISBLANK(TCTACTE[[#This Row],[Monto]]),0,IF(ISBLANK(TCTACTE[[#This Row],[F. Cobro]]),E321,0))</f>
        <v>0</v>
      </c>
      <c r="J321" s="13">
        <f>SUBTOTAL(9,$I$2:I321)</f>
        <v>0</v>
      </c>
    </row>
    <row r="322" spans="1:10" x14ac:dyDescent="0.25">
      <c r="A322" s="37"/>
      <c r="B322" s="38"/>
      <c r="C322" s="38"/>
      <c r="D322" s="39"/>
      <c r="E322" s="40"/>
      <c r="F322" s="31" t="str">
        <f>IF(ISBLANK(TCTACTE[[#This Row],[F. Cobro]]),"Pendiente","Abonado")</f>
        <v>Pendiente</v>
      </c>
      <c r="G322" s="37"/>
      <c r="H322" s="45"/>
      <c r="I322" s="13">
        <f>IF(ISBLANK(TCTACTE[[#This Row],[Monto]]),0,IF(ISBLANK(TCTACTE[[#This Row],[F. Cobro]]),E322,0))</f>
        <v>0</v>
      </c>
      <c r="J322" s="13">
        <f>SUBTOTAL(9,$I$2:I322)</f>
        <v>0</v>
      </c>
    </row>
    <row r="323" spans="1:10" x14ac:dyDescent="0.25">
      <c r="A323" s="37"/>
      <c r="B323" s="38"/>
      <c r="C323" s="38"/>
      <c r="D323" s="39"/>
      <c r="E323" s="40"/>
      <c r="F323" s="31" t="str">
        <f>IF(ISBLANK(TCTACTE[[#This Row],[F. Cobro]]),"Pendiente","Abonado")</f>
        <v>Pendiente</v>
      </c>
      <c r="G323" s="37"/>
      <c r="H323" s="45"/>
      <c r="I323" s="13">
        <f>IF(ISBLANK(TCTACTE[[#This Row],[Monto]]),0,IF(ISBLANK(TCTACTE[[#This Row],[F. Cobro]]),E323,0))</f>
        <v>0</v>
      </c>
      <c r="J323" s="13">
        <f>SUBTOTAL(9,$I$2:I323)</f>
        <v>0</v>
      </c>
    </row>
    <row r="324" spans="1:10" x14ac:dyDescent="0.25">
      <c r="A324" s="37"/>
      <c r="B324" s="38"/>
      <c r="C324" s="38"/>
      <c r="D324" s="39"/>
      <c r="E324" s="40"/>
      <c r="F324" s="31" t="str">
        <f>IF(ISBLANK(TCTACTE[[#This Row],[F. Cobro]]),"Pendiente","Abonado")</f>
        <v>Pendiente</v>
      </c>
      <c r="G324" s="37"/>
      <c r="H324" s="45"/>
      <c r="I324" s="13">
        <f>IF(ISBLANK(TCTACTE[[#This Row],[Monto]]),0,IF(ISBLANK(TCTACTE[[#This Row],[F. Cobro]]),E324,0))</f>
        <v>0</v>
      </c>
      <c r="J324" s="13">
        <f>SUBTOTAL(9,$I$2:I324)</f>
        <v>0</v>
      </c>
    </row>
    <row r="325" spans="1:10" x14ac:dyDescent="0.25">
      <c r="A325" s="37"/>
      <c r="B325" s="38"/>
      <c r="C325" s="38"/>
      <c r="D325" s="39"/>
      <c r="E325" s="40"/>
      <c r="F325" s="31" t="str">
        <f>IF(ISBLANK(TCTACTE[[#This Row],[F. Cobro]]),"Pendiente","Abonado")</f>
        <v>Pendiente</v>
      </c>
      <c r="G325" s="37"/>
      <c r="H325" s="45"/>
      <c r="I325" s="13">
        <f>IF(ISBLANK(TCTACTE[[#This Row],[Monto]]),0,IF(ISBLANK(TCTACTE[[#This Row],[F. Cobro]]),E325,0))</f>
        <v>0</v>
      </c>
      <c r="J325" s="13">
        <f>SUBTOTAL(9,$I$2:I325)</f>
        <v>0</v>
      </c>
    </row>
    <row r="326" spans="1:10" x14ac:dyDescent="0.25">
      <c r="A326" s="37"/>
      <c r="B326" s="38"/>
      <c r="C326" s="38"/>
      <c r="D326" s="39"/>
      <c r="E326" s="40"/>
      <c r="F326" s="31" t="str">
        <f>IF(ISBLANK(TCTACTE[[#This Row],[F. Cobro]]),"Pendiente","Abonado")</f>
        <v>Pendiente</v>
      </c>
      <c r="G326" s="37"/>
      <c r="H326" s="45"/>
      <c r="I326" s="13">
        <f>IF(ISBLANK(TCTACTE[[#This Row],[Monto]]),0,IF(ISBLANK(TCTACTE[[#This Row],[F. Cobro]]),E326,0))</f>
        <v>0</v>
      </c>
      <c r="J326" s="13">
        <f>SUBTOTAL(9,$I$2:I326)</f>
        <v>0</v>
      </c>
    </row>
    <row r="327" spans="1:10" x14ac:dyDescent="0.25">
      <c r="A327" s="37"/>
      <c r="B327" s="38"/>
      <c r="C327" s="38"/>
      <c r="D327" s="39"/>
      <c r="E327" s="40"/>
      <c r="F327" s="31" t="str">
        <f>IF(ISBLANK(TCTACTE[[#This Row],[F. Cobro]]),"Pendiente","Abonado")</f>
        <v>Pendiente</v>
      </c>
      <c r="G327" s="37"/>
      <c r="H327" s="45"/>
      <c r="I327" s="13">
        <f>IF(ISBLANK(TCTACTE[[#This Row],[Monto]]),0,IF(ISBLANK(TCTACTE[[#This Row],[F. Cobro]]),E327,0))</f>
        <v>0</v>
      </c>
      <c r="J327" s="13">
        <f>SUBTOTAL(9,$I$2:I327)</f>
        <v>0</v>
      </c>
    </row>
    <row r="328" spans="1:10" x14ac:dyDescent="0.25">
      <c r="A328" s="37"/>
      <c r="B328" s="38"/>
      <c r="C328" s="38"/>
      <c r="D328" s="39"/>
      <c r="E328" s="40"/>
      <c r="F328" s="31" t="str">
        <f>IF(ISBLANK(TCTACTE[[#This Row],[F. Cobro]]),"Pendiente","Abonado")</f>
        <v>Pendiente</v>
      </c>
      <c r="G328" s="37"/>
      <c r="H328" s="45"/>
      <c r="I328" s="13">
        <f>IF(ISBLANK(TCTACTE[[#This Row],[Monto]]),0,IF(ISBLANK(TCTACTE[[#This Row],[F. Cobro]]),E328,0))</f>
        <v>0</v>
      </c>
      <c r="J328" s="13">
        <f>SUBTOTAL(9,$I$2:I328)</f>
        <v>0</v>
      </c>
    </row>
    <row r="329" spans="1:10" x14ac:dyDescent="0.25">
      <c r="A329" s="37"/>
      <c r="B329" s="38"/>
      <c r="C329" s="38"/>
      <c r="D329" s="39"/>
      <c r="E329" s="40"/>
      <c r="F329" s="31" t="str">
        <f>IF(ISBLANK(TCTACTE[[#This Row],[F. Cobro]]),"Pendiente","Abonado")</f>
        <v>Pendiente</v>
      </c>
      <c r="G329" s="37"/>
      <c r="H329" s="45"/>
      <c r="I329" s="13">
        <f>IF(ISBLANK(TCTACTE[[#This Row],[Monto]]),0,IF(ISBLANK(TCTACTE[[#This Row],[F. Cobro]]),E329,0))</f>
        <v>0</v>
      </c>
      <c r="J329" s="13">
        <f>SUBTOTAL(9,$I$2:I329)</f>
        <v>0</v>
      </c>
    </row>
    <row r="330" spans="1:10" x14ac:dyDescent="0.25">
      <c r="A330" s="37"/>
      <c r="B330" s="38"/>
      <c r="C330" s="38"/>
      <c r="D330" s="39"/>
      <c r="E330" s="40"/>
      <c r="F330" s="31" t="str">
        <f>IF(ISBLANK(TCTACTE[[#This Row],[F. Cobro]]),"Pendiente","Abonado")</f>
        <v>Pendiente</v>
      </c>
      <c r="G330" s="37"/>
      <c r="H330" s="45"/>
      <c r="I330" s="13">
        <f>IF(ISBLANK(TCTACTE[[#This Row],[Monto]]),0,IF(ISBLANK(TCTACTE[[#This Row],[F. Cobro]]),E330,0))</f>
        <v>0</v>
      </c>
      <c r="J330" s="13">
        <f>SUBTOTAL(9,$I$2:I330)</f>
        <v>0</v>
      </c>
    </row>
    <row r="331" spans="1:10" x14ac:dyDescent="0.25">
      <c r="A331" s="37"/>
      <c r="B331" s="38"/>
      <c r="C331" s="38"/>
      <c r="D331" s="39"/>
      <c r="E331" s="40"/>
      <c r="F331" s="31" t="str">
        <f>IF(ISBLANK(TCTACTE[[#This Row],[F. Cobro]]),"Pendiente","Abonado")</f>
        <v>Pendiente</v>
      </c>
      <c r="G331" s="37"/>
      <c r="H331" s="45"/>
      <c r="I331" s="13">
        <f>IF(ISBLANK(TCTACTE[[#This Row],[Monto]]),0,IF(ISBLANK(TCTACTE[[#This Row],[F. Cobro]]),E331,0))</f>
        <v>0</v>
      </c>
      <c r="J331" s="13">
        <f>SUBTOTAL(9,$I$2:I331)</f>
        <v>0</v>
      </c>
    </row>
    <row r="332" spans="1:10" x14ac:dyDescent="0.25">
      <c r="A332" s="37"/>
      <c r="B332" s="38"/>
      <c r="C332" s="38"/>
      <c r="D332" s="39"/>
      <c r="E332" s="40"/>
      <c r="F332" s="31" t="str">
        <f>IF(ISBLANK(TCTACTE[[#This Row],[F. Cobro]]),"Pendiente","Abonado")</f>
        <v>Pendiente</v>
      </c>
      <c r="G332" s="37"/>
      <c r="H332" s="45"/>
      <c r="I332" s="13">
        <f>IF(ISBLANK(TCTACTE[[#This Row],[Monto]]),0,IF(ISBLANK(TCTACTE[[#This Row],[F. Cobro]]),E332,0))</f>
        <v>0</v>
      </c>
      <c r="J332" s="13">
        <f>SUBTOTAL(9,$I$2:I332)</f>
        <v>0</v>
      </c>
    </row>
    <row r="333" spans="1:10" x14ac:dyDescent="0.25">
      <c r="A333" s="37"/>
      <c r="B333" s="38"/>
      <c r="C333" s="38"/>
      <c r="D333" s="39"/>
      <c r="E333" s="40"/>
      <c r="F333" s="31" t="str">
        <f>IF(ISBLANK(TCTACTE[[#This Row],[F. Cobro]]),"Pendiente","Abonado")</f>
        <v>Pendiente</v>
      </c>
      <c r="G333" s="37"/>
      <c r="H333" s="45"/>
      <c r="I333" s="13">
        <f>IF(ISBLANK(TCTACTE[[#This Row],[Monto]]),0,IF(ISBLANK(TCTACTE[[#This Row],[F. Cobro]]),E333,0))</f>
        <v>0</v>
      </c>
      <c r="J333" s="13">
        <f>SUBTOTAL(9,$I$2:I333)</f>
        <v>0</v>
      </c>
    </row>
    <row r="334" spans="1:10" x14ac:dyDescent="0.25">
      <c r="A334" s="37"/>
      <c r="B334" s="38"/>
      <c r="C334" s="38"/>
      <c r="D334" s="39"/>
      <c r="E334" s="40"/>
      <c r="F334" s="31" t="str">
        <f>IF(ISBLANK(TCTACTE[[#This Row],[F. Cobro]]),"Pendiente","Abonado")</f>
        <v>Pendiente</v>
      </c>
      <c r="G334" s="37"/>
      <c r="H334" s="45"/>
      <c r="I334" s="13">
        <f>IF(ISBLANK(TCTACTE[[#This Row],[Monto]]),0,IF(ISBLANK(TCTACTE[[#This Row],[F. Cobro]]),E334,0))</f>
        <v>0</v>
      </c>
      <c r="J334" s="13">
        <f>SUBTOTAL(9,$I$2:I334)</f>
        <v>0</v>
      </c>
    </row>
    <row r="335" spans="1:10" x14ac:dyDescent="0.25">
      <c r="A335" s="37"/>
      <c r="B335" s="38"/>
      <c r="C335" s="38"/>
      <c r="D335" s="39"/>
      <c r="E335" s="40"/>
      <c r="F335" s="31" t="str">
        <f>IF(ISBLANK(TCTACTE[[#This Row],[F. Cobro]]),"Pendiente","Abonado")</f>
        <v>Pendiente</v>
      </c>
      <c r="G335" s="37"/>
      <c r="H335" s="45"/>
      <c r="I335" s="13">
        <f>IF(ISBLANK(TCTACTE[[#This Row],[Monto]]),0,IF(ISBLANK(TCTACTE[[#This Row],[F. Cobro]]),E335,0))</f>
        <v>0</v>
      </c>
      <c r="J335" s="13">
        <f>SUBTOTAL(9,$I$2:I335)</f>
        <v>0</v>
      </c>
    </row>
    <row r="336" spans="1:10" x14ac:dyDescent="0.25">
      <c r="A336" s="37"/>
      <c r="B336" s="38"/>
      <c r="C336" s="38"/>
      <c r="D336" s="39"/>
      <c r="E336" s="40"/>
      <c r="F336" s="31" t="str">
        <f>IF(ISBLANK(TCTACTE[[#This Row],[F. Cobro]]),"Pendiente","Abonado")</f>
        <v>Pendiente</v>
      </c>
      <c r="G336" s="37"/>
      <c r="H336" s="45"/>
      <c r="I336" s="13">
        <f>IF(ISBLANK(TCTACTE[[#This Row],[Monto]]),0,IF(ISBLANK(TCTACTE[[#This Row],[F. Cobro]]),E336,0))</f>
        <v>0</v>
      </c>
      <c r="J336" s="13">
        <f>SUBTOTAL(9,$I$2:I336)</f>
        <v>0</v>
      </c>
    </row>
    <row r="337" spans="1:10" x14ac:dyDescent="0.25">
      <c r="A337" s="37"/>
      <c r="B337" s="38"/>
      <c r="C337" s="38"/>
      <c r="D337" s="39"/>
      <c r="E337" s="40"/>
      <c r="F337" s="31" t="str">
        <f>IF(ISBLANK(TCTACTE[[#This Row],[F. Cobro]]),"Pendiente","Abonado")</f>
        <v>Pendiente</v>
      </c>
      <c r="G337" s="37"/>
      <c r="H337" s="45"/>
      <c r="I337" s="13">
        <f>IF(ISBLANK(TCTACTE[[#This Row],[Monto]]),0,IF(ISBLANK(TCTACTE[[#This Row],[F. Cobro]]),E337,0))</f>
        <v>0</v>
      </c>
      <c r="J337" s="13">
        <f>SUBTOTAL(9,$I$2:I337)</f>
        <v>0</v>
      </c>
    </row>
    <row r="338" spans="1:10" x14ac:dyDescent="0.25">
      <c r="A338" s="37"/>
      <c r="B338" s="38"/>
      <c r="C338" s="38"/>
      <c r="D338" s="39"/>
      <c r="E338" s="40"/>
      <c r="F338" s="31" t="str">
        <f>IF(ISBLANK(TCTACTE[[#This Row],[F. Cobro]]),"Pendiente","Abonado")</f>
        <v>Pendiente</v>
      </c>
      <c r="G338" s="37"/>
      <c r="H338" s="45"/>
      <c r="I338" s="13">
        <f>IF(ISBLANK(TCTACTE[[#This Row],[Monto]]),0,IF(ISBLANK(TCTACTE[[#This Row],[F. Cobro]]),E338,0))</f>
        <v>0</v>
      </c>
      <c r="J338" s="13">
        <f>SUBTOTAL(9,$I$2:I338)</f>
        <v>0</v>
      </c>
    </row>
    <row r="339" spans="1:10" x14ac:dyDescent="0.25">
      <c r="A339" s="37"/>
      <c r="B339" s="38"/>
      <c r="C339" s="38"/>
      <c r="D339" s="39"/>
      <c r="E339" s="40"/>
      <c r="F339" s="31" t="str">
        <f>IF(ISBLANK(TCTACTE[[#This Row],[F. Cobro]]),"Pendiente","Abonado")</f>
        <v>Pendiente</v>
      </c>
      <c r="G339" s="37"/>
      <c r="H339" s="45"/>
      <c r="I339" s="13">
        <f>IF(ISBLANK(TCTACTE[[#This Row],[Monto]]),0,IF(ISBLANK(TCTACTE[[#This Row],[F. Cobro]]),E339,0))</f>
        <v>0</v>
      </c>
      <c r="J339" s="13">
        <f>SUBTOTAL(9,$I$2:I339)</f>
        <v>0</v>
      </c>
    </row>
    <row r="340" spans="1:10" x14ac:dyDescent="0.25">
      <c r="A340" s="37"/>
      <c r="B340" s="38"/>
      <c r="C340" s="38"/>
      <c r="D340" s="39"/>
      <c r="E340" s="40"/>
      <c r="F340" s="31" t="str">
        <f>IF(ISBLANK(TCTACTE[[#This Row],[F. Cobro]]),"Pendiente","Abonado")</f>
        <v>Pendiente</v>
      </c>
      <c r="G340" s="37"/>
      <c r="H340" s="45"/>
      <c r="I340" s="13">
        <f>IF(ISBLANK(TCTACTE[[#This Row],[Monto]]),0,IF(ISBLANK(TCTACTE[[#This Row],[F. Cobro]]),E340,0))</f>
        <v>0</v>
      </c>
      <c r="J340" s="13">
        <f>SUBTOTAL(9,$I$2:I340)</f>
        <v>0</v>
      </c>
    </row>
    <row r="341" spans="1:10" x14ac:dyDescent="0.25">
      <c r="A341" s="37"/>
      <c r="B341" s="38"/>
      <c r="C341" s="38"/>
      <c r="D341" s="39"/>
      <c r="E341" s="40"/>
      <c r="F341" s="31" t="str">
        <f>IF(ISBLANK(TCTACTE[[#This Row],[F. Cobro]]),"Pendiente","Abonado")</f>
        <v>Pendiente</v>
      </c>
      <c r="G341" s="37"/>
      <c r="H341" s="45"/>
      <c r="I341" s="13">
        <f>IF(ISBLANK(TCTACTE[[#This Row],[Monto]]),0,IF(ISBLANK(TCTACTE[[#This Row],[F. Cobro]]),E341,0))</f>
        <v>0</v>
      </c>
      <c r="J341" s="13">
        <f>SUBTOTAL(9,$I$2:I341)</f>
        <v>0</v>
      </c>
    </row>
    <row r="342" spans="1:10" x14ac:dyDescent="0.25">
      <c r="A342" s="37"/>
      <c r="B342" s="38"/>
      <c r="C342" s="38"/>
      <c r="D342" s="39"/>
      <c r="E342" s="40"/>
      <c r="F342" s="31" t="str">
        <f>IF(ISBLANK(TCTACTE[[#This Row],[F. Cobro]]),"Pendiente","Abonado")</f>
        <v>Pendiente</v>
      </c>
      <c r="G342" s="37"/>
      <c r="H342" s="45"/>
      <c r="I342" s="13">
        <f>IF(ISBLANK(TCTACTE[[#This Row],[Monto]]),0,IF(ISBLANK(TCTACTE[[#This Row],[F. Cobro]]),E342,0))</f>
        <v>0</v>
      </c>
      <c r="J342" s="13">
        <f>SUBTOTAL(9,$I$2:I342)</f>
        <v>0</v>
      </c>
    </row>
    <row r="343" spans="1:10" x14ac:dyDescent="0.25">
      <c r="A343" s="37"/>
      <c r="B343" s="38"/>
      <c r="C343" s="38"/>
      <c r="D343" s="39"/>
      <c r="E343" s="40"/>
      <c r="F343" s="31" t="str">
        <f>IF(ISBLANK(TCTACTE[[#This Row],[F. Cobro]]),"Pendiente","Abonado")</f>
        <v>Pendiente</v>
      </c>
      <c r="G343" s="37"/>
      <c r="H343" s="45"/>
      <c r="I343" s="13">
        <f>IF(ISBLANK(TCTACTE[[#This Row],[Monto]]),0,IF(ISBLANK(TCTACTE[[#This Row],[F. Cobro]]),E343,0))</f>
        <v>0</v>
      </c>
      <c r="J343" s="13">
        <f>SUBTOTAL(9,$I$2:I343)</f>
        <v>0</v>
      </c>
    </row>
    <row r="344" spans="1:10" x14ac:dyDescent="0.25">
      <c r="A344" s="37"/>
      <c r="B344" s="38"/>
      <c r="C344" s="38"/>
      <c r="D344" s="39"/>
      <c r="E344" s="40"/>
      <c r="F344" s="31" t="str">
        <f>IF(ISBLANK(TCTACTE[[#This Row],[F. Cobro]]),"Pendiente","Abonado")</f>
        <v>Pendiente</v>
      </c>
      <c r="G344" s="37"/>
      <c r="H344" s="45"/>
      <c r="I344" s="13">
        <f>IF(ISBLANK(TCTACTE[[#This Row],[Monto]]),0,IF(ISBLANK(TCTACTE[[#This Row],[F. Cobro]]),E344,0))</f>
        <v>0</v>
      </c>
      <c r="J344" s="13">
        <f>SUBTOTAL(9,$I$2:I344)</f>
        <v>0</v>
      </c>
    </row>
    <row r="345" spans="1:10" x14ac:dyDescent="0.25">
      <c r="A345" s="37"/>
      <c r="B345" s="38"/>
      <c r="C345" s="38"/>
      <c r="D345" s="39"/>
      <c r="E345" s="40"/>
      <c r="F345" s="31" t="str">
        <f>IF(ISBLANK(TCTACTE[[#This Row],[F. Cobro]]),"Pendiente","Abonado")</f>
        <v>Pendiente</v>
      </c>
      <c r="G345" s="37"/>
      <c r="H345" s="45"/>
      <c r="I345" s="13">
        <f>IF(ISBLANK(TCTACTE[[#This Row],[Monto]]),0,IF(ISBLANK(TCTACTE[[#This Row],[F. Cobro]]),E345,0))</f>
        <v>0</v>
      </c>
      <c r="J345" s="13">
        <f>SUBTOTAL(9,$I$2:I345)</f>
        <v>0</v>
      </c>
    </row>
    <row r="346" spans="1:10" x14ac:dyDescent="0.25">
      <c r="A346" s="37"/>
      <c r="B346" s="38"/>
      <c r="C346" s="38"/>
      <c r="D346" s="39"/>
      <c r="E346" s="40"/>
      <c r="F346" s="31" t="str">
        <f>IF(ISBLANK(TCTACTE[[#This Row],[F. Cobro]]),"Pendiente","Abonado")</f>
        <v>Pendiente</v>
      </c>
      <c r="G346" s="37"/>
      <c r="H346" s="45"/>
      <c r="I346" s="13">
        <f>IF(ISBLANK(TCTACTE[[#This Row],[Monto]]),0,IF(ISBLANK(TCTACTE[[#This Row],[F. Cobro]]),E346,0))</f>
        <v>0</v>
      </c>
      <c r="J346" s="13">
        <f>SUBTOTAL(9,$I$2:I346)</f>
        <v>0</v>
      </c>
    </row>
    <row r="347" spans="1:10" x14ac:dyDescent="0.25">
      <c r="A347" s="37"/>
      <c r="B347" s="38"/>
      <c r="C347" s="38"/>
      <c r="D347" s="39"/>
      <c r="E347" s="40"/>
      <c r="F347" s="31" t="str">
        <f>IF(ISBLANK(TCTACTE[[#This Row],[F. Cobro]]),"Pendiente","Abonado")</f>
        <v>Pendiente</v>
      </c>
      <c r="G347" s="37"/>
      <c r="H347" s="45"/>
      <c r="I347" s="13">
        <f>IF(ISBLANK(TCTACTE[[#This Row],[Monto]]),0,IF(ISBLANK(TCTACTE[[#This Row],[F. Cobro]]),E347,0))</f>
        <v>0</v>
      </c>
      <c r="J347" s="13">
        <f>SUBTOTAL(9,$I$2:I347)</f>
        <v>0</v>
      </c>
    </row>
    <row r="348" spans="1:10" x14ac:dyDescent="0.25">
      <c r="A348" s="37"/>
      <c r="B348" s="38"/>
      <c r="C348" s="38"/>
      <c r="D348" s="39"/>
      <c r="E348" s="40"/>
      <c r="F348" s="31" t="str">
        <f>IF(ISBLANK(TCTACTE[[#This Row],[F. Cobro]]),"Pendiente","Abonado")</f>
        <v>Pendiente</v>
      </c>
      <c r="G348" s="37"/>
      <c r="H348" s="45"/>
      <c r="I348" s="13">
        <f>IF(ISBLANK(TCTACTE[[#This Row],[Monto]]),0,IF(ISBLANK(TCTACTE[[#This Row],[F. Cobro]]),E348,0))</f>
        <v>0</v>
      </c>
      <c r="J348" s="13">
        <f>SUBTOTAL(9,$I$2:I348)</f>
        <v>0</v>
      </c>
    </row>
    <row r="349" spans="1:10" x14ac:dyDescent="0.25">
      <c r="A349" s="37"/>
      <c r="B349" s="38"/>
      <c r="C349" s="38"/>
      <c r="D349" s="39"/>
      <c r="E349" s="40"/>
      <c r="F349" s="31" t="str">
        <f>IF(ISBLANK(TCTACTE[[#This Row],[F. Cobro]]),"Pendiente","Abonado")</f>
        <v>Pendiente</v>
      </c>
      <c r="G349" s="37"/>
      <c r="H349" s="45"/>
      <c r="I349" s="13">
        <f>IF(ISBLANK(TCTACTE[[#This Row],[Monto]]),0,IF(ISBLANK(TCTACTE[[#This Row],[F. Cobro]]),E349,0))</f>
        <v>0</v>
      </c>
      <c r="J349" s="13">
        <f>SUBTOTAL(9,$I$2:I349)</f>
        <v>0</v>
      </c>
    </row>
    <row r="350" spans="1:10" x14ac:dyDescent="0.25">
      <c r="A350" s="37"/>
      <c r="B350" s="38"/>
      <c r="C350" s="38"/>
      <c r="D350" s="39"/>
      <c r="E350" s="40"/>
      <c r="F350" s="31" t="str">
        <f>IF(ISBLANK(TCTACTE[[#This Row],[F. Cobro]]),"Pendiente","Abonado")</f>
        <v>Pendiente</v>
      </c>
      <c r="G350" s="37"/>
      <c r="H350" s="45"/>
      <c r="I350" s="13">
        <f>IF(ISBLANK(TCTACTE[[#This Row],[Monto]]),0,IF(ISBLANK(TCTACTE[[#This Row],[F. Cobro]]),E350,0))</f>
        <v>0</v>
      </c>
      <c r="J350" s="13">
        <f>SUBTOTAL(9,$I$2:I350)</f>
        <v>0</v>
      </c>
    </row>
    <row r="351" spans="1:10" x14ac:dyDescent="0.25">
      <c r="A351" s="37"/>
      <c r="B351" s="38"/>
      <c r="C351" s="38"/>
      <c r="D351" s="39"/>
      <c r="E351" s="40"/>
      <c r="F351" s="31" t="str">
        <f>IF(ISBLANK(TCTACTE[[#This Row],[F. Cobro]]),"Pendiente","Abonado")</f>
        <v>Pendiente</v>
      </c>
      <c r="G351" s="37"/>
      <c r="H351" s="45"/>
      <c r="I351" s="13">
        <f>IF(ISBLANK(TCTACTE[[#This Row],[Monto]]),0,IF(ISBLANK(TCTACTE[[#This Row],[F. Cobro]]),E351,0))</f>
        <v>0</v>
      </c>
      <c r="J351" s="13">
        <f>SUBTOTAL(9,$I$2:I351)</f>
        <v>0</v>
      </c>
    </row>
    <row r="352" spans="1:10" x14ac:dyDescent="0.25">
      <c r="A352" s="37"/>
      <c r="B352" s="38"/>
      <c r="C352" s="38"/>
      <c r="D352" s="39"/>
      <c r="E352" s="40"/>
      <c r="F352" s="31" t="str">
        <f>IF(ISBLANK(TCTACTE[[#This Row],[F. Cobro]]),"Pendiente","Abonado")</f>
        <v>Pendiente</v>
      </c>
      <c r="G352" s="37"/>
      <c r="H352" s="45"/>
      <c r="I352" s="13">
        <f>IF(ISBLANK(TCTACTE[[#This Row],[Monto]]),0,IF(ISBLANK(TCTACTE[[#This Row],[F. Cobro]]),E352,0))</f>
        <v>0</v>
      </c>
      <c r="J352" s="13">
        <f>SUBTOTAL(9,$I$2:I352)</f>
        <v>0</v>
      </c>
    </row>
    <row r="353" spans="1:10" x14ac:dyDescent="0.25">
      <c r="A353" s="37"/>
      <c r="B353" s="38"/>
      <c r="C353" s="38"/>
      <c r="D353" s="39"/>
      <c r="E353" s="40"/>
      <c r="F353" s="31" t="str">
        <f>IF(ISBLANK(TCTACTE[[#This Row],[F. Cobro]]),"Pendiente","Abonado")</f>
        <v>Pendiente</v>
      </c>
      <c r="G353" s="37"/>
      <c r="H353" s="45"/>
      <c r="I353" s="13">
        <f>IF(ISBLANK(TCTACTE[[#This Row],[Monto]]),0,IF(ISBLANK(TCTACTE[[#This Row],[F. Cobro]]),E353,0))</f>
        <v>0</v>
      </c>
      <c r="J353" s="13">
        <f>SUBTOTAL(9,$I$2:I353)</f>
        <v>0</v>
      </c>
    </row>
    <row r="354" spans="1:10" x14ac:dyDescent="0.25">
      <c r="A354" s="37"/>
      <c r="B354" s="38"/>
      <c r="C354" s="38"/>
      <c r="D354" s="39"/>
      <c r="E354" s="40"/>
      <c r="F354" s="31" t="str">
        <f>IF(ISBLANK(TCTACTE[[#This Row],[F. Cobro]]),"Pendiente","Abonado")</f>
        <v>Pendiente</v>
      </c>
      <c r="G354" s="37"/>
      <c r="H354" s="45"/>
      <c r="I354" s="13">
        <f>IF(ISBLANK(TCTACTE[[#This Row],[Monto]]),0,IF(ISBLANK(TCTACTE[[#This Row],[F. Cobro]]),E354,0))</f>
        <v>0</v>
      </c>
      <c r="J354" s="13">
        <f>SUBTOTAL(9,$I$2:I354)</f>
        <v>0</v>
      </c>
    </row>
    <row r="355" spans="1:10" x14ac:dyDescent="0.25">
      <c r="A355" s="37"/>
      <c r="B355" s="38"/>
      <c r="C355" s="38"/>
      <c r="D355" s="39"/>
      <c r="E355" s="40"/>
      <c r="F355" s="31" t="str">
        <f>IF(ISBLANK(TCTACTE[[#This Row],[F. Cobro]]),"Pendiente","Abonado")</f>
        <v>Pendiente</v>
      </c>
      <c r="G355" s="37"/>
      <c r="H355" s="45"/>
      <c r="I355" s="13">
        <f>IF(ISBLANK(TCTACTE[[#This Row],[Monto]]),0,IF(ISBLANK(TCTACTE[[#This Row],[F. Cobro]]),E355,0))</f>
        <v>0</v>
      </c>
      <c r="J355" s="13">
        <f>SUBTOTAL(9,$I$2:I355)</f>
        <v>0</v>
      </c>
    </row>
    <row r="356" spans="1:10" x14ac:dyDescent="0.25">
      <c r="A356" s="37"/>
      <c r="B356" s="38"/>
      <c r="C356" s="38"/>
      <c r="D356" s="39"/>
      <c r="E356" s="40"/>
      <c r="F356" s="31" t="str">
        <f>IF(ISBLANK(TCTACTE[[#This Row],[F. Cobro]]),"Pendiente","Abonado")</f>
        <v>Pendiente</v>
      </c>
      <c r="G356" s="37"/>
      <c r="H356" s="45"/>
      <c r="I356" s="13">
        <f>IF(ISBLANK(TCTACTE[[#This Row],[Monto]]),0,IF(ISBLANK(TCTACTE[[#This Row],[F. Cobro]]),E356,0))</f>
        <v>0</v>
      </c>
      <c r="J356" s="13">
        <f>SUBTOTAL(9,$I$2:I356)</f>
        <v>0</v>
      </c>
    </row>
    <row r="357" spans="1:10" x14ac:dyDescent="0.25">
      <c r="A357" s="37"/>
      <c r="B357" s="38"/>
      <c r="C357" s="38"/>
      <c r="D357" s="39"/>
      <c r="E357" s="40"/>
      <c r="F357" s="31" t="str">
        <f>IF(ISBLANK(TCTACTE[[#This Row],[F. Cobro]]),"Pendiente","Abonado")</f>
        <v>Pendiente</v>
      </c>
      <c r="G357" s="37"/>
      <c r="H357" s="45"/>
      <c r="I357" s="13">
        <f>IF(ISBLANK(TCTACTE[[#This Row],[Monto]]),0,IF(ISBLANK(TCTACTE[[#This Row],[F. Cobro]]),E357,0))</f>
        <v>0</v>
      </c>
      <c r="J357" s="13">
        <f>SUBTOTAL(9,$I$2:I357)</f>
        <v>0</v>
      </c>
    </row>
    <row r="358" spans="1:10" x14ac:dyDescent="0.25">
      <c r="A358" s="37"/>
      <c r="B358" s="38"/>
      <c r="C358" s="38"/>
      <c r="D358" s="39"/>
      <c r="E358" s="40"/>
      <c r="F358" s="31" t="str">
        <f>IF(ISBLANK(TCTACTE[[#This Row],[F. Cobro]]),"Pendiente","Abonado")</f>
        <v>Pendiente</v>
      </c>
      <c r="G358" s="37"/>
      <c r="H358" s="45"/>
      <c r="I358" s="13">
        <f>IF(ISBLANK(TCTACTE[[#This Row],[Monto]]),0,IF(ISBLANK(TCTACTE[[#This Row],[F. Cobro]]),E358,0))</f>
        <v>0</v>
      </c>
      <c r="J358" s="13">
        <f>SUBTOTAL(9,$I$2:I358)</f>
        <v>0</v>
      </c>
    </row>
    <row r="359" spans="1:10" x14ac:dyDescent="0.25">
      <c r="A359" s="37"/>
      <c r="B359" s="38"/>
      <c r="C359" s="38"/>
      <c r="D359" s="39"/>
      <c r="E359" s="40"/>
      <c r="F359" s="31" t="str">
        <f>IF(ISBLANK(TCTACTE[[#This Row],[F. Cobro]]),"Pendiente","Abonado")</f>
        <v>Pendiente</v>
      </c>
      <c r="G359" s="37"/>
      <c r="H359" s="45"/>
      <c r="I359" s="13">
        <f>IF(ISBLANK(TCTACTE[[#This Row],[Monto]]),0,IF(ISBLANK(TCTACTE[[#This Row],[F. Cobro]]),E359,0))</f>
        <v>0</v>
      </c>
      <c r="J359" s="13">
        <f>SUBTOTAL(9,$I$2:I359)</f>
        <v>0</v>
      </c>
    </row>
    <row r="360" spans="1:10" x14ac:dyDescent="0.25">
      <c r="A360" s="37"/>
      <c r="B360" s="38"/>
      <c r="C360" s="38"/>
      <c r="D360" s="39"/>
      <c r="E360" s="40"/>
      <c r="F360" s="31" t="str">
        <f>IF(ISBLANK(TCTACTE[[#This Row],[F. Cobro]]),"Pendiente","Abonado")</f>
        <v>Pendiente</v>
      </c>
      <c r="G360" s="37"/>
      <c r="H360" s="45"/>
      <c r="I360" s="13">
        <f>IF(ISBLANK(TCTACTE[[#This Row],[Monto]]),0,IF(ISBLANK(TCTACTE[[#This Row],[F. Cobro]]),E360,0))</f>
        <v>0</v>
      </c>
      <c r="J360" s="13">
        <f>SUBTOTAL(9,$I$2:I360)</f>
        <v>0</v>
      </c>
    </row>
    <row r="361" spans="1:10" x14ac:dyDescent="0.25">
      <c r="A361" s="37"/>
      <c r="B361" s="38"/>
      <c r="C361" s="38"/>
      <c r="D361" s="39"/>
      <c r="E361" s="40"/>
      <c r="F361" s="31" t="str">
        <f>IF(ISBLANK(TCTACTE[[#This Row],[F. Cobro]]),"Pendiente","Abonado")</f>
        <v>Pendiente</v>
      </c>
      <c r="G361" s="37"/>
      <c r="H361" s="45"/>
      <c r="I361" s="13">
        <f>IF(ISBLANK(TCTACTE[[#This Row],[Monto]]),0,IF(ISBLANK(TCTACTE[[#This Row],[F. Cobro]]),E361,0))</f>
        <v>0</v>
      </c>
      <c r="J361" s="13">
        <f>SUBTOTAL(9,$I$2:I361)</f>
        <v>0</v>
      </c>
    </row>
    <row r="362" spans="1:10" x14ac:dyDescent="0.25">
      <c r="A362" s="37"/>
      <c r="B362" s="38"/>
      <c r="C362" s="38"/>
      <c r="D362" s="39"/>
      <c r="E362" s="40"/>
      <c r="F362" s="31" t="str">
        <f>IF(ISBLANK(TCTACTE[[#This Row],[F. Cobro]]),"Pendiente","Abonado")</f>
        <v>Pendiente</v>
      </c>
      <c r="G362" s="37"/>
      <c r="H362" s="45"/>
      <c r="I362" s="13">
        <f>IF(ISBLANK(TCTACTE[[#This Row],[Monto]]),0,IF(ISBLANK(TCTACTE[[#This Row],[F. Cobro]]),E362,0))</f>
        <v>0</v>
      </c>
      <c r="J362" s="13">
        <f>SUBTOTAL(9,$I$2:I362)</f>
        <v>0</v>
      </c>
    </row>
    <row r="363" spans="1:10" x14ac:dyDescent="0.25">
      <c r="A363" s="37"/>
      <c r="B363" s="38"/>
      <c r="C363" s="38"/>
      <c r="D363" s="39"/>
      <c r="E363" s="40"/>
      <c r="F363" s="31" t="str">
        <f>IF(ISBLANK(TCTACTE[[#This Row],[F. Cobro]]),"Pendiente","Abonado")</f>
        <v>Pendiente</v>
      </c>
      <c r="G363" s="37"/>
      <c r="H363" s="45"/>
      <c r="I363" s="13">
        <f>IF(ISBLANK(TCTACTE[[#This Row],[Monto]]),0,IF(ISBLANK(TCTACTE[[#This Row],[F. Cobro]]),E363,0))</f>
        <v>0</v>
      </c>
      <c r="J363" s="13">
        <f>SUBTOTAL(9,$I$2:I363)</f>
        <v>0</v>
      </c>
    </row>
    <row r="364" spans="1:10" x14ac:dyDescent="0.25">
      <c r="A364" s="37"/>
      <c r="B364" s="38"/>
      <c r="C364" s="38"/>
      <c r="D364" s="39"/>
      <c r="E364" s="40"/>
      <c r="F364" s="31" t="str">
        <f>IF(ISBLANK(TCTACTE[[#This Row],[F. Cobro]]),"Pendiente","Abonado")</f>
        <v>Pendiente</v>
      </c>
      <c r="G364" s="37"/>
      <c r="H364" s="45"/>
      <c r="I364" s="13">
        <f>IF(ISBLANK(TCTACTE[[#This Row],[Monto]]),0,IF(ISBLANK(TCTACTE[[#This Row],[F. Cobro]]),E364,0))</f>
        <v>0</v>
      </c>
      <c r="J364" s="13">
        <f>SUBTOTAL(9,$I$2:I364)</f>
        <v>0</v>
      </c>
    </row>
    <row r="365" spans="1:10" x14ac:dyDescent="0.25">
      <c r="A365" s="37"/>
      <c r="B365" s="38"/>
      <c r="C365" s="38"/>
      <c r="D365" s="39"/>
      <c r="E365" s="40"/>
      <c r="F365" s="31" t="str">
        <f>IF(ISBLANK(TCTACTE[[#This Row],[F. Cobro]]),"Pendiente","Abonado")</f>
        <v>Pendiente</v>
      </c>
      <c r="G365" s="37"/>
      <c r="H365" s="45"/>
      <c r="I365" s="13">
        <f>IF(ISBLANK(TCTACTE[[#This Row],[Monto]]),0,IF(ISBLANK(TCTACTE[[#This Row],[F. Cobro]]),E365,0))</f>
        <v>0</v>
      </c>
      <c r="J365" s="13">
        <f>SUBTOTAL(9,$I$2:I365)</f>
        <v>0</v>
      </c>
    </row>
    <row r="366" spans="1:10" x14ac:dyDescent="0.25">
      <c r="A366" s="37"/>
      <c r="B366" s="38"/>
      <c r="C366" s="38"/>
      <c r="D366" s="39"/>
      <c r="E366" s="40"/>
      <c r="F366" s="31" t="str">
        <f>IF(ISBLANK(TCTACTE[[#This Row],[F. Cobro]]),"Pendiente","Abonado")</f>
        <v>Pendiente</v>
      </c>
      <c r="G366" s="37"/>
      <c r="H366" s="45"/>
      <c r="I366" s="13">
        <f>IF(ISBLANK(TCTACTE[[#This Row],[Monto]]),0,IF(ISBLANK(TCTACTE[[#This Row],[F. Cobro]]),E366,0))</f>
        <v>0</v>
      </c>
      <c r="J366" s="13">
        <f>SUBTOTAL(9,$I$2:I366)</f>
        <v>0</v>
      </c>
    </row>
    <row r="367" spans="1:10" x14ac:dyDescent="0.25">
      <c r="A367" s="37"/>
      <c r="B367" s="38"/>
      <c r="C367" s="38"/>
      <c r="D367" s="39"/>
      <c r="E367" s="40"/>
      <c r="F367" s="31" t="str">
        <f>IF(ISBLANK(TCTACTE[[#This Row],[F. Cobro]]),"Pendiente","Abonado")</f>
        <v>Pendiente</v>
      </c>
      <c r="G367" s="37"/>
      <c r="H367" s="45"/>
      <c r="I367" s="13">
        <f>IF(ISBLANK(TCTACTE[[#This Row],[Monto]]),0,IF(ISBLANK(TCTACTE[[#This Row],[F. Cobro]]),E367,0))</f>
        <v>0</v>
      </c>
      <c r="J367" s="13">
        <f>SUBTOTAL(9,$I$2:I367)</f>
        <v>0</v>
      </c>
    </row>
    <row r="368" spans="1:10" x14ac:dyDescent="0.25">
      <c r="A368" s="37"/>
      <c r="B368" s="38"/>
      <c r="C368" s="38"/>
      <c r="D368" s="39"/>
      <c r="E368" s="40"/>
      <c r="F368" s="31" t="str">
        <f>IF(ISBLANK(TCTACTE[[#This Row],[F. Cobro]]),"Pendiente","Abonado")</f>
        <v>Pendiente</v>
      </c>
      <c r="G368" s="37"/>
      <c r="H368" s="45"/>
      <c r="I368" s="13">
        <f>IF(ISBLANK(TCTACTE[[#This Row],[Monto]]),0,IF(ISBLANK(TCTACTE[[#This Row],[F. Cobro]]),E368,0))</f>
        <v>0</v>
      </c>
      <c r="J368" s="13">
        <f>SUBTOTAL(9,$I$2:I368)</f>
        <v>0</v>
      </c>
    </row>
    <row r="369" spans="1:10" x14ac:dyDescent="0.25">
      <c r="A369" s="37"/>
      <c r="B369" s="38"/>
      <c r="C369" s="38"/>
      <c r="D369" s="39"/>
      <c r="E369" s="40"/>
      <c r="F369" s="31" t="str">
        <f>IF(ISBLANK(TCTACTE[[#This Row],[F. Cobro]]),"Pendiente","Abonado")</f>
        <v>Pendiente</v>
      </c>
      <c r="G369" s="37"/>
      <c r="H369" s="45"/>
      <c r="I369" s="13">
        <f>IF(ISBLANK(TCTACTE[[#This Row],[Monto]]),0,IF(ISBLANK(TCTACTE[[#This Row],[F. Cobro]]),E369,0))</f>
        <v>0</v>
      </c>
      <c r="J369" s="13">
        <f>SUBTOTAL(9,$I$2:I369)</f>
        <v>0</v>
      </c>
    </row>
    <row r="370" spans="1:10" x14ac:dyDescent="0.25">
      <c r="A370" s="37"/>
      <c r="B370" s="38"/>
      <c r="C370" s="38"/>
      <c r="D370" s="39"/>
      <c r="E370" s="40"/>
      <c r="F370" s="31" t="str">
        <f>IF(ISBLANK(TCTACTE[[#This Row],[F. Cobro]]),"Pendiente","Abonado")</f>
        <v>Pendiente</v>
      </c>
      <c r="G370" s="37"/>
      <c r="H370" s="45"/>
      <c r="I370" s="13">
        <f>IF(ISBLANK(TCTACTE[[#This Row],[Monto]]),0,IF(ISBLANK(TCTACTE[[#This Row],[F. Cobro]]),E370,0))</f>
        <v>0</v>
      </c>
      <c r="J370" s="13">
        <f>SUBTOTAL(9,$I$2:I370)</f>
        <v>0</v>
      </c>
    </row>
    <row r="371" spans="1:10" x14ac:dyDescent="0.25">
      <c r="A371" s="37"/>
      <c r="B371" s="38"/>
      <c r="C371" s="38"/>
      <c r="D371" s="39"/>
      <c r="E371" s="40"/>
      <c r="F371" s="31" t="str">
        <f>IF(ISBLANK(TCTACTE[[#This Row],[F. Cobro]]),"Pendiente","Abonado")</f>
        <v>Pendiente</v>
      </c>
      <c r="G371" s="37"/>
      <c r="H371" s="45"/>
      <c r="I371" s="13">
        <f>IF(ISBLANK(TCTACTE[[#This Row],[Monto]]),0,IF(ISBLANK(TCTACTE[[#This Row],[F. Cobro]]),E371,0))</f>
        <v>0</v>
      </c>
      <c r="J371" s="13">
        <f>SUBTOTAL(9,$I$2:I371)</f>
        <v>0</v>
      </c>
    </row>
    <row r="372" spans="1:10" x14ac:dyDescent="0.25">
      <c r="A372" s="37"/>
      <c r="B372" s="38"/>
      <c r="C372" s="38"/>
      <c r="D372" s="39"/>
      <c r="E372" s="40"/>
      <c r="F372" s="31" t="str">
        <f>IF(ISBLANK(TCTACTE[[#This Row],[F. Cobro]]),"Pendiente","Abonado")</f>
        <v>Pendiente</v>
      </c>
      <c r="G372" s="37"/>
      <c r="H372" s="45"/>
      <c r="I372" s="13">
        <f>IF(ISBLANK(TCTACTE[[#This Row],[Monto]]),0,IF(ISBLANK(TCTACTE[[#This Row],[F. Cobro]]),E372,0))</f>
        <v>0</v>
      </c>
      <c r="J372" s="13">
        <f>SUBTOTAL(9,$I$2:I372)</f>
        <v>0</v>
      </c>
    </row>
    <row r="373" spans="1:10" x14ac:dyDescent="0.25">
      <c r="A373" s="37"/>
      <c r="B373" s="38"/>
      <c r="C373" s="38"/>
      <c r="D373" s="39"/>
      <c r="E373" s="40"/>
      <c r="F373" s="31" t="str">
        <f>IF(ISBLANK(TCTACTE[[#This Row],[F. Cobro]]),"Pendiente","Abonado")</f>
        <v>Pendiente</v>
      </c>
      <c r="G373" s="37"/>
      <c r="H373" s="45"/>
      <c r="I373" s="13">
        <f>IF(ISBLANK(TCTACTE[[#This Row],[Monto]]),0,IF(ISBLANK(TCTACTE[[#This Row],[F. Cobro]]),E373,0))</f>
        <v>0</v>
      </c>
      <c r="J373" s="13">
        <f>SUBTOTAL(9,$I$2:I373)</f>
        <v>0</v>
      </c>
    </row>
    <row r="374" spans="1:10" x14ac:dyDescent="0.25">
      <c r="A374" s="37"/>
      <c r="B374" s="38"/>
      <c r="C374" s="38"/>
      <c r="D374" s="39"/>
      <c r="E374" s="40"/>
      <c r="F374" s="31" t="str">
        <f>IF(ISBLANK(TCTACTE[[#This Row],[F. Cobro]]),"Pendiente","Abonado")</f>
        <v>Pendiente</v>
      </c>
      <c r="G374" s="37"/>
      <c r="H374" s="45"/>
      <c r="I374" s="13">
        <f>IF(ISBLANK(TCTACTE[[#This Row],[Monto]]),0,IF(ISBLANK(TCTACTE[[#This Row],[F. Cobro]]),E374,0))</f>
        <v>0</v>
      </c>
      <c r="J374" s="13">
        <f>SUBTOTAL(9,$I$2:I374)</f>
        <v>0</v>
      </c>
    </row>
    <row r="375" spans="1:10" x14ac:dyDescent="0.25">
      <c r="A375" s="37"/>
      <c r="B375" s="38"/>
      <c r="C375" s="38"/>
      <c r="D375" s="39"/>
      <c r="E375" s="40"/>
      <c r="F375" s="31" t="str">
        <f>IF(ISBLANK(TCTACTE[[#This Row],[F. Cobro]]),"Pendiente","Abonado")</f>
        <v>Pendiente</v>
      </c>
      <c r="G375" s="37"/>
      <c r="H375" s="45"/>
      <c r="I375" s="13">
        <f>IF(ISBLANK(TCTACTE[[#This Row],[Monto]]),0,IF(ISBLANK(TCTACTE[[#This Row],[F. Cobro]]),E375,0))</f>
        <v>0</v>
      </c>
      <c r="J375" s="13">
        <f>SUBTOTAL(9,$I$2:I375)</f>
        <v>0</v>
      </c>
    </row>
    <row r="376" spans="1:10" x14ac:dyDescent="0.25">
      <c r="A376" s="37"/>
      <c r="B376" s="38"/>
      <c r="C376" s="38"/>
      <c r="D376" s="39"/>
      <c r="E376" s="40"/>
      <c r="F376" s="31" t="str">
        <f>IF(ISBLANK(TCTACTE[[#This Row],[F. Cobro]]),"Pendiente","Abonado")</f>
        <v>Pendiente</v>
      </c>
      <c r="G376" s="37"/>
      <c r="H376" s="45"/>
      <c r="I376" s="13">
        <f>IF(ISBLANK(TCTACTE[[#This Row],[Monto]]),0,IF(ISBLANK(TCTACTE[[#This Row],[F. Cobro]]),E376,0))</f>
        <v>0</v>
      </c>
      <c r="J376" s="13">
        <f>SUBTOTAL(9,$I$2:I376)</f>
        <v>0</v>
      </c>
    </row>
    <row r="377" spans="1:10" x14ac:dyDescent="0.25">
      <c r="A377" s="37"/>
      <c r="B377" s="38"/>
      <c r="C377" s="38"/>
      <c r="D377" s="39"/>
      <c r="E377" s="40"/>
      <c r="F377" s="31" t="str">
        <f>IF(ISBLANK(TCTACTE[[#This Row],[F. Cobro]]),"Pendiente","Abonado")</f>
        <v>Pendiente</v>
      </c>
      <c r="G377" s="37"/>
      <c r="H377" s="45"/>
      <c r="I377" s="13">
        <f>IF(ISBLANK(TCTACTE[[#This Row],[Monto]]),0,IF(ISBLANK(TCTACTE[[#This Row],[F. Cobro]]),E377,0))</f>
        <v>0</v>
      </c>
      <c r="J377" s="13">
        <f>SUBTOTAL(9,$I$2:I377)</f>
        <v>0</v>
      </c>
    </row>
    <row r="378" spans="1:10" x14ac:dyDescent="0.25">
      <c r="A378" s="37"/>
      <c r="B378" s="38"/>
      <c r="C378" s="38"/>
      <c r="D378" s="39"/>
      <c r="E378" s="40"/>
      <c r="F378" s="31" t="str">
        <f>IF(ISBLANK(TCTACTE[[#This Row],[F. Cobro]]),"Pendiente","Abonado")</f>
        <v>Pendiente</v>
      </c>
      <c r="G378" s="37"/>
      <c r="H378" s="45"/>
      <c r="I378" s="13">
        <f>IF(ISBLANK(TCTACTE[[#This Row],[Monto]]),0,IF(ISBLANK(TCTACTE[[#This Row],[F. Cobro]]),E378,0))</f>
        <v>0</v>
      </c>
      <c r="J378" s="13">
        <f>SUBTOTAL(9,$I$2:I378)</f>
        <v>0</v>
      </c>
    </row>
    <row r="379" spans="1:10" x14ac:dyDescent="0.25">
      <c r="A379" s="37"/>
      <c r="B379" s="38"/>
      <c r="C379" s="38"/>
      <c r="D379" s="39"/>
      <c r="E379" s="40"/>
      <c r="F379" s="31" t="str">
        <f>IF(ISBLANK(TCTACTE[[#This Row],[F. Cobro]]),"Pendiente","Abonado")</f>
        <v>Pendiente</v>
      </c>
      <c r="G379" s="37"/>
      <c r="H379" s="45"/>
      <c r="I379" s="13">
        <f>IF(ISBLANK(TCTACTE[[#This Row],[Monto]]),0,IF(ISBLANK(TCTACTE[[#This Row],[F. Cobro]]),E379,0))</f>
        <v>0</v>
      </c>
      <c r="J379" s="13">
        <f>SUBTOTAL(9,$I$2:I379)</f>
        <v>0</v>
      </c>
    </row>
    <row r="380" spans="1:10" x14ac:dyDescent="0.25">
      <c r="A380" s="37"/>
      <c r="B380" s="38"/>
      <c r="C380" s="38"/>
      <c r="D380" s="39"/>
      <c r="E380" s="40"/>
      <c r="F380" s="31" t="str">
        <f>IF(ISBLANK(TCTACTE[[#This Row],[F. Cobro]]),"Pendiente","Abonado")</f>
        <v>Pendiente</v>
      </c>
      <c r="G380" s="37"/>
      <c r="H380" s="45"/>
      <c r="I380" s="13">
        <f>IF(ISBLANK(TCTACTE[[#This Row],[Monto]]),0,IF(ISBLANK(TCTACTE[[#This Row],[F. Cobro]]),E380,0))</f>
        <v>0</v>
      </c>
      <c r="J380" s="13">
        <f>SUBTOTAL(9,$I$2:I380)</f>
        <v>0</v>
      </c>
    </row>
    <row r="381" spans="1:10" x14ac:dyDescent="0.25">
      <c r="A381" s="37"/>
      <c r="B381" s="38"/>
      <c r="C381" s="38"/>
      <c r="D381" s="39"/>
      <c r="E381" s="40"/>
      <c r="F381" s="31" t="str">
        <f>IF(ISBLANK(TCTACTE[[#This Row],[F. Cobro]]),"Pendiente","Abonado")</f>
        <v>Pendiente</v>
      </c>
      <c r="G381" s="37"/>
      <c r="H381" s="45"/>
      <c r="I381" s="13">
        <f>IF(ISBLANK(TCTACTE[[#This Row],[Monto]]),0,IF(ISBLANK(TCTACTE[[#This Row],[F. Cobro]]),E381,0))</f>
        <v>0</v>
      </c>
      <c r="J381" s="13">
        <f>SUBTOTAL(9,$I$2:I381)</f>
        <v>0</v>
      </c>
    </row>
    <row r="382" spans="1:10" x14ac:dyDescent="0.25">
      <c r="A382" s="37"/>
      <c r="B382" s="38"/>
      <c r="C382" s="38"/>
      <c r="D382" s="39"/>
      <c r="E382" s="40"/>
      <c r="F382" s="31" t="str">
        <f>IF(ISBLANK(TCTACTE[[#This Row],[F. Cobro]]),"Pendiente","Abonado")</f>
        <v>Pendiente</v>
      </c>
      <c r="G382" s="37"/>
      <c r="H382" s="45"/>
      <c r="I382" s="13">
        <f>IF(ISBLANK(TCTACTE[[#This Row],[Monto]]),0,IF(ISBLANK(TCTACTE[[#This Row],[F. Cobro]]),E382,0))</f>
        <v>0</v>
      </c>
      <c r="J382" s="13">
        <f>SUBTOTAL(9,$I$2:I382)</f>
        <v>0</v>
      </c>
    </row>
    <row r="383" spans="1:10" x14ac:dyDescent="0.25">
      <c r="A383" s="37"/>
      <c r="B383" s="38"/>
      <c r="C383" s="38"/>
      <c r="D383" s="39"/>
      <c r="E383" s="40"/>
      <c r="F383" s="31" t="str">
        <f>IF(ISBLANK(TCTACTE[[#This Row],[F. Cobro]]),"Pendiente","Abonado")</f>
        <v>Pendiente</v>
      </c>
      <c r="G383" s="37"/>
      <c r="H383" s="45"/>
      <c r="I383" s="13">
        <f>IF(ISBLANK(TCTACTE[[#This Row],[Monto]]),0,IF(ISBLANK(TCTACTE[[#This Row],[F. Cobro]]),E383,0))</f>
        <v>0</v>
      </c>
      <c r="J383" s="13">
        <f>SUBTOTAL(9,$I$2:I383)</f>
        <v>0</v>
      </c>
    </row>
    <row r="384" spans="1:10" x14ac:dyDescent="0.25">
      <c r="A384" s="37"/>
      <c r="B384" s="38"/>
      <c r="C384" s="38"/>
      <c r="D384" s="39"/>
      <c r="E384" s="40"/>
      <c r="F384" s="31" t="str">
        <f>IF(ISBLANK(TCTACTE[[#This Row],[F. Cobro]]),"Pendiente","Abonado")</f>
        <v>Pendiente</v>
      </c>
      <c r="G384" s="37"/>
      <c r="H384" s="45"/>
      <c r="I384" s="13">
        <f>IF(ISBLANK(TCTACTE[[#This Row],[Monto]]),0,IF(ISBLANK(TCTACTE[[#This Row],[F. Cobro]]),E384,0))</f>
        <v>0</v>
      </c>
      <c r="J384" s="13">
        <f>SUBTOTAL(9,$I$2:I384)</f>
        <v>0</v>
      </c>
    </row>
    <row r="385" spans="1:10" x14ac:dyDescent="0.25">
      <c r="A385" s="37"/>
      <c r="B385" s="38"/>
      <c r="C385" s="38"/>
      <c r="D385" s="39"/>
      <c r="E385" s="40"/>
      <c r="F385" s="31" t="str">
        <f>IF(ISBLANK(TCTACTE[[#This Row],[F. Cobro]]),"Pendiente","Abonado")</f>
        <v>Pendiente</v>
      </c>
      <c r="G385" s="37"/>
      <c r="H385" s="45"/>
      <c r="I385" s="13">
        <f>IF(ISBLANK(TCTACTE[[#This Row],[Monto]]),0,IF(ISBLANK(TCTACTE[[#This Row],[F. Cobro]]),E385,0))</f>
        <v>0</v>
      </c>
      <c r="J385" s="13">
        <f>SUBTOTAL(9,$I$2:I385)</f>
        <v>0</v>
      </c>
    </row>
    <row r="386" spans="1:10" x14ac:dyDescent="0.25">
      <c r="A386" s="37"/>
      <c r="B386" s="38"/>
      <c r="C386" s="38"/>
      <c r="D386" s="39"/>
      <c r="E386" s="40"/>
      <c r="F386" s="31" t="str">
        <f>IF(ISBLANK(TCTACTE[[#This Row],[F. Cobro]]),"Pendiente","Abonado")</f>
        <v>Pendiente</v>
      </c>
      <c r="G386" s="37"/>
      <c r="H386" s="45"/>
      <c r="I386" s="13">
        <f>IF(ISBLANK(TCTACTE[[#This Row],[Monto]]),0,IF(ISBLANK(TCTACTE[[#This Row],[F. Cobro]]),E386,0))</f>
        <v>0</v>
      </c>
      <c r="J386" s="13">
        <f>SUBTOTAL(9,$I$2:I386)</f>
        <v>0</v>
      </c>
    </row>
    <row r="387" spans="1:10" x14ac:dyDescent="0.25">
      <c r="A387" s="37"/>
      <c r="B387" s="38"/>
      <c r="C387" s="38"/>
      <c r="D387" s="39"/>
      <c r="E387" s="40"/>
      <c r="F387" s="31" t="str">
        <f>IF(ISBLANK(TCTACTE[[#This Row],[F. Cobro]]),"Pendiente","Abonado")</f>
        <v>Pendiente</v>
      </c>
      <c r="G387" s="37"/>
      <c r="H387" s="45"/>
      <c r="I387" s="13">
        <f>IF(ISBLANK(TCTACTE[[#This Row],[Monto]]),0,IF(ISBLANK(TCTACTE[[#This Row],[F. Cobro]]),E387,0))</f>
        <v>0</v>
      </c>
      <c r="J387" s="13">
        <f>SUBTOTAL(9,$I$2:I387)</f>
        <v>0</v>
      </c>
    </row>
    <row r="388" spans="1:10" x14ac:dyDescent="0.25">
      <c r="A388" s="37"/>
      <c r="B388" s="38"/>
      <c r="C388" s="38"/>
      <c r="D388" s="39"/>
      <c r="E388" s="40"/>
      <c r="F388" s="31" t="str">
        <f>IF(ISBLANK(TCTACTE[[#This Row],[F. Cobro]]),"Pendiente","Abonado")</f>
        <v>Pendiente</v>
      </c>
      <c r="G388" s="37"/>
      <c r="H388" s="45"/>
      <c r="I388" s="13">
        <f>IF(ISBLANK(TCTACTE[[#This Row],[Monto]]),0,IF(ISBLANK(TCTACTE[[#This Row],[F. Cobro]]),E388,0))</f>
        <v>0</v>
      </c>
      <c r="J388" s="13">
        <f>SUBTOTAL(9,$I$2:I388)</f>
        <v>0</v>
      </c>
    </row>
    <row r="389" spans="1:10" x14ac:dyDescent="0.25">
      <c r="A389" s="37"/>
      <c r="B389" s="38"/>
      <c r="C389" s="38"/>
      <c r="D389" s="39"/>
      <c r="E389" s="40"/>
      <c r="F389" s="31" t="str">
        <f>IF(ISBLANK(TCTACTE[[#This Row],[F. Cobro]]),"Pendiente","Abonado")</f>
        <v>Pendiente</v>
      </c>
      <c r="G389" s="37"/>
      <c r="H389" s="45"/>
      <c r="I389" s="13">
        <f>IF(ISBLANK(TCTACTE[[#This Row],[Monto]]),0,IF(ISBLANK(TCTACTE[[#This Row],[F. Cobro]]),E389,0))</f>
        <v>0</v>
      </c>
      <c r="J389" s="13">
        <f>SUBTOTAL(9,$I$2:I389)</f>
        <v>0</v>
      </c>
    </row>
    <row r="390" spans="1:10" x14ac:dyDescent="0.25">
      <c r="A390" s="37"/>
      <c r="B390" s="38"/>
      <c r="C390" s="38"/>
      <c r="D390" s="39"/>
      <c r="E390" s="40"/>
      <c r="F390" s="31" t="str">
        <f>IF(ISBLANK(TCTACTE[[#This Row],[F. Cobro]]),"Pendiente","Abonado")</f>
        <v>Pendiente</v>
      </c>
      <c r="G390" s="37"/>
      <c r="H390" s="45"/>
      <c r="I390" s="13">
        <f>IF(ISBLANK(TCTACTE[[#This Row],[Monto]]),0,IF(ISBLANK(TCTACTE[[#This Row],[F. Cobro]]),E390,0))</f>
        <v>0</v>
      </c>
      <c r="J390" s="13">
        <f>SUBTOTAL(9,$I$2:I390)</f>
        <v>0</v>
      </c>
    </row>
    <row r="391" spans="1:10" x14ac:dyDescent="0.25">
      <c r="A391" s="37"/>
      <c r="B391" s="38"/>
      <c r="C391" s="38"/>
      <c r="D391" s="39"/>
      <c r="E391" s="40"/>
      <c r="F391" s="31" t="str">
        <f>IF(ISBLANK(TCTACTE[[#This Row],[F. Cobro]]),"Pendiente","Abonado")</f>
        <v>Pendiente</v>
      </c>
      <c r="G391" s="37"/>
      <c r="H391" s="45"/>
      <c r="I391" s="13">
        <f>IF(ISBLANK(TCTACTE[[#This Row],[Monto]]),0,IF(ISBLANK(TCTACTE[[#This Row],[F. Cobro]]),E391,0))</f>
        <v>0</v>
      </c>
      <c r="J391" s="13">
        <f>SUBTOTAL(9,$I$2:I391)</f>
        <v>0</v>
      </c>
    </row>
    <row r="392" spans="1:10" x14ac:dyDescent="0.25">
      <c r="A392" s="37"/>
      <c r="B392" s="38"/>
      <c r="C392" s="38"/>
      <c r="D392" s="39"/>
      <c r="E392" s="40"/>
      <c r="F392" s="31" t="str">
        <f>IF(ISBLANK(TCTACTE[[#This Row],[F. Cobro]]),"Pendiente","Abonado")</f>
        <v>Pendiente</v>
      </c>
      <c r="G392" s="37"/>
      <c r="H392" s="45"/>
      <c r="I392" s="13">
        <f>IF(ISBLANK(TCTACTE[[#This Row],[Monto]]),0,IF(ISBLANK(TCTACTE[[#This Row],[F. Cobro]]),E392,0))</f>
        <v>0</v>
      </c>
      <c r="J392" s="13">
        <f>SUBTOTAL(9,$I$2:I392)</f>
        <v>0</v>
      </c>
    </row>
    <row r="393" spans="1:10" x14ac:dyDescent="0.25">
      <c r="A393" s="37"/>
      <c r="B393" s="38"/>
      <c r="C393" s="38"/>
      <c r="D393" s="39"/>
      <c r="E393" s="40"/>
      <c r="F393" s="31" t="str">
        <f>IF(ISBLANK(TCTACTE[[#This Row],[F. Cobro]]),"Pendiente","Abonado")</f>
        <v>Pendiente</v>
      </c>
      <c r="G393" s="37"/>
      <c r="H393" s="45"/>
      <c r="I393" s="13">
        <f>IF(ISBLANK(TCTACTE[[#This Row],[Monto]]),0,IF(ISBLANK(TCTACTE[[#This Row],[F. Cobro]]),E393,0))</f>
        <v>0</v>
      </c>
      <c r="J393" s="13">
        <f>SUBTOTAL(9,$I$2:I393)</f>
        <v>0</v>
      </c>
    </row>
    <row r="394" spans="1:10" x14ac:dyDescent="0.25">
      <c r="A394" s="37"/>
      <c r="B394" s="38"/>
      <c r="C394" s="38"/>
      <c r="D394" s="39"/>
      <c r="E394" s="40"/>
      <c r="F394" s="31" t="str">
        <f>IF(ISBLANK(TCTACTE[[#This Row],[F. Cobro]]),"Pendiente","Abonado")</f>
        <v>Pendiente</v>
      </c>
      <c r="G394" s="37"/>
      <c r="H394" s="45"/>
      <c r="I394" s="13">
        <f>IF(ISBLANK(TCTACTE[[#This Row],[Monto]]),0,IF(ISBLANK(TCTACTE[[#This Row],[F. Cobro]]),E394,0))</f>
        <v>0</v>
      </c>
      <c r="J394" s="13">
        <f>SUBTOTAL(9,$I$2:I394)</f>
        <v>0</v>
      </c>
    </row>
    <row r="395" spans="1:10" x14ac:dyDescent="0.25">
      <c r="A395" s="37"/>
      <c r="B395" s="38"/>
      <c r="C395" s="38"/>
      <c r="D395" s="39"/>
      <c r="E395" s="40"/>
      <c r="F395" s="31" t="str">
        <f>IF(ISBLANK(TCTACTE[[#This Row],[F. Cobro]]),"Pendiente","Abonado")</f>
        <v>Pendiente</v>
      </c>
      <c r="G395" s="37"/>
      <c r="H395" s="45"/>
      <c r="I395" s="13">
        <f>IF(ISBLANK(TCTACTE[[#This Row],[Monto]]),0,IF(ISBLANK(TCTACTE[[#This Row],[F. Cobro]]),E395,0))</f>
        <v>0</v>
      </c>
      <c r="J395" s="13">
        <f>SUBTOTAL(9,$I$2:I395)</f>
        <v>0</v>
      </c>
    </row>
    <row r="396" spans="1:10" x14ac:dyDescent="0.25">
      <c r="A396" s="37"/>
      <c r="B396" s="38"/>
      <c r="C396" s="38"/>
      <c r="D396" s="39"/>
      <c r="E396" s="40"/>
      <c r="F396" s="31" t="str">
        <f>IF(ISBLANK(TCTACTE[[#This Row],[F. Cobro]]),"Pendiente","Abonado")</f>
        <v>Pendiente</v>
      </c>
      <c r="G396" s="37"/>
      <c r="H396" s="45"/>
      <c r="I396" s="13">
        <f>IF(ISBLANK(TCTACTE[[#This Row],[Monto]]),0,IF(ISBLANK(TCTACTE[[#This Row],[F. Cobro]]),E396,0))</f>
        <v>0</v>
      </c>
      <c r="J396" s="13">
        <f>SUBTOTAL(9,$I$2:I396)</f>
        <v>0</v>
      </c>
    </row>
    <row r="397" spans="1:10" x14ac:dyDescent="0.25">
      <c r="A397" s="37"/>
      <c r="B397" s="38"/>
      <c r="C397" s="38"/>
      <c r="D397" s="39"/>
      <c r="E397" s="40"/>
      <c r="F397" s="31" t="str">
        <f>IF(ISBLANK(TCTACTE[[#This Row],[F. Cobro]]),"Pendiente","Abonado")</f>
        <v>Pendiente</v>
      </c>
      <c r="G397" s="37"/>
      <c r="H397" s="45"/>
      <c r="I397" s="13">
        <f>IF(ISBLANK(TCTACTE[[#This Row],[Monto]]),0,IF(ISBLANK(TCTACTE[[#This Row],[F. Cobro]]),E397,0))</f>
        <v>0</v>
      </c>
      <c r="J397" s="13">
        <f>SUBTOTAL(9,$I$2:I397)</f>
        <v>0</v>
      </c>
    </row>
    <row r="398" spans="1:10" x14ac:dyDescent="0.25">
      <c r="A398" s="37"/>
      <c r="B398" s="38"/>
      <c r="C398" s="38"/>
      <c r="D398" s="39"/>
      <c r="E398" s="40"/>
      <c r="F398" s="31" t="str">
        <f>IF(ISBLANK(TCTACTE[[#This Row],[F. Cobro]]),"Pendiente","Abonado")</f>
        <v>Pendiente</v>
      </c>
      <c r="G398" s="37"/>
      <c r="H398" s="45"/>
      <c r="I398" s="13">
        <f>IF(ISBLANK(TCTACTE[[#This Row],[Monto]]),0,IF(ISBLANK(TCTACTE[[#This Row],[F. Cobro]]),E398,0))</f>
        <v>0</v>
      </c>
      <c r="J398" s="13">
        <f>SUBTOTAL(9,$I$2:I398)</f>
        <v>0</v>
      </c>
    </row>
    <row r="399" spans="1:10" x14ac:dyDescent="0.25">
      <c r="A399" s="37"/>
      <c r="B399" s="38"/>
      <c r="C399" s="38"/>
      <c r="D399" s="39"/>
      <c r="E399" s="40"/>
      <c r="F399" s="31" t="str">
        <f>IF(ISBLANK(TCTACTE[[#This Row],[F. Cobro]]),"Pendiente","Abonado")</f>
        <v>Pendiente</v>
      </c>
      <c r="G399" s="37"/>
      <c r="H399" s="45"/>
      <c r="I399" s="13">
        <f>IF(ISBLANK(TCTACTE[[#This Row],[Monto]]),0,IF(ISBLANK(TCTACTE[[#This Row],[F. Cobro]]),E399,0))</f>
        <v>0</v>
      </c>
      <c r="J399" s="13">
        <f>SUBTOTAL(9,$I$2:I399)</f>
        <v>0</v>
      </c>
    </row>
    <row r="400" spans="1:10" x14ac:dyDescent="0.25">
      <c r="A400" s="37"/>
      <c r="B400" s="38"/>
      <c r="C400" s="38"/>
      <c r="D400" s="39"/>
      <c r="E400" s="40"/>
      <c r="F400" s="31" t="str">
        <f>IF(ISBLANK(TCTACTE[[#This Row],[F. Cobro]]),"Pendiente","Abonado")</f>
        <v>Pendiente</v>
      </c>
      <c r="G400" s="37"/>
      <c r="H400" s="45"/>
      <c r="I400" s="13">
        <f>IF(ISBLANK(TCTACTE[[#This Row],[Monto]]),0,IF(ISBLANK(TCTACTE[[#This Row],[F. Cobro]]),E400,0))</f>
        <v>0</v>
      </c>
      <c r="J400" s="13">
        <f>SUBTOTAL(9,$I$2:I400)</f>
        <v>0</v>
      </c>
    </row>
    <row r="401" spans="1:10" x14ac:dyDescent="0.25">
      <c r="A401" s="37"/>
      <c r="B401" s="38"/>
      <c r="C401" s="38"/>
      <c r="D401" s="39"/>
      <c r="E401" s="40"/>
      <c r="F401" s="31" t="str">
        <f>IF(ISBLANK(TCTACTE[[#This Row],[F. Cobro]]),"Pendiente","Abonado")</f>
        <v>Pendiente</v>
      </c>
      <c r="G401" s="37"/>
      <c r="H401" s="45"/>
      <c r="I401" s="13">
        <f>IF(ISBLANK(TCTACTE[[#This Row],[Monto]]),0,IF(ISBLANK(TCTACTE[[#This Row],[F. Cobro]]),E401,0))</f>
        <v>0</v>
      </c>
      <c r="J401" s="13">
        <f>SUBTOTAL(9,$I$2:I401)</f>
        <v>0</v>
      </c>
    </row>
    <row r="402" spans="1:10" x14ac:dyDescent="0.25">
      <c r="A402" s="37"/>
      <c r="B402" s="38"/>
      <c r="C402" s="38"/>
      <c r="D402" s="39"/>
      <c r="E402" s="40"/>
      <c r="F402" s="31" t="str">
        <f>IF(ISBLANK(TCTACTE[[#This Row],[F. Cobro]]),"Pendiente","Abonado")</f>
        <v>Pendiente</v>
      </c>
      <c r="G402" s="37"/>
      <c r="H402" s="45"/>
      <c r="I402" s="13">
        <f>IF(ISBLANK(TCTACTE[[#This Row],[Monto]]),0,IF(ISBLANK(TCTACTE[[#This Row],[F. Cobro]]),E402,0))</f>
        <v>0</v>
      </c>
      <c r="J402" s="13">
        <f>SUBTOTAL(9,$I$2:I402)</f>
        <v>0</v>
      </c>
    </row>
    <row r="403" spans="1:10" x14ac:dyDescent="0.25">
      <c r="A403" s="37"/>
      <c r="B403" s="38"/>
      <c r="C403" s="38"/>
      <c r="D403" s="39"/>
      <c r="E403" s="40"/>
      <c r="F403" s="31" t="str">
        <f>IF(ISBLANK(TCTACTE[[#This Row],[F. Cobro]]),"Pendiente","Abonado")</f>
        <v>Pendiente</v>
      </c>
      <c r="G403" s="37"/>
      <c r="H403" s="45"/>
      <c r="I403" s="13">
        <f>IF(ISBLANK(TCTACTE[[#This Row],[Monto]]),0,IF(ISBLANK(TCTACTE[[#This Row],[F. Cobro]]),E403,0))</f>
        <v>0</v>
      </c>
      <c r="J403" s="13">
        <f>SUBTOTAL(9,$I$2:I403)</f>
        <v>0</v>
      </c>
    </row>
    <row r="404" spans="1:10" x14ac:dyDescent="0.25">
      <c r="A404" s="37"/>
      <c r="B404" s="38"/>
      <c r="C404" s="38"/>
      <c r="D404" s="39"/>
      <c r="E404" s="40"/>
      <c r="F404" s="31" t="str">
        <f>IF(ISBLANK(TCTACTE[[#This Row],[F. Cobro]]),"Pendiente","Abonado")</f>
        <v>Pendiente</v>
      </c>
      <c r="G404" s="37"/>
      <c r="H404" s="45"/>
      <c r="I404" s="13">
        <f>IF(ISBLANK(TCTACTE[[#This Row],[Monto]]),0,IF(ISBLANK(TCTACTE[[#This Row],[F. Cobro]]),E404,0))</f>
        <v>0</v>
      </c>
      <c r="J404" s="13">
        <f>SUBTOTAL(9,$I$2:I404)</f>
        <v>0</v>
      </c>
    </row>
    <row r="405" spans="1:10" x14ac:dyDescent="0.25">
      <c r="A405" s="37"/>
      <c r="B405" s="38"/>
      <c r="C405" s="38"/>
      <c r="D405" s="39"/>
      <c r="E405" s="40"/>
      <c r="F405" s="31" t="str">
        <f>IF(ISBLANK(TCTACTE[[#This Row],[F. Cobro]]),"Pendiente","Abonado")</f>
        <v>Pendiente</v>
      </c>
      <c r="G405" s="37"/>
      <c r="H405" s="45"/>
      <c r="I405" s="13">
        <f>IF(ISBLANK(TCTACTE[[#This Row],[Monto]]),0,IF(ISBLANK(TCTACTE[[#This Row],[F. Cobro]]),E405,0))</f>
        <v>0</v>
      </c>
      <c r="J405" s="13">
        <f>SUBTOTAL(9,$I$2:I405)</f>
        <v>0</v>
      </c>
    </row>
    <row r="406" spans="1:10" x14ac:dyDescent="0.25">
      <c r="A406" s="37"/>
      <c r="B406" s="38"/>
      <c r="C406" s="38"/>
      <c r="D406" s="39"/>
      <c r="E406" s="40"/>
      <c r="F406" s="31" t="str">
        <f>IF(ISBLANK(TCTACTE[[#This Row],[F. Cobro]]),"Pendiente","Abonado")</f>
        <v>Pendiente</v>
      </c>
      <c r="G406" s="37"/>
      <c r="H406" s="45"/>
      <c r="I406" s="13">
        <f>IF(ISBLANK(TCTACTE[[#This Row],[Monto]]),0,IF(ISBLANK(TCTACTE[[#This Row],[F. Cobro]]),E406,0))</f>
        <v>0</v>
      </c>
      <c r="J406" s="13">
        <f>SUBTOTAL(9,$I$2:I406)</f>
        <v>0</v>
      </c>
    </row>
    <row r="407" spans="1:10" x14ac:dyDescent="0.25">
      <c r="A407" s="37"/>
      <c r="B407" s="38"/>
      <c r="C407" s="38"/>
      <c r="D407" s="39"/>
      <c r="E407" s="40"/>
      <c r="F407" s="31" t="str">
        <f>IF(ISBLANK(TCTACTE[[#This Row],[F. Cobro]]),"Pendiente","Abonado")</f>
        <v>Pendiente</v>
      </c>
      <c r="G407" s="37"/>
      <c r="H407" s="45"/>
      <c r="I407" s="13">
        <f>IF(ISBLANK(TCTACTE[[#This Row],[Monto]]),0,IF(ISBLANK(TCTACTE[[#This Row],[F. Cobro]]),E407,0))</f>
        <v>0</v>
      </c>
      <c r="J407" s="13">
        <f>SUBTOTAL(9,$I$2:I407)</f>
        <v>0</v>
      </c>
    </row>
    <row r="408" spans="1:10" x14ac:dyDescent="0.25">
      <c r="A408" s="37"/>
      <c r="B408" s="38"/>
      <c r="C408" s="38"/>
      <c r="D408" s="39"/>
      <c r="E408" s="40"/>
      <c r="F408" s="31" t="str">
        <f>IF(ISBLANK(TCTACTE[[#This Row],[F. Cobro]]),"Pendiente","Abonado")</f>
        <v>Pendiente</v>
      </c>
      <c r="G408" s="37"/>
      <c r="H408" s="45"/>
      <c r="I408" s="13">
        <f>IF(ISBLANK(TCTACTE[[#This Row],[Monto]]),0,IF(ISBLANK(TCTACTE[[#This Row],[F. Cobro]]),E408,0))</f>
        <v>0</v>
      </c>
      <c r="J408" s="13">
        <f>SUBTOTAL(9,$I$2:I408)</f>
        <v>0</v>
      </c>
    </row>
    <row r="409" spans="1:10" x14ac:dyDescent="0.25">
      <c r="A409" s="37"/>
      <c r="B409" s="38"/>
      <c r="C409" s="38"/>
      <c r="D409" s="39"/>
      <c r="E409" s="40"/>
      <c r="F409" s="31" t="str">
        <f>IF(ISBLANK(TCTACTE[[#This Row],[F. Cobro]]),"Pendiente","Abonado")</f>
        <v>Pendiente</v>
      </c>
      <c r="G409" s="37"/>
      <c r="H409" s="45"/>
      <c r="I409" s="13">
        <f>IF(ISBLANK(TCTACTE[[#This Row],[Monto]]),0,IF(ISBLANK(TCTACTE[[#This Row],[F. Cobro]]),E409,0))</f>
        <v>0</v>
      </c>
      <c r="J409" s="13">
        <f>SUBTOTAL(9,$I$2:I409)</f>
        <v>0</v>
      </c>
    </row>
    <row r="410" spans="1:10" x14ac:dyDescent="0.25">
      <c r="A410" s="37"/>
      <c r="B410" s="38"/>
      <c r="C410" s="38"/>
      <c r="D410" s="39"/>
      <c r="E410" s="40"/>
      <c r="F410" s="31" t="str">
        <f>IF(ISBLANK(TCTACTE[[#This Row],[F. Cobro]]),"Pendiente","Abonado")</f>
        <v>Pendiente</v>
      </c>
      <c r="G410" s="37"/>
      <c r="H410" s="45"/>
      <c r="I410" s="13">
        <f>IF(ISBLANK(TCTACTE[[#This Row],[Monto]]),0,IF(ISBLANK(TCTACTE[[#This Row],[F. Cobro]]),E410,0))</f>
        <v>0</v>
      </c>
      <c r="J410" s="13">
        <f>SUBTOTAL(9,$I$2:I410)</f>
        <v>0</v>
      </c>
    </row>
    <row r="411" spans="1:10" x14ac:dyDescent="0.25">
      <c r="A411" s="37"/>
      <c r="B411" s="38"/>
      <c r="C411" s="38"/>
      <c r="D411" s="39"/>
      <c r="E411" s="40"/>
      <c r="F411" s="31" t="str">
        <f>IF(ISBLANK(TCTACTE[[#This Row],[F. Cobro]]),"Pendiente","Abonado")</f>
        <v>Pendiente</v>
      </c>
      <c r="G411" s="37"/>
      <c r="H411" s="45"/>
      <c r="I411" s="13">
        <f>IF(ISBLANK(TCTACTE[[#This Row],[Monto]]),0,IF(ISBLANK(TCTACTE[[#This Row],[F. Cobro]]),E411,0))</f>
        <v>0</v>
      </c>
      <c r="J411" s="13">
        <f>SUBTOTAL(9,$I$2:I411)</f>
        <v>0</v>
      </c>
    </row>
    <row r="412" spans="1:10" x14ac:dyDescent="0.25">
      <c r="A412" s="37"/>
      <c r="B412" s="38"/>
      <c r="C412" s="38"/>
      <c r="D412" s="39"/>
      <c r="E412" s="40"/>
      <c r="F412" s="31" t="str">
        <f>IF(ISBLANK(TCTACTE[[#This Row],[F. Cobro]]),"Pendiente","Abonado")</f>
        <v>Pendiente</v>
      </c>
      <c r="G412" s="37"/>
      <c r="H412" s="45"/>
      <c r="I412" s="13">
        <f>IF(ISBLANK(TCTACTE[[#This Row],[Monto]]),0,IF(ISBLANK(TCTACTE[[#This Row],[F. Cobro]]),E412,0))</f>
        <v>0</v>
      </c>
      <c r="J412" s="13">
        <f>SUBTOTAL(9,$I$2:I412)</f>
        <v>0</v>
      </c>
    </row>
    <row r="413" spans="1:10" x14ac:dyDescent="0.25">
      <c r="A413" s="37"/>
      <c r="B413" s="38"/>
      <c r="C413" s="38"/>
      <c r="D413" s="39"/>
      <c r="E413" s="40"/>
      <c r="F413" s="31" t="str">
        <f>IF(ISBLANK(TCTACTE[[#This Row],[F. Cobro]]),"Pendiente","Abonado")</f>
        <v>Pendiente</v>
      </c>
      <c r="G413" s="37"/>
      <c r="H413" s="45"/>
      <c r="I413" s="13">
        <f>IF(ISBLANK(TCTACTE[[#This Row],[Monto]]),0,IF(ISBLANK(TCTACTE[[#This Row],[F. Cobro]]),E413,0))</f>
        <v>0</v>
      </c>
      <c r="J413" s="13">
        <f>SUBTOTAL(9,$I$2:I413)</f>
        <v>0</v>
      </c>
    </row>
    <row r="414" spans="1:10" x14ac:dyDescent="0.25">
      <c r="A414" s="37"/>
      <c r="B414" s="38"/>
      <c r="C414" s="38"/>
      <c r="D414" s="39"/>
      <c r="E414" s="40"/>
      <c r="F414" s="31" t="str">
        <f>IF(ISBLANK(TCTACTE[[#This Row],[F. Cobro]]),"Pendiente","Abonado")</f>
        <v>Pendiente</v>
      </c>
      <c r="G414" s="37"/>
      <c r="H414" s="45"/>
      <c r="I414" s="13">
        <f>IF(ISBLANK(TCTACTE[[#This Row],[Monto]]),0,IF(ISBLANK(TCTACTE[[#This Row],[F. Cobro]]),E414,0))</f>
        <v>0</v>
      </c>
      <c r="J414" s="13">
        <f>SUBTOTAL(9,$I$2:I414)</f>
        <v>0</v>
      </c>
    </row>
    <row r="415" spans="1:10" x14ac:dyDescent="0.25">
      <c r="A415" s="37"/>
      <c r="B415" s="38"/>
      <c r="C415" s="38"/>
      <c r="D415" s="39"/>
      <c r="E415" s="40"/>
      <c r="F415" s="31" t="str">
        <f>IF(ISBLANK(TCTACTE[[#This Row],[F. Cobro]]),"Pendiente","Abonado")</f>
        <v>Pendiente</v>
      </c>
      <c r="G415" s="37"/>
      <c r="H415" s="45"/>
      <c r="I415" s="13">
        <f>IF(ISBLANK(TCTACTE[[#This Row],[Monto]]),0,IF(ISBLANK(TCTACTE[[#This Row],[F. Cobro]]),E415,0))</f>
        <v>0</v>
      </c>
      <c r="J415" s="13">
        <f>SUBTOTAL(9,$I$2:I415)</f>
        <v>0</v>
      </c>
    </row>
    <row r="416" spans="1:10" x14ac:dyDescent="0.25">
      <c r="A416" s="37"/>
      <c r="B416" s="38"/>
      <c r="C416" s="38"/>
      <c r="D416" s="39"/>
      <c r="E416" s="40"/>
      <c r="F416" s="31" t="str">
        <f>IF(ISBLANK(TCTACTE[[#This Row],[F. Cobro]]),"Pendiente","Abonado")</f>
        <v>Pendiente</v>
      </c>
      <c r="G416" s="37"/>
      <c r="H416" s="45"/>
      <c r="I416" s="13">
        <f>IF(ISBLANK(TCTACTE[[#This Row],[Monto]]),0,IF(ISBLANK(TCTACTE[[#This Row],[F. Cobro]]),E416,0))</f>
        <v>0</v>
      </c>
      <c r="J416" s="13">
        <f>SUBTOTAL(9,$I$2:I416)</f>
        <v>0</v>
      </c>
    </row>
    <row r="417" spans="1:10" x14ac:dyDescent="0.25">
      <c r="A417" s="37"/>
      <c r="B417" s="38"/>
      <c r="C417" s="38"/>
      <c r="D417" s="39"/>
      <c r="E417" s="40"/>
      <c r="F417" s="31" t="str">
        <f>IF(ISBLANK(TCTACTE[[#This Row],[F. Cobro]]),"Pendiente","Abonado")</f>
        <v>Pendiente</v>
      </c>
      <c r="G417" s="37"/>
      <c r="H417" s="45"/>
      <c r="I417" s="13">
        <f>IF(ISBLANK(TCTACTE[[#This Row],[Monto]]),0,IF(ISBLANK(TCTACTE[[#This Row],[F. Cobro]]),E417,0))</f>
        <v>0</v>
      </c>
      <c r="J417" s="13">
        <f>SUBTOTAL(9,$I$2:I417)</f>
        <v>0</v>
      </c>
    </row>
    <row r="418" spans="1:10" x14ac:dyDescent="0.25">
      <c r="A418" s="37"/>
      <c r="B418" s="38"/>
      <c r="C418" s="38"/>
      <c r="D418" s="39"/>
      <c r="E418" s="40"/>
      <c r="F418" s="31" t="str">
        <f>IF(ISBLANK(TCTACTE[[#This Row],[F. Cobro]]),"Pendiente","Abonado")</f>
        <v>Pendiente</v>
      </c>
      <c r="G418" s="37"/>
      <c r="H418" s="45"/>
      <c r="I418" s="13">
        <f>IF(ISBLANK(TCTACTE[[#This Row],[Monto]]),0,IF(ISBLANK(TCTACTE[[#This Row],[F. Cobro]]),E418,0))</f>
        <v>0</v>
      </c>
      <c r="J418" s="13">
        <f>SUBTOTAL(9,$I$2:I418)</f>
        <v>0</v>
      </c>
    </row>
    <row r="419" spans="1:10" x14ac:dyDescent="0.25">
      <c r="A419" s="37"/>
      <c r="B419" s="38"/>
      <c r="C419" s="38"/>
      <c r="D419" s="39"/>
      <c r="E419" s="40"/>
      <c r="F419" s="31" t="str">
        <f>IF(ISBLANK(TCTACTE[[#This Row],[F. Cobro]]),"Pendiente","Abonado")</f>
        <v>Pendiente</v>
      </c>
      <c r="G419" s="37"/>
      <c r="H419" s="45"/>
      <c r="I419" s="13">
        <f>IF(ISBLANK(TCTACTE[[#This Row],[Monto]]),0,IF(ISBLANK(TCTACTE[[#This Row],[F. Cobro]]),E419,0))</f>
        <v>0</v>
      </c>
      <c r="J419" s="13">
        <f>SUBTOTAL(9,$I$2:I419)</f>
        <v>0</v>
      </c>
    </row>
    <row r="420" spans="1:10" x14ac:dyDescent="0.25">
      <c r="A420" s="37"/>
      <c r="B420" s="38"/>
      <c r="C420" s="38"/>
      <c r="D420" s="39"/>
      <c r="E420" s="40"/>
      <c r="F420" s="31" t="str">
        <f>IF(ISBLANK(TCTACTE[[#This Row],[F. Cobro]]),"Pendiente","Abonado")</f>
        <v>Pendiente</v>
      </c>
      <c r="G420" s="37"/>
      <c r="H420" s="45"/>
      <c r="I420" s="13">
        <f>IF(ISBLANK(TCTACTE[[#This Row],[Monto]]),0,IF(ISBLANK(TCTACTE[[#This Row],[F. Cobro]]),E420,0))</f>
        <v>0</v>
      </c>
      <c r="J420" s="13">
        <f>SUBTOTAL(9,$I$2:I420)</f>
        <v>0</v>
      </c>
    </row>
    <row r="421" spans="1:10" x14ac:dyDescent="0.25">
      <c r="A421" s="37"/>
      <c r="B421" s="38"/>
      <c r="C421" s="38"/>
      <c r="D421" s="39"/>
      <c r="E421" s="40"/>
      <c r="F421" s="31" t="str">
        <f>IF(ISBLANK(TCTACTE[[#This Row],[F. Cobro]]),"Pendiente","Abonado")</f>
        <v>Pendiente</v>
      </c>
      <c r="G421" s="37"/>
      <c r="H421" s="45"/>
      <c r="I421" s="13">
        <f>IF(ISBLANK(TCTACTE[[#This Row],[Monto]]),0,IF(ISBLANK(TCTACTE[[#This Row],[F. Cobro]]),E421,0))</f>
        <v>0</v>
      </c>
      <c r="J421" s="13">
        <f>SUBTOTAL(9,$I$2:I421)</f>
        <v>0</v>
      </c>
    </row>
    <row r="422" spans="1:10" x14ac:dyDescent="0.25">
      <c r="A422" s="37"/>
      <c r="B422" s="38"/>
      <c r="C422" s="38"/>
      <c r="D422" s="39"/>
      <c r="E422" s="40"/>
      <c r="F422" s="31" t="str">
        <f>IF(ISBLANK(TCTACTE[[#This Row],[F. Cobro]]),"Pendiente","Abonado")</f>
        <v>Pendiente</v>
      </c>
      <c r="G422" s="37"/>
      <c r="H422" s="45"/>
      <c r="I422" s="13">
        <f>IF(ISBLANK(TCTACTE[[#This Row],[Monto]]),0,IF(ISBLANK(TCTACTE[[#This Row],[F. Cobro]]),E422,0))</f>
        <v>0</v>
      </c>
      <c r="J422" s="13">
        <f>SUBTOTAL(9,$I$2:I422)</f>
        <v>0</v>
      </c>
    </row>
    <row r="423" spans="1:10" x14ac:dyDescent="0.25">
      <c r="A423" s="37"/>
      <c r="B423" s="38"/>
      <c r="C423" s="38"/>
      <c r="D423" s="39"/>
      <c r="E423" s="40"/>
      <c r="F423" s="31" t="str">
        <f>IF(ISBLANK(TCTACTE[[#This Row],[F. Cobro]]),"Pendiente","Abonado")</f>
        <v>Pendiente</v>
      </c>
      <c r="G423" s="37"/>
      <c r="H423" s="45"/>
      <c r="I423" s="13">
        <f>IF(ISBLANK(TCTACTE[[#This Row],[Monto]]),0,IF(ISBLANK(TCTACTE[[#This Row],[F. Cobro]]),E423,0))</f>
        <v>0</v>
      </c>
      <c r="J423" s="13">
        <f>SUBTOTAL(9,$I$2:I423)</f>
        <v>0</v>
      </c>
    </row>
    <row r="424" spans="1:10" x14ac:dyDescent="0.25">
      <c r="A424" s="37"/>
      <c r="B424" s="38"/>
      <c r="C424" s="38"/>
      <c r="D424" s="39"/>
      <c r="E424" s="40"/>
      <c r="F424" s="31" t="str">
        <f>IF(ISBLANK(TCTACTE[[#This Row],[F. Cobro]]),"Pendiente","Abonado")</f>
        <v>Pendiente</v>
      </c>
      <c r="G424" s="37"/>
      <c r="H424" s="45"/>
      <c r="I424" s="13">
        <f>IF(ISBLANK(TCTACTE[[#This Row],[Monto]]),0,IF(ISBLANK(TCTACTE[[#This Row],[F. Cobro]]),E424,0))</f>
        <v>0</v>
      </c>
      <c r="J424" s="13">
        <f>SUBTOTAL(9,$I$2:I424)</f>
        <v>0</v>
      </c>
    </row>
    <row r="425" spans="1:10" x14ac:dyDescent="0.25">
      <c r="A425" s="37"/>
      <c r="B425" s="38"/>
      <c r="C425" s="38"/>
      <c r="D425" s="39"/>
      <c r="E425" s="40"/>
      <c r="F425" s="31" t="str">
        <f>IF(ISBLANK(TCTACTE[[#This Row],[F. Cobro]]),"Pendiente","Abonado")</f>
        <v>Pendiente</v>
      </c>
      <c r="G425" s="37"/>
      <c r="H425" s="45"/>
      <c r="I425" s="13">
        <f>IF(ISBLANK(TCTACTE[[#This Row],[Monto]]),0,IF(ISBLANK(TCTACTE[[#This Row],[F. Cobro]]),E425,0))</f>
        <v>0</v>
      </c>
      <c r="J425" s="13">
        <f>SUBTOTAL(9,$I$2:I425)</f>
        <v>0</v>
      </c>
    </row>
    <row r="426" spans="1:10" x14ac:dyDescent="0.25">
      <c r="A426" s="37"/>
      <c r="B426" s="38"/>
      <c r="C426" s="38"/>
      <c r="D426" s="39"/>
      <c r="E426" s="40"/>
      <c r="F426" s="31" t="str">
        <f>IF(ISBLANK(TCTACTE[[#This Row],[F. Cobro]]),"Pendiente","Abonado")</f>
        <v>Pendiente</v>
      </c>
      <c r="G426" s="37"/>
      <c r="H426" s="45"/>
      <c r="I426" s="13">
        <f>IF(ISBLANK(TCTACTE[[#This Row],[Monto]]),0,IF(ISBLANK(TCTACTE[[#This Row],[F. Cobro]]),E426,0))</f>
        <v>0</v>
      </c>
      <c r="J426" s="13">
        <f>SUBTOTAL(9,$I$2:I426)</f>
        <v>0</v>
      </c>
    </row>
    <row r="427" spans="1:10" x14ac:dyDescent="0.25">
      <c r="A427" s="37"/>
      <c r="B427" s="38"/>
      <c r="C427" s="38"/>
      <c r="D427" s="39"/>
      <c r="E427" s="40"/>
      <c r="F427" s="31" t="str">
        <f>IF(ISBLANK(TCTACTE[[#This Row],[F. Cobro]]),"Pendiente","Abonado")</f>
        <v>Pendiente</v>
      </c>
      <c r="G427" s="37"/>
      <c r="H427" s="45"/>
      <c r="I427" s="13">
        <f>IF(ISBLANK(TCTACTE[[#This Row],[Monto]]),0,IF(ISBLANK(TCTACTE[[#This Row],[F. Cobro]]),E427,0))</f>
        <v>0</v>
      </c>
      <c r="J427" s="13">
        <f>SUBTOTAL(9,$I$2:I427)</f>
        <v>0</v>
      </c>
    </row>
    <row r="428" spans="1:10" x14ac:dyDescent="0.25">
      <c r="A428" s="37"/>
      <c r="B428" s="38"/>
      <c r="C428" s="38"/>
      <c r="D428" s="39"/>
      <c r="E428" s="40"/>
      <c r="F428" s="31" t="str">
        <f>IF(ISBLANK(TCTACTE[[#This Row],[F. Cobro]]),"Pendiente","Abonado")</f>
        <v>Pendiente</v>
      </c>
      <c r="G428" s="37"/>
      <c r="H428" s="45"/>
      <c r="I428" s="13">
        <f>IF(ISBLANK(TCTACTE[[#This Row],[Monto]]),0,IF(ISBLANK(TCTACTE[[#This Row],[F. Cobro]]),E428,0))</f>
        <v>0</v>
      </c>
      <c r="J428" s="13">
        <f>SUBTOTAL(9,$I$2:I428)</f>
        <v>0</v>
      </c>
    </row>
    <row r="429" spans="1:10" x14ac:dyDescent="0.25">
      <c r="A429" s="37"/>
      <c r="B429" s="38"/>
      <c r="C429" s="38"/>
      <c r="D429" s="39"/>
      <c r="E429" s="40"/>
      <c r="F429" s="31" t="str">
        <f>IF(ISBLANK(TCTACTE[[#This Row],[F. Cobro]]),"Pendiente","Abonado")</f>
        <v>Pendiente</v>
      </c>
      <c r="G429" s="37"/>
      <c r="H429" s="45"/>
      <c r="I429" s="13">
        <f>IF(ISBLANK(TCTACTE[[#This Row],[Monto]]),0,IF(ISBLANK(TCTACTE[[#This Row],[F. Cobro]]),E429,0))</f>
        <v>0</v>
      </c>
      <c r="J429" s="13">
        <f>SUBTOTAL(9,$I$2:I429)</f>
        <v>0</v>
      </c>
    </row>
    <row r="430" spans="1:10" x14ac:dyDescent="0.25">
      <c r="A430" s="37"/>
      <c r="B430" s="38"/>
      <c r="C430" s="38"/>
      <c r="D430" s="39"/>
      <c r="E430" s="40"/>
      <c r="F430" s="31" t="str">
        <f>IF(ISBLANK(TCTACTE[[#This Row],[F. Cobro]]),"Pendiente","Abonado")</f>
        <v>Pendiente</v>
      </c>
      <c r="G430" s="37"/>
      <c r="H430" s="45"/>
      <c r="I430" s="13">
        <f>IF(ISBLANK(TCTACTE[[#This Row],[Monto]]),0,IF(ISBLANK(TCTACTE[[#This Row],[F. Cobro]]),E430,0))</f>
        <v>0</v>
      </c>
      <c r="J430" s="13">
        <f>SUBTOTAL(9,$I$2:I430)</f>
        <v>0</v>
      </c>
    </row>
    <row r="431" spans="1:10" x14ac:dyDescent="0.25">
      <c r="A431" s="37"/>
      <c r="B431" s="38"/>
      <c r="C431" s="38"/>
      <c r="D431" s="39"/>
      <c r="E431" s="40"/>
      <c r="F431" s="31" t="str">
        <f>IF(ISBLANK(TCTACTE[[#This Row],[F. Cobro]]),"Pendiente","Abonado")</f>
        <v>Pendiente</v>
      </c>
      <c r="G431" s="37"/>
      <c r="H431" s="45"/>
      <c r="I431" s="13">
        <f>IF(ISBLANK(TCTACTE[[#This Row],[Monto]]),0,IF(ISBLANK(TCTACTE[[#This Row],[F. Cobro]]),E431,0))</f>
        <v>0</v>
      </c>
      <c r="J431" s="13">
        <f>SUBTOTAL(9,$I$2:I431)</f>
        <v>0</v>
      </c>
    </row>
    <row r="432" spans="1:10" x14ac:dyDescent="0.25">
      <c r="A432" s="37"/>
      <c r="B432" s="38"/>
      <c r="C432" s="38"/>
      <c r="D432" s="39"/>
      <c r="E432" s="40"/>
      <c r="F432" s="31" t="str">
        <f>IF(ISBLANK(TCTACTE[[#This Row],[F. Cobro]]),"Pendiente","Abonado")</f>
        <v>Pendiente</v>
      </c>
      <c r="G432" s="37"/>
      <c r="H432" s="45"/>
      <c r="I432" s="13">
        <f>IF(ISBLANK(TCTACTE[[#This Row],[Monto]]),0,IF(ISBLANK(TCTACTE[[#This Row],[F. Cobro]]),E432,0))</f>
        <v>0</v>
      </c>
      <c r="J432" s="13">
        <f>SUBTOTAL(9,$I$2:I432)</f>
        <v>0</v>
      </c>
    </row>
    <row r="433" spans="1:10" x14ac:dyDescent="0.25">
      <c r="A433" s="37"/>
      <c r="B433" s="38"/>
      <c r="C433" s="38"/>
      <c r="D433" s="39"/>
      <c r="E433" s="40"/>
      <c r="F433" s="31" t="str">
        <f>IF(ISBLANK(TCTACTE[[#This Row],[F. Cobro]]),"Pendiente","Abonado")</f>
        <v>Pendiente</v>
      </c>
      <c r="G433" s="37"/>
      <c r="H433" s="45"/>
      <c r="I433" s="13">
        <f>IF(ISBLANK(TCTACTE[[#This Row],[Monto]]),0,IF(ISBLANK(TCTACTE[[#This Row],[F. Cobro]]),E433,0))</f>
        <v>0</v>
      </c>
      <c r="J433" s="13">
        <f>SUBTOTAL(9,$I$2:I433)</f>
        <v>0</v>
      </c>
    </row>
    <row r="434" spans="1:10" x14ac:dyDescent="0.25">
      <c r="A434" s="37"/>
      <c r="B434" s="38"/>
      <c r="C434" s="38"/>
      <c r="D434" s="39"/>
      <c r="E434" s="40"/>
      <c r="F434" s="31" t="str">
        <f>IF(ISBLANK(TCTACTE[[#This Row],[F. Cobro]]),"Pendiente","Abonado")</f>
        <v>Pendiente</v>
      </c>
      <c r="G434" s="37"/>
      <c r="H434" s="45"/>
      <c r="I434" s="13">
        <f>IF(ISBLANK(TCTACTE[[#This Row],[Monto]]),0,IF(ISBLANK(TCTACTE[[#This Row],[F. Cobro]]),E434,0))</f>
        <v>0</v>
      </c>
      <c r="J434" s="13">
        <f>SUBTOTAL(9,$I$2:I434)</f>
        <v>0</v>
      </c>
    </row>
    <row r="435" spans="1:10" x14ac:dyDescent="0.25">
      <c r="A435" s="37"/>
      <c r="B435" s="38"/>
      <c r="C435" s="38"/>
      <c r="D435" s="39"/>
      <c r="E435" s="40"/>
      <c r="F435" s="31" t="str">
        <f>IF(ISBLANK(TCTACTE[[#This Row],[F. Cobro]]),"Pendiente","Abonado")</f>
        <v>Pendiente</v>
      </c>
      <c r="G435" s="37"/>
      <c r="H435" s="45"/>
      <c r="I435" s="13">
        <f>IF(ISBLANK(TCTACTE[[#This Row],[Monto]]),0,IF(ISBLANK(TCTACTE[[#This Row],[F. Cobro]]),E435,0))</f>
        <v>0</v>
      </c>
      <c r="J435" s="13">
        <f>SUBTOTAL(9,$I$2:I435)</f>
        <v>0</v>
      </c>
    </row>
    <row r="436" spans="1:10" x14ac:dyDescent="0.25">
      <c r="A436" s="37"/>
      <c r="B436" s="38"/>
      <c r="C436" s="38"/>
      <c r="D436" s="39"/>
      <c r="E436" s="40"/>
      <c r="F436" s="31" t="str">
        <f>IF(ISBLANK(TCTACTE[[#This Row],[F. Cobro]]),"Pendiente","Abonado")</f>
        <v>Pendiente</v>
      </c>
      <c r="G436" s="37"/>
      <c r="H436" s="45"/>
      <c r="I436" s="13">
        <f>IF(ISBLANK(TCTACTE[[#This Row],[Monto]]),0,IF(ISBLANK(TCTACTE[[#This Row],[F. Cobro]]),E436,0))</f>
        <v>0</v>
      </c>
      <c r="J436" s="13">
        <f>SUBTOTAL(9,$I$2:I436)</f>
        <v>0</v>
      </c>
    </row>
    <row r="437" spans="1:10" x14ac:dyDescent="0.25">
      <c r="A437" s="37"/>
      <c r="B437" s="38"/>
      <c r="C437" s="38"/>
      <c r="D437" s="39"/>
      <c r="E437" s="40"/>
      <c r="F437" s="31" t="str">
        <f>IF(ISBLANK(TCTACTE[[#This Row],[F. Cobro]]),"Pendiente","Abonado")</f>
        <v>Pendiente</v>
      </c>
      <c r="G437" s="37"/>
      <c r="H437" s="45"/>
      <c r="I437" s="13">
        <f>IF(ISBLANK(TCTACTE[[#This Row],[Monto]]),0,IF(ISBLANK(TCTACTE[[#This Row],[F. Cobro]]),E437,0))</f>
        <v>0</v>
      </c>
      <c r="J437" s="13">
        <f>SUBTOTAL(9,$I$2:I437)</f>
        <v>0</v>
      </c>
    </row>
    <row r="438" spans="1:10" x14ac:dyDescent="0.25">
      <c r="A438" s="37"/>
      <c r="B438" s="38"/>
      <c r="C438" s="38"/>
      <c r="D438" s="39"/>
      <c r="E438" s="40"/>
      <c r="F438" s="31" t="str">
        <f>IF(ISBLANK(TCTACTE[[#This Row],[F. Cobro]]),"Pendiente","Abonado")</f>
        <v>Pendiente</v>
      </c>
      <c r="G438" s="37"/>
      <c r="H438" s="45"/>
      <c r="I438" s="13">
        <f>IF(ISBLANK(TCTACTE[[#This Row],[Monto]]),0,IF(ISBLANK(TCTACTE[[#This Row],[F. Cobro]]),E438,0))</f>
        <v>0</v>
      </c>
      <c r="J438" s="13">
        <f>SUBTOTAL(9,$I$2:I438)</f>
        <v>0</v>
      </c>
    </row>
    <row r="439" spans="1:10" x14ac:dyDescent="0.25">
      <c r="A439" s="37"/>
      <c r="B439" s="38"/>
      <c r="C439" s="38"/>
      <c r="D439" s="39"/>
      <c r="E439" s="40"/>
      <c r="F439" s="31" t="str">
        <f>IF(ISBLANK(TCTACTE[[#This Row],[F. Cobro]]),"Pendiente","Abonado")</f>
        <v>Pendiente</v>
      </c>
      <c r="G439" s="37"/>
      <c r="H439" s="45"/>
      <c r="I439" s="13">
        <f>IF(ISBLANK(TCTACTE[[#This Row],[Monto]]),0,IF(ISBLANK(TCTACTE[[#This Row],[F. Cobro]]),E439,0))</f>
        <v>0</v>
      </c>
      <c r="J439" s="13">
        <f>SUBTOTAL(9,$I$2:I439)</f>
        <v>0</v>
      </c>
    </row>
    <row r="440" spans="1:10" x14ac:dyDescent="0.25">
      <c r="A440" s="37"/>
      <c r="B440" s="38"/>
      <c r="C440" s="38"/>
      <c r="D440" s="39"/>
      <c r="E440" s="40"/>
      <c r="F440" s="31" t="str">
        <f>IF(ISBLANK(TCTACTE[[#This Row],[F. Cobro]]),"Pendiente","Abonado")</f>
        <v>Pendiente</v>
      </c>
      <c r="G440" s="37"/>
      <c r="H440" s="45"/>
      <c r="I440" s="13">
        <f>IF(ISBLANK(TCTACTE[[#This Row],[Monto]]),0,IF(ISBLANK(TCTACTE[[#This Row],[F. Cobro]]),E440,0))</f>
        <v>0</v>
      </c>
      <c r="J440" s="13">
        <f>SUBTOTAL(9,$I$2:I440)</f>
        <v>0</v>
      </c>
    </row>
    <row r="441" spans="1:10" x14ac:dyDescent="0.25">
      <c r="A441" s="37"/>
      <c r="B441" s="38"/>
      <c r="C441" s="38"/>
      <c r="D441" s="39"/>
      <c r="E441" s="40"/>
      <c r="F441" s="31" t="str">
        <f>IF(ISBLANK(TCTACTE[[#This Row],[F. Cobro]]),"Pendiente","Abonado")</f>
        <v>Pendiente</v>
      </c>
      <c r="G441" s="37"/>
      <c r="H441" s="45"/>
      <c r="I441" s="13">
        <f>IF(ISBLANK(TCTACTE[[#This Row],[Monto]]),0,IF(ISBLANK(TCTACTE[[#This Row],[F. Cobro]]),E441,0))</f>
        <v>0</v>
      </c>
      <c r="J441" s="13">
        <f>SUBTOTAL(9,$I$2:I441)</f>
        <v>0</v>
      </c>
    </row>
    <row r="442" spans="1:10" x14ac:dyDescent="0.25">
      <c r="A442" s="37"/>
      <c r="B442" s="38"/>
      <c r="C442" s="38"/>
      <c r="D442" s="39"/>
      <c r="E442" s="40"/>
      <c r="F442" s="31" t="str">
        <f>IF(ISBLANK(TCTACTE[[#This Row],[F. Cobro]]),"Pendiente","Abonado")</f>
        <v>Pendiente</v>
      </c>
      <c r="G442" s="37"/>
      <c r="H442" s="45"/>
      <c r="I442" s="13">
        <f>IF(ISBLANK(TCTACTE[[#This Row],[Monto]]),0,IF(ISBLANK(TCTACTE[[#This Row],[F. Cobro]]),E442,0))</f>
        <v>0</v>
      </c>
      <c r="J442" s="13">
        <f>SUBTOTAL(9,$I$2:I442)</f>
        <v>0</v>
      </c>
    </row>
    <row r="443" spans="1:10" x14ac:dyDescent="0.25">
      <c r="A443" s="37"/>
      <c r="B443" s="38"/>
      <c r="C443" s="38"/>
      <c r="D443" s="39"/>
      <c r="E443" s="40"/>
      <c r="F443" s="31" t="str">
        <f>IF(ISBLANK(TCTACTE[[#This Row],[F. Cobro]]),"Pendiente","Abonado")</f>
        <v>Pendiente</v>
      </c>
      <c r="G443" s="37"/>
      <c r="H443" s="45"/>
      <c r="I443" s="13">
        <f>IF(ISBLANK(TCTACTE[[#This Row],[Monto]]),0,IF(ISBLANK(TCTACTE[[#This Row],[F. Cobro]]),E443,0))</f>
        <v>0</v>
      </c>
      <c r="J443" s="13">
        <f>SUBTOTAL(9,$I$2:I443)</f>
        <v>0</v>
      </c>
    </row>
    <row r="444" spans="1:10" x14ac:dyDescent="0.25">
      <c r="A444" s="37"/>
      <c r="B444" s="38"/>
      <c r="C444" s="38"/>
      <c r="D444" s="39"/>
      <c r="E444" s="40"/>
      <c r="F444" s="31" t="str">
        <f>IF(ISBLANK(TCTACTE[[#This Row],[F. Cobro]]),"Pendiente","Abonado")</f>
        <v>Pendiente</v>
      </c>
      <c r="G444" s="37"/>
      <c r="H444" s="45"/>
      <c r="I444" s="13">
        <f>IF(ISBLANK(TCTACTE[[#This Row],[Monto]]),0,IF(ISBLANK(TCTACTE[[#This Row],[F. Cobro]]),E444,0))</f>
        <v>0</v>
      </c>
      <c r="J444" s="13">
        <f>SUBTOTAL(9,$I$2:I444)</f>
        <v>0</v>
      </c>
    </row>
    <row r="445" spans="1:10" x14ac:dyDescent="0.25">
      <c r="A445" s="37"/>
      <c r="B445" s="38"/>
      <c r="C445" s="38"/>
      <c r="D445" s="39"/>
      <c r="E445" s="40"/>
      <c r="F445" s="31" t="str">
        <f>IF(ISBLANK(TCTACTE[[#This Row],[F. Cobro]]),"Pendiente","Abonado")</f>
        <v>Pendiente</v>
      </c>
      <c r="G445" s="37"/>
      <c r="H445" s="45"/>
      <c r="I445" s="13">
        <f>IF(ISBLANK(TCTACTE[[#This Row],[Monto]]),0,IF(ISBLANK(TCTACTE[[#This Row],[F. Cobro]]),E445,0))</f>
        <v>0</v>
      </c>
      <c r="J445" s="13">
        <f>SUBTOTAL(9,$I$2:I445)</f>
        <v>0</v>
      </c>
    </row>
    <row r="446" spans="1:10" x14ac:dyDescent="0.25">
      <c r="A446" s="37"/>
      <c r="B446" s="38"/>
      <c r="C446" s="38"/>
      <c r="D446" s="39"/>
      <c r="E446" s="40"/>
      <c r="F446" s="31" t="str">
        <f>IF(ISBLANK(TCTACTE[[#This Row],[F. Cobro]]),"Pendiente","Abonado")</f>
        <v>Pendiente</v>
      </c>
      <c r="G446" s="37"/>
      <c r="H446" s="45"/>
      <c r="I446" s="13">
        <f>IF(ISBLANK(TCTACTE[[#This Row],[Monto]]),0,IF(ISBLANK(TCTACTE[[#This Row],[F. Cobro]]),E446,0))</f>
        <v>0</v>
      </c>
      <c r="J446" s="13">
        <f>SUBTOTAL(9,$I$2:I446)</f>
        <v>0</v>
      </c>
    </row>
    <row r="447" spans="1:10" x14ac:dyDescent="0.25">
      <c r="A447" s="37"/>
      <c r="B447" s="38"/>
      <c r="C447" s="38"/>
      <c r="D447" s="39"/>
      <c r="E447" s="40"/>
      <c r="F447" s="31" t="str">
        <f>IF(ISBLANK(TCTACTE[[#This Row],[F. Cobro]]),"Pendiente","Abonado")</f>
        <v>Pendiente</v>
      </c>
      <c r="G447" s="37"/>
      <c r="H447" s="45"/>
      <c r="I447" s="13">
        <f>IF(ISBLANK(TCTACTE[[#This Row],[Monto]]),0,IF(ISBLANK(TCTACTE[[#This Row],[F. Cobro]]),E447,0))</f>
        <v>0</v>
      </c>
      <c r="J447" s="13">
        <f>SUBTOTAL(9,$I$2:I447)</f>
        <v>0</v>
      </c>
    </row>
    <row r="448" spans="1:10" x14ac:dyDescent="0.25">
      <c r="A448" s="37"/>
      <c r="B448" s="38"/>
      <c r="C448" s="38"/>
      <c r="D448" s="39"/>
      <c r="E448" s="40"/>
      <c r="F448" s="31" t="str">
        <f>IF(ISBLANK(TCTACTE[[#This Row],[F. Cobro]]),"Pendiente","Abonado")</f>
        <v>Pendiente</v>
      </c>
      <c r="G448" s="37"/>
      <c r="H448" s="45"/>
      <c r="I448" s="13">
        <f>IF(ISBLANK(TCTACTE[[#This Row],[Monto]]),0,IF(ISBLANK(TCTACTE[[#This Row],[F. Cobro]]),E448,0))</f>
        <v>0</v>
      </c>
      <c r="J448" s="13">
        <f>SUBTOTAL(9,$I$2:I448)</f>
        <v>0</v>
      </c>
    </row>
    <row r="449" spans="1:10" x14ac:dyDescent="0.25">
      <c r="A449" s="37"/>
      <c r="B449" s="38"/>
      <c r="C449" s="38"/>
      <c r="D449" s="39"/>
      <c r="E449" s="40"/>
      <c r="F449" s="31" t="str">
        <f>IF(ISBLANK(TCTACTE[[#This Row],[F. Cobro]]),"Pendiente","Abonado")</f>
        <v>Pendiente</v>
      </c>
      <c r="G449" s="37"/>
      <c r="H449" s="45"/>
      <c r="I449" s="13">
        <f>IF(ISBLANK(TCTACTE[[#This Row],[Monto]]),0,IF(ISBLANK(TCTACTE[[#This Row],[F. Cobro]]),E449,0))</f>
        <v>0</v>
      </c>
      <c r="J449" s="13">
        <f>SUBTOTAL(9,$I$2:I449)</f>
        <v>0</v>
      </c>
    </row>
    <row r="450" spans="1:10" x14ac:dyDescent="0.25">
      <c r="A450" s="37"/>
      <c r="B450" s="38"/>
      <c r="C450" s="38"/>
      <c r="D450" s="39"/>
      <c r="E450" s="40"/>
      <c r="F450" s="31" t="str">
        <f>IF(ISBLANK(TCTACTE[[#This Row],[F. Cobro]]),"Pendiente","Abonado")</f>
        <v>Pendiente</v>
      </c>
      <c r="G450" s="37"/>
      <c r="H450" s="45"/>
      <c r="I450" s="13">
        <f>IF(ISBLANK(TCTACTE[[#This Row],[Monto]]),0,IF(ISBLANK(TCTACTE[[#This Row],[F. Cobro]]),E450,0))</f>
        <v>0</v>
      </c>
      <c r="J450" s="13">
        <f>SUBTOTAL(9,$I$2:I450)</f>
        <v>0</v>
      </c>
    </row>
    <row r="451" spans="1:10" x14ac:dyDescent="0.25">
      <c r="A451" s="37"/>
      <c r="B451" s="38"/>
      <c r="C451" s="38"/>
      <c r="D451" s="39"/>
      <c r="E451" s="40"/>
      <c r="F451" s="31" t="str">
        <f>IF(ISBLANK(TCTACTE[[#This Row],[F. Cobro]]),"Pendiente","Abonado")</f>
        <v>Pendiente</v>
      </c>
      <c r="G451" s="37"/>
      <c r="H451" s="45"/>
      <c r="I451" s="13">
        <f>IF(ISBLANK(TCTACTE[[#This Row],[Monto]]),0,IF(ISBLANK(TCTACTE[[#This Row],[F. Cobro]]),E451,0))</f>
        <v>0</v>
      </c>
      <c r="J451" s="13">
        <f>SUBTOTAL(9,$I$2:I451)</f>
        <v>0</v>
      </c>
    </row>
    <row r="452" spans="1:10" x14ac:dyDescent="0.25">
      <c r="A452" s="37"/>
      <c r="B452" s="38"/>
      <c r="C452" s="38"/>
      <c r="D452" s="39"/>
      <c r="E452" s="40"/>
      <c r="F452" s="31" t="str">
        <f>IF(ISBLANK(TCTACTE[[#This Row],[F. Cobro]]),"Pendiente","Abonado")</f>
        <v>Pendiente</v>
      </c>
      <c r="G452" s="37"/>
      <c r="H452" s="45"/>
      <c r="I452" s="13">
        <f>IF(ISBLANK(TCTACTE[[#This Row],[Monto]]),0,IF(ISBLANK(TCTACTE[[#This Row],[F. Cobro]]),E452,0))</f>
        <v>0</v>
      </c>
      <c r="J452" s="13">
        <f>SUBTOTAL(9,$I$2:I452)</f>
        <v>0</v>
      </c>
    </row>
    <row r="453" spans="1:10" x14ac:dyDescent="0.25">
      <c r="A453" s="37"/>
      <c r="B453" s="38"/>
      <c r="C453" s="38"/>
      <c r="D453" s="39"/>
      <c r="E453" s="40"/>
      <c r="F453" s="31" t="str">
        <f>IF(ISBLANK(TCTACTE[[#This Row],[F. Cobro]]),"Pendiente","Abonado")</f>
        <v>Pendiente</v>
      </c>
      <c r="G453" s="37"/>
      <c r="H453" s="45"/>
      <c r="I453" s="13">
        <f>IF(ISBLANK(TCTACTE[[#This Row],[Monto]]),0,IF(ISBLANK(TCTACTE[[#This Row],[F. Cobro]]),E453,0))</f>
        <v>0</v>
      </c>
      <c r="J453" s="13">
        <f>SUBTOTAL(9,$I$2:I453)</f>
        <v>0</v>
      </c>
    </row>
    <row r="454" spans="1:10" x14ac:dyDescent="0.25">
      <c r="A454" s="37"/>
      <c r="B454" s="38"/>
      <c r="C454" s="38"/>
      <c r="D454" s="39"/>
      <c r="E454" s="40"/>
      <c r="F454" s="31" t="str">
        <f>IF(ISBLANK(TCTACTE[[#This Row],[F. Cobro]]),"Pendiente","Abonado")</f>
        <v>Pendiente</v>
      </c>
      <c r="G454" s="37"/>
      <c r="H454" s="45"/>
      <c r="I454" s="13">
        <f>IF(ISBLANK(TCTACTE[[#This Row],[Monto]]),0,IF(ISBLANK(TCTACTE[[#This Row],[F. Cobro]]),E454,0))</f>
        <v>0</v>
      </c>
      <c r="J454" s="13">
        <f>SUBTOTAL(9,$I$2:I454)</f>
        <v>0</v>
      </c>
    </row>
    <row r="455" spans="1:10" x14ac:dyDescent="0.25">
      <c r="A455" s="37"/>
      <c r="B455" s="38"/>
      <c r="C455" s="38"/>
      <c r="D455" s="39"/>
      <c r="E455" s="40"/>
      <c r="F455" s="31" t="str">
        <f>IF(ISBLANK(TCTACTE[[#This Row],[F. Cobro]]),"Pendiente","Abonado")</f>
        <v>Pendiente</v>
      </c>
      <c r="G455" s="37"/>
      <c r="H455" s="45"/>
      <c r="I455" s="13">
        <f>IF(ISBLANK(TCTACTE[[#This Row],[Monto]]),0,IF(ISBLANK(TCTACTE[[#This Row],[F. Cobro]]),E455,0))</f>
        <v>0</v>
      </c>
      <c r="J455" s="13">
        <f>SUBTOTAL(9,$I$2:I455)</f>
        <v>0</v>
      </c>
    </row>
    <row r="456" spans="1:10" x14ac:dyDescent="0.25">
      <c r="A456" s="37"/>
      <c r="B456" s="38"/>
      <c r="C456" s="38"/>
      <c r="D456" s="39"/>
      <c r="E456" s="40"/>
      <c r="F456" s="31" t="str">
        <f>IF(ISBLANK(TCTACTE[[#This Row],[F. Cobro]]),"Pendiente","Abonado")</f>
        <v>Pendiente</v>
      </c>
      <c r="G456" s="37"/>
      <c r="H456" s="45"/>
      <c r="I456" s="13">
        <f>IF(ISBLANK(TCTACTE[[#This Row],[Monto]]),0,IF(ISBLANK(TCTACTE[[#This Row],[F. Cobro]]),E456,0))</f>
        <v>0</v>
      </c>
      <c r="J456" s="13">
        <f>SUBTOTAL(9,$I$2:I456)</f>
        <v>0</v>
      </c>
    </row>
    <row r="457" spans="1:10" x14ac:dyDescent="0.25">
      <c r="A457" s="37"/>
      <c r="B457" s="38"/>
      <c r="C457" s="38"/>
      <c r="D457" s="39"/>
      <c r="E457" s="40"/>
      <c r="F457" s="31" t="str">
        <f>IF(ISBLANK(TCTACTE[[#This Row],[F. Cobro]]),"Pendiente","Abonado")</f>
        <v>Pendiente</v>
      </c>
      <c r="G457" s="37"/>
      <c r="H457" s="45"/>
      <c r="I457" s="13">
        <f>IF(ISBLANK(TCTACTE[[#This Row],[Monto]]),0,IF(ISBLANK(TCTACTE[[#This Row],[F. Cobro]]),E457,0))</f>
        <v>0</v>
      </c>
      <c r="J457" s="13">
        <f>SUBTOTAL(9,$I$2:I457)</f>
        <v>0</v>
      </c>
    </row>
    <row r="458" spans="1:10" x14ac:dyDescent="0.25">
      <c r="A458" s="37"/>
      <c r="B458" s="38"/>
      <c r="C458" s="38"/>
      <c r="D458" s="39"/>
      <c r="E458" s="40"/>
      <c r="F458" s="31" t="str">
        <f>IF(ISBLANK(TCTACTE[[#This Row],[F. Cobro]]),"Pendiente","Abonado")</f>
        <v>Pendiente</v>
      </c>
      <c r="G458" s="37"/>
      <c r="H458" s="45"/>
      <c r="I458" s="13">
        <f>IF(ISBLANK(TCTACTE[[#This Row],[Monto]]),0,IF(ISBLANK(TCTACTE[[#This Row],[F. Cobro]]),E458,0))</f>
        <v>0</v>
      </c>
      <c r="J458" s="13">
        <f>SUBTOTAL(9,$I$2:I458)</f>
        <v>0</v>
      </c>
    </row>
    <row r="459" spans="1:10" x14ac:dyDescent="0.25">
      <c r="A459" s="37"/>
      <c r="B459" s="38"/>
      <c r="C459" s="38"/>
      <c r="D459" s="39"/>
      <c r="E459" s="40"/>
      <c r="F459" s="31" t="str">
        <f>IF(ISBLANK(TCTACTE[[#This Row],[F. Cobro]]),"Pendiente","Abonado")</f>
        <v>Pendiente</v>
      </c>
      <c r="G459" s="37"/>
      <c r="H459" s="45"/>
      <c r="I459" s="13">
        <f>IF(ISBLANK(TCTACTE[[#This Row],[Monto]]),0,IF(ISBLANK(TCTACTE[[#This Row],[F. Cobro]]),E459,0))</f>
        <v>0</v>
      </c>
      <c r="J459" s="13">
        <f>SUBTOTAL(9,$I$2:I459)</f>
        <v>0</v>
      </c>
    </row>
    <row r="460" spans="1:10" x14ac:dyDescent="0.25">
      <c r="A460" s="37"/>
      <c r="B460" s="38"/>
      <c r="C460" s="38"/>
      <c r="D460" s="39"/>
      <c r="E460" s="40"/>
      <c r="F460" s="31" t="str">
        <f>IF(ISBLANK(TCTACTE[[#This Row],[F. Cobro]]),"Pendiente","Abonado")</f>
        <v>Pendiente</v>
      </c>
      <c r="G460" s="37"/>
      <c r="H460" s="45"/>
      <c r="I460" s="13">
        <f>IF(ISBLANK(TCTACTE[[#This Row],[Monto]]),0,IF(ISBLANK(TCTACTE[[#This Row],[F. Cobro]]),E460,0))</f>
        <v>0</v>
      </c>
      <c r="J460" s="13">
        <f>SUBTOTAL(9,$I$2:I460)</f>
        <v>0</v>
      </c>
    </row>
    <row r="461" spans="1:10" x14ac:dyDescent="0.25">
      <c r="A461" s="37"/>
      <c r="B461" s="38"/>
      <c r="C461" s="38"/>
      <c r="D461" s="39"/>
      <c r="E461" s="40"/>
      <c r="F461" s="31" t="str">
        <f>IF(ISBLANK(TCTACTE[[#This Row],[F. Cobro]]),"Pendiente","Abonado")</f>
        <v>Pendiente</v>
      </c>
      <c r="G461" s="37"/>
      <c r="H461" s="45"/>
      <c r="I461" s="13">
        <f>IF(ISBLANK(TCTACTE[[#This Row],[Monto]]),0,IF(ISBLANK(TCTACTE[[#This Row],[F. Cobro]]),E461,0))</f>
        <v>0</v>
      </c>
      <c r="J461" s="13">
        <f>SUBTOTAL(9,$I$2:I461)</f>
        <v>0</v>
      </c>
    </row>
    <row r="462" spans="1:10" x14ac:dyDescent="0.25">
      <c r="A462" s="37"/>
      <c r="B462" s="38"/>
      <c r="C462" s="38"/>
      <c r="D462" s="39"/>
      <c r="E462" s="40"/>
      <c r="F462" s="31" t="str">
        <f>IF(ISBLANK(TCTACTE[[#This Row],[F. Cobro]]),"Pendiente","Abonado")</f>
        <v>Pendiente</v>
      </c>
      <c r="G462" s="37"/>
      <c r="H462" s="45"/>
      <c r="I462" s="13">
        <f>IF(ISBLANK(TCTACTE[[#This Row],[Monto]]),0,IF(ISBLANK(TCTACTE[[#This Row],[F. Cobro]]),E462,0))</f>
        <v>0</v>
      </c>
      <c r="J462" s="13">
        <f>SUBTOTAL(9,$I$2:I462)</f>
        <v>0</v>
      </c>
    </row>
    <row r="463" spans="1:10" x14ac:dyDescent="0.25">
      <c r="A463" s="37"/>
      <c r="B463" s="38"/>
      <c r="C463" s="38"/>
      <c r="D463" s="39"/>
      <c r="E463" s="40"/>
      <c r="F463" s="31" t="str">
        <f>IF(ISBLANK(TCTACTE[[#This Row],[F. Cobro]]),"Pendiente","Abonado")</f>
        <v>Pendiente</v>
      </c>
      <c r="G463" s="37"/>
      <c r="H463" s="45"/>
      <c r="I463" s="13">
        <f>IF(ISBLANK(TCTACTE[[#This Row],[Monto]]),0,IF(ISBLANK(TCTACTE[[#This Row],[F. Cobro]]),E463,0))</f>
        <v>0</v>
      </c>
      <c r="J463" s="13">
        <f>SUBTOTAL(9,$I$2:I463)</f>
        <v>0</v>
      </c>
    </row>
    <row r="464" spans="1:10" x14ac:dyDescent="0.25">
      <c r="A464" s="37"/>
      <c r="B464" s="38"/>
      <c r="C464" s="38"/>
      <c r="D464" s="39"/>
      <c r="E464" s="40"/>
      <c r="F464" s="31" t="str">
        <f>IF(ISBLANK(TCTACTE[[#This Row],[F. Cobro]]),"Pendiente","Abonado")</f>
        <v>Pendiente</v>
      </c>
      <c r="G464" s="37"/>
      <c r="H464" s="45"/>
      <c r="I464" s="13">
        <f>IF(ISBLANK(TCTACTE[[#This Row],[Monto]]),0,IF(ISBLANK(TCTACTE[[#This Row],[F. Cobro]]),E464,0))</f>
        <v>0</v>
      </c>
      <c r="J464" s="13">
        <f>SUBTOTAL(9,$I$2:I464)</f>
        <v>0</v>
      </c>
    </row>
    <row r="465" spans="1:10" x14ac:dyDescent="0.25">
      <c r="A465" s="37"/>
      <c r="B465" s="38"/>
      <c r="C465" s="38"/>
      <c r="D465" s="39"/>
      <c r="E465" s="40"/>
      <c r="F465" s="31" t="str">
        <f>IF(ISBLANK(TCTACTE[[#This Row],[F. Cobro]]),"Pendiente","Abonado")</f>
        <v>Pendiente</v>
      </c>
      <c r="G465" s="37"/>
      <c r="H465" s="45"/>
      <c r="I465" s="13">
        <f>IF(ISBLANK(TCTACTE[[#This Row],[Monto]]),0,IF(ISBLANK(TCTACTE[[#This Row],[F. Cobro]]),E465,0))</f>
        <v>0</v>
      </c>
      <c r="J465" s="13">
        <f>SUBTOTAL(9,$I$2:I465)</f>
        <v>0</v>
      </c>
    </row>
    <row r="466" spans="1:10" x14ac:dyDescent="0.25">
      <c r="A466" s="37"/>
      <c r="B466" s="38"/>
      <c r="C466" s="38"/>
      <c r="D466" s="39"/>
      <c r="E466" s="40"/>
      <c r="F466" s="31" t="str">
        <f>IF(ISBLANK(TCTACTE[[#This Row],[F. Cobro]]),"Pendiente","Abonado")</f>
        <v>Pendiente</v>
      </c>
      <c r="G466" s="37"/>
      <c r="H466" s="45"/>
      <c r="I466" s="13">
        <f>IF(ISBLANK(TCTACTE[[#This Row],[Monto]]),0,IF(ISBLANK(TCTACTE[[#This Row],[F. Cobro]]),E466,0))</f>
        <v>0</v>
      </c>
      <c r="J466" s="13">
        <f>SUBTOTAL(9,$I$2:I466)</f>
        <v>0</v>
      </c>
    </row>
    <row r="467" spans="1:10" x14ac:dyDescent="0.25">
      <c r="A467" s="37"/>
      <c r="B467" s="38"/>
      <c r="C467" s="38"/>
      <c r="D467" s="39"/>
      <c r="E467" s="40"/>
      <c r="F467" s="31" t="str">
        <f>IF(ISBLANK(TCTACTE[[#This Row],[F. Cobro]]),"Pendiente","Abonado")</f>
        <v>Pendiente</v>
      </c>
      <c r="G467" s="37"/>
      <c r="H467" s="45"/>
      <c r="I467" s="13">
        <f>IF(ISBLANK(TCTACTE[[#This Row],[Monto]]),0,IF(ISBLANK(TCTACTE[[#This Row],[F. Cobro]]),E467,0))</f>
        <v>0</v>
      </c>
      <c r="J467" s="13">
        <f>SUBTOTAL(9,$I$2:I467)</f>
        <v>0</v>
      </c>
    </row>
    <row r="468" spans="1:10" x14ac:dyDescent="0.25">
      <c r="A468" s="37"/>
      <c r="B468" s="38"/>
      <c r="C468" s="38"/>
      <c r="D468" s="39"/>
      <c r="E468" s="40"/>
      <c r="F468" s="31" t="str">
        <f>IF(ISBLANK(TCTACTE[[#This Row],[F. Cobro]]),"Pendiente","Abonado")</f>
        <v>Pendiente</v>
      </c>
      <c r="G468" s="37"/>
      <c r="H468" s="45"/>
      <c r="I468" s="13">
        <f>IF(ISBLANK(TCTACTE[[#This Row],[Monto]]),0,IF(ISBLANK(TCTACTE[[#This Row],[F. Cobro]]),E468,0))</f>
        <v>0</v>
      </c>
      <c r="J468" s="13">
        <f>SUBTOTAL(9,$I$2:I468)</f>
        <v>0</v>
      </c>
    </row>
    <row r="469" spans="1:10" x14ac:dyDescent="0.25">
      <c r="A469" s="37"/>
      <c r="B469" s="38"/>
      <c r="C469" s="38"/>
      <c r="D469" s="39"/>
      <c r="E469" s="40"/>
      <c r="F469" s="31" t="str">
        <f>IF(ISBLANK(TCTACTE[[#This Row],[F. Cobro]]),"Pendiente","Abonado")</f>
        <v>Pendiente</v>
      </c>
      <c r="G469" s="37"/>
      <c r="H469" s="45"/>
      <c r="I469" s="13">
        <f>IF(ISBLANK(TCTACTE[[#This Row],[Monto]]),0,IF(ISBLANK(TCTACTE[[#This Row],[F. Cobro]]),E469,0))</f>
        <v>0</v>
      </c>
      <c r="J469" s="13">
        <f>SUBTOTAL(9,$I$2:I469)</f>
        <v>0</v>
      </c>
    </row>
    <row r="470" spans="1:10" x14ac:dyDescent="0.25">
      <c r="A470" s="37"/>
      <c r="B470" s="38"/>
      <c r="C470" s="38"/>
      <c r="D470" s="39"/>
      <c r="E470" s="40"/>
      <c r="F470" s="31" t="str">
        <f>IF(ISBLANK(TCTACTE[[#This Row],[F. Cobro]]),"Pendiente","Abonado")</f>
        <v>Pendiente</v>
      </c>
      <c r="G470" s="37"/>
      <c r="H470" s="45"/>
      <c r="I470" s="13">
        <f>IF(ISBLANK(TCTACTE[[#This Row],[Monto]]),0,IF(ISBLANK(TCTACTE[[#This Row],[F. Cobro]]),E470,0))</f>
        <v>0</v>
      </c>
      <c r="J470" s="13">
        <f>SUBTOTAL(9,$I$2:I470)</f>
        <v>0</v>
      </c>
    </row>
    <row r="471" spans="1:10" x14ac:dyDescent="0.25">
      <c r="A471" s="37"/>
      <c r="B471" s="38"/>
      <c r="C471" s="38"/>
      <c r="D471" s="39"/>
      <c r="E471" s="40"/>
      <c r="F471" s="31" t="str">
        <f>IF(ISBLANK(TCTACTE[[#This Row],[F. Cobro]]),"Pendiente","Abonado")</f>
        <v>Pendiente</v>
      </c>
      <c r="G471" s="37"/>
      <c r="H471" s="45"/>
      <c r="I471" s="13">
        <f>IF(ISBLANK(TCTACTE[[#This Row],[Monto]]),0,IF(ISBLANK(TCTACTE[[#This Row],[F. Cobro]]),E471,0))</f>
        <v>0</v>
      </c>
      <c r="J471" s="13">
        <f>SUBTOTAL(9,$I$2:I471)</f>
        <v>0</v>
      </c>
    </row>
    <row r="472" spans="1:10" x14ac:dyDescent="0.25">
      <c r="A472" s="37"/>
      <c r="B472" s="38"/>
      <c r="C472" s="38"/>
      <c r="D472" s="39"/>
      <c r="E472" s="40"/>
      <c r="F472" s="31" t="str">
        <f>IF(ISBLANK(TCTACTE[[#This Row],[F. Cobro]]),"Pendiente","Abonado")</f>
        <v>Pendiente</v>
      </c>
      <c r="G472" s="37"/>
      <c r="H472" s="45"/>
      <c r="I472" s="13">
        <f>IF(ISBLANK(TCTACTE[[#This Row],[Monto]]),0,IF(ISBLANK(TCTACTE[[#This Row],[F. Cobro]]),E472,0))</f>
        <v>0</v>
      </c>
      <c r="J472" s="13">
        <f>SUBTOTAL(9,$I$2:I472)</f>
        <v>0</v>
      </c>
    </row>
    <row r="473" spans="1:10" x14ac:dyDescent="0.25">
      <c r="A473" s="37"/>
      <c r="B473" s="38"/>
      <c r="C473" s="38"/>
      <c r="D473" s="39"/>
      <c r="E473" s="40"/>
      <c r="F473" s="31" t="str">
        <f>IF(ISBLANK(TCTACTE[[#This Row],[F. Cobro]]),"Pendiente","Abonado")</f>
        <v>Pendiente</v>
      </c>
      <c r="G473" s="37"/>
      <c r="H473" s="45"/>
      <c r="I473" s="13">
        <f>IF(ISBLANK(TCTACTE[[#This Row],[Monto]]),0,IF(ISBLANK(TCTACTE[[#This Row],[F. Cobro]]),E473,0))</f>
        <v>0</v>
      </c>
      <c r="J473" s="13">
        <f>SUBTOTAL(9,$I$2:I473)</f>
        <v>0</v>
      </c>
    </row>
    <row r="474" spans="1:10" x14ac:dyDescent="0.25">
      <c r="A474" s="37"/>
      <c r="B474" s="38"/>
      <c r="C474" s="38"/>
      <c r="D474" s="39"/>
      <c r="E474" s="40"/>
      <c r="F474" s="31" t="str">
        <f>IF(ISBLANK(TCTACTE[[#This Row],[F. Cobro]]),"Pendiente","Abonado")</f>
        <v>Pendiente</v>
      </c>
      <c r="G474" s="37"/>
      <c r="H474" s="45"/>
      <c r="I474" s="13">
        <f>IF(ISBLANK(TCTACTE[[#This Row],[Monto]]),0,IF(ISBLANK(TCTACTE[[#This Row],[F. Cobro]]),E474,0))</f>
        <v>0</v>
      </c>
      <c r="J474" s="13">
        <f>SUBTOTAL(9,$I$2:I474)</f>
        <v>0</v>
      </c>
    </row>
    <row r="475" spans="1:10" x14ac:dyDescent="0.25">
      <c r="A475" s="37"/>
      <c r="B475" s="38"/>
      <c r="C475" s="38"/>
      <c r="D475" s="39"/>
      <c r="E475" s="40"/>
      <c r="F475" s="31" t="str">
        <f>IF(ISBLANK(TCTACTE[[#This Row],[F. Cobro]]),"Pendiente","Abonado")</f>
        <v>Pendiente</v>
      </c>
      <c r="G475" s="37"/>
      <c r="H475" s="45"/>
      <c r="I475" s="13">
        <f>IF(ISBLANK(TCTACTE[[#This Row],[Monto]]),0,IF(ISBLANK(TCTACTE[[#This Row],[F. Cobro]]),E475,0))</f>
        <v>0</v>
      </c>
      <c r="J475" s="13">
        <f>SUBTOTAL(9,$I$2:I475)</f>
        <v>0</v>
      </c>
    </row>
    <row r="476" spans="1:10" x14ac:dyDescent="0.25">
      <c r="A476" s="37"/>
      <c r="B476" s="38"/>
      <c r="C476" s="38"/>
      <c r="D476" s="39"/>
      <c r="E476" s="40"/>
      <c r="F476" s="31" t="str">
        <f>IF(ISBLANK(TCTACTE[[#This Row],[F. Cobro]]),"Pendiente","Abonado")</f>
        <v>Pendiente</v>
      </c>
      <c r="G476" s="37"/>
      <c r="H476" s="45"/>
      <c r="I476" s="13">
        <f>IF(ISBLANK(TCTACTE[[#This Row],[Monto]]),0,IF(ISBLANK(TCTACTE[[#This Row],[F. Cobro]]),E476,0))</f>
        <v>0</v>
      </c>
      <c r="J476" s="13">
        <f>SUBTOTAL(9,$I$2:I476)</f>
        <v>0</v>
      </c>
    </row>
    <row r="477" spans="1:10" x14ac:dyDescent="0.25">
      <c r="A477" s="37"/>
      <c r="B477" s="38"/>
      <c r="C477" s="38"/>
      <c r="D477" s="39"/>
      <c r="E477" s="40"/>
      <c r="F477" s="31" t="str">
        <f>IF(ISBLANK(TCTACTE[[#This Row],[F. Cobro]]),"Pendiente","Abonado")</f>
        <v>Pendiente</v>
      </c>
      <c r="G477" s="37"/>
      <c r="H477" s="45"/>
      <c r="I477" s="13">
        <f>IF(ISBLANK(TCTACTE[[#This Row],[Monto]]),0,IF(ISBLANK(TCTACTE[[#This Row],[F. Cobro]]),E477,0))</f>
        <v>0</v>
      </c>
      <c r="J477" s="13">
        <f>SUBTOTAL(9,$I$2:I477)</f>
        <v>0</v>
      </c>
    </row>
    <row r="478" spans="1:10" x14ac:dyDescent="0.25">
      <c r="A478" s="37"/>
      <c r="B478" s="38"/>
      <c r="C478" s="38"/>
      <c r="D478" s="39"/>
      <c r="E478" s="40"/>
      <c r="F478" s="31" t="str">
        <f>IF(ISBLANK(TCTACTE[[#This Row],[F. Cobro]]),"Pendiente","Abonado")</f>
        <v>Pendiente</v>
      </c>
      <c r="G478" s="37"/>
      <c r="H478" s="45"/>
      <c r="I478" s="13">
        <f>IF(ISBLANK(TCTACTE[[#This Row],[Monto]]),0,IF(ISBLANK(TCTACTE[[#This Row],[F. Cobro]]),E478,0))</f>
        <v>0</v>
      </c>
      <c r="J478" s="13">
        <f>SUBTOTAL(9,$I$2:I478)</f>
        <v>0</v>
      </c>
    </row>
    <row r="479" spans="1:10" x14ac:dyDescent="0.25">
      <c r="A479" s="37"/>
      <c r="B479" s="38"/>
      <c r="C479" s="38"/>
      <c r="D479" s="39"/>
      <c r="E479" s="40"/>
      <c r="F479" s="31" t="str">
        <f>IF(ISBLANK(TCTACTE[[#This Row],[F. Cobro]]),"Pendiente","Abonado")</f>
        <v>Pendiente</v>
      </c>
      <c r="G479" s="37"/>
      <c r="H479" s="45"/>
      <c r="I479" s="13">
        <f>IF(ISBLANK(TCTACTE[[#This Row],[Monto]]),0,IF(ISBLANK(TCTACTE[[#This Row],[F. Cobro]]),E479,0))</f>
        <v>0</v>
      </c>
      <c r="J479" s="13">
        <f>SUBTOTAL(9,$I$2:I479)</f>
        <v>0</v>
      </c>
    </row>
    <row r="480" spans="1:10" x14ac:dyDescent="0.25">
      <c r="A480" s="37"/>
      <c r="B480" s="38"/>
      <c r="C480" s="38"/>
      <c r="D480" s="39"/>
      <c r="E480" s="40"/>
      <c r="F480" s="31" t="str">
        <f>IF(ISBLANK(TCTACTE[[#This Row],[F. Cobro]]),"Pendiente","Abonado")</f>
        <v>Pendiente</v>
      </c>
      <c r="G480" s="37"/>
      <c r="H480" s="45"/>
      <c r="I480" s="13">
        <f>IF(ISBLANK(TCTACTE[[#This Row],[Monto]]),0,IF(ISBLANK(TCTACTE[[#This Row],[F. Cobro]]),E480,0))</f>
        <v>0</v>
      </c>
      <c r="J480" s="13">
        <f>SUBTOTAL(9,$I$2:I480)</f>
        <v>0</v>
      </c>
    </row>
    <row r="481" spans="1:10" x14ac:dyDescent="0.25">
      <c r="A481" s="37"/>
      <c r="B481" s="38"/>
      <c r="C481" s="38"/>
      <c r="D481" s="39"/>
      <c r="E481" s="40"/>
      <c r="F481" s="31" t="str">
        <f>IF(ISBLANK(TCTACTE[[#This Row],[F. Cobro]]),"Pendiente","Abonado")</f>
        <v>Pendiente</v>
      </c>
      <c r="G481" s="37"/>
      <c r="H481" s="45"/>
      <c r="I481" s="13">
        <f>IF(ISBLANK(TCTACTE[[#This Row],[Monto]]),0,IF(ISBLANK(TCTACTE[[#This Row],[F. Cobro]]),E481,0))</f>
        <v>0</v>
      </c>
      <c r="J481" s="13">
        <f>SUBTOTAL(9,$I$2:I481)</f>
        <v>0</v>
      </c>
    </row>
    <row r="482" spans="1:10" x14ac:dyDescent="0.25">
      <c r="A482" s="37"/>
      <c r="B482" s="38"/>
      <c r="C482" s="38"/>
      <c r="D482" s="39"/>
      <c r="E482" s="40"/>
      <c r="F482" s="31" t="str">
        <f>IF(ISBLANK(TCTACTE[[#This Row],[F. Cobro]]),"Pendiente","Abonado")</f>
        <v>Pendiente</v>
      </c>
      <c r="G482" s="37"/>
      <c r="H482" s="45"/>
      <c r="I482" s="13">
        <f>IF(ISBLANK(TCTACTE[[#This Row],[Monto]]),0,IF(ISBLANK(TCTACTE[[#This Row],[F. Cobro]]),E482,0))</f>
        <v>0</v>
      </c>
      <c r="J482" s="13">
        <f>SUBTOTAL(9,$I$2:I482)</f>
        <v>0</v>
      </c>
    </row>
    <row r="483" spans="1:10" x14ac:dyDescent="0.25">
      <c r="A483" s="37"/>
      <c r="B483" s="38"/>
      <c r="C483" s="38"/>
      <c r="D483" s="39"/>
      <c r="E483" s="40"/>
      <c r="F483" s="31" t="str">
        <f>IF(ISBLANK(TCTACTE[[#This Row],[F. Cobro]]),"Pendiente","Abonado")</f>
        <v>Pendiente</v>
      </c>
      <c r="G483" s="37"/>
      <c r="H483" s="45"/>
      <c r="I483" s="13">
        <f>IF(ISBLANK(TCTACTE[[#This Row],[Monto]]),0,IF(ISBLANK(TCTACTE[[#This Row],[F. Cobro]]),E483,0))</f>
        <v>0</v>
      </c>
      <c r="J483" s="13">
        <f>SUBTOTAL(9,$I$2:I483)</f>
        <v>0</v>
      </c>
    </row>
    <row r="484" spans="1:10" x14ac:dyDescent="0.25">
      <c r="A484" s="37"/>
      <c r="B484" s="38"/>
      <c r="C484" s="38"/>
      <c r="D484" s="39"/>
      <c r="E484" s="40"/>
      <c r="F484" s="31" t="str">
        <f>IF(ISBLANK(TCTACTE[[#This Row],[F. Cobro]]),"Pendiente","Abonado")</f>
        <v>Pendiente</v>
      </c>
      <c r="G484" s="37"/>
      <c r="H484" s="45"/>
      <c r="I484" s="13">
        <f>IF(ISBLANK(TCTACTE[[#This Row],[Monto]]),0,IF(ISBLANK(TCTACTE[[#This Row],[F. Cobro]]),E484,0))</f>
        <v>0</v>
      </c>
      <c r="J484" s="13">
        <f>SUBTOTAL(9,$I$2:I484)</f>
        <v>0</v>
      </c>
    </row>
    <row r="485" spans="1:10" x14ac:dyDescent="0.25">
      <c r="A485" s="37"/>
      <c r="B485" s="38"/>
      <c r="C485" s="38"/>
      <c r="D485" s="39"/>
      <c r="E485" s="40"/>
      <c r="F485" s="31" t="str">
        <f>IF(ISBLANK(TCTACTE[[#This Row],[F. Cobro]]),"Pendiente","Abonado")</f>
        <v>Pendiente</v>
      </c>
      <c r="G485" s="37"/>
      <c r="H485" s="45"/>
      <c r="I485" s="13">
        <f>IF(ISBLANK(TCTACTE[[#This Row],[Monto]]),0,IF(ISBLANK(TCTACTE[[#This Row],[F. Cobro]]),E485,0))</f>
        <v>0</v>
      </c>
      <c r="J485" s="13">
        <f>SUBTOTAL(9,$I$2:I485)</f>
        <v>0</v>
      </c>
    </row>
    <row r="486" spans="1:10" x14ac:dyDescent="0.25">
      <c r="A486" s="37"/>
      <c r="B486" s="38"/>
      <c r="C486" s="38"/>
      <c r="D486" s="39"/>
      <c r="E486" s="40"/>
      <c r="F486" s="31" t="str">
        <f>IF(ISBLANK(TCTACTE[[#This Row],[F. Cobro]]),"Pendiente","Abonado")</f>
        <v>Pendiente</v>
      </c>
      <c r="G486" s="37"/>
      <c r="H486" s="45"/>
      <c r="I486" s="13">
        <f>IF(ISBLANK(TCTACTE[[#This Row],[Monto]]),0,IF(ISBLANK(TCTACTE[[#This Row],[F. Cobro]]),E486,0))</f>
        <v>0</v>
      </c>
      <c r="J486" s="13">
        <f>SUBTOTAL(9,$I$2:I486)</f>
        <v>0</v>
      </c>
    </row>
    <row r="487" spans="1:10" x14ac:dyDescent="0.25">
      <c r="A487" s="37"/>
      <c r="B487" s="38"/>
      <c r="C487" s="38"/>
      <c r="D487" s="39"/>
      <c r="E487" s="40"/>
      <c r="F487" s="31" t="str">
        <f>IF(ISBLANK(TCTACTE[[#This Row],[F. Cobro]]),"Pendiente","Abonado")</f>
        <v>Pendiente</v>
      </c>
      <c r="G487" s="37"/>
      <c r="H487" s="45"/>
      <c r="I487" s="13">
        <f>IF(ISBLANK(TCTACTE[[#This Row],[Monto]]),0,IF(ISBLANK(TCTACTE[[#This Row],[F. Cobro]]),E487,0))</f>
        <v>0</v>
      </c>
      <c r="J487" s="13">
        <f>SUBTOTAL(9,$I$2:I487)</f>
        <v>0</v>
      </c>
    </row>
    <row r="488" spans="1:10" x14ac:dyDescent="0.25">
      <c r="A488" s="37"/>
      <c r="B488" s="38"/>
      <c r="C488" s="38"/>
      <c r="D488" s="39"/>
      <c r="E488" s="40"/>
      <c r="F488" s="31" t="str">
        <f>IF(ISBLANK(TCTACTE[[#This Row],[F. Cobro]]),"Pendiente","Abonado")</f>
        <v>Pendiente</v>
      </c>
      <c r="G488" s="37"/>
      <c r="H488" s="45"/>
      <c r="I488" s="13">
        <f>IF(ISBLANK(TCTACTE[[#This Row],[Monto]]),0,IF(ISBLANK(TCTACTE[[#This Row],[F. Cobro]]),E488,0))</f>
        <v>0</v>
      </c>
      <c r="J488" s="13">
        <f>SUBTOTAL(9,$I$2:I488)</f>
        <v>0</v>
      </c>
    </row>
    <row r="489" spans="1:10" x14ac:dyDescent="0.25">
      <c r="A489" s="37"/>
      <c r="B489" s="38"/>
      <c r="C489" s="38"/>
      <c r="D489" s="39"/>
      <c r="E489" s="40"/>
      <c r="F489" s="31" t="str">
        <f>IF(ISBLANK(TCTACTE[[#This Row],[F. Cobro]]),"Pendiente","Abonado")</f>
        <v>Pendiente</v>
      </c>
      <c r="G489" s="37"/>
      <c r="H489" s="45"/>
      <c r="I489" s="13">
        <f>IF(ISBLANK(TCTACTE[[#This Row],[Monto]]),0,IF(ISBLANK(TCTACTE[[#This Row],[F. Cobro]]),E489,0))</f>
        <v>0</v>
      </c>
      <c r="J489" s="13">
        <f>SUBTOTAL(9,$I$2:I489)</f>
        <v>0</v>
      </c>
    </row>
    <row r="490" spans="1:10" x14ac:dyDescent="0.25">
      <c r="A490" s="37"/>
      <c r="B490" s="38"/>
      <c r="C490" s="38"/>
      <c r="D490" s="39"/>
      <c r="E490" s="40"/>
      <c r="F490" s="31" t="str">
        <f>IF(ISBLANK(TCTACTE[[#This Row],[F. Cobro]]),"Pendiente","Abonado")</f>
        <v>Pendiente</v>
      </c>
      <c r="G490" s="37"/>
      <c r="H490" s="45"/>
      <c r="I490" s="13">
        <f>IF(ISBLANK(TCTACTE[[#This Row],[Monto]]),0,IF(ISBLANK(TCTACTE[[#This Row],[F. Cobro]]),E490,0))</f>
        <v>0</v>
      </c>
      <c r="J490" s="13">
        <f>SUBTOTAL(9,$I$2:I490)</f>
        <v>0</v>
      </c>
    </row>
    <row r="491" spans="1:10" x14ac:dyDescent="0.25">
      <c r="A491" s="37"/>
      <c r="B491" s="38"/>
      <c r="C491" s="38"/>
      <c r="D491" s="39"/>
      <c r="E491" s="40"/>
      <c r="F491" s="31" t="str">
        <f>IF(ISBLANK(TCTACTE[[#This Row],[F. Cobro]]),"Pendiente","Abonado")</f>
        <v>Pendiente</v>
      </c>
      <c r="G491" s="37"/>
      <c r="H491" s="45"/>
      <c r="I491" s="13">
        <f>IF(ISBLANK(TCTACTE[[#This Row],[Monto]]),0,IF(ISBLANK(TCTACTE[[#This Row],[F. Cobro]]),E491,0))</f>
        <v>0</v>
      </c>
      <c r="J491" s="13">
        <f>SUBTOTAL(9,$I$2:I491)</f>
        <v>0</v>
      </c>
    </row>
    <row r="492" spans="1:10" x14ac:dyDescent="0.25">
      <c r="A492" s="37"/>
      <c r="B492" s="38"/>
      <c r="C492" s="38"/>
      <c r="D492" s="39"/>
      <c r="E492" s="40"/>
      <c r="F492" s="31" t="str">
        <f>IF(ISBLANK(TCTACTE[[#This Row],[F. Cobro]]),"Pendiente","Abonado")</f>
        <v>Pendiente</v>
      </c>
      <c r="G492" s="37"/>
      <c r="H492" s="45"/>
      <c r="I492" s="13">
        <f>IF(ISBLANK(TCTACTE[[#This Row],[Monto]]),0,IF(ISBLANK(TCTACTE[[#This Row],[F. Cobro]]),E492,0))</f>
        <v>0</v>
      </c>
      <c r="J492" s="13">
        <f>SUBTOTAL(9,$I$2:I492)</f>
        <v>0</v>
      </c>
    </row>
    <row r="493" spans="1:10" x14ac:dyDescent="0.25">
      <c r="A493" s="37"/>
      <c r="B493" s="38"/>
      <c r="C493" s="38"/>
      <c r="D493" s="39"/>
      <c r="E493" s="40"/>
      <c r="F493" s="31" t="str">
        <f>IF(ISBLANK(TCTACTE[[#This Row],[F. Cobro]]),"Pendiente","Abonado")</f>
        <v>Pendiente</v>
      </c>
      <c r="G493" s="37"/>
      <c r="H493" s="45"/>
      <c r="I493" s="13">
        <f>IF(ISBLANK(TCTACTE[[#This Row],[Monto]]),0,IF(ISBLANK(TCTACTE[[#This Row],[F. Cobro]]),E493,0))</f>
        <v>0</v>
      </c>
      <c r="J493" s="13">
        <f>SUBTOTAL(9,$I$2:I493)</f>
        <v>0</v>
      </c>
    </row>
    <row r="494" spans="1:10" x14ac:dyDescent="0.25">
      <c r="A494" s="33"/>
      <c r="B494" s="34"/>
      <c r="C494" s="34"/>
      <c r="D494" s="35"/>
      <c r="E494" s="36"/>
      <c r="F494" s="31" t="str">
        <f>IF(ISBLANK(TCTACTE[[#This Row],[F. Cobro]]),"Pendiente","Abonado")</f>
        <v>Pendiente</v>
      </c>
      <c r="G494" s="33"/>
      <c r="H494" s="45"/>
      <c r="I494" s="13">
        <f>IF(ISBLANK(TCTACTE[[#This Row],[Monto]]),0,IF(ISBLANK(TCTACTE[[#This Row],[F. Cobro]]),E494,0))</f>
        <v>0</v>
      </c>
      <c r="J494" s="13">
        <f>SUBTOTAL(9,$I$2:I494)</f>
        <v>0</v>
      </c>
    </row>
    <row r="495" spans="1:10" x14ac:dyDescent="0.25">
      <c r="A495" s="37"/>
      <c r="B495" s="38"/>
      <c r="C495" s="38"/>
      <c r="D495" s="39"/>
      <c r="E495" s="40"/>
      <c r="F495" s="31" t="str">
        <f>IF(ISBLANK(TCTACTE[[#This Row],[F. Cobro]]),"Pendiente","Abonado")</f>
        <v>Pendiente</v>
      </c>
      <c r="G495" s="33"/>
      <c r="H495" s="45"/>
      <c r="I495" s="13">
        <f>IF(ISBLANK(TCTACTE[[#This Row],[Monto]]),0,IF(ISBLANK(TCTACTE[[#This Row],[F. Cobro]]),E495,0))</f>
        <v>0</v>
      </c>
      <c r="J495" s="13">
        <f>SUBTOTAL(9,$I$2:I495)</f>
        <v>0</v>
      </c>
    </row>
    <row r="496" spans="1:10" x14ac:dyDescent="0.25">
      <c r="A496" s="37"/>
      <c r="B496" s="38"/>
      <c r="C496" s="38"/>
      <c r="D496" s="39"/>
      <c r="E496" s="40"/>
      <c r="F496" s="31" t="str">
        <f>IF(ISBLANK(TCTACTE[[#This Row],[F. Cobro]]),"Pendiente","Abonado")</f>
        <v>Pendiente</v>
      </c>
      <c r="G496" s="33"/>
      <c r="H496" s="45"/>
      <c r="I496" s="13">
        <f>IF(ISBLANK(TCTACTE[[#This Row],[Monto]]),0,IF(ISBLANK(TCTACTE[[#This Row],[F. Cobro]]),E496,0))</f>
        <v>0</v>
      </c>
      <c r="J496" s="13">
        <f>SUBTOTAL(9,$I$2:I496)</f>
        <v>0</v>
      </c>
    </row>
    <row r="497" spans="1:10" x14ac:dyDescent="0.25">
      <c r="A497" s="37"/>
      <c r="B497" s="38"/>
      <c r="C497" s="38"/>
      <c r="D497" s="39"/>
      <c r="E497" s="40"/>
      <c r="F497" s="31" t="str">
        <f>IF(ISBLANK(TCTACTE[[#This Row],[F. Cobro]]),"Pendiente","Abonado")</f>
        <v>Pendiente</v>
      </c>
      <c r="G497" s="33"/>
      <c r="H497" s="45"/>
      <c r="I497" s="13">
        <f>IF(ISBLANK(TCTACTE[[#This Row],[Monto]]),0,IF(ISBLANK(TCTACTE[[#This Row],[F. Cobro]]),E497,0))</f>
        <v>0</v>
      </c>
      <c r="J497" s="13">
        <f>SUBTOTAL(9,$I$2:I497)</f>
        <v>0</v>
      </c>
    </row>
    <row r="498" spans="1:10" x14ac:dyDescent="0.25">
      <c r="A498" s="37"/>
      <c r="B498" s="38"/>
      <c r="C498" s="38"/>
      <c r="D498" s="39"/>
      <c r="E498" s="40"/>
      <c r="F498" s="31" t="str">
        <f>IF(ISBLANK(TCTACTE[[#This Row],[F. Cobro]]),"Pendiente","Abonado")</f>
        <v>Pendiente</v>
      </c>
      <c r="G498" s="33"/>
      <c r="H498" s="45"/>
      <c r="I498" s="13">
        <f>IF(ISBLANK(TCTACTE[[#This Row],[Monto]]),0,IF(ISBLANK(TCTACTE[[#This Row],[F. Cobro]]),E498,0))</f>
        <v>0</v>
      </c>
      <c r="J498" s="13">
        <f>SUBTOTAL(9,$I$2:I498)</f>
        <v>0</v>
      </c>
    </row>
    <row r="499" spans="1:10" x14ac:dyDescent="0.25">
      <c r="A499" s="37"/>
      <c r="B499" s="38"/>
      <c r="C499" s="38"/>
      <c r="D499" s="39"/>
      <c r="E499" s="40"/>
      <c r="F499" s="31" t="str">
        <f>IF(ISBLANK(TCTACTE[[#This Row],[F. Cobro]]),"Pendiente","Abonado")</f>
        <v>Pendiente</v>
      </c>
      <c r="G499" s="37"/>
      <c r="H499" s="45"/>
      <c r="I499" s="13">
        <f>IF(ISBLANK(TCTACTE[[#This Row],[Monto]]),0,IF(ISBLANK(TCTACTE[[#This Row],[F. Cobro]]),E499,0))</f>
        <v>0</v>
      </c>
      <c r="J499" s="13">
        <f>SUBTOTAL(9,$I$2:I499)</f>
        <v>0</v>
      </c>
    </row>
    <row r="500" spans="1:10" x14ac:dyDescent="0.25">
      <c r="A500" s="37"/>
      <c r="B500" s="38"/>
      <c r="C500" s="38"/>
      <c r="D500" s="39"/>
      <c r="E500" s="40"/>
      <c r="F500" s="31" t="str">
        <f>IF(ISBLANK(TCTACTE[[#This Row],[F. Cobro]]),"Pendiente","Abonado")</f>
        <v>Pendiente</v>
      </c>
      <c r="G500" s="37"/>
      <c r="H500" s="45"/>
      <c r="I500" s="13">
        <f>IF(ISBLANK(TCTACTE[[#This Row],[Monto]]),0,IF(ISBLANK(TCTACTE[[#This Row],[F. Cobro]]),E500,0))</f>
        <v>0</v>
      </c>
      <c r="J500" s="13">
        <f>SUBTOTAL(9,$I$2:I500)</f>
        <v>0</v>
      </c>
    </row>
    <row r="501" spans="1:10" x14ac:dyDescent="0.25">
      <c r="A501" s="37"/>
      <c r="B501" s="38"/>
      <c r="C501" s="38"/>
      <c r="D501" s="39"/>
      <c r="E501" s="40"/>
      <c r="F501" s="31" t="str">
        <f>IF(ISBLANK(TCTACTE[[#This Row],[F. Cobro]]),"Pendiente","Abonado")</f>
        <v>Pendiente</v>
      </c>
      <c r="G501" s="37"/>
      <c r="H501" s="45"/>
      <c r="I501" s="13">
        <f>IF(ISBLANK(TCTACTE[[#This Row],[Monto]]),0,IF(ISBLANK(TCTACTE[[#This Row],[F. Cobro]]),E501,0))</f>
        <v>0</v>
      </c>
      <c r="J501" s="13">
        <f>SUBTOTAL(9,$I$2:I501)</f>
        <v>0</v>
      </c>
    </row>
    <row r="502" spans="1:10" x14ac:dyDescent="0.25">
      <c r="A502" s="37"/>
      <c r="B502" s="38"/>
      <c r="C502" s="38"/>
      <c r="D502" s="39"/>
      <c r="E502" s="40"/>
      <c r="F502" s="31" t="str">
        <f>IF(ISBLANK(TCTACTE[[#This Row],[F. Cobro]]),"Pendiente","Abonado")</f>
        <v>Pendiente</v>
      </c>
      <c r="G502" s="37"/>
      <c r="H502" s="45"/>
      <c r="I502" s="13">
        <f>IF(ISBLANK(TCTACTE[[#This Row],[Monto]]),0,IF(ISBLANK(TCTACTE[[#This Row],[F. Cobro]]),E502,0))</f>
        <v>0</v>
      </c>
      <c r="J502" s="13">
        <f>SUBTOTAL(9,$I$2:I502)</f>
        <v>0</v>
      </c>
    </row>
    <row r="503" spans="1:10" x14ac:dyDescent="0.25">
      <c r="A503" s="37"/>
      <c r="B503" s="38"/>
      <c r="C503" s="38"/>
      <c r="D503" s="39"/>
      <c r="E503" s="40"/>
      <c r="F503" s="31" t="str">
        <f>IF(ISBLANK(TCTACTE[[#This Row],[F. Cobro]]),"Pendiente","Abonado")</f>
        <v>Pendiente</v>
      </c>
      <c r="G503" s="37"/>
      <c r="H503" s="45"/>
      <c r="I503" s="13">
        <f>IF(ISBLANK(TCTACTE[[#This Row],[Monto]]),0,IF(ISBLANK(TCTACTE[[#This Row],[F. Cobro]]),E503,0))</f>
        <v>0</v>
      </c>
      <c r="J503" s="13">
        <f>SUBTOTAL(9,$I$2:I503)</f>
        <v>0</v>
      </c>
    </row>
    <row r="504" spans="1:10" x14ac:dyDescent="0.25">
      <c r="A504" s="37"/>
      <c r="B504" s="38"/>
      <c r="C504" s="38"/>
      <c r="D504" s="39"/>
      <c r="E504" s="40"/>
      <c r="F504" s="31" t="str">
        <f>IF(ISBLANK(TCTACTE[[#This Row],[F. Cobro]]),"Pendiente","Abonado")</f>
        <v>Pendiente</v>
      </c>
      <c r="G504" s="37"/>
      <c r="H504" s="45"/>
      <c r="I504" s="13">
        <f>IF(ISBLANK(TCTACTE[[#This Row],[Monto]]),0,IF(ISBLANK(TCTACTE[[#This Row],[F. Cobro]]),E504,0))</f>
        <v>0</v>
      </c>
      <c r="J504" s="13">
        <f>SUBTOTAL(9,$I$2:I504)</f>
        <v>0</v>
      </c>
    </row>
    <row r="505" spans="1:10" x14ac:dyDescent="0.25">
      <c r="A505" s="37"/>
      <c r="B505" s="38"/>
      <c r="C505" s="38"/>
      <c r="D505" s="39"/>
      <c r="E505" s="40"/>
      <c r="F505" s="31" t="str">
        <f>IF(ISBLANK(TCTACTE[[#This Row],[F. Cobro]]),"Pendiente","Abonado")</f>
        <v>Pendiente</v>
      </c>
      <c r="G505" s="37"/>
      <c r="H505" s="45"/>
      <c r="I505" s="13">
        <f>IF(ISBLANK(TCTACTE[[#This Row],[Monto]]),0,IF(ISBLANK(TCTACTE[[#This Row],[F. Cobro]]),E505,0))</f>
        <v>0</v>
      </c>
      <c r="J505" s="13">
        <f>SUBTOTAL(9,$I$2:I505)</f>
        <v>0</v>
      </c>
    </row>
    <row r="506" spans="1:10" x14ac:dyDescent="0.25">
      <c r="A506" s="37"/>
      <c r="B506" s="38"/>
      <c r="C506" s="38"/>
      <c r="D506" s="39"/>
      <c r="E506" s="40"/>
      <c r="F506" s="31" t="str">
        <f>IF(ISBLANK(TCTACTE[[#This Row],[F. Cobro]]),"Pendiente","Abonado")</f>
        <v>Pendiente</v>
      </c>
      <c r="G506" s="37"/>
      <c r="H506" s="45"/>
      <c r="I506" s="13">
        <f>IF(ISBLANK(TCTACTE[[#This Row],[Monto]]),0,IF(ISBLANK(TCTACTE[[#This Row],[F. Cobro]]),E506,0))</f>
        <v>0</v>
      </c>
      <c r="J506" s="13">
        <f>SUBTOTAL(9,$I$2:I506)</f>
        <v>0</v>
      </c>
    </row>
    <row r="507" spans="1:10" x14ac:dyDescent="0.25">
      <c r="A507" s="37"/>
      <c r="B507" s="38"/>
      <c r="C507" s="38"/>
      <c r="D507" s="39"/>
      <c r="E507" s="40"/>
      <c r="F507" s="31" t="str">
        <f>IF(ISBLANK(TCTACTE[[#This Row],[F. Cobro]]),"Pendiente","Abonado")</f>
        <v>Pendiente</v>
      </c>
      <c r="G507" s="37"/>
      <c r="H507" s="45"/>
      <c r="I507" s="13">
        <f>IF(ISBLANK(TCTACTE[[#This Row],[Monto]]),0,IF(ISBLANK(TCTACTE[[#This Row],[F. Cobro]]),E507,0))</f>
        <v>0</v>
      </c>
      <c r="J507" s="13">
        <f>SUBTOTAL(9,$I$2:I507)</f>
        <v>0</v>
      </c>
    </row>
    <row r="508" spans="1:10" x14ac:dyDescent="0.25">
      <c r="A508" s="37"/>
      <c r="B508" s="38"/>
      <c r="C508" s="38"/>
      <c r="D508" s="39"/>
      <c r="E508" s="40"/>
      <c r="F508" s="31" t="str">
        <f>IF(ISBLANK(TCTACTE[[#This Row],[F. Cobro]]),"Pendiente","Abonado")</f>
        <v>Pendiente</v>
      </c>
      <c r="G508" s="37"/>
      <c r="H508" s="45"/>
      <c r="I508" s="13">
        <f>IF(ISBLANK(TCTACTE[[#This Row],[Monto]]),0,IF(ISBLANK(TCTACTE[[#This Row],[F. Cobro]]),E508,0))</f>
        <v>0</v>
      </c>
      <c r="J508" s="13">
        <f>SUBTOTAL(9,$I$2:I508)</f>
        <v>0</v>
      </c>
    </row>
    <row r="509" spans="1:10" x14ac:dyDescent="0.25">
      <c r="A509" s="37"/>
      <c r="B509" s="38"/>
      <c r="C509" s="38"/>
      <c r="D509" s="39"/>
      <c r="E509" s="40"/>
      <c r="F509" s="31" t="str">
        <f>IF(ISBLANK(TCTACTE[[#This Row],[F. Cobro]]),"Pendiente","Abonado")</f>
        <v>Pendiente</v>
      </c>
      <c r="G509" s="37"/>
      <c r="H509" s="45"/>
      <c r="I509" s="13">
        <f>IF(ISBLANK(TCTACTE[[#This Row],[Monto]]),0,IF(ISBLANK(TCTACTE[[#This Row],[F. Cobro]]),E509,0))</f>
        <v>0</v>
      </c>
      <c r="J509" s="13">
        <f>SUBTOTAL(9,$I$2:I509)</f>
        <v>0</v>
      </c>
    </row>
    <row r="510" spans="1:10" x14ac:dyDescent="0.25">
      <c r="A510" s="37"/>
      <c r="B510" s="38"/>
      <c r="C510" s="38"/>
      <c r="D510" s="39"/>
      <c r="E510" s="40"/>
      <c r="F510" s="31" t="str">
        <f>IF(ISBLANK(TCTACTE[[#This Row],[F. Cobro]]),"Pendiente","Abonado")</f>
        <v>Pendiente</v>
      </c>
      <c r="G510" s="37"/>
      <c r="H510" s="45"/>
      <c r="I510" s="13">
        <f>IF(ISBLANK(TCTACTE[[#This Row],[Monto]]),0,IF(ISBLANK(TCTACTE[[#This Row],[F. Cobro]]),E510,0))</f>
        <v>0</v>
      </c>
      <c r="J510" s="13">
        <f>SUBTOTAL(9,$I$2:I510)</f>
        <v>0</v>
      </c>
    </row>
    <row r="511" spans="1:10" x14ac:dyDescent="0.25">
      <c r="A511" s="37"/>
      <c r="B511" s="38"/>
      <c r="C511" s="38"/>
      <c r="D511" s="39"/>
      <c r="E511" s="40"/>
      <c r="F511" s="31" t="str">
        <f>IF(ISBLANK(TCTACTE[[#This Row],[F. Cobro]]),"Pendiente","Abonado")</f>
        <v>Pendiente</v>
      </c>
      <c r="G511" s="37"/>
      <c r="H511" s="45"/>
      <c r="I511" s="13">
        <f>IF(ISBLANK(TCTACTE[[#This Row],[Monto]]),0,IF(ISBLANK(TCTACTE[[#This Row],[F. Cobro]]),E511,0))</f>
        <v>0</v>
      </c>
      <c r="J511" s="13">
        <f>SUBTOTAL(9,$I$2:I511)</f>
        <v>0</v>
      </c>
    </row>
    <row r="512" spans="1:10" x14ac:dyDescent="0.25">
      <c r="A512" s="37"/>
      <c r="B512" s="38"/>
      <c r="C512" s="38"/>
      <c r="D512" s="39"/>
      <c r="E512" s="40"/>
      <c r="F512" s="31" t="str">
        <f>IF(ISBLANK(TCTACTE[[#This Row],[F. Cobro]]),"Pendiente","Abonado")</f>
        <v>Pendiente</v>
      </c>
      <c r="G512" s="37"/>
      <c r="H512" s="45"/>
      <c r="I512" s="13">
        <f>IF(ISBLANK(TCTACTE[[#This Row],[Monto]]),0,IF(ISBLANK(TCTACTE[[#This Row],[F. Cobro]]),E512,0))</f>
        <v>0</v>
      </c>
      <c r="J512" s="13">
        <f>SUBTOTAL(9,$I$2:I512)</f>
        <v>0</v>
      </c>
    </row>
    <row r="513" spans="1:10" x14ac:dyDescent="0.25">
      <c r="A513" s="37"/>
      <c r="B513" s="38"/>
      <c r="C513" s="38"/>
      <c r="D513" s="39"/>
      <c r="E513" s="40"/>
      <c r="F513" s="31" t="str">
        <f>IF(ISBLANK(TCTACTE[[#This Row],[F. Cobro]]),"Pendiente","Abonado")</f>
        <v>Pendiente</v>
      </c>
      <c r="G513" s="37"/>
      <c r="H513" s="45"/>
      <c r="I513" s="13">
        <f>IF(ISBLANK(TCTACTE[[#This Row],[Monto]]),0,IF(ISBLANK(TCTACTE[[#This Row],[F. Cobro]]),E513,0))</f>
        <v>0</v>
      </c>
      <c r="J513" s="13">
        <f>SUBTOTAL(9,$I$2:I513)</f>
        <v>0</v>
      </c>
    </row>
    <row r="514" spans="1:10" x14ac:dyDescent="0.25">
      <c r="A514" s="37"/>
      <c r="B514" s="38"/>
      <c r="C514" s="38"/>
      <c r="D514" s="39"/>
      <c r="E514" s="40"/>
      <c r="F514" s="31" t="str">
        <f>IF(ISBLANK(TCTACTE[[#This Row],[F. Cobro]]),"Pendiente","Abonado")</f>
        <v>Pendiente</v>
      </c>
      <c r="G514" s="37"/>
      <c r="H514" s="45"/>
      <c r="I514" s="13">
        <f>IF(ISBLANK(TCTACTE[[#This Row],[Monto]]),0,IF(ISBLANK(TCTACTE[[#This Row],[F. Cobro]]),E514,0))</f>
        <v>0</v>
      </c>
      <c r="J514" s="13">
        <f>SUBTOTAL(9,$I$2:I514)</f>
        <v>0</v>
      </c>
    </row>
    <row r="515" spans="1:10" x14ac:dyDescent="0.25">
      <c r="A515" s="37"/>
      <c r="B515" s="38"/>
      <c r="C515" s="38"/>
      <c r="D515" s="39"/>
      <c r="E515" s="40"/>
      <c r="F515" s="31" t="str">
        <f>IF(ISBLANK(TCTACTE[[#This Row],[F. Cobro]]),"Pendiente","Abonado")</f>
        <v>Pendiente</v>
      </c>
      <c r="G515" s="37"/>
      <c r="H515" s="45"/>
      <c r="I515" s="13">
        <f>IF(ISBLANK(TCTACTE[[#This Row],[Monto]]),0,IF(ISBLANK(TCTACTE[[#This Row],[F. Cobro]]),E515,0))</f>
        <v>0</v>
      </c>
      <c r="J515" s="13">
        <f>SUBTOTAL(9,$I$2:I515)</f>
        <v>0</v>
      </c>
    </row>
    <row r="516" spans="1:10" x14ac:dyDescent="0.25">
      <c r="A516" s="37"/>
      <c r="B516" s="38"/>
      <c r="C516" s="38"/>
      <c r="D516" s="39"/>
      <c r="E516" s="40"/>
      <c r="F516" s="31" t="str">
        <f>IF(ISBLANK(TCTACTE[[#This Row],[F. Cobro]]),"Pendiente","Abonado")</f>
        <v>Pendiente</v>
      </c>
      <c r="G516" s="37"/>
      <c r="H516" s="45"/>
      <c r="I516" s="13">
        <f>IF(ISBLANK(TCTACTE[[#This Row],[Monto]]),0,IF(ISBLANK(TCTACTE[[#This Row],[F. Cobro]]),E516,0))</f>
        <v>0</v>
      </c>
      <c r="J516" s="13">
        <f>SUBTOTAL(9,$I$2:I516)</f>
        <v>0</v>
      </c>
    </row>
    <row r="517" spans="1:10" x14ac:dyDescent="0.25">
      <c r="A517" s="37"/>
      <c r="B517" s="38"/>
      <c r="C517" s="38"/>
      <c r="D517" s="39"/>
      <c r="E517" s="40"/>
      <c r="F517" s="31" t="str">
        <f>IF(ISBLANK(TCTACTE[[#This Row],[F. Cobro]]),"Pendiente","Abonado")</f>
        <v>Pendiente</v>
      </c>
      <c r="G517" s="37"/>
      <c r="H517" s="45"/>
      <c r="I517" s="13">
        <f>IF(ISBLANK(TCTACTE[[#This Row],[Monto]]),0,IF(ISBLANK(TCTACTE[[#This Row],[F. Cobro]]),E517,0))</f>
        <v>0</v>
      </c>
      <c r="J517" s="13">
        <f>SUBTOTAL(9,$I$2:I517)</f>
        <v>0</v>
      </c>
    </row>
    <row r="518" spans="1:10" x14ac:dyDescent="0.25">
      <c r="A518" s="37"/>
      <c r="B518" s="38"/>
      <c r="C518" s="38"/>
      <c r="D518" s="39"/>
      <c r="E518" s="40"/>
      <c r="F518" s="31" t="str">
        <f>IF(ISBLANK(TCTACTE[[#This Row],[F. Cobro]]),"Pendiente","Abonado")</f>
        <v>Pendiente</v>
      </c>
      <c r="G518" s="37"/>
      <c r="H518" s="45"/>
      <c r="I518" s="13">
        <f>IF(ISBLANK(TCTACTE[[#This Row],[Monto]]),0,IF(ISBLANK(TCTACTE[[#This Row],[F. Cobro]]),E518,0))</f>
        <v>0</v>
      </c>
      <c r="J518" s="13">
        <f>SUBTOTAL(9,$I$2:I518)</f>
        <v>0</v>
      </c>
    </row>
    <row r="519" spans="1:10" x14ac:dyDescent="0.25">
      <c r="A519" s="37"/>
      <c r="B519" s="38"/>
      <c r="C519" s="38"/>
      <c r="D519" s="39"/>
      <c r="E519" s="40"/>
      <c r="F519" s="31" t="str">
        <f>IF(ISBLANK(TCTACTE[[#This Row],[F. Cobro]]),"Pendiente","Abonado")</f>
        <v>Pendiente</v>
      </c>
      <c r="G519" s="37"/>
      <c r="H519" s="45"/>
      <c r="I519" s="13">
        <f>IF(ISBLANK(TCTACTE[[#This Row],[Monto]]),0,IF(ISBLANK(TCTACTE[[#This Row],[F. Cobro]]),E519,0))</f>
        <v>0</v>
      </c>
      <c r="J519" s="13">
        <f>SUBTOTAL(9,$I$2:I519)</f>
        <v>0</v>
      </c>
    </row>
    <row r="520" spans="1:10" x14ac:dyDescent="0.25">
      <c r="A520" s="37"/>
      <c r="B520" s="38"/>
      <c r="C520" s="38"/>
      <c r="D520" s="39"/>
      <c r="E520" s="40"/>
      <c r="F520" s="31" t="str">
        <f>IF(ISBLANK(TCTACTE[[#This Row],[F. Cobro]]),"Pendiente","Abonado")</f>
        <v>Pendiente</v>
      </c>
      <c r="G520" s="37"/>
      <c r="H520" s="45"/>
      <c r="I520" s="13">
        <f>IF(ISBLANK(TCTACTE[[#This Row],[Monto]]),0,IF(ISBLANK(TCTACTE[[#This Row],[F. Cobro]]),E520,0))</f>
        <v>0</v>
      </c>
      <c r="J520" s="13">
        <f>SUBTOTAL(9,$I$2:I520)</f>
        <v>0</v>
      </c>
    </row>
    <row r="521" spans="1:10" x14ac:dyDescent="0.25">
      <c r="A521" s="37"/>
      <c r="B521" s="38"/>
      <c r="C521" s="38"/>
      <c r="D521" s="39"/>
      <c r="E521" s="40"/>
      <c r="F521" s="31" t="str">
        <f>IF(ISBLANK(TCTACTE[[#This Row],[F. Cobro]]),"Pendiente","Abonado")</f>
        <v>Pendiente</v>
      </c>
      <c r="G521" s="37"/>
      <c r="H521" s="45"/>
      <c r="I521" s="13">
        <f>IF(ISBLANK(TCTACTE[[#This Row],[Monto]]),0,IF(ISBLANK(TCTACTE[[#This Row],[F. Cobro]]),E521,0))</f>
        <v>0</v>
      </c>
      <c r="J521" s="13">
        <f>SUBTOTAL(9,$I$2:I521)</f>
        <v>0</v>
      </c>
    </row>
    <row r="522" spans="1:10" x14ac:dyDescent="0.25">
      <c r="A522" s="37"/>
      <c r="B522" s="38"/>
      <c r="C522" s="38"/>
      <c r="D522" s="39"/>
      <c r="E522" s="40"/>
      <c r="F522" s="31" t="str">
        <f>IF(ISBLANK(TCTACTE[[#This Row],[F. Cobro]]),"Pendiente","Abonado")</f>
        <v>Pendiente</v>
      </c>
      <c r="G522" s="37"/>
      <c r="H522" s="45"/>
      <c r="I522" s="13">
        <f>IF(ISBLANK(TCTACTE[[#This Row],[Monto]]),0,IF(ISBLANK(TCTACTE[[#This Row],[F. Cobro]]),E522,0))</f>
        <v>0</v>
      </c>
      <c r="J522" s="13">
        <f>SUBTOTAL(9,$I$2:I522)</f>
        <v>0</v>
      </c>
    </row>
    <row r="523" spans="1:10" x14ac:dyDescent="0.25">
      <c r="A523" s="37"/>
      <c r="B523" s="38"/>
      <c r="C523" s="38"/>
      <c r="D523" s="39"/>
      <c r="E523" s="40"/>
      <c r="F523" s="31" t="str">
        <f>IF(ISBLANK(TCTACTE[[#This Row],[F. Cobro]]),"Pendiente","Abonado")</f>
        <v>Pendiente</v>
      </c>
      <c r="G523" s="37"/>
      <c r="H523" s="45"/>
      <c r="I523" s="13">
        <f>IF(ISBLANK(TCTACTE[[#This Row],[Monto]]),0,IF(ISBLANK(TCTACTE[[#This Row],[F. Cobro]]),E523,0))</f>
        <v>0</v>
      </c>
      <c r="J523" s="13">
        <f>SUBTOTAL(9,$I$2:I523)</f>
        <v>0</v>
      </c>
    </row>
    <row r="524" spans="1:10" x14ac:dyDescent="0.25">
      <c r="A524" s="37"/>
      <c r="B524" s="38"/>
      <c r="C524" s="38"/>
      <c r="D524" s="39"/>
      <c r="E524" s="40"/>
      <c r="F524" s="31" t="str">
        <f>IF(ISBLANK(TCTACTE[[#This Row],[F. Cobro]]),"Pendiente","Abonado")</f>
        <v>Pendiente</v>
      </c>
      <c r="G524" s="37"/>
      <c r="H524" s="45"/>
      <c r="I524" s="13">
        <f>IF(ISBLANK(TCTACTE[[#This Row],[Monto]]),0,IF(ISBLANK(TCTACTE[[#This Row],[F. Cobro]]),E524,0))</f>
        <v>0</v>
      </c>
      <c r="J524" s="13">
        <f>SUBTOTAL(9,$I$2:I524)</f>
        <v>0</v>
      </c>
    </row>
    <row r="525" spans="1:10" x14ac:dyDescent="0.25">
      <c r="A525" s="37"/>
      <c r="B525" s="38"/>
      <c r="C525" s="38"/>
      <c r="D525" s="39"/>
      <c r="E525" s="40"/>
      <c r="F525" s="31" t="str">
        <f>IF(ISBLANK(TCTACTE[[#This Row],[F. Cobro]]),"Pendiente","Abonado")</f>
        <v>Pendiente</v>
      </c>
      <c r="G525" s="37"/>
      <c r="H525" s="45"/>
      <c r="I525" s="13">
        <f>IF(ISBLANK(TCTACTE[[#This Row],[Monto]]),0,IF(ISBLANK(TCTACTE[[#This Row],[F. Cobro]]),E525,0))</f>
        <v>0</v>
      </c>
      <c r="J525" s="13">
        <f>SUBTOTAL(9,$I$2:I525)</f>
        <v>0</v>
      </c>
    </row>
    <row r="526" spans="1:10" x14ac:dyDescent="0.25">
      <c r="A526" s="37"/>
      <c r="B526" s="38"/>
      <c r="C526" s="38"/>
      <c r="D526" s="39"/>
      <c r="E526" s="40"/>
      <c r="F526" s="31" t="str">
        <f>IF(ISBLANK(TCTACTE[[#This Row],[F. Cobro]]),"Pendiente","Abonado")</f>
        <v>Pendiente</v>
      </c>
      <c r="G526" s="37"/>
      <c r="H526" s="45"/>
      <c r="I526" s="13">
        <f>IF(ISBLANK(TCTACTE[[#This Row],[Monto]]),0,IF(ISBLANK(TCTACTE[[#This Row],[F. Cobro]]),E526,0))</f>
        <v>0</v>
      </c>
      <c r="J526" s="13">
        <f>SUBTOTAL(9,$I$2:I526)</f>
        <v>0</v>
      </c>
    </row>
    <row r="527" spans="1:10" x14ac:dyDescent="0.25">
      <c r="A527" s="37"/>
      <c r="B527" s="38"/>
      <c r="C527" s="38"/>
      <c r="D527" s="39"/>
      <c r="E527" s="40"/>
      <c r="F527" s="31" t="str">
        <f>IF(ISBLANK(TCTACTE[[#This Row],[F. Cobro]]),"Pendiente","Abonado")</f>
        <v>Pendiente</v>
      </c>
      <c r="G527" s="37"/>
      <c r="H527" s="45"/>
      <c r="I527" s="13">
        <f>IF(ISBLANK(TCTACTE[[#This Row],[Monto]]),0,IF(ISBLANK(TCTACTE[[#This Row],[F. Cobro]]),E527,0))</f>
        <v>0</v>
      </c>
      <c r="J527" s="13">
        <f>SUBTOTAL(9,$I$2:I527)</f>
        <v>0</v>
      </c>
    </row>
    <row r="528" spans="1:10" x14ac:dyDescent="0.25">
      <c r="A528" s="37"/>
      <c r="B528" s="38"/>
      <c r="C528" s="38"/>
      <c r="D528" s="39"/>
      <c r="E528" s="40"/>
      <c r="F528" s="31" t="str">
        <f>IF(ISBLANK(TCTACTE[[#This Row],[F. Cobro]]),"Pendiente","Abonado")</f>
        <v>Pendiente</v>
      </c>
      <c r="G528" s="37"/>
      <c r="H528" s="45"/>
      <c r="I528" s="13">
        <f>IF(ISBLANK(TCTACTE[[#This Row],[Monto]]),0,IF(ISBLANK(TCTACTE[[#This Row],[F. Cobro]]),E528,0))</f>
        <v>0</v>
      </c>
      <c r="J528" s="13">
        <f>SUBTOTAL(9,$I$2:I528)</f>
        <v>0</v>
      </c>
    </row>
    <row r="529" spans="1:10" x14ac:dyDescent="0.25">
      <c r="A529" s="37"/>
      <c r="B529" s="38"/>
      <c r="C529" s="38"/>
      <c r="D529" s="39"/>
      <c r="E529" s="40"/>
      <c r="F529" s="31" t="str">
        <f>IF(ISBLANK(TCTACTE[[#This Row],[F. Cobro]]),"Pendiente","Abonado")</f>
        <v>Pendiente</v>
      </c>
      <c r="G529" s="37"/>
      <c r="H529" s="45"/>
      <c r="I529" s="13">
        <f>IF(ISBLANK(TCTACTE[[#This Row],[Monto]]),0,IF(ISBLANK(TCTACTE[[#This Row],[F. Cobro]]),E529,0))</f>
        <v>0</v>
      </c>
      <c r="J529" s="13">
        <f>SUBTOTAL(9,$I$2:I529)</f>
        <v>0</v>
      </c>
    </row>
    <row r="530" spans="1:10" x14ac:dyDescent="0.25">
      <c r="A530" s="37"/>
      <c r="B530" s="38"/>
      <c r="C530" s="38"/>
      <c r="D530" s="39"/>
      <c r="E530" s="40"/>
      <c r="F530" s="31" t="str">
        <f>IF(ISBLANK(TCTACTE[[#This Row],[F. Cobro]]),"Pendiente","Abonado")</f>
        <v>Pendiente</v>
      </c>
      <c r="G530" s="37"/>
      <c r="H530" s="45"/>
      <c r="I530" s="13">
        <f>IF(ISBLANK(TCTACTE[[#This Row],[Monto]]),0,IF(ISBLANK(TCTACTE[[#This Row],[F. Cobro]]),E530,0))</f>
        <v>0</v>
      </c>
      <c r="J530" s="13">
        <f>SUBTOTAL(9,$I$2:I530)</f>
        <v>0</v>
      </c>
    </row>
    <row r="531" spans="1:10" x14ac:dyDescent="0.25">
      <c r="A531" s="37"/>
      <c r="B531" s="38"/>
      <c r="C531" s="38"/>
      <c r="D531" s="39"/>
      <c r="E531" s="40"/>
      <c r="F531" s="31" t="str">
        <f>IF(ISBLANK(TCTACTE[[#This Row],[F. Cobro]]),"Pendiente","Abonado")</f>
        <v>Pendiente</v>
      </c>
      <c r="G531" s="37"/>
      <c r="H531" s="45"/>
      <c r="I531" s="13">
        <f>IF(ISBLANK(TCTACTE[[#This Row],[Monto]]),0,IF(ISBLANK(TCTACTE[[#This Row],[F. Cobro]]),E531,0))</f>
        <v>0</v>
      </c>
      <c r="J531" s="13">
        <f>SUBTOTAL(9,$I$2:I531)</f>
        <v>0</v>
      </c>
    </row>
    <row r="532" spans="1:10" x14ac:dyDescent="0.25">
      <c r="A532" s="37"/>
      <c r="B532" s="38"/>
      <c r="C532" s="38"/>
      <c r="D532" s="39"/>
      <c r="E532" s="40"/>
      <c r="F532" s="31" t="str">
        <f>IF(ISBLANK(TCTACTE[[#This Row],[F. Cobro]]),"Pendiente","Abonado")</f>
        <v>Pendiente</v>
      </c>
      <c r="G532" s="37"/>
      <c r="H532" s="45"/>
      <c r="I532" s="13">
        <f>IF(ISBLANK(TCTACTE[[#This Row],[Monto]]),0,IF(ISBLANK(TCTACTE[[#This Row],[F. Cobro]]),E532,0))</f>
        <v>0</v>
      </c>
      <c r="J532" s="13">
        <f>SUBTOTAL(9,$I$2:I532)</f>
        <v>0</v>
      </c>
    </row>
    <row r="533" spans="1:10" x14ac:dyDescent="0.25">
      <c r="A533" s="37"/>
      <c r="B533" s="38"/>
      <c r="C533" s="38"/>
      <c r="D533" s="39"/>
      <c r="E533" s="40"/>
      <c r="F533" s="31" t="str">
        <f>IF(ISBLANK(TCTACTE[[#This Row],[F. Cobro]]),"Pendiente","Abonado")</f>
        <v>Pendiente</v>
      </c>
      <c r="G533" s="37"/>
      <c r="H533" s="45"/>
      <c r="I533" s="13">
        <f>IF(ISBLANK(TCTACTE[[#This Row],[Monto]]),0,IF(ISBLANK(TCTACTE[[#This Row],[F. Cobro]]),E533,0))</f>
        <v>0</v>
      </c>
      <c r="J533" s="13">
        <f>SUBTOTAL(9,$I$2:I533)</f>
        <v>0</v>
      </c>
    </row>
    <row r="534" spans="1:10" x14ac:dyDescent="0.25">
      <c r="A534" s="37"/>
      <c r="B534" s="38"/>
      <c r="C534" s="38"/>
      <c r="D534" s="39"/>
      <c r="E534" s="40"/>
      <c r="F534" s="31" t="str">
        <f>IF(ISBLANK(TCTACTE[[#This Row],[F. Cobro]]),"Pendiente","Abonado")</f>
        <v>Pendiente</v>
      </c>
      <c r="G534" s="37"/>
      <c r="H534" s="45"/>
      <c r="I534" s="13">
        <f>IF(ISBLANK(TCTACTE[[#This Row],[Monto]]),0,IF(ISBLANK(TCTACTE[[#This Row],[F. Cobro]]),E534,0))</f>
        <v>0</v>
      </c>
      <c r="J534" s="13">
        <f>SUBTOTAL(9,$I$2:I534)</f>
        <v>0</v>
      </c>
    </row>
    <row r="535" spans="1:10" x14ac:dyDescent="0.25">
      <c r="A535" s="37"/>
      <c r="B535" s="38"/>
      <c r="C535" s="38"/>
      <c r="D535" s="39"/>
      <c r="E535" s="40"/>
      <c r="F535" s="31" t="str">
        <f>IF(ISBLANK(TCTACTE[[#This Row],[F. Cobro]]),"Pendiente","Abonado")</f>
        <v>Pendiente</v>
      </c>
      <c r="G535" s="37"/>
      <c r="H535" s="45"/>
      <c r="I535" s="13">
        <f>IF(ISBLANK(TCTACTE[[#This Row],[Monto]]),0,IF(ISBLANK(TCTACTE[[#This Row],[F. Cobro]]),E535,0))</f>
        <v>0</v>
      </c>
      <c r="J535" s="13">
        <f>SUBTOTAL(9,$I$2:I535)</f>
        <v>0</v>
      </c>
    </row>
    <row r="536" spans="1:10" x14ac:dyDescent="0.25">
      <c r="A536" s="37"/>
      <c r="B536" s="38"/>
      <c r="C536" s="38"/>
      <c r="D536" s="39"/>
      <c r="E536" s="40"/>
      <c r="F536" s="31" t="str">
        <f>IF(ISBLANK(TCTACTE[[#This Row],[F. Cobro]]),"Pendiente","Abonado")</f>
        <v>Pendiente</v>
      </c>
      <c r="G536" s="33"/>
      <c r="H536" s="45"/>
      <c r="I536" s="13">
        <f>IF(ISBLANK(TCTACTE[[#This Row],[Monto]]),0,IF(ISBLANK(TCTACTE[[#This Row],[F. Cobro]]),E536,0))</f>
        <v>0</v>
      </c>
      <c r="J536" s="13">
        <f>SUBTOTAL(9,$I$2:I536)</f>
        <v>0</v>
      </c>
    </row>
    <row r="537" spans="1:10" x14ac:dyDescent="0.25">
      <c r="A537" s="37"/>
      <c r="B537" s="38"/>
      <c r="C537" s="38"/>
      <c r="D537" s="39"/>
      <c r="E537" s="40"/>
      <c r="F537" s="31" t="str">
        <f>IF(ISBLANK(TCTACTE[[#This Row],[F. Cobro]]),"Pendiente","Abonado")</f>
        <v>Pendiente</v>
      </c>
      <c r="G537" s="33"/>
      <c r="H537" s="45"/>
      <c r="I537" s="13">
        <f>IF(ISBLANK(TCTACTE[[#This Row],[Monto]]),0,IF(ISBLANK(TCTACTE[[#This Row],[F. Cobro]]),E537,0))</f>
        <v>0</v>
      </c>
      <c r="J537" s="13">
        <f>SUBTOTAL(9,$I$2:I537)</f>
        <v>0</v>
      </c>
    </row>
    <row r="538" spans="1:10" x14ac:dyDescent="0.25">
      <c r="A538" s="37"/>
      <c r="B538" s="38"/>
      <c r="C538" s="38"/>
      <c r="D538" s="39"/>
      <c r="E538" s="40"/>
      <c r="F538" s="31" t="str">
        <f>IF(ISBLANK(TCTACTE[[#This Row],[F. Cobro]]),"Pendiente","Abonado")</f>
        <v>Pendiente</v>
      </c>
      <c r="G538" s="33"/>
      <c r="H538" s="45"/>
      <c r="I538" s="13">
        <f>IF(ISBLANK(TCTACTE[[#This Row],[Monto]]),0,IF(ISBLANK(TCTACTE[[#This Row],[F. Cobro]]),E538,0))</f>
        <v>0</v>
      </c>
      <c r="J538" s="13">
        <f>SUBTOTAL(9,$I$2:I538)</f>
        <v>0</v>
      </c>
    </row>
    <row r="539" spans="1:10" x14ac:dyDescent="0.25">
      <c r="A539" s="37"/>
      <c r="B539" s="38"/>
      <c r="C539" s="38"/>
      <c r="D539" s="39"/>
      <c r="E539" s="40"/>
      <c r="F539" s="31" t="str">
        <f>IF(ISBLANK(TCTACTE[[#This Row],[F. Cobro]]),"Pendiente","Abonado")</f>
        <v>Pendiente</v>
      </c>
      <c r="G539" s="33"/>
      <c r="H539" s="45"/>
      <c r="I539" s="13">
        <f>IF(ISBLANK(TCTACTE[[#This Row],[Monto]]),0,IF(ISBLANK(TCTACTE[[#This Row],[F. Cobro]]),E539,0))</f>
        <v>0</v>
      </c>
      <c r="J539" s="13">
        <f>SUBTOTAL(9,$I$2:I539)</f>
        <v>0</v>
      </c>
    </row>
    <row r="540" spans="1:10" x14ac:dyDescent="0.25">
      <c r="A540" s="37"/>
      <c r="B540" s="38"/>
      <c r="C540" s="38"/>
      <c r="D540" s="39"/>
      <c r="E540" s="40"/>
      <c r="F540" s="31" t="str">
        <f>IF(ISBLANK(TCTACTE[[#This Row],[F. Cobro]]),"Pendiente","Abonado")</f>
        <v>Pendiente</v>
      </c>
      <c r="G540" s="33"/>
      <c r="H540" s="45"/>
      <c r="I540" s="13">
        <f>IF(ISBLANK(TCTACTE[[#This Row],[Monto]]),0,IF(ISBLANK(TCTACTE[[#This Row],[F. Cobro]]),E540,0))</f>
        <v>0</v>
      </c>
      <c r="J540" s="13">
        <f>SUBTOTAL(9,$I$2:I540)</f>
        <v>0</v>
      </c>
    </row>
    <row r="541" spans="1:10" x14ac:dyDescent="0.25">
      <c r="A541" s="37"/>
      <c r="B541" s="38"/>
      <c r="C541" s="38"/>
      <c r="D541" s="39"/>
      <c r="E541" s="40"/>
      <c r="F541" s="31" t="str">
        <f>IF(ISBLANK(TCTACTE[[#This Row],[F. Cobro]]),"Pendiente","Abonado")</f>
        <v>Pendiente</v>
      </c>
      <c r="G541" s="37"/>
      <c r="H541" s="45"/>
      <c r="I541" s="13">
        <f>IF(ISBLANK(TCTACTE[[#This Row],[Monto]]),0,IF(ISBLANK(TCTACTE[[#This Row],[F. Cobro]]),E541,0))</f>
        <v>0</v>
      </c>
      <c r="J541" s="13">
        <f>SUBTOTAL(9,$I$2:I541)</f>
        <v>0</v>
      </c>
    </row>
    <row r="542" spans="1:10" x14ac:dyDescent="0.25">
      <c r="A542" s="37"/>
      <c r="B542" s="38"/>
      <c r="C542" s="38"/>
      <c r="D542" s="39"/>
      <c r="E542" s="40"/>
      <c r="F542" s="31" t="str">
        <f>IF(ISBLANK(TCTACTE[[#This Row],[F. Cobro]]),"Pendiente","Abonado")</f>
        <v>Pendiente</v>
      </c>
      <c r="G542" s="37"/>
      <c r="H542" s="45"/>
      <c r="I542" s="13">
        <f>IF(ISBLANK(TCTACTE[[#This Row],[Monto]]),0,IF(ISBLANK(TCTACTE[[#This Row],[F. Cobro]]),E542,0))</f>
        <v>0</v>
      </c>
      <c r="J542" s="13">
        <f>SUBTOTAL(9,$I$2:I542)</f>
        <v>0</v>
      </c>
    </row>
    <row r="543" spans="1:10" x14ac:dyDescent="0.25">
      <c r="A543" s="37"/>
      <c r="B543" s="38"/>
      <c r="C543" s="38"/>
      <c r="D543" s="39"/>
      <c r="E543" s="40"/>
      <c r="F543" s="31" t="str">
        <f>IF(ISBLANK(TCTACTE[[#This Row],[F. Cobro]]),"Pendiente","Abonado")</f>
        <v>Pendiente</v>
      </c>
      <c r="G543" s="37"/>
      <c r="H543" s="45"/>
      <c r="I543" s="13">
        <f>IF(ISBLANK(TCTACTE[[#This Row],[Monto]]),0,IF(ISBLANK(TCTACTE[[#This Row],[F. Cobro]]),E543,0))</f>
        <v>0</v>
      </c>
      <c r="J543" s="13">
        <f>SUBTOTAL(9,$I$2:I543)</f>
        <v>0</v>
      </c>
    </row>
    <row r="544" spans="1:10" x14ac:dyDescent="0.25">
      <c r="A544" s="37"/>
      <c r="B544" s="38"/>
      <c r="C544" s="38"/>
      <c r="D544" s="39"/>
      <c r="E544" s="40"/>
      <c r="F544" s="31" t="str">
        <f>IF(ISBLANK(TCTACTE[[#This Row],[F. Cobro]]),"Pendiente","Abonado")</f>
        <v>Pendiente</v>
      </c>
      <c r="G544" s="37"/>
      <c r="H544" s="45"/>
      <c r="I544" s="13">
        <f>IF(ISBLANK(TCTACTE[[#This Row],[Monto]]),0,IF(ISBLANK(TCTACTE[[#This Row],[F. Cobro]]),E544,0))</f>
        <v>0</v>
      </c>
      <c r="J544" s="13">
        <f>SUBTOTAL(9,$I$2:I544)</f>
        <v>0</v>
      </c>
    </row>
    <row r="545" spans="1:10" x14ac:dyDescent="0.25">
      <c r="A545" s="37"/>
      <c r="B545" s="38"/>
      <c r="C545" s="38"/>
      <c r="D545" s="39"/>
      <c r="E545" s="40"/>
      <c r="F545" s="31" t="str">
        <f>IF(ISBLANK(TCTACTE[[#This Row],[F. Cobro]]),"Pendiente","Abonado")</f>
        <v>Pendiente</v>
      </c>
      <c r="G545" s="37"/>
      <c r="H545" s="45"/>
      <c r="I545" s="13">
        <f>IF(ISBLANK(TCTACTE[[#This Row],[Monto]]),0,IF(ISBLANK(TCTACTE[[#This Row],[F. Cobro]]),E545,0))</f>
        <v>0</v>
      </c>
      <c r="J545" s="13">
        <f>SUBTOTAL(9,$I$2:I545)</f>
        <v>0</v>
      </c>
    </row>
    <row r="546" spans="1:10" x14ac:dyDescent="0.25">
      <c r="A546" s="37"/>
      <c r="B546" s="38"/>
      <c r="C546" s="38"/>
      <c r="D546" s="39"/>
      <c r="E546" s="40"/>
      <c r="F546" s="31" t="str">
        <f>IF(ISBLANK(TCTACTE[[#This Row],[F. Cobro]]),"Pendiente","Abonado")</f>
        <v>Pendiente</v>
      </c>
      <c r="G546" s="37"/>
      <c r="H546" s="45"/>
      <c r="I546" s="13">
        <f>IF(ISBLANK(TCTACTE[[#This Row],[Monto]]),0,IF(ISBLANK(TCTACTE[[#This Row],[F. Cobro]]),E546,0))</f>
        <v>0</v>
      </c>
      <c r="J546" s="13">
        <f>SUBTOTAL(9,$I$2:I546)</f>
        <v>0</v>
      </c>
    </row>
    <row r="547" spans="1:10" x14ac:dyDescent="0.25">
      <c r="A547" s="37"/>
      <c r="B547" s="38"/>
      <c r="C547" s="38"/>
      <c r="D547" s="39"/>
      <c r="E547" s="40"/>
      <c r="F547" s="31" t="str">
        <f>IF(ISBLANK(TCTACTE[[#This Row],[F. Cobro]]),"Pendiente","Abonado")</f>
        <v>Pendiente</v>
      </c>
      <c r="G547" s="37"/>
      <c r="H547" s="45"/>
      <c r="I547" s="13">
        <f>IF(ISBLANK(TCTACTE[[#This Row],[Monto]]),0,IF(ISBLANK(TCTACTE[[#This Row],[F. Cobro]]),E547,0))</f>
        <v>0</v>
      </c>
      <c r="J547" s="13">
        <f>SUBTOTAL(9,$I$2:I547)</f>
        <v>0</v>
      </c>
    </row>
    <row r="548" spans="1:10" x14ac:dyDescent="0.25">
      <c r="A548" s="37"/>
      <c r="B548" s="38"/>
      <c r="C548" s="38"/>
      <c r="D548" s="39"/>
      <c r="E548" s="40"/>
      <c r="F548" s="31" t="str">
        <f>IF(ISBLANK(TCTACTE[[#This Row],[F. Cobro]]),"Pendiente","Abonado")</f>
        <v>Pendiente</v>
      </c>
      <c r="G548" s="37"/>
      <c r="H548" s="45"/>
      <c r="I548" s="13">
        <f>IF(ISBLANK(TCTACTE[[#This Row],[Monto]]),0,IF(ISBLANK(TCTACTE[[#This Row],[F. Cobro]]),E548,0))</f>
        <v>0</v>
      </c>
      <c r="J548" s="13">
        <f>SUBTOTAL(9,$I$2:I548)</f>
        <v>0</v>
      </c>
    </row>
    <row r="549" spans="1:10" x14ac:dyDescent="0.25">
      <c r="A549" s="37"/>
      <c r="B549" s="38"/>
      <c r="C549" s="38"/>
      <c r="D549" s="39"/>
      <c r="E549" s="40"/>
      <c r="F549" s="31" t="str">
        <f>IF(ISBLANK(TCTACTE[[#This Row],[F. Cobro]]),"Pendiente","Abonado")</f>
        <v>Pendiente</v>
      </c>
      <c r="G549" s="37"/>
      <c r="H549" s="45"/>
      <c r="I549" s="13">
        <f>IF(ISBLANK(TCTACTE[[#This Row],[Monto]]),0,IF(ISBLANK(TCTACTE[[#This Row],[F. Cobro]]),E549,0))</f>
        <v>0</v>
      </c>
      <c r="J549" s="13">
        <f>SUBTOTAL(9,$I$2:I549)</f>
        <v>0</v>
      </c>
    </row>
    <row r="550" spans="1:10" x14ac:dyDescent="0.25">
      <c r="A550" s="37"/>
      <c r="B550" s="38"/>
      <c r="C550" s="38"/>
      <c r="D550" s="39"/>
      <c r="E550" s="40"/>
      <c r="F550" s="31" t="str">
        <f>IF(ISBLANK(TCTACTE[[#This Row],[F. Cobro]]),"Pendiente","Abonado")</f>
        <v>Pendiente</v>
      </c>
      <c r="G550" s="37"/>
      <c r="H550" s="45"/>
      <c r="I550" s="13">
        <f>IF(ISBLANK(TCTACTE[[#This Row],[Monto]]),0,IF(ISBLANK(TCTACTE[[#This Row],[F. Cobro]]),E550,0))</f>
        <v>0</v>
      </c>
      <c r="J550" s="13">
        <f>SUBTOTAL(9,$I$2:I550)</f>
        <v>0</v>
      </c>
    </row>
    <row r="551" spans="1:10" x14ac:dyDescent="0.25">
      <c r="A551" s="37"/>
      <c r="B551" s="38"/>
      <c r="C551" s="38"/>
      <c r="D551" s="39"/>
      <c r="E551" s="40"/>
      <c r="F551" s="31" t="str">
        <f>IF(ISBLANK(TCTACTE[[#This Row],[F. Cobro]]),"Pendiente","Abonado")</f>
        <v>Pendiente</v>
      </c>
      <c r="G551" s="37"/>
      <c r="H551" s="45"/>
      <c r="I551" s="13">
        <f>IF(ISBLANK(TCTACTE[[#This Row],[Monto]]),0,IF(ISBLANK(TCTACTE[[#This Row],[F. Cobro]]),E551,0))</f>
        <v>0</v>
      </c>
      <c r="J551" s="13">
        <f>SUBTOTAL(9,$I$2:I551)</f>
        <v>0</v>
      </c>
    </row>
    <row r="552" spans="1:10" x14ac:dyDescent="0.25">
      <c r="A552" s="37"/>
      <c r="B552" s="38"/>
      <c r="C552" s="38"/>
      <c r="D552" s="39"/>
      <c r="E552" s="40"/>
      <c r="F552" s="31" t="str">
        <f>IF(ISBLANK(TCTACTE[[#This Row],[F. Cobro]]),"Pendiente","Abonado")</f>
        <v>Pendiente</v>
      </c>
      <c r="G552" s="37"/>
      <c r="H552" s="45"/>
      <c r="I552" s="13">
        <f>IF(ISBLANK(TCTACTE[[#This Row],[Monto]]),0,IF(ISBLANK(TCTACTE[[#This Row],[F. Cobro]]),E552,0))</f>
        <v>0</v>
      </c>
      <c r="J552" s="13">
        <f>SUBTOTAL(9,$I$2:I552)</f>
        <v>0</v>
      </c>
    </row>
    <row r="553" spans="1:10" x14ac:dyDescent="0.25">
      <c r="A553" s="37"/>
      <c r="B553" s="38"/>
      <c r="C553" s="38"/>
      <c r="D553" s="39"/>
      <c r="E553" s="40"/>
      <c r="F553" s="31" t="str">
        <f>IF(ISBLANK(TCTACTE[[#This Row],[F. Cobro]]),"Pendiente","Abonado")</f>
        <v>Pendiente</v>
      </c>
      <c r="G553" s="37"/>
      <c r="H553" s="45"/>
      <c r="I553" s="13">
        <f>IF(ISBLANK(TCTACTE[[#This Row],[Monto]]),0,IF(ISBLANK(TCTACTE[[#This Row],[F. Cobro]]),E553,0))</f>
        <v>0</v>
      </c>
      <c r="J553" s="13">
        <f>SUBTOTAL(9,$I$2:I553)</f>
        <v>0</v>
      </c>
    </row>
    <row r="554" spans="1:10" x14ac:dyDescent="0.25">
      <c r="A554" s="37"/>
      <c r="B554" s="38"/>
      <c r="C554" s="38"/>
      <c r="D554" s="39"/>
      <c r="E554" s="40"/>
      <c r="F554" s="31" t="str">
        <f>IF(ISBLANK(TCTACTE[[#This Row],[F. Cobro]]),"Pendiente","Abonado")</f>
        <v>Pendiente</v>
      </c>
      <c r="G554" s="37"/>
      <c r="H554" s="45"/>
      <c r="I554" s="13">
        <f>IF(ISBLANK(TCTACTE[[#This Row],[Monto]]),0,IF(ISBLANK(TCTACTE[[#This Row],[F. Cobro]]),E554,0))</f>
        <v>0</v>
      </c>
      <c r="J554" s="13">
        <f>SUBTOTAL(9,$I$2:I554)</f>
        <v>0</v>
      </c>
    </row>
    <row r="555" spans="1:10" x14ac:dyDescent="0.25">
      <c r="A555" s="37"/>
      <c r="B555" s="38"/>
      <c r="C555" s="38"/>
      <c r="D555" s="39"/>
      <c r="E555" s="40"/>
      <c r="F555" s="31" t="str">
        <f>IF(ISBLANK(TCTACTE[[#This Row],[F. Cobro]]),"Pendiente","Abonado")</f>
        <v>Pendiente</v>
      </c>
      <c r="G555" s="37"/>
      <c r="H555" s="45"/>
      <c r="I555" s="13">
        <f>IF(ISBLANK(TCTACTE[[#This Row],[Monto]]),0,IF(ISBLANK(TCTACTE[[#This Row],[F. Cobro]]),E555,0))</f>
        <v>0</v>
      </c>
      <c r="J555" s="13">
        <f>SUBTOTAL(9,$I$2:I555)</f>
        <v>0</v>
      </c>
    </row>
    <row r="556" spans="1:10" x14ac:dyDescent="0.25">
      <c r="A556" s="37"/>
      <c r="B556" s="38"/>
      <c r="C556" s="38"/>
      <c r="D556" s="39"/>
      <c r="E556" s="40"/>
      <c r="F556" s="31" t="str">
        <f>IF(ISBLANK(TCTACTE[[#This Row],[F. Cobro]]),"Pendiente","Abonado")</f>
        <v>Pendiente</v>
      </c>
      <c r="G556" s="37"/>
      <c r="H556" s="45"/>
      <c r="I556" s="13">
        <f>IF(ISBLANK(TCTACTE[[#This Row],[Monto]]),0,IF(ISBLANK(TCTACTE[[#This Row],[F. Cobro]]),E556,0))</f>
        <v>0</v>
      </c>
      <c r="J556" s="13">
        <f>SUBTOTAL(9,$I$2:I556)</f>
        <v>0</v>
      </c>
    </row>
    <row r="557" spans="1:10" x14ac:dyDescent="0.25">
      <c r="A557" s="37"/>
      <c r="B557" s="38"/>
      <c r="C557" s="38"/>
      <c r="D557" s="39"/>
      <c r="E557" s="40"/>
      <c r="F557" s="31" t="str">
        <f>IF(ISBLANK(TCTACTE[[#This Row],[F. Cobro]]),"Pendiente","Abonado")</f>
        <v>Pendiente</v>
      </c>
      <c r="G557" s="37"/>
      <c r="H557" s="45"/>
      <c r="I557" s="13">
        <f>IF(ISBLANK(TCTACTE[[#This Row],[Monto]]),0,IF(ISBLANK(TCTACTE[[#This Row],[F. Cobro]]),E557,0))</f>
        <v>0</v>
      </c>
      <c r="J557" s="13">
        <f>SUBTOTAL(9,$I$2:I557)</f>
        <v>0</v>
      </c>
    </row>
    <row r="558" spans="1:10" x14ac:dyDescent="0.25">
      <c r="A558" s="37"/>
      <c r="B558" s="38"/>
      <c r="C558" s="38"/>
      <c r="D558" s="39"/>
      <c r="E558" s="40"/>
      <c r="F558" s="31" t="str">
        <f>IF(ISBLANK(TCTACTE[[#This Row],[F. Cobro]]),"Pendiente","Abonado")</f>
        <v>Pendiente</v>
      </c>
      <c r="G558" s="37"/>
      <c r="H558" s="45"/>
      <c r="I558" s="13">
        <f>IF(ISBLANK(TCTACTE[[#This Row],[Monto]]),0,IF(ISBLANK(TCTACTE[[#This Row],[F. Cobro]]),E558,0))</f>
        <v>0</v>
      </c>
      <c r="J558" s="13">
        <f>SUBTOTAL(9,$I$2:I558)</f>
        <v>0</v>
      </c>
    </row>
    <row r="559" spans="1:10" x14ac:dyDescent="0.25">
      <c r="A559" s="37"/>
      <c r="B559" s="38"/>
      <c r="C559" s="38"/>
      <c r="D559" s="39"/>
      <c r="E559" s="40"/>
      <c r="F559" s="31" t="str">
        <f>IF(ISBLANK(TCTACTE[[#This Row],[F. Cobro]]),"Pendiente","Abonado")</f>
        <v>Pendiente</v>
      </c>
      <c r="G559" s="37"/>
      <c r="H559" s="45"/>
      <c r="I559" s="13">
        <f>IF(ISBLANK(TCTACTE[[#This Row],[Monto]]),0,IF(ISBLANK(TCTACTE[[#This Row],[F. Cobro]]),E559,0))</f>
        <v>0</v>
      </c>
      <c r="J559" s="13">
        <f>SUBTOTAL(9,$I$2:I559)</f>
        <v>0</v>
      </c>
    </row>
    <row r="560" spans="1:10" x14ac:dyDescent="0.25">
      <c r="A560" s="37"/>
      <c r="B560" s="38"/>
      <c r="C560" s="38"/>
      <c r="D560" s="39"/>
      <c r="E560" s="40"/>
      <c r="F560" s="31" t="str">
        <f>IF(ISBLANK(TCTACTE[[#This Row],[F. Cobro]]),"Pendiente","Abonado")</f>
        <v>Pendiente</v>
      </c>
      <c r="G560" s="37"/>
      <c r="H560" s="45"/>
      <c r="I560" s="13">
        <f>IF(ISBLANK(TCTACTE[[#This Row],[Monto]]),0,IF(ISBLANK(TCTACTE[[#This Row],[F. Cobro]]),E560,0))</f>
        <v>0</v>
      </c>
      <c r="J560" s="13">
        <f>SUBTOTAL(9,$I$2:I560)</f>
        <v>0</v>
      </c>
    </row>
    <row r="561" spans="1:10" x14ac:dyDescent="0.25">
      <c r="A561" s="37"/>
      <c r="B561" s="38"/>
      <c r="C561" s="38"/>
      <c r="D561" s="39"/>
      <c r="E561" s="40"/>
      <c r="F561" s="31" t="str">
        <f>IF(ISBLANK(TCTACTE[[#This Row],[F. Cobro]]),"Pendiente","Abonado")</f>
        <v>Pendiente</v>
      </c>
      <c r="G561" s="37"/>
      <c r="H561" s="45"/>
      <c r="I561" s="13">
        <f>IF(ISBLANK(TCTACTE[[#This Row],[Monto]]),0,IF(ISBLANK(TCTACTE[[#This Row],[F. Cobro]]),E561,0))</f>
        <v>0</v>
      </c>
      <c r="J561" s="13">
        <f>SUBTOTAL(9,$I$2:I561)</f>
        <v>0</v>
      </c>
    </row>
    <row r="562" spans="1:10" x14ac:dyDescent="0.25">
      <c r="A562" s="37"/>
      <c r="B562" s="38"/>
      <c r="C562" s="38"/>
      <c r="D562" s="39"/>
      <c r="E562" s="40"/>
      <c r="F562" s="31" t="str">
        <f>IF(ISBLANK(TCTACTE[[#This Row],[F. Cobro]]),"Pendiente","Abonado")</f>
        <v>Pendiente</v>
      </c>
      <c r="G562" s="37"/>
      <c r="H562" s="45"/>
      <c r="I562" s="13">
        <f>IF(ISBLANK(TCTACTE[[#This Row],[Monto]]),0,IF(ISBLANK(TCTACTE[[#This Row],[F. Cobro]]),E562,0))</f>
        <v>0</v>
      </c>
      <c r="J562" s="13">
        <f>SUBTOTAL(9,$I$2:I562)</f>
        <v>0</v>
      </c>
    </row>
    <row r="563" spans="1:10" x14ac:dyDescent="0.25">
      <c r="A563" s="37"/>
      <c r="B563" s="38"/>
      <c r="C563" s="38"/>
      <c r="D563" s="39"/>
      <c r="E563" s="40"/>
      <c r="F563" s="31" t="str">
        <f>IF(ISBLANK(TCTACTE[[#This Row],[F. Cobro]]),"Pendiente","Abonado")</f>
        <v>Pendiente</v>
      </c>
      <c r="G563" s="37"/>
      <c r="H563" s="45"/>
      <c r="I563" s="13">
        <f>IF(ISBLANK(TCTACTE[[#This Row],[Monto]]),0,IF(ISBLANK(TCTACTE[[#This Row],[F. Cobro]]),E563,0))</f>
        <v>0</v>
      </c>
      <c r="J563" s="13">
        <f>SUBTOTAL(9,$I$2:I563)</f>
        <v>0</v>
      </c>
    </row>
    <row r="564" spans="1:10" x14ac:dyDescent="0.25">
      <c r="A564" s="37"/>
      <c r="B564" s="38"/>
      <c r="C564" s="38"/>
      <c r="D564" s="39"/>
      <c r="E564" s="40"/>
      <c r="F564" s="31" t="str">
        <f>IF(ISBLANK(TCTACTE[[#This Row],[F. Cobro]]),"Pendiente","Abonado")</f>
        <v>Pendiente</v>
      </c>
      <c r="G564" s="37"/>
      <c r="H564" s="45"/>
      <c r="I564" s="13">
        <f>IF(ISBLANK(TCTACTE[[#This Row],[Monto]]),0,IF(ISBLANK(TCTACTE[[#This Row],[F. Cobro]]),E564,0))</f>
        <v>0</v>
      </c>
      <c r="J564" s="13">
        <f>SUBTOTAL(9,$I$2:I564)</f>
        <v>0</v>
      </c>
    </row>
    <row r="565" spans="1:10" x14ac:dyDescent="0.25">
      <c r="A565" s="37"/>
      <c r="B565" s="38"/>
      <c r="C565" s="38"/>
      <c r="D565" s="39"/>
      <c r="E565" s="40"/>
      <c r="F565" s="31" t="str">
        <f>IF(ISBLANK(TCTACTE[[#This Row],[F. Cobro]]),"Pendiente","Abonado")</f>
        <v>Pendiente</v>
      </c>
      <c r="G565" s="37"/>
      <c r="H565" s="45"/>
      <c r="I565" s="13">
        <f>IF(ISBLANK(TCTACTE[[#This Row],[Monto]]),0,IF(ISBLANK(TCTACTE[[#This Row],[F. Cobro]]),E565,0))</f>
        <v>0</v>
      </c>
      <c r="J565" s="13">
        <f>SUBTOTAL(9,$I$2:I565)</f>
        <v>0</v>
      </c>
    </row>
    <row r="566" spans="1:10" x14ac:dyDescent="0.25">
      <c r="A566" s="37"/>
      <c r="B566" s="38"/>
      <c r="C566" s="38"/>
      <c r="D566" s="39"/>
      <c r="E566" s="40"/>
      <c r="F566" s="31" t="str">
        <f>IF(ISBLANK(TCTACTE[[#This Row],[F. Cobro]]),"Pendiente","Abonado")</f>
        <v>Pendiente</v>
      </c>
      <c r="G566" s="37"/>
      <c r="H566" s="45"/>
      <c r="I566" s="13">
        <f>IF(ISBLANK(TCTACTE[[#This Row],[Monto]]),0,IF(ISBLANK(TCTACTE[[#This Row],[F. Cobro]]),E566,0))</f>
        <v>0</v>
      </c>
      <c r="J566" s="13">
        <f>SUBTOTAL(9,$I$2:I566)</f>
        <v>0</v>
      </c>
    </row>
    <row r="567" spans="1:10" x14ac:dyDescent="0.25">
      <c r="A567" s="37"/>
      <c r="B567" s="38"/>
      <c r="C567" s="38"/>
      <c r="D567" s="39"/>
      <c r="E567" s="40"/>
      <c r="F567" s="31" t="str">
        <f>IF(ISBLANK(TCTACTE[[#This Row],[F. Cobro]]),"Pendiente","Abonado")</f>
        <v>Pendiente</v>
      </c>
      <c r="G567" s="37"/>
      <c r="H567" s="45"/>
      <c r="I567" s="13">
        <f>IF(ISBLANK(TCTACTE[[#This Row],[Monto]]),0,IF(ISBLANK(TCTACTE[[#This Row],[F. Cobro]]),E567,0))</f>
        <v>0</v>
      </c>
      <c r="J567" s="13">
        <f>SUBTOTAL(9,$I$2:I567)</f>
        <v>0</v>
      </c>
    </row>
    <row r="568" spans="1:10" x14ac:dyDescent="0.25">
      <c r="A568" s="37"/>
      <c r="B568" s="38"/>
      <c r="C568" s="38"/>
      <c r="D568" s="39"/>
      <c r="E568" s="40"/>
      <c r="F568" s="31" t="str">
        <f>IF(ISBLANK(TCTACTE[[#This Row],[F. Cobro]]),"Pendiente","Abonado")</f>
        <v>Pendiente</v>
      </c>
      <c r="G568" s="37"/>
      <c r="H568" s="45"/>
      <c r="I568" s="13">
        <f>IF(ISBLANK(TCTACTE[[#This Row],[Monto]]),0,IF(ISBLANK(TCTACTE[[#This Row],[F. Cobro]]),E568,0))</f>
        <v>0</v>
      </c>
      <c r="J568" s="13">
        <f>SUBTOTAL(9,$I$2:I568)</f>
        <v>0</v>
      </c>
    </row>
    <row r="569" spans="1:10" x14ac:dyDescent="0.25">
      <c r="A569" s="37"/>
      <c r="B569" s="38"/>
      <c r="C569" s="38"/>
      <c r="D569" s="39"/>
      <c r="E569" s="40"/>
      <c r="F569" s="31" t="str">
        <f>IF(ISBLANK(TCTACTE[[#This Row],[F. Cobro]]),"Pendiente","Abonado")</f>
        <v>Pendiente</v>
      </c>
      <c r="G569" s="37"/>
      <c r="H569" s="45"/>
      <c r="I569" s="13">
        <f>IF(ISBLANK(TCTACTE[[#This Row],[Monto]]),0,IF(ISBLANK(TCTACTE[[#This Row],[F. Cobro]]),E569,0))</f>
        <v>0</v>
      </c>
      <c r="J569" s="13">
        <f>SUBTOTAL(9,$I$2:I569)</f>
        <v>0</v>
      </c>
    </row>
    <row r="570" spans="1:10" x14ac:dyDescent="0.25">
      <c r="A570" s="37"/>
      <c r="B570" s="38"/>
      <c r="C570" s="38"/>
      <c r="D570" s="39"/>
      <c r="E570" s="40"/>
      <c r="F570" s="31" t="str">
        <f>IF(ISBLANK(TCTACTE[[#This Row],[F. Cobro]]),"Pendiente","Abonado")</f>
        <v>Pendiente</v>
      </c>
      <c r="G570" s="37"/>
      <c r="H570" s="45"/>
      <c r="I570" s="13">
        <f>IF(ISBLANK(TCTACTE[[#This Row],[Monto]]),0,IF(ISBLANK(TCTACTE[[#This Row],[F. Cobro]]),E570,0))</f>
        <v>0</v>
      </c>
      <c r="J570" s="13">
        <f>SUBTOTAL(9,$I$2:I570)</f>
        <v>0</v>
      </c>
    </row>
    <row r="571" spans="1:10" x14ac:dyDescent="0.25">
      <c r="A571" s="37"/>
      <c r="B571" s="38"/>
      <c r="C571" s="38"/>
      <c r="D571" s="39"/>
      <c r="E571" s="40"/>
      <c r="F571" s="31" t="str">
        <f>IF(ISBLANK(TCTACTE[[#This Row],[F. Cobro]]),"Pendiente","Abonado")</f>
        <v>Pendiente</v>
      </c>
      <c r="G571" s="37"/>
      <c r="H571" s="45"/>
      <c r="I571" s="13">
        <f>IF(ISBLANK(TCTACTE[[#This Row],[Monto]]),0,IF(ISBLANK(TCTACTE[[#This Row],[F. Cobro]]),E571,0))</f>
        <v>0</v>
      </c>
      <c r="J571" s="13">
        <f>SUBTOTAL(9,$I$2:I571)</f>
        <v>0</v>
      </c>
    </row>
    <row r="572" spans="1:10" x14ac:dyDescent="0.25">
      <c r="A572" s="37"/>
      <c r="B572" s="38"/>
      <c r="C572" s="38"/>
      <c r="D572" s="39"/>
      <c r="E572" s="40"/>
      <c r="F572" s="31" t="str">
        <f>IF(ISBLANK(TCTACTE[[#This Row],[F. Cobro]]),"Pendiente","Abonado")</f>
        <v>Pendiente</v>
      </c>
      <c r="G572" s="37"/>
      <c r="H572" s="45"/>
      <c r="I572" s="13">
        <f>IF(ISBLANK(TCTACTE[[#This Row],[Monto]]),0,IF(ISBLANK(TCTACTE[[#This Row],[F. Cobro]]),E572,0))</f>
        <v>0</v>
      </c>
      <c r="J572" s="13">
        <f>SUBTOTAL(9,$I$2:I572)</f>
        <v>0</v>
      </c>
    </row>
    <row r="573" spans="1:10" x14ac:dyDescent="0.25">
      <c r="A573" s="37"/>
      <c r="B573" s="38"/>
      <c r="C573" s="38"/>
      <c r="D573" s="39"/>
      <c r="E573" s="40"/>
      <c r="F573" s="31" t="str">
        <f>IF(ISBLANK(TCTACTE[[#This Row],[F. Cobro]]),"Pendiente","Abonado")</f>
        <v>Pendiente</v>
      </c>
      <c r="G573" s="37"/>
      <c r="H573" s="45"/>
      <c r="I573" s="13">
        <f>IF(ISBLANK(TCTACTE[[#This Row],[Monto]]),0,IF(ISBLANK(TCTACTE[[#This Row],[F. Cobro]]),E573,0))</f>
        <v>0</v>
      </c>
      <c r="J573" s="13">
        <f>SUBTOTAL(9,$I$2:I573)</f>
        <v>0</v>
      </c>
    </row>
    <row r="574" spans="1:10" x14ac:dyDescent="0.25">
      <c r="A574" s="37"/>
      <c r="B574" s="38"/>
      <c r="C574" s="38"/>
      <c r="D574" s="39"/>
      <c r="E574" s="40"/>
      <c r="F574" s="31" t="str">
        <f>IF(ISBLANK(TCTACTE[[#This Row],[F. Cobro]]),"Pendiente","Abonado")</f>
        <v>Pendiente</v>
      </c>
      <c r="G574" s="37"/>
      <c r="H574" s="45"/>
      <c r="I574" s="13">
        <f>IF(ISBLANK(TCTACTE[[#This Row],[Monto]]),0,IF(ISBLANK(TCTACTE[[#This Row],[F. Cobro]]),E574,0))</f>
        <v>0</v>
      </c>
      <c r="J574" s="13">
        <f>SUBTOTAL(9,$I$2:I574)</f>
        <v>0</v>
      </c>
    </row>
    <row r="575" spans="1:10" x14ac:dyDescent="0.25">
      <c r="A575" s="37"/>
      <c r="B575" s="38"/>
      <c r="C575" s="38"/>
      <c r="D575" s="39"/>
      <c r="E575" s="40"/>
      <c r="F575" s="31" t="str">
        <f>IF(ISBLANK(TCTACTE[[#This Row],[F. Cobro]]),"Pendiente","Abonado")</f>
        <v>Pendiente</v>
      </c>
      <c r="G575" s="37"/>
      <c r="H575" s="45"/>
      <c r="I575" s="13">
        <f>IF(ISBLANK(TCTACTE[[#This Row],[Monto]]),0,IF(ISBLANK(TCTACTE[[#This Row],[F. Cobro]]),E575,0))</f>
        <v>0</v>
      </c>
      <c r="J575" s="13">
        <f>SUBTOTAL(9,$I$2:I575)</f>
        <v>0</v>
      </c>
    </row>
    <row r="576" spans="1:10" x14ac:dyDescent="0.25">
      <c r="A576" s="37"/>
      <c r="B576" s="38"/>
      <c r="C576" s="38"/>
      <c r="D576" s="39"/>
      <c r="E576" s="40"/>
      <c r="F576" s="31" t="str">
        <f>IF(ISBLANK(TCTACTE[[#This Row],[F. Cobro]]),"Pendiente","Abonado")</f>
        <v>Pendiente</v>
      </c>
      <c r="G576" s="37"/>
      <c r="H576" s="45"/>
      <c r="I576" s="13">
        <f>IF(ISBLANK(TCTACTE[[#This Row],[Monto]]),0,IF(ISBLANK(TCTACTE[[#This Row],[F. Cobro]]),E576,0))</f>
        <v>0</v>
      </c>
      <c r="J576" s="13">
        <f>SUBTOTAL(9,$I$2:I576)</f>
        <v>0</v>
      </c>
    </row>
    <row r="577" spans="1:10" x14ac:dyDescent="0.25">
      <c r="A577" s="37"/>
      <c r="B577" s="38"/>
      <c r="C577" s="38"/>
      <c r="D577" s="39"/>
      <c r="E577" s="40"/>
      <c r="F577" s="31" t="str">
        <f>IF(ISBLANK(TCTACTE[[#This Row],[F. Cobro]]),"Pendiente","Abonado")</f>
        <v>Pendiente</v>
      </c>
      <c r="G577" s="37"/>
      <c r="H577" s="45"/>
      <c r="I577" s="13">
        <f>IF(ISBLANK(TCTACTE[[#This Row],[Monto]]),0,IF(ISBLANK(TCTACTE[[#This Row],[F. Cobro]]),E577,0))</f>
        <v>0</v>
      </c>
      <c r="J577" s="13">
        <f>SUBTOTAL(9,$I$2:I577)</f>
        <v>0</v>
      </c>
    </row>
    <row r="578" spans="1:10" x14ac:dyDescent="0.25">
      <c r="A578" s="37"/>
      <c r="B578" s="38"/>
      <c r="C578" s="38"/>
      <c r="D578" s="39"/>
      <c r="E578" s="40"/>
      <c r="F578" s="31" t="str">
        <f>IF(ISBLANK(TCTACTE[[#This Row],[F. Cobro]]),"Pendiente","Abonado")</f>
        <v>Pendiente</v>
      </c>
      <c r="G578" s="37"/>
      <c r="H578" s="45"/>
      <c r="I578" s="13">
        <f>IF(ISBLANK(TCTACTE[[#This Row],[Monto]]),0,IF(ISBLANK(TCTACTE[[#This Row],[F. Cobro]]),E578,0))</f>
        <v>0</v>
      </c>
      <c r="J578" s="13">
        <f>SUBTOTAL(9,$I$2:I578)</f>
        <v>0</v>
      </c>
    </row>
    <row r="579" spans="1:10" x14ac:dyDescent="0.25">
      <c r="A579" s="37"/>
      <c r="B579" s="38"/>
      <c r="C579" s="38"/>
      <c r="D579" s="39"/>
      <c r="E579" s="40"/>
      <c r="F579" s="31" t="str">
        <f>IF(ISBLANK(TCTACTE[[#This Row],[F. Cobro]]),"Pendiente","Abonado")</f>
        <v>Pendiente</v>
      </c>
      <c r="G579" s="37"/>
      <c r="H579" s="45"/>
      <c r="I579" s="13">
        <f>IF(ISBLANK(TCTACTE[[#This Row],[Monto]]),0,IF(ISBLANK(TCTACTE[[#This Row],[F. Cobro]]),E579,0))</f>
        <v>0</v>
      </c>
      <c r="J579" s="13">
        <f>SUBTOTAL(9,$I$2:I579)</f>
        <v>0</v>
      </c>
    </row>
    <row r="580" spans="1:10" x14ac:dyDescent="0.25">
      <c r="A580" s="37"/>
      <c r="B580" s="38"/>
      <c r="C580" s="38"/>
      <c r="D580" s="39"/>
      <c r="E580" s="40"/>
      <c r="F580" s="31" t="str">
        <f>IF(ISBLANK(TCTACTE[[#This Row],[F. Cobro]]),"Pendiente","Abonado")</f>
        <v>Pendiente</v>
      </c>
      <c r="G580" s="37"/>
      <c r="H580" s="45"/>
      <c r="I580" s="13">
        <f>IF(ISBLANK(TCTACTE[[#This Row],[Monto]]),0,IF(ISBLANK(TCTACTE[[#This Row],[F. Cobro]]),E580,0))</f>
        <v>0</v>
      </c>
      <c r="J580" s="13">
        <f>SUBTOTAL(9,$I$2:I580)</f>
        <v>0</v>
      </c>
    </row>
    <row r="581" spans="1:10" x14ac:dyDescent="0.25">
      <c r="A581" s="37"/>
      <c r="B581" s="38"/>
      <c r="C581" s="38"/>
      <c r="D581" s="39"/>
      <c r="E581" s="40"/>
      <c r="F581" s="31" t="str">
        <f>IF(ISBLANK(TCTACTE[[#This Row],[F. Cobro]]),"Pendiente","Abonado")</f>
        <v>Pendiente</v>
      </c>
      <c r="G581" s="37"/>
      <c r="H581" s="45"/>
      <c r="I581" s="13">
        <f>IF(ISBLANK(TCTACTE[[#This Row],[Monto]]),0,IF(ISBLANK(TCTACTE[[#This Row],[F. Cobro]]),E581,0))</f>
        <v>0</v>
      </c>
      <c r="J581" s="13">
        <f>SUBTOTAL(9,$I$2:I581)</f>
        <v>0</v>
      </c>
    </row>
    <row r="582" spans="1:10" x14ac:dyDescent="0.25">
      <c r="A582" s="37"/>
      <c r="B582" s="38"/>
      <c r="C582" s="38"/>
      <c r="D582" s="39"/>
      <c r="E582" s="40"/>
      <c r="F582" s="31" t="str">
        <f>IF(ISBLANK(TCTACTE[[#This Row],[F. Cobro]]),"Pendiente","Abonado")</f>
        <v>Pendiente</v>
      </c>
      <c r="G582" s="37"/>
      <c r="H582" s="45"/>
      <c r="I582" s="13">
        <f>IF(ISBLANK(TCTACTE[[#This Row],[Monto]]),0,IF(ISBLANK(TCTACTE[[#This Row],[F. Cobro]]),E582,0))</f>
        <v>0</v>
      </c>
      <c r="J582" s="13">
        <f>SUBTOTAL(9,$I$2:I582)</f>
        <v>0</v>
      </c>
    </row>
    <row r="583" spans="1:10" x14ac:dyDescent="0.25">
      <c r="A583" s="37"/>
      <c r="B583" s="38"/>
      <c r="C583" s="38"/>
      <c r="D583" s="39"/>
      <c r="E583" s="40"/>
      <c r="F583" s="31" t="str">
        <f>IF(ISBLANK(TCTACTE[[#This Row],[F. Cobro]]),"Pendiente","Abonado")</f>
        <v>Pendiente</v>
      </c>
      <c r="G583" s="37"/>
      <c r="H583" s="45"/>
      <c r="I583" s="13">
        <f>IF(ISBLANK(TCTACTE[[#This Row],[Monto]]),0,IF(ISBLANK(TCTACTE[[#This Row],[F. Cobro]]),E583,0))</f>
        <v>0</v>
      </c>
      <c r="J583" s="13">
        <f>SUBTOTAL(9,$I$2:I583)</f>
        <v>0</v>
      </c>
    </row>
    <row r="584" spans="1:10" x14ac:dyDescent="0.25">
      <c r="A584" s="37"/>
      <c r="B584" s="38"/>
      <c r="C584" s="38"/>
      <c r="D584" s="39"/>
      <c r="E584" s="40"/>
      <c r="F584" s="31" t="str">
        <f>IF(ISBLANK(TCTACTE[[#This Row],[F. Cobro]]),"Pendiente","Abonado")</f>
        <v>Pendiente</v>
      </c>
      <c r="G584" s="37"/>
      <c r="H584" s="45"/>
      <c r="I584" s="13">
        <f>IF(ISBLANK(TCTACTE[[#This Row],[Monto]]),0,IF(ISBLANK(TCTACTE[[#This Row],[F. Cobro]]),E584,0))</f>
        <v>0</v>
      </c>
      <c r="J584" s="13">
        <f>SUBTOTAL(9,$I$2:I584)</f>
        <v>0</v>
      </c>
    </row>
    <row r="585" spans="1:10" x14ac:dyDescent="0.25">
      <c r="A585" s="37"/>
      <c r="B585" s="38"/>
      <c r="C585" s="38"/>
      <c r="D585" s="39"/>
      <c r="E585" s="40"/>
      <c r="F585" s="31" t="str">
        <f>IF(ISBLANK(TCTACTE[[#This Row],[F. Cobro]]),"Pendiente","Abonado")</f>
        <v>Pendiente</v>
      </c>
      <c r="G585" s="37"/>
      <c r="H585" s="45"/>
      <c r="I585" s="13">
        <f>IF(ISBLANK(TCTACTE[[#This Row],[Monto]]),0,IF(ISBLANK(TCTACTE[[#This Row],[F. Cobro]]),E585,0))</f>
        <v>0</v>
      </c>
      <c r="J585" s="13">
        <f>SUBTOTAL(9,$I$2:I585)</f>
        <v>0</v>
      </c>
    </row>
    <row r="586" spans="1:10" x14ac:dyDescent="0.25">
      <c r="A586" s="37"/>
      <c r="B586" s="38"/>
      <c r="C586" s="38"/>
      <c r="D586" s="39"/>
      <c r="E586" s="40"/>
      <c r="F586" s="31" t="str">
        <f>IF(ISBLANK(TCTACTE[[#This Row],[F. Cobro]]),"Pendiente","Abonado")</f>
        <v>Pendiente</v>
      </c>
      <c r="G586" s="37"/>
      <c r="H586" s="45"/>
      <c r="I586" s="13">
        <f>IF(ISBLANK(TCTACTE[[#This Row],[Monto]]),0,IF(ISBLANK(TCTACTE[[#This Row],[F. Cobro]]),E586,0))</f>
        <v>0</v>
      </c>
      <c r="J586" s="13">
        <f>SUBTOTAL(9,$I$2:I586)</f>
        <v>0</v>
      </c>
    </row>
    <row r="587" spans="1:10" x14ac:dyDescent="0.25">
      <c r="A587" s="37"/>
      <c r="B587" s="38"/>
      <c r="C587" s="38"/>
      <c r="D587" s="39"/>
      <c r="E587" s="40"/>
      <c r="F587" s="31" t="str">
        <f>IF(ISBLANK(TCTACTE[[#This Row],[F. Cobro]]),"Pendiente","Abonado")</f>
        <v>Pendiente</v>
      </c>
      <c r="G587" s="37"/>
      <c r="H587" s="45"/>
      <c r="I587" s="13">
        <f>IF(ISBLANK(TCTACTE[[#This Row],[Monto]]),0,IF(ISBLANK(TCTACTE[[#This Row],[F. Cobro]]),E587,0))</f>
        <v>0</v>
      </c>
      <c r="J587" s="13">
        <f>SUBTOTAL(9,$I$2:I587)</f>
        <v>0</v>
      </c>
    </row>
    <row r="588" spans="1:10" x14ac:dyDescent="0.25">
      <c r="A588" s="37"/>
      <c r="B588" s="38"/>
      <c r="C588" s="38"/>
      <c r="D588" s="39"/>
      <c r="E588" s="40"/>
      <c r="F588" s="31" t="str">
        <f>IF(ISBLANK(TCTACTE[[#This Row],[F. Cobro]]),"Pendiente","Abonado")</f>
        <v>Pendiente</v>
      </c>
      <c r="G588" s="33"/>
      <c r="H588" s="45"/>
      <c r="I588" s="13">
        <f>IF(ISBLANK(TCTACTE[[#This Row],[Monto]]),0,IF(ISBLANK(TCTACTE[[#This Row],[F. Cobro]]),E588,0))</f>
        <v>0</v>
      </c>
      <c r="J588" s="13">
        <f>SUBTOTAL(9,$I$2:I588)</f>
        <v>0</v>
      </c>
    </row>
    <row r="589" spans="1:10" x14ac:dyDescent="0.25">
      <c r="A589" s="37"/>
      <c r="B589" s="38"/>
      <c r="C589" s="38"/>
      <c r="D589" s="39"/>
      <c r="E589" s="40"/>
      <c r="F589" s="31" t="str">
        <f>IF(ISBLANK(TCTACTE[[#This Row],[F. Cobro]]),"Pendiente","Abonado")</f>
        <v>Pendiente</v>
      </c>
      <c r="G589" s="33"/>
      <c r="H589" s="45"/>
      <c r="I589" s="13">
        <f>IF(ISBLANK(TCTACTE[[#This Row],[Monto]]),0,IF(ISBLANK(TCTACTE[[#This Row],[F. Cobro]]),E589,0))</f>
        <v>0</v>
      </c>
      <c r="J589" s="13">
        <f>SUBTOTAL(9,$I$2:I589)</f>
        <v>0</v>
      </c>
    </row>
    <row r="590" spans="1:10" x14ac:dyDescent="0.25">
      <c r="A590" s="37"/>
      <c r="B590" s="38"/>
      <c r="C590" s="38"/>
      <c r="D590" s="39"/>
      <c r="E590" s="40"/>
      <c r="F590" s="31" t="str">
        <f>IF(ISBLANK(TCTACTE[[#This Row],[F. Cobro]]),"Pendiente","Abonado")</f>
        <v>Pendiente</v>
      </c>
      <c r="G590" s="33"/>
      <c r="H590" s="45"/>
      <c r="I590" s="13">
        <f>IF(ISBLANK(TCTACTE[[#This Row],[Monto]]),0,IF(ISBLANK(TCTACTE[[#This Row],[F. Cobro]]),E590,0))</f>
        <v>0</v>
      </c>
      <c r="J590" s="13">
        <f>SUBTOTAL(9,$I$2:I590)</f>
        <v>0</v>
      </c>
    </row>
    <row r="591" spans="1:10" x14ac:dyDescent="0.25">
      <c r="A591" s="37"/>
      <c r="B591" s="38"/>
      <c r="C591" s="38"/>
      <c r="D591" s="39"/>
      <c r="E591" s="40"/>
      <c r="F591" s="31" t="str">
        <f>IF(ISBLANK(TCTACTE[[#This Row],[F. Cobro]]),"Pendiente","Abonado")</f>
        <v>Pendiente</v>
      </c>
      <c r="G591" s="33"/>
      <c r="H591" s="45"/>
      <c r="I591" s="13">
        <f>IF(ISBLANK(TCTACTE[[#This Row],[Monto]]),0,IF(ISBLANK(TCTACTE[[#This Row],[F. Cobro]]),E591,0))</f>
        <v>0</v>
      </c>
      <c r="J591" s="13">
        <f>SUBTOTAL(9,$I$2:I591)</f>
        <v>0</v>
      </c>
    </row>
    <row r="592" spans="1:10" x14ac:dyDescent="0.25">
      <c r="A592" s="37"/>
      <c r="B592" s="38"/>
      <c r="C592" s="38"/>
      <c r="D592" s="39"/>
      <c r="E592" s="40"/>
      <c r="F592" s="31" t="str">
        <f>IF(ISBLANK(TCTACTE[[#This Row],[F. Cobro]]),"Pendiente","Abonado")</f>
        <v>Pendiente</v>
      </c>
      <c r="G592" s="33"/>
      <c r="H592" s="45"/>
      <c r="I592" s="13">
        <f>IF(ISBLANK(TCTACTE[[#This Row],[Monto]]),0,IF(ISBLANK(TCTACTE[[#This Row],[F. Cobro]]),E592,0))</f>
        <v>0</v>
      </c>
      <c r="J592" s="13">
        <f>SUBTOTAL(9,$I$2:I592)</f>
        <v>0</v>
      </c>
    </row>
    <row r="593" spans="1:10" x14ac:dyDescent="0.25">
      <c r="A593" s="37"/>
      <c r="B593" s="38"/>
      <c r="C593" s="38"/>
      <c r="D593" s="39"/>
      <c r="E593" s="40"/>
      <c r="F593" s="31" t="str">
        <f>IF(ISBLANK(TCTACTE[[#This Row],[F. Cobro]]),"Pendiente","Abonado")</f>
        <v>Pendiente</v>
      </c>
      <c r="G593" s="33"/>
      <c r="H593" s="45"/>
      <c r="I593" s="13">
        <f>IF(ISBLANK(TCTACTE[[#This Row],[Monto]]),0,IF(ISBLANK(TCTACTE[[#This Row],[F. Cobro]]),E593,0))</f>
        <v>0</v>
      </c>
      <c r="J593" s="13">
        <f>SUBTOTAL(9,$I$2:I593)</f>
        <v>0</v>
      </c>
    </row>
    <row r="594" spans="1:10" x14ac:dyDescent="0.25">
      <c r="A594" s="37"/>
      <c r="B594" s="38"/>
      <c r="C594" s="38"/>
      <c r="D594" s="39"/>
      <c r="E594" s="40"/>
      <c r="F594" s="31" t="str">
        <f>IF(ISBLANK(TCTACTE[[#This Row],[F. Cobro]]),"Pendiente","Abonado")</f>
        <v>Pendiente</v>
      </c>
      <c r="G594" s="33"/>
      <c r="H594" s="45"/>
      <c r="I594" s="13">
        <f>IF(ISBLANK(TCTACTE[[#This Row],[Monto]]),0,IF(ISBLANK(TCTACTE[[#This Row],[F. Cobro]]),E594,0))</f>
        <v>0</v>
      </c>
      <c r="J594" s="13">
        <f>SUBTOTAL(9,$I$2:I594)</f>
        <v>0</v>
      </c>
    </row>
    <row r="595" spans="1:10" x14ac:dyDescent="0.25">
      <c r="A595" s="37"/>
      <c r="B595" s="38"/>
      <c r="C595" s="38"/>
      <c r="D595" s="39"/>
      <c r="E595" s="40"/>
      <c r="F595" s="31" t="str">
        <f>IF(ISBLANK(TCTACTE[[#This Row],[F. Cobro]]),"Pendiente","Abonado")</f>
        <v>Pendiente</v>
      </c>
      <c r="G595" s="37"/>
      <c r="H595" s="45"/>
      <c r="I595" s="13">
        <f>IF(ISBLANK(TCTACTE[[#This Row],[Monto]]),0,IF(ISBLANK(TCTACTE[[#This Row],[F. Cobro]]),E595,0))</f>
        <v>0</v>
      </c>
      <c r="J595" s="13">
        <f>SUBTOTAL(9,$I$2:I595)</f>
        <v>0</v>
      </c>
    </row>
    <row r="596" spans="1:10" x14ac:dyDescent="0.25">
      <c r="A596" s="37"/>
      <c r="B596" s="38"/>
      <c r="C596" s="38"/>
      <c r="D596" s="39"/>
      <c r="E596" s="40"/>
      <c r="F596" s="31" t="str">
        <f>IF(ISBLANK(TCTACTE[[#This Row],[F. Cobro]]),"Pendiente","Abonado")</f>
        <v>Pendiente</v>
      </c>
      <c r="G596" s="37"/>
      <c r="H596" s="45"/>
      <c r="I596" s="13">
        <f>IF(ISBLANK(TCTACTE[[#This Row],[Monto]]),0,IF(ISBLANK(TCTACTE[[#This Row],[F. Cobro]]),E596,0))</f>
        <v>0</v>
      </c>
      <c r="J596" s="13">
        <f>SUBTOTAL(9,$I$2:I596)</f>
        <v>0</v>
      </c>
    </row>
    <row r="597" spans="1:10" x14ac:dyDescent="0.25">
      <c r="A597" s="37"/>
      <c r="B597" s="38"/>
      <c r="C597" s="38"/>
      <c r="D597" s="39"/>
      <c r="E597" s="40"/>
      <c r="F597" s="31" t="str">
        <f>IF(ISBLANK(TCTACTE[[#This Row],[F. Cobro]]),"Pendiente","Abonado")</f>
        <v>Pendiente</v>
      </c>
      <c r="G597" s="37"/>
      <c r="H597" s="45"/>
      <c r="I597" s="13">
        <f>IF(ISBLANK(TCTACTE[[#This Row],[Monto]]),0,IF(ISBLANK(TCTACTE[[#This Row],[F. Cobro]]),E597,0))</f>
        <v>0</v>
      </c>
      <c r="J597" s="13">
        <f>SUBTOTAL(9,$I$2:I597)</f>
        <v>0</v>
      </c>
    </row>
    <row r="598" spans="1:10" x14ac:dyDescent="0.25">
      <c r="A598" s="37"/>
      <c r="B598" s="38"/>
      <c r="C598" s="38"/>
      <c r="D598" s="39"/>
      <c r="E598" s="40"/>
      <c r="F598" s="31" t="str">
        <f>IF(ISBLANK(TCTACTE[[#This Row],[F. Cobro]]),"Pendiente","Abonado")</f>
        <v>Pendiente</v>
      </c>
      <c r="G598" s="37"/>
      <c r="H598" s="45"/>
      <c r="I598" s="13">
        <f>IF(ISBLANK(TCTACTE[[#This Row],[Monto]]),0,IF(ISBLANK(TCTACTE[[#This Row],[F. Cobro]]),E598,0))</f>
        <v>0</v>
      </c>
      <c r="J598" s="13">
        <f>SUBTOTAL(9,$I$2:I598)</f>
        <v>0</v>
      </c>
    </row>
    <row r="599" spans="1:10" x14ac:dyDescent="0.25">
      <c r="A599" s="37"/>
      <c r="B599" s="38"/>
      <c r="C599" s="38"/>
      <c r="D599" s="39"/>
      <c r="E599" s="40"/>
      <c r="F599" s="31" t="str">
        <f>IF(ISBLANK(TCTACTE[[#This Row],[F. Cobro]]),"Pendiente","Abonado")</f>
        <v>Pendiente</v>
      </c>
      <c r="G599" s="37"/>
      <c r="H599" s="45"/>
      <c r="I599" s="13">
        <f>IF(ISBLANK(TCTACTE[[#This Row],[Monto]]),0,IF(ISBLANK(TCTACTE[[#This Row],[F. Cobro]]),E599,0))</f>
        <v>0</v>
      </c>
      <c r="J599" s="13">
        <f>SUBTOTAL(9,$I$2:I599)</f>
        <v>0</v>
      </c>
    </row>
    <row r="600" spans="1:10" x14ac:dyDescent="0.25">
      <c r="A600" s="37"/>
      <c r="B600" s="38"/>
      <c r="C600" s="38"/>
      <c r="D600" s="39"/>
      <c r="E600" s="40"/>
      <c r="F600" s="31" t="str">
        <f>IF(ISBLANK(TCTACTE[[#This Row],[F. Cobro]]),"Pendiente","Abonado")</f>
        <v>Pendiente</v>
      </c>
      <c r="G600" s="37"/>
      <c r="H600" s="45"/>
      <c r="I600" s="13">
        <f>IF(ISBLANK(TCTACTE[[#This Row],[Monto]]),0,IF(ISBLANK(TCTACTE[[#This Row],[F. Cobro]]),E600,0))</f>
        <v>0</v>
      </c>
      <c r="J600" s="13">
        <f>SUBTOTAL(9,$I$2:I600)</f>
        <v>0</v>
      </c>
    </row>
    <row r="601" spans="1:10" x14ac:dyDescent="0.25">
      <c r="A601" s="37"/>
      <c r="B601" s="38"/>
      <c r="C601" s="38"/>
      <c r="D601" s="39"/>
      <c r="E601" s="40"/>
      <c r="F601" s="31" t="str">
        <f>IF(ISBLANK(TCTACTE[[#This Row],[F. Cobro]]),"Pendiente","Abonado")</f>
        <v>Pendiente</v>
      </c>
      <c r="G601" s="37"/>
      <c r="H601" s="45"/>
      <c r="I601" s="13">
        <f>IF(ISBLANK(TCTACTE[[#This Row],[Monto]]),0,IF(ISBLANK(TCTACTE[[#This Row],[F. Cobro]]),E601,0))</f>
        <v>0</v>
      </c>
      <c r="J601" s="13">
        <f>SUBTOTAL(9,$I$2:I601)</f>
        <v>0</v>
      </c>
    </row>
    <row r="602" spans="1:10" x14ac:dyDescent="0.25">
      <c r="A602" s="37"/>
      <c r="B602" s="38"/>
      <c r="C602" s="38"/>
      <c r="D602" s="39"/>
      <c r="E602" s="40"/>
      <c r="F602" s="31" t="str">
        <f>IF(ISBLANK(TCTACTE[[#This Row],[F. Cobro]]),"Pendiente","Abonado")</f>
        <v>Pendiente</v>
      </c>
      <c r="G602" s="37"/>
      <c r="H602" s="45"/>
      <c r="I602" s="13">
        <f>IF(ISBLANK(TCTACTE[[#This Row],[Monto]]),0,IF(ISBLANK(TCTACTE[[#This Row],[F. Cobro]]),E602,0))</f>
        <v>0</v>
      </c>
      <c r="J602" s="13">
        <f>SUBTOTAL(9,$I$2:I602)</f>
        <v>0</v>
      </c>
    </row>
    <row r="603" spans="1:10" x14ac:dyDescent="0.25">
      <c r="A603" s="37"/>
      <c r="B603" s="38"/>
      <c r="C603" s="38"/>
      <c r="D603" s="39"/>
      <c r="E603" s="40"/>
      <c r="F603" s="31" t="str">
        <f>IF(ISBLANK(TCTACTE[[#This Row],[F. Cobro]]),"Pendiente","Abonado")</f>
        <v>Pendiente</v>
      </c>
      <c r="G603" s="37"/>
      <c r="H603" s="45"/>
      <c r="I603" s="13">
        <f>IF(ISBLANK(TCTACTE[[#This Row],[Monto]]),0,IF(ISBLANK(TCTACTE[[#This Row],[F. Cobro]]),E603,0))</f>
        <v>0</v>
      </c>
      <c r="J603" s="13">
        <f>SUBTOTAL(9,$I$2:I603)</f>
        <v>0</v>
      </c>
    </row>
    <row r="604" spans="1:10" x14ac:dyDescent="0.25">
      <c r="A604" s="37"/>
      <c r="B604" s="38"/>
      <c r="C604" s="38"/>
      <c r="D604" s="39"/>
      <c r="E604" s="40"/>
      <c r="F604" s="31" t="str">
        <f>IF(ISBLANK(TCTACTE[[#This Row],[F. Cobro]]),"Pendiente","Abonado")</f>
        <v>Pendiente</v>
      </c>
      <c r="G604" s="37"/>
      <c r="H604" s="45"/>
      <c r="I604" s="13">
        <f>IF(ISBLANK(TCTACTE[[#This Row],[Monto]]),0,IF(ISBLANK(TCTACTE[[#This Row],[F. Cobro]]),E604,0))</f>
        <v>0</v>
      </c>
      <c r="J604" s="13">
        <f>SUBTOTAL(9,$I$2:I604)</f>
        <v>0</v>
      </c>
    </row>
    <row r="605" spans="1:10" x14ac:dyDescent="0.25">
      <c r="A605" s="37"/>
      <c r="B605" s="38"/>
      <c r="C605" s="38"/>
      <c r="D605" s="39"/>
      <c r="E605" s="40"/>
      <c r="F605" s="31" t="str">
        <f>IF(ISBLANK(TCTACTE[[#This Row],[F. Cobro]]),"Pendiente","Abonado")</f>
        <v>Pendiente</v>
      </c>
      <c r="G605" s="37"/>
      <c r="H605" s="45"/>
      <c r="I605" s="13">
        <f>IF(ISBLANK(TCTACTE[[#This Row],[Monto]]),0,IF(ISBLANK(TCTACTE[[#This Row],[F. Cobro]]),E605,0))</f>
        <v>0</v>
      </c>
      <c r="J605" s="13">
        <f>SUBTOTAL(9,$I$2:I605)</f>
        <v>0</v>
      </c>
    </row>
    <row r="606" spans="1:10" x14ac:dyDescent="0.25">
      <c r="A606" s="37"/>
      <c r="B606" s="38"/>
      <c r="C606" s="38"/>
      <c r="D606" s="39"/>
      <c r="E606" s="40"/>
      <c r="F606" s="31" t="str">
        <f>IF(ISBLANK(TCTACTE[[#This Row],[F. Cobro]]),"Pendiente","Abonado")</f>
        <v>Pendiente</v>
      </c>
      <c r="G606" s="37"/>
      <c r="H606" s="45"/>
      <c r="I606" s="13">
        <f>IF(ISBLANK(TCTACTE[[#This Row],[Monto]]),0,IF(ISBLANK(TCTACTE[[#This Row],[F. Cobro]]),E606,0))</f>
        <v>0</v>
      </c>
      <c r="J606" s="13">
        <f>SUBTOTAL(9,$I$2:I606)</f>
        <v>0</v>
      </c>
    </row>
    <row r="607" spans="1:10" x14ac:dyDescent="0.25">
      <c r="A607" s="37"/>
      <c r="B607" s="38"/>
      <c r="C607" s="38"/>
      <c r="D607" s="39"/>
      <c r="E607" s="40"/>
      <c r="F607" s="31" t="str">
        <f>IF(ISBLANK(TCTACTE[[#This Row],[F. Cobro]]),"Pendiente","Abonado")</f>
        <v>Pendiente</v>
      </c>
      <c r="G607" s="37"/>
      <c r="H607" s="45"/>
      <c r="I607" s="13">
        <f>IF(ISBLANK(TCTACTE[[#This Row],[Monto]]),0,IF(ISBLANK(TCTACTE[[#This Row],[F. Cobro]]),E607,0))</f>
        <v>0</v>
      </c>
      <c r="J607" s="13">
        <f>SUBTOTAL(9,$I$2:I607)</f>
        <v>0</v>
      </c>
    </row>
    <row r="608" spans="1:10" x14ac:dyDescent="0.25">
      <c r="A608" s="37"/>
      <c r="B608" s="38"/>
      <c r="C608" s="38"/>
      <c r="D608" s="39"/>
      <c r="E608" s="40"/>
      <c r="F608" s="31" t="str">
        <f>IF(ISBLANK(TCTACTE[[#This Row],[F. Cobro]]),"Pendiente","Abonado")</f>
        <v>Pendiente</v>
      </c>
      <c r="G608" s="37"/>
      <c r="H608" s="45"/>
      <c r="I608" s="13">
        <f>IF(ISBLANK(TCTACTE[[#This Row],[Monto]]),0,IF(ISBLANK(TCTACTE[[#This Row],[F. Cobro]]),E608,0))</f>
        <v>0</v>
      </c>
      <c r="J608" s="13">
        <f>SUBTOTAL(9,$I$2:I608)</f>
        <v>0</v>
      </c>
    </row>
    <row r="609" spans="1:10" x14ac:dyDescent="0.25">
      <c r="A609" s="37"/>
      <c r="B609" s="38"/>
      <c r="C609" s="38"/>
      <c r="D609" s="39"/>
      <c r="E609" s="40"/>
      <c r="F609" s="31" t="str">
        <f>IF(ISBLANK(TCTACTE[[#This Row],[F. Cobro]]),"Pendiente","Abonado")</f>
        <v>Pendiente</v>
      </c>
      <c r="G609" s="37"/>
      <c r="H609" s="45"/>
      <c r="I609" s="13">
        <f>IF(ISBLANK(TCTACTE[[#This Row],[Monto]]),0,IF(ISBLANK(TCTACTE[[#This Row],[F. Cobro]]),E609,0))</f>
        <v>0</v>
      </c>
      <c r="J609" s="13">
        <f>SUBTOTAL(9,$I$2:I609)</f>
        <v>0</v>
      </c>
    </row>
    <row r="610" spans="1:10" x14ac:dyDescent="0.25">
      <c r="A610" s="37"/>
      <c r="B610" s="38"/>
      <c r="C610" s="38"/>
      <c r="D610" s="39"/>
      <c r="E610" s="40"/>
      <c r="F610" s="31" t="str">
        <f>IF(ISBLANK(TCTACTE[[#This Row],[F. Cobro]]),"Pendiente","Abonado")</f>
        <v>Pendiente</v>
      </c>
      <c r="G610" s="37"/>
      <c r="H610" s="45"/>
      <c r="I610" s="13">
        <f>IF(ISBLANK(TCTACTE[[#This Row],[Monto]]),0,IF(ISBLANK(TCTACTE[[#This Row],[F. Cobro]]),E610,0))</f>
        <v>0</v>
      </c>
      <c r="J610" s="13">
        <f>SUBTOTAL(9,$I$2:I610)</f>
        <v>0</v>
      </c>
    </row>
    <row r="611" spans="1:10" x14ac:dyDescent="0.25">
      <c r="A611" s="37"/>
      <c r="B611" s="38"/>
      <c r="C611" s="38"/>
      <c r="D611" s="39"/>
      <c r="E611" s="40"/>
      <c r="F611" s="31" t="str">
        <f>IF(ISBLANK(TCTACTE[[#This Row],[F. Cobro]]),"Pendiente","Abonado")</f>
        <v>Pendiente</v>
      </c>
      <c r="G611" s="37"/>
      <c r="H611" s="45"/>
      <c r="I611" s="13">
        <f>IF(ISBLANK(TCTACTE[[#This Row],[Monto]]),0,IF(ISBLANK(TCTACTE[[#This Row],[F. Cobro]]),E611,0))</f>
        <v>0</v>
      </c>
      <c r="J611" s="13">
        <f>SUBTOTAL(9,$I$2:I611)</f>
        <v>0</v>
      </c>
    </row>
    <row r="612" spans="1:10" x14ac:dyDescent="0.25">
      <c r="A612" s="37"/>
      <c r="B612" s="38"/>
      <c r="C612" s="38"/>
      <c r="D612" s="39"/>
      <c r="E612" s="40"/>
      <c r="F612" s="31" t="str">
        <f>IF(ISBLANK(TCTACTE[[#This Row],[F. Cobro]]),"Pendiente","Abonado")</f>
        <v>Pendiente</v>
      </c>
      <c r="G612" s="37"/>
      <c r="H612" s="45"/>
      <c r="I612" s="13">
        <f>IF(ISBLANK(TCTACTE[[#This Row],[Monto]]),0,IF(ISBLANK(TCTACTE[[#This Row],[F. Cobro]]),E612,0))</f>
        <v>0</v>
      </c>
      <c r="J612" s="13">
        <f>SUBTOTAL(9,$I$2:I612)</f>
        <v>0</v>
      </c>
    </row>
    <row r="613" spans="1:10" x14ac:dyDescent="0.25">
      <c r="A613" s="37"/>
      <c r="B613" s="38"/>
      <c r="C613" s="38"/>
      <c r="D613" s="39"/>
      <c r="E613" s="40"/>
      <c r="F613" s="31" t="str">
        <f>IF(ISBLANK(TCTACTE[[#This Row],[F. Cobro]]),"Pendiente","Abonado")</f>
        <v>Pendiente</v>
      </c>
      <c r="G613" s="37"/>
      <c r="H613" s="45"/>
      <c r="I613" s="13">
        <f>IF(ISBLANK(TCTACTE[[#This Row],[Monto]]),0,IF(ISBLANK(TCTACTE[[#This Row],[F. Cobro]]),E613,0))</f>
        <v>0</v>
      </c>
      <c r="J613" s="13">
        <f>SUBTOTAL(9,$I$2:I613)</f>
        <v>0</v>
      </c>
    </row>
    <row r="614" spans="1:10" x14ac:dyDescent="0.25">
      <c r="A614" s="37"/>
      <c r="B614" s="38"/>
      <c r="C614" s="38"/>
      <c r="D614" s="39"/>
      <c r="E614" s="40"/>
      <c r="F614" s="31" t="str">
        <f>IF(ISBLANK(TCTACTE[[#This Row],[F. Cobro]]),"Pendiente","Abonado")</f>
        <v>Pendiente</v>
      </c>
      <c r="G614" s="37"/>
      <c r="H614" s="45"/>
      <c r="I614" s="13">
        <f>IF(ISBLANK(TCTACTE[[#This Row],[Monto]]),0,IF(ISBLANK(TCTACTE[[#This Row],[F. Cobro]]),E614,0))</f>
        <v>0</v>
      </c>
      <c r="J614" s="13">
        <f>SUBTOTAL(9,$I$2:I614)</f>
        <v>0</v>
      </c>
    </row>
    <row r="615" spans="1:10" x14ac:dyDescent="0.25">
      <c r="A615" s="37"/>
      <c r="B615" s="38"/>
      <c r="C615" s="38"/>
      <c r="D615" s="39"/>
      <c r="E615" s="40"/>
      <c r="F615" s="31" t="str">
        <f>IF(ISBLANK(TCTACTE[[#This Row],[F. Cobro]]),"Pendiente","Abonado")</f>
        <v>Pendiente</v>
      </c>
      <c r="G615" s="37"/>
      <c r="H615" s="45"/>
      <c r="I615" s="13">
        <f>IF(ISBLANK(TCTACTE[[#This Row],[Monto]]),0,IF(ISBLANK(TCTACTE[[#This Row],[F. Cobro]]),E615,0))</f>
        <v>0</v>
      </c>
      <c r="J615" s="13">
        <f>SUBTOTAL(9,$I$2:I615)</f>
        <v>0</v>
      </c>
    </row>
    <row r="616" spans="1:10" x14ac:dyDescent="0.25">
      <c r="A616" s="37"/>
      <c r="B616" s="38"/>
      <c r="C616" s="38"/>
      <c r="D616" s="39"/>
      <c r="E616" s="40"/>
      <c r="F616" s="31" t="str">
        <f>IF(ISBLANK(TCTACTE[[#This Row],[F. Cobro]]),"Pendiente","Abonado")</f>
        <v>Pendiente</v>
      </c>
      <c r="G616" s="37"/>
      <c r="H616" s="45"/>
      <c r="I616" s="13">
        <f>IF(ISBLANK(TCTACTE[[#This Row],[Monto]]),0,IF(ISBLANK(TCTACTE[[#This Row],[F. Cobro]]),E616,0))</f>
        <v>0</v>
      </c>
      <c r="J616" s="13">
        <f>SUBTOTAL(9,$I$2:I616)</f>
        <v>0</v>
      </c>
    </row>
    <row r="617" spans="1:10" x14ac:dyDescent="0.25">
      <c r="A617" s="37"/>
      <c r="B617" s="38"/>
      <c r="C617" s="38"/>
      <c r="D617" s="39"/>
      <c r="E617" s="40"/>
      <c r="F617" s="31" t="str">
        <f>IF(ISBLANK(TCTACTE[[#This Row],[F. Cobro]]),"Pendiente","Abonado")</f>
        <v>Pendiente</v>
      </c>
      <c r="G617" s="37"/>
      <c r="H617" s="45"/>
      <c r="I617" s="13">
        <f>IF(ISBLANK(TCTACTE[[#This Row],[Monto]]),0,IF(ISBLANK(TCTACTE[[#This Row],[F. Cobro]]),E617,0))</f>
        <v>0</v>
      </c>
      <c r="J617" s="13">
        <f>SUBTOTAL(9,$I$2:I617)</f>
        <v>0</v>
      </c>
    </row>
    <row r="618" spans="1:10" x14ac:dyDescent="0.25">
      <c r="A618" s="37"/>
      <c r="B618" s="38"/>
      <c r="C618" s="38"/>
      <c r="D618" s="39"/>
      <c r="E618" s="40"/>
      <c r="F618" s="31" t="str">
        <f>IF(ISBLANK(TCTACTE[[#This Row],[F. Cobro]]),"Pendiente","Abonado")</f>
        <v>Pendiente</v>
      </c>
      <c r="G618" s="37"/>
      <c r="H618" s="45"/>
      <c r="I618" s="13">
        <f>IF(ISBLANK(TCTACTE[[#This Row],[Monto]]),0,IF(ISBLANK(TCTACTE[[#This Row],[F. Cobro]]),E618,0))</f>
        <v>0</v>
      </c>
      <c r="J618" s="13">
        <f>SUBTOTAL(9,$I$2:I618)</f>
        <v>0</v>
      </c>
    </row>
    <row r="619" spans="1:10" x14ac:dyDescent="0.25">
      <c r="A619" s="37"/>
      <c r="B619" s="38"/>
      <c r="C619" s="38"/>
      <c r="D619" s="39"/>
      <c r="E619" s="40"/>
      <c r="F619" s="31" t="str">
        <f>IF(ISBLANK(TCTACTE[[#This Row],[F. Cobro]]),"Pendiente","Abonado")</f>
        <v>Pendiente</v>
      </c>
      <c r="G619" s="37"/>
      <c r="H619" s="45"/>
      <c r="I619" s="13">
        <f>IF(ISBLANK(TCTACTE[[#This Row],[Monto]]),0,IF(ISBLANK(TCTACTE[[#This Row],[F. Cobro]]),E619,0))</f>
        <v>0</v>
      </c>
      <c r="J619" s="13">
        <f>SUBTOTAL(9,$I$2:I619)</f>
        <v>0</v>
      </c>
    </row>
    <row r="620" spans="1:10" x14ac:dyDescent="0.25">
      <c r="A620" s="37"/>
      <c r="B620" s="38"/>
      <c r="C620" s="38"/>
      <c r="D620" s="39"/>
      <c r="E620" s="40"/>
      <c r="F620" s="31" t="str">
        <f>IF(ISBLANK(TCTACTE[[#This Row],[F. Cobro]]),"Pendiente","Abonado")</f>
        <v>Pendiente</v>
      </c>
      <c r="G620" s="37"/>
      <c r="H620" s="45"/>
      <c r="I620" s="13">
        <f>IF(ISBLANK(TCTACTE[[#This Row],[Monto]]),0,IF(ISBLANK(TCTACTE[[#This Row],[F. Cobro]]),E620,0))</f>
        <v>0</v>
      </c>
      <c r="J620" s="13">
        <f>SUBTOTAL(9,$I$2:I620)</f>
        <v>0</v>
      </c>
    </row>
    <row r="621" spans="1:10" x14ac:dyDescent="0.25">
      <c r="A621" s="37"/>
      <c r="B621" s="38"/>
      <c r="C621" s="38"/>
      <c r="D621" s="39"/>
      <c r="E621" s="40"/>
      <c r="F621" s="31" t="str">
        <f>IF(ISBLANK(TCTACTE[[#This Row],[F. Cobro]]),"Pendiente","Abonado")</f>
        <v>Pendiente</v>
      </c>
      <c r="G621" s="37"/>
      <c r="H621" s="45"/>
      <c r="I621" s="13">
        <f>IF(ISBLANK(TCTACTE[[#This Row],[Monto]]),0,IF(ISBLANK(TCTACTE[[#This Row],[F. Cobro]]),E621,0))</f>
        <v>0</v>
      </c>
      <c r="J621" s="13">
        <f>SUBTOTAL(9,$I$2:I621)</f>
        <v>0</v>
      </c>
    </row>
    <row r="622" spans="1:10" x14ac:dyDescent="0.25">
      <c r="A622" s="37"/>
      <c r="B622" s="38"/>
      <c r="C622" s="38"/>
      <c r="D622" s="39"/>
      <c r="E622" s="40"/>
      <c r="F622" s="31" t="str">
        <f>IF(ISBLANK(TCTACTE[[#This Row],[F. Cobro]]),"Pendiente","Abonado")</f>
        <v>Pendiente</v>
      </c>
      <c r="G622" s="37"/>
      <c r="H622" s="45"/>
      <c r="I622" s="13">
        <f>IF(ISBLANK(TCTACTE[[#This Row],[Monto]]),0,IF(ISBLANK(TCTACTE[[#This Row],[F. Cobro]]),E622,0))</f>
        <v>0</v>
      </c>
      <c r="J622" s="13">
        <f>SUBTOTAL(9,$I$2:I622)</f>
        <v>0</v>
      </c>
    </row>
    <row r="623" spans="1:10" x14ac:dyDescent="0.25">
      <c r="A623" s="37"/>
      <c r="B623" s="38"/>
      <c r="C623" s="38"/>
      <c r="D623" s="39"/>
      <c r="E623" s="40"/>
      <c r="F623" s="31" t="str">
        <f>IF(ISBLANK(TCTACTE[[#This Row],[F. Cobro]]),"Pendiente","Abonado")</f>
        <v>Pendiente</v>
      </c>
      <c r="G623" s="37"/>
      <c r="H623" s="45"/>
      <c r="I623" s="13">
        <f>IF(ISBLANK(TCTACTE[[#This Row],[Monto]]),0,IF(ISBLANK(TCTACTE[[#This Row],[F. Cobro]]),E623,0))</f>
        <v>0</v>
      </c>
      <c r="J623" s="13">
        <f>SUBTOTAL(9,$I$2:I623)</f>
        <v>0</v>
      </c>
    </row>
    <row r="624" spans="1:10" x14ac:dyDescent="0.25">
      <c r="A624" s="37"/>
      <c r="B624" s="38"/>
      <c r="C624" s="38"/>
      <c r="D624" s="39"/>
      <c r="E624" s="40"/>
      <c r="F624" s="31" t="str">
        <f>IF(ISBLANK(TCTACTE[[#This Row],[F. Cobro]]),"Pendiente","Abonado")</f>
        <v>Pendiente</v>
      </c>
      <c r="G624" s="37"/>
      <c r="H624" s="45"/>
      <c r="I624" s="13">
        <f>IF(ISBLANK(TCTACTE[[#This Row],[Monto]]),0,IF(ISBLANK(TCTACTE[[#This Row],[F. Cobro]]),E624,0))</f>
        <v>0</v>
      </c>
      <c r="J624" s="13">
        <f>SUBTOTAL(9,$I$2:I624)</f>
        <v>0</v>
      </c>
    </row>
    <row r="625" spans="1:10" x14ac:dyDescent="0.25">
      <c r="A625" s="37"/>
      <c r="B625" s="38"/>
      <c r="C625" s="38"/>
      <c r="D625" s="39"/>
      <c r="E625" s="40"/>
      <c r="F625" s="31" t="str">
        <f>IF(ISBLANK(TCTACTE[[#This Row],[F. Cobro]]),"Pendiente","Abonado")</f>
        <v>Pendiente</v>
      </c>
      <c r="G625" s="37"/>
      <c r="H625" s="45"/>
      <c r="I625" s="13">
        <f>IF(ISBLANK(TCTACTE[[#This Row],[Monto]]),0,IF(ISBLANK(TCTACTE[[#This Row],[F. Cobro]]),E625,0))</f>
        <v>0</v>
      </c>
      <c r="J625" s="13">
        <f>SUBTOTAL(9,$I$2:I625)</f>
        <v>0</v>
      </c>
    </row>
    <row r="626" spans="1:10" x14ac:dyDescent="0.25">
      <c r="A626" s="37"/>
      <c r="B626" s="38"/>
      <c r="C626" s="38"/>
      <c r="D626" s="39"/>
      <c r="E626" s="40"/>
      <c r="F626" s="31" t="str">
        <f>IF(ISBLANK(TCTACTE[[#This Row],[F. Cobro]]),"Pendiente","Abonado")</f>
        <v>Pendiente</v>
      </c>
      <c r="G626" s="37"/>
      <c r="H626" s="45"/>
      <c r="I626" s="13">
        <f>IF(ISBLANK(TCTACTE[[#This Row],[Monto]]),0,IF(ISBLANK(TCTACTE[[#This Row],[F. Cobro]]),E626,0))</f>
        <v>0</v>
      </c>
      <c r="J626" s="13">
        <f>SUBTOTAL(9,$I$2:I626)</f>
        <v>0</v>
      </c>
    </row>
    <row r="627" spans="1:10" x14ac:dyDescent="0.25">
      <c r="A627" s="37"/>
      <c r="B627" s="38"/>
      <c r="C627" s="38"/>
      <c r="D627" s="39"/>
      <c r="E627" s="40"/>
      <c r="F627" s="31" t="str">
        <f>IF(ISBLANK(TCTACTE[[#This Row],[F. Cobro]]),"Pendiente","Abonado")</f>
        <v>Pendiente</v>
      </c>
      <c r="G627" s="37"/>
      <c r="H627" s="45"/>
      <c r="I627" s="13">
        <f>IF(ISBLANK(TCTACTE[[#This Row],[Monto]]),0,IF(ISBLANK(TCTACTE[[#This Row],[F. Cobro]]),E627,0))</f>
        <v>0</v>
      </c>
      <c r="J627" s="13">
        <f>SUBTOTAL(9,$I$2:I627)</f>
        <v>0</v>
      </c>
    </row>
    <row r="628" spans="1:10" x14ac:dyDescent="0.25">
      <c r="A628" s="37"/>
      <c r="B628" s="38"/>
      <c r="C628" s="38"/>
      <c r="D628" s="39"/>
      <c r="E628" s="40"/>
      <c r="F628" s="31" t="str">
        <f>IF(ISBLANK(TCTACTE[[#This Row],[F. Cobro]]),"Pendiente","Abonado")</f>
        <v>Pendiente</v>
      </c>
      <c r="G628" s="37"/>
      <c r="H628" s="45"/>
      <c r="I628" s="13">
        <f>IF(ISBLANK(TCTACTE[[#This Row],[Monto]]),0,IF(ISBLANK(TCTACTE[[#This Row],[F. Cobro]]),E628,0))</f>
        <v>0</v>
      </c>
      <c r="J628" s="13">
        <f>SUBTOTAL(9,$I$2:I628)</f>
        <v>0</v>
      </c>
    </row>
    <row r="629" spans="1:10" x14ac:dyDescent="0.25">
      <c r="A629" s="37"/>
      <c r="B629" s="38"/>
      <c r="C629" s="38"/>
      <c r="D629" s="39"/>
      <c r="E629" s="40"/>
      <c r="F629" s="31" t="str">
        <f>IF(ISBLANK(TCTACTE[[#This Row],[F. Cobro]]),"Pendiente","Abonado")</f>
        <v>Pendiente</v>
      </c>
      <c r="G629" s="37"/>
      <c r="H629" s="45"/>
      <c r="I629" s="13">
        <f>IF(ISBLANK(TCTACTE[[#This Row],[Monto]]),0,IF(ISBLANK(TCTACTE[[#This Row],[F. Cobro]]),E629,0))</f>
        <v>0</v>
      </c>
      <c r="J629" s="13">
        <f>SUBTOTAL(9,$I$2:I629)</f>
        <v>0</v>
      </c>
    </row>
    <row r="630" spans="1:10" x14ac:dyDescent="0.25">
      <c r="A630" s="37"/>
      <c r="B630" s="38"/>
      <c r="C630" s="38"/>
      <c r="D630" s="39"/>
      <c r="E630" s="40"/>
      <c r="F630" s="31" t="str">
        <f>IF(ISBLANK(TCTACTE[[#This Row],[F. Cobro]]),"Pendiente","Abonado")</f>
        <v>Pendiente</v>
      </c>
      <c r="G630" s="37"/>
      <c r="H630" s="45"/>
      <c r="I630" s="13">
        <f>IF(ISBLANK(TCTACTE[[#This Row],[Monto]]),0,IF(ISBLANK(TCTACTE[[#This Row],[F. Cobro]]),E630,0))</f>
        <v>0</v>
      </c>
      <c r="J630" s="13">
        <f>SUBTOTAL(9,$I$2:I630)</f>
        <v>0</v>
      </c>
    </row>
    <row r="631" spans="1:10" x14ac:dyDescent="0.25">
      <c r="A631" s="37"/>
      <c r="B631" s="38"/>
      <c r="C631" s="38"/>
      <c r="D631" s="39"/>
      <c r="E631" s="40"/>
      <c r="F631" s="31" t="str">
        <f>IF(ISBLANK(TCTACTE[[#This Row],[F. Cobro]]),"Pendiente","Abonado")</f>
        <v>Pendiente</v>
      </c>
      <c r="G631" s="37"/>
      <c r="H631" s="45"/>
      <c r="I631" s="13">
        <f>IF(ISBLANK(TCTACTE[[#This Row],[Monto]]),0,IF(ISBLANK(TCTACTE[[#This Row],[F. Cobro]]),E631,0))</f>
        <v>0</v>
      </c>
      <c r="J631" s="13">
        <f>SUBTOTAL(9,$I$2:I631)</f>
        <v>0</v>
      </c>
    </row>
    <row r="632" spans="1:10" x14ac:dyDescent="0.25">
      <c r="A632" s="37"/>
      <c r="B632" s="38"/>
      <c r="C632" s="38"/>
      <c r="D632" s="39"/>
      <c r="E632" s="40"/>
      <c r="F632" s="31" t="str">
        <f>IF(ISBLANK(TCTACTE[[#This Row],[F. Cobro]]),"Pendiente","Abonado")</f>
        <v>Pendiente</v>
      </c>
      <c r="G632" s="37"/>
      <c r="H632" s="45"/>
      <c r="I632" s="13">
        <f>IF(ISBLANK(TCTACTE[[#This Row],[Monto]]),0,IF(ISBLANK(TCTACTE[[#This Row],[F. Cobro]]),E632,0))</f>
        <v>0</v>
      </c>
      <c r="J632" s="13">
        <f>SUBTOTAL(9,$I$2:I632)</f>
        <v>0</v>
      </c>
    </row>
    <row r="633" spans="1:10" x14ac:dyDescent="0.25">
      <c r="A633" s="37"/>
      <c r="B633" s="38"/>
      <c r="C633" s="38"/>
      <c r="D633" s="39"/>
      <c r="E633" s="40"/>
      <c r="F633" s="31" t="str">
        <f>IF(ISBLANK(TCTACTE[[#This Row],[F. Cobro]]),"Pendiente","Abonado")</f>
        <v>Pendiente</v>
      </c>
      <c r="G633" s="37"/>
      <c r="H633" s="45"/>
      <c r="I633" s="13">
        <f>IF(ISBLANK(TCTACTE[[#This Row],[Monto]]),0,IF(ISBLANK(TCTACTE[[#This Row],[F. Cobro]]),E633,0))</f>
        <v>0</v>
      </c>
      <c r="J633" s="13">
        <f>SUBTOTAL(9,$I$2:I633)</f>
        <v>0</v>
      </c>
    </row>
    <row r="634" spans="1:10" x14ac:dyDescent="0.25">
      <c r="A634" s="37"/>
      <c r="B634" s="38"/>
      <c r="C634" s="38"/>
      <c r="D634" s="39"/>
      <c r="E634" s="40"/>
      <c r="F634" s="31" t="str">
        <f>IF(ISBLANK(TCTACTE[[#This Row],[F. Cobro]]),"Pendiente","Abonado")</f>
        <v>Pendiente</v>
      </c>
      <c r="G634" s="37"/>
      <c r="H634" s="45"/>
      <c r="I634" s="13">
        <f>IF(ISBLANK(TCTACTE[[#This Row],[Monto]]),0,IF(ISBLANK(TCTACTE[[#This Row],[F. Cobro]]),E634,0))</f>
        <v>0</v>
      </c>
      <c r="J634" s="13">
        <f>SUBTOTAL(9,$I$2:I634)</f>
        <v>0</v>
      </c>
    </row>
    <row r="635" spans="1:10" x14ac:dyDescent="0.25">
      <c r="A635" s="37"/>
      <c r="B635" s="38"/>
      <c r="C635" s="38"/>
      <c r="D635" s="39"/>
      <c r="E635" s="40"/>
      <c r="F635" s="31" t="str">
        <f>IF(ISBLANK(TCTACTE[[#This Row],[F. Cobro]]),"Pendiente","Abonado")</f>
        <v>Pendiente</v>
      </c>
      <c r="G635" s="37"/>
      <c r="H635" s="45"/>
      <c r="I635" s="13">
        <f>IF(ISBLANK(TCTACTE[[#This Row],[Monto]]),0,IF(ISBLANK(TCTACTE[[#This Row],[F. Cobro]]),E635,0))</f>
        <v>0</v>
      </c>
      <c r="J635" s="13">
        <f>SUBTOTAL(9,$I$2:I635)</f>
        <v>0</v>
      </c>
    </row>
    <row r="636" spans="1:10" x14ac:dyDescent="0.25">
      <c r="A636" s="37"/>
      <c r="B636" s="38"/>
      <c r="C636" s="38"/>
      <c r="D636" s="39"/>
      <c r="E636" s="40"/>
      <c r="F636" s="31" t="str">
        <f>IF(ISBLANK(TCTACTE[[#This Row],[F. Cobro]]),"Pendiente","Abonado")</f>
        <v>Pendiente</v>
      </c>
      <c r="G636" s="37"/>
      <c r="H636" s="45"/>
      <c r="I636" s="13">
        <f>IF(ISBLANK(TCTACTE[[#This Row],[Monto]]),0,IF(ISBLANK(TCTACTE[[#This Row],[F. Cobro]]),E636,0))</f>
        <v>0</v>
      </c>
      <c r="J636" s="13">
        <f>SUBTOTAL(9,$I$2:I636)</f>
        <v>0</v>
      </c>
    </row>
    <row r="637" spans="1:10" x14ac:dyDescent="0.25">
      <c r="A637" s="37"/>
      <c r="B637" s="38"/>
      <c r="C637" s="38"/>
      <c r="D637" s="39"/>
      <c r="E637" s="40"/>
      <c r="F637" s="31" t="str">
        <f>IF(ISBLANK(TCTACTE[[#This Row],[F. Cobro]]),"Pendiente","Abonado")</f>
        <v>Pendiente</v>
      </c>
      <c r="G637" s="37"/>
      <c r="H637" s="45"/>
      <c r="I637" s="13">
        <f>IF(ISBLANK(TCTACTE[[#This Row],[Monto]]),0,IF(ISBLANK(TCTACTE[[#This Row],[F. Cobro]]),E637,0))</f>
        <v>0</v>
      </c>
      <c r="J637" s="13">
        <f>SUBTOTAL(9,$I$2:I637)</f>
        <v>0</v>
      </c>
    </row>
    <row r="638" spans="1:10" x14ac:dyDescent="0.25">
      <c r="A638" s="37"/>
      <c r="B638" s="38"/>
      <c r="C638" s="38"/>
      <c r="D638" s="39"/>
      <c r="E638" s="40"/>
      <c r="F638" s="31" t="str">
        <f>IF(ISBLANK(TCTACTE[[#This Row],[F. Cobro]]),"Pendiente","Abonado")</f>
        <v>Pendiente</v>
      </c>
      <c r="G638" s="37"/>
      <c r="H638" s="45"/>
      <c r="I638" s="13">
        <f>IF(ISBLANK(TCTACTE[[#This Row],[Monto]]),0,IF(ISBLANK(TCTACTE[[#This Row],[F. Cobro]]),E638,0))</f>
        <v>0</v>
      </c>
      <c r="J638" s="13">
        <f>SUBTOTAL(9,$I$2:I638)</f>
        <v>0</v>
      </c>
    </row>
    <row r="639" spans="1:10" x14ac:dyDescent="0.25">
      <c r="A639" s="37"/>
      <c r="B639" s="38"/>
      <c r="C639" s="38"/>
      <c r="D639" s="39"/>
      <c r="E639" s="40"/>
      <c r="F639" s="31" t="str">
        <f>IF(ISBLANK(TCTACTE[[#This Row],[F. Cobro]]),"Pendiente","Abonado")</f>
        <v>Pendiente</v>
      </c>
      <c r="G639" s="37"/>
      <c r="H639" s="45"/>
      <c r="I639" s="13">
        <f>IF(ISBLANK(TCTACTE[[#This Row],[Monto]]),0,IF(ISBLANK(TCTACTE[[#This Row],[F. Cobro]]),E639,0))</f>
        <v>0</v>
      </c>
      <c r="J639" s="13">
        <f>SUBTOTAL(9,$I$2:I639)</f>
        <v>0</v>
      </c>
    </row>
    <row r="640" spans="1:10" x14ac:dyDescent="0.25">
      <c r="A640" s="37"/>
      <c r="B640" s="38"/>
      <c r="C640" s="38"/>
      <c r="D640" s="39"/>
      <c r="E640" s="40"/>
      <c r="F640" s="31" t="str">
        <f>IF(ISBLANK(TCTACTE[[#This Row],[F. Cobro]]),"Pendiente","Abonado")</f>
        <v>Pendiente</v>
      </c>
      <c r="G640" s="37"/>
      <c r="H640" s="45"/>
      <c r="I640" s="13">
        <f>IF(ISBLANK(TCTACTE[[#This Row],[Monto]]),0,IF(ISBLANK(TCTACTE[[#This Row],[F. Cobro]]),E640,0))</f>
        <v>0</v>
      </c>
      <c r="J640" s="13">
        <f>SUBTOTAL(9,$I$2:I640)</f>
        <v>0</v>
      </c>
    </row>
    <row r="641" spans="1:10" x14ac:dyDescent="0.25">
      <c r="A641" s="37"/>
      <c r="B641" s="38"/>
      <c r="C641" s="38"/>
      <c r="D641" s="39"/>
      <c r="E641" s="40"/>
      <c r="F641" s="31" t="str">
        <f>IF(ISBLANK(TCTACTE[[#This Row],[F. Cobro]]),"Pendiente","Abonado")</f>
        <v>Pendiente</v>
      </c>
      <c r="G641" s="37"/>
      <c r="H641" s="45"/>
      <c r="I641" s="13">
        <f>IF(ISBLANK(TCTACTE[[#This Row],[Monto]]),0,IF(ISBLANK(TCTACTE[[#This Row],[F. Cobro]]),E641,0))</f>
        <v>0</v>
      </c>
      <c r="J641" s="13">
        <f>SUBTOTAL(9,$I$2:I641)</f>
        <v>0</v>
      </c>
    </row>
    <row r="642" spans="1:10" x14ac:dyDescent="0.25">
      <c r="A642" s="37"/>
      <c r="B642" s="38"/>
      <c r="C642" s="38"/>
      <c r="D642" s="39"/>
      <c r="E642" s="40"/>
      <c r="F642" s="31" t="str">
        <f>IF(ISBLANK(TCTACTE[[#This Row],[F. Cobro]]),"Pendiente","Abonado")</f>
        <v>Pendiente</v>
      </c>
      <c r="G642" s="37"/>
      <c r="H642" s="45"/>
      <c r="I642" s="13">
        <f>IF(ISBLANK(TCTACTE[[#This Row],[Monto]]),0,IF(ISBLANK(TCTACTE[[#This Row],[F. Cobro]]),E642,0))</f>
        <v>0</v>
      </c>
      <c r="J642" s="13">
        <f>SUBTOTAL(9,$I$2:I642)</f>
        <v>0</v>
      </c>
    </row>
    <row r="643" spans="1:10" x14ac:dyDescent="0.25">
      <c r="A643" s="37"/>
      <c r="B643" s="38"/>
      <c r="C643" s="38"/>
      <c r="D643" s="39"/>
      <c r="E643" s="40"/>
      <c r="F643" s="31" t="str">
        <f>IF(ISBLANK(TCTACTE[[#This Row],[F. Cobro]]),"Pendiente","Abonado")</f>
        <v>Pendiente</v>
      </c>
      <c r="G643" s="37"/>
      <c r="H643" s="45"/>
      <c r="I643" s="13">
        <f>IF(ISBLANK(TCTACTE[[#This Row],[Monto]]),0,IF(ISBLANK(TCTACTE[[#This Row],[F. Cobro]]),E643,0))</f>
        <v>0</v>
      </c>
      <c r="J643" s="13">
        <f>SUBTOTAL(9,$I$2:I643)</f>
        <v>0</v>
      </c>
    </row>
    <row r="644" spans="1:10" x14ac:dyDescent="0.25">
      <c r="A644" s="37"/>
      <c r="B644" s="38"/>
      <c r="C644" s="38"/>
      <c r="D644" s="39"/>
      <c r="E644" s="40"/>
      <c r="F644" s="31" t="str">
        <f>IF(ISBLANK(TCTACTE[[#This Row],[F. Cobro]]),"Pendiente","Abonado")</f>
        <v>Pendiente</v>
      </c>
      <c r="G644" s="37"/>
      <c r="H644" s="45"/>
      <c r="I644" s="13">
        <f>IF(ISBLANK(TCTACTE[[#This Row],[Monto]]),0,IF(ISBLANK(TCTACTE[[#This Row],[F. Cobro]]),E644,0))</f>
        <v>0</v>
      </c>
      <c r="J644" s="13">
        <f>SUBTOTAL(9,$I$2:I644)</f>
        <v>0</v>
      </c>
    </row>
    <row r="645" spans="1:10" x14ac:dyDescent="0.25">
      <c r="A645" s="37"/>
      <c r="B645" s="38"/>
      <c r="C645" s="38"/>
      <c r="D645" s="39"/>
      <c r="E645" s="40"/>
      <c r="F645" s="31" t="str">
        <f>IF(ISBLANK(TCTACTE[[#This Row],[F. Cobro]]),"Pendiente","Abonado")</f>
        <v>Pendiente</v>
      </c>
      <c r="G645" s="37"/>
      <c r="H645" s="45"/>
      <c r="I645" s="13">
        <f>IF(ISBLANK(TCTACTE[[#This Row],[Monto]]),0,IF(ISBLANK(TCTACTE[[#This Row],[F. Cobro]]),E645,0))</f>
        <v>0</v>
      </c>
      <c r="J645" s="13">
        <f>SUBTOTAL(9,$I$2:I645)</f>
        <v>0</v>
      </c>
    </row>
    <row r="646" spans="1:10" x14ac:dyDescent="0.25">
      <c r="A646" s="37"/>
      <c r="B646" s="38"/>
      <c r="C646" s="38"/>
      <c r="D646" s="39"/>
      <c r="E646" s="40"/>
      <c r="F646" s="31" t="str">
        <f>IF(ISBLANK(TCTACTE[[#This Row],[F. Cobro]]),"Pendiente","Abonado")</f>
        <v>Pendiente</v>
      </c>
      <c r="G646" s="37"/>
      <c r="H646" s="45"/>
      <c r="I646" s="13">
        <f>IF(ISBLANK(TCTACTE[[#This Row],[Monto]]),0,IF(ISBLANK(TCTACTE[[#This Row],[F. Cobro]]),E646,0))</f>
        <v>0</v>
      </c>
      <c r="J646" s="13">
        <f>SUBTOTAL(9,$I$2:I646)</f>
        <v>0</v>
      </c>
    </row>
    <row r="647" spans="1:10" x14ac:dyDescent="0.25">
      <c r="A647" s="37"/>
      <c r="B647" s="38"/>
      <c r="C647" s="38"/>
      <c r="D647" s="39"/>
      <c r="E647" s="40"/>
      <c r="F647" s="31" t="str">
        <f>IF(ISBLANK(TCTACTE[[#This Row],[F. Cobro]]),"Pendiente","Abonado")</f>
        <v>Pendiente</v>
      </c>
      <c r="G647" s="37"/>
      <c r="H647" s="45"/>
      <c r="I647" s="13">
        <f>IF(ISBLANK(TCTACTE[[#This Row],[Monto]]),0,IF(ISBLANK(TCTACTE[[#This Row],[F. Cobro]]),E647,0))</f>
        <v>0</v>
      </c>
      <c r="J647" s="13">
        <f>SUBTOTAL(9,$I$2:I647)</f>
        <v>0</v>
      </c>
    </row>
    <row r="648" spans="1:10" x14ac:dyDescent="0.25">
      <c r="A648" s="37"/>
      <c r="B648" s="38"/>
      <c r="C648" s="38"/>
      <c r="D648" s="39"/>
      <c r="E648" s="40"/>
      <c r="F648" s="31" t="str">
        <f>IF(ISBLANK(TCTACTE[[#This Row],[F. Cobro]]),"Pendiente","Abonado")</f>
        <v>Pendiente</v>
      </c>
      <c r="G648" s="37"/>
      <c r="H648" s="45"/>
      <c r="I648" s="13">
        <f>IF(ISBLANK(TCTACTE[[#This Row],[Monto]]),0,IF(ISBLANK(TCTACTE[[#This Row],[F. Cobro]]),E648,0))</f>
        <v>0</v>
      </c>
      <c r="J648" s="13">
        <f>SUBTOTAL(9,$I$2:I648)</f>
        <v>0</v>
      </c>
    </row>
    <row r="649" spans="1:10" x14ac:dyDescent="0.25">
      <c r="A649" s="37"/>
      <c r="B649" s="38"/>
      <c r="C649" s="38"/>
      <c r="D649" s="39"/>
      <c r="E649" s="40"/>
      <c r="F649" s="31" t="str">
        <f>IF(ISBLANK(TCTACTE[[#This Row],[F. Cobro]]),"Pendiente","Abonado")</f>
        <v>Pendiente</v>
      </c>
      <c r="G649" s="37"/>
      <c r="H649" s="45"/>
      <c r="I649" s="13">
        <f>IF(ISBLANK(TCTACTE[[#This Row],[Monto]]),0,IF(ISBLANK(TCTACTE[[#This Row],[F. Cobro]]),E649,0))</f>
        <v>0</v>
      </c>
      <c r="J649" s="13">
        <f>SUBTOTAL(9,$I$2:I649)</f>
        <v>0</v>
      </c>
    </row>
    <row r="650" spans="1:10" x14ac:dyDescent="0.25">
      <c r="A650" s="37"/>
      <c r="B650" s="38"/>
      <c r="C650" s="38"/>
      <c r="D650" s="39"/>
      <c r="E650" s="40"/>
      <c r="F650" s="31" t="str">
        <f>IF(ISBLANK(TCTACTE[[#This Row],[F. Cobro]]),"Pendiente","Abonado")</f>
        <v>Pendiente</v>
      </c>
      <c r="G650" s="37"/>
      <c r="H650" s="45"/>
      <c r="I650" s="13">
        <f>IF(ISBLANK(TCTACTE[[#This Row],[Monto]]),0,IF(ISBLANK(TCTACTE[[#This Row],[F. Cobro]]),E650,0))</f>
        <v>0</v>
      </c>
      <c r="J650" s="13">
        <f>SUBTOTAL(9,$I$2:I650)</f>
        <v>0</v>
      </c>
    </row>
    <row r="651" spans="1:10" x14ac:dyDescent="0.25">
      <c r="A651" s="37"/>
      <c r="B651" s="38"/>
      <c r="C651" s="38"/>
      <c r="D651" s="39"/>
      <c r="E651" s="40"/>
      <c r="F651" s="31" t="str">
        <f>IF(ISBLANK(TCTACTE[[#This Row],[F. Cobro]]),"Pendiente","Abonado")</f>
        <v>Pendiente</v>
      </c>
      <c r="G651" s="37"/>
      <c r="H651" s="45"/>
      <c r="I651" s="13">
        <f>IF(ISBLANK(TCTACTE[[#This Row],[Monto]]),0,IF(ISBLANK(TCTACTE[[#This Row],[F. Cobro]]),E651,0))</f>
        <v>0</v>
      </c>
      <c r="J651" s="13">
        <f>SUBTOTAL(9,$I$2:I651)</f>
        <v>0</v>
      </c>
    </row>
    <row r="652" spans="1:10" x14ac:dyDescent="0.25">
      <c r="A652" s="37"/>
      <c r="B652" s="38"/>
      <c r="C652" s="38"/>
      <c r="D652" s="39"/>
      <c r="E652" s="40"/>
      <c r="F652" s="31" t="str">
        <f>IF(ISBLANK(TCTACTE[[#This Row],[F. Cobro]]),"Pendiente","Abonado")</f>
        <v>Pendiente</v>
      </c>
      <c r="G652" s="37"/>
      <c r="H652" s="45"/>
      <c r="I652" s="13">
        <f>IF(ISBLANK(TCTACTE[[#This Row],[Monto]]),0,IF(ISBLANK(TCTACTE[[#This Row],[F. Cobro]]),E652,0))</f>
        <v>0</v>
      </c>
      <c r="J652" s="13">
        <f>SUBTOTAL(9,$I$2:I652)</f>
        <v>0</v>
      </c>
    </row>
    <row r="653" spans="1:10" x14ac:dyDescent="0.25">
      <c r="A653" s="37"/>
      <c r="B653" s="38"/>
      <c r="C653" s="38"/>
      <c r="D653" s="39"/>
      <c r="E653" s="40"/>
      <c r="F653" s="31" t="str">
        <f>IF(ISBLANK(TCTACTE[[#This Row],[F. Cobro]]),"Pendiente","Abonado")</f>
        <v>Pendiente</v>
      </c>
      <c r="G653" s="37"/>
      <c r="H653" s="45"/>
      <c r="I653" s="13">
        <f>IF(ISBLANK(TCTACTE[[#This Row],[Monto]]),0,IF(ISBLANK(TCTACTE[[#This Row],[F. Cobro]]),E653,0))</f>
        <v>0</v>
      </c>
      <c r="J653" s="13">
        <f>SUBTOTAL(9,$I$2:I653)</f>
        <v>0</v>
      </c>
    </row>
    <row r="654" spans="1:10" x14ac:dyDescent="0.25">
      <c r="A654" s="37"/>
      <c r="B654" s="38"/>
      <c r="C654" s="38"/>
      <c r="D654" s="39"/>
      <c r="E654" s="40"/>
      <c r="F654" s="31" t="str">
        <f>IF(ISBLANK(TCTACTE[[#This Row],[F. Cobro]]),"Pendiente","Abonado")</f>
        <v>Pendiente</v>
      </c>
      <c r="G654" s="37"/>
      <c r="H654" s="45"/>
      <c r="I654" s="13">
        <f>IF(ISBLANK(TCTACTE[[#This Row],[Monto]]),0,IF(ISBLANK(TCTACTE[[#This Row],[F. Cobro]]),E654,0))</f>
        <v>0</v>
      </c>
      <c r="J654" s="13">
        <f>SUBTOTAL(9,$I$2:I654)</f>
        <v>0</v>
      </c>
    </row>
    <row r="655" spans="1:10" x14ac:dyDescent="0.25">
      <c r="A655" s="37"/>
      <c r="B655" s="38"/>
      <c r="C655" s="38"/>
      <c r="D655" s="39"/>
      <c r="E655" s="40"/>
      <c r="F655" s="31" t="str">
        <f>IF(ISBLANK(TCTACTE[[#This Row],[F. Cobro]]),"Pendiente","Abonado")</f>
        <v>Pendiente</v>
      </c>
      <c r="G655" s="37"/>
      <c r="H655" s="45"/>
      <c r="I655" s="13">
        <f>IF(ISBLANK(TCTACTE[[#This Row],[Monto]]),0,IF(ISBLANK(TCTACTE[[#This Row],[F. Cobro]]),E655,0))</f>
        <v>0</v>
      </c>
      <c r="J655" s="13">
        <f>SUBTOTAL(9,$I$2:I655)</f>
        <v>0</v>
      </c>
    </row>
    <row r="656" spans="1:10" x14ac:dyDescent="0.25">
      <c r="A656" s="37"/>
      <c r="B656" s="38"/>
      <c r="C656" s="38"/>
      <c r="D656" s="39"/>
      <c r="E656" s="40"/>
      <c r="F656" s="31" t="str">
        <f>IF(ISBLANK(TCTACTE[[#This Row],[F. Cobro]]),"Pendiente","Abonado")</f>
        <v>Pendiente</v>
      </c>
      <c r="G656" s="37"/>
      <c r="H656" s="45"/>
      <c r="I656" s="13">
        <f>IF(ISBLANK(TCTACTE[[#This Row],[Monto]]),0,IF(ISBLANK(TCTACTE[[#This Row],[F. Cobro]]),E656,0))</f>
        <v>0</v>
      </c>
      <c r="J656" s="13">
        <f>SUBTOTAL(9,$I$2:I656)</f>
        <v>0</v>
      </c>
    </row>
    <row r="657" spans="1:10" x14ac:dyDescent="0.25">
      <c r="A657" s="37"/>
      <c r="B657" s="38"/>
      <c r="C657" s="38"/>
      <c r="D657" s="39"/>
      <c r="E657" s="40"/>
      <c r="F657" s="31" t="str">
        <f>IF(ISBLANK(TCTACTE[[#This Row],[F. Cobro]]),"Pendiente","Abonado")</f>
        <v>Pendiente</v>
      </c>
      <c r="G657" s="37"/>
      <c r="H657" s="45"/>
      <c r="I657" s="13">
        <f>IF(ISBLANK(TCTACTE[[#This Row],[Monto]]),0,IF(ISBLANK(TCTACTE[[#This Row],[F. Cobro]]),E657,0))</f>
        <v>0</v>
      </c>
      <c r="J657" s="13">
        <f>SUBTOTAL(9,$I$2:I657)</f>
        <v>0</v>
      </c>
    </row>
    <row r="658" spans="1:10" x14ac:dyDescent="0.25">
      <c r="A658" s="37"/>
      <c r="B658" s="38"/>
      <c r="C658" s="38"/>
      <c r="D658" s="39"/>
      <c r="E658" s="40"/>
      <c r="F658" s="31" t="str">
        <f>IF(ISBLANK(TCTACTE[[#This Row],[F. Cobro]]),"Pendiente","Abonado")</f>
        <v>Pendiente</v>
      </c>
      <c r="G658" s="37"/>
      <c r="H658" s="45"/>
      <c r="I658" s="13">
        <f>IF(ISBLANK(TCTACTE[[#This Row],[Monto]]),0,IF(ISBLANK(TCTACTE[[#This Row],[F. Cobro]]),E658,0))</f>
        <v>0</v>
      </c>
      <c r="J658" s="13">
        <f>SUBTOTAL(9,$I$2:I658)</f>
        <v>0</v>
      </c>
    </row>
    <row r="659" spans="1:10" x14ac:dyDescent="0.25">
      <c r="A659" s="37"/>
      <c r="B659" s="38"/>
      <c r="C659" s="38"/>
      <c r="D659" s="39"/>
      <c r="E659" s="40"/>
      <c r="F659" s="31" t="str">
        <f>IF(ISBLANK(TCTACTE[[#This Row],[F. Cobro]]),"Pendiente","Abonado")</f>
        <v>Pendiente</v>
      </c>
      <c r="G659" s="37"/>
      <c r="H659" s="45"/>
      <c r="I659" s="13">
        <f>IF(ISBLANK(TCTACTE[[#This Row],[Monto]]),0,IF(ISBLANK(TCTACTE[[#This Row],[F. Cobro]]),E659,0))</f>
        <v>0</v>
      </c>
      <c r="J659" s="13">
        <f>SUBTOTAL(9,$I$2:I659)</f>
        <v>0</v>
      </c>
    </row>
    <row r="660" spans="1:10" x14ac:dyDescent="0.25">
      <c r="A660" s="37"/>
      <c r="B660" s="38"/>
      <c r="C660" s="38"/>
      <c r="D660" s="39"/>
      <c r="E660" s="40"/>
      <c r="F660" s="31" t="str">
        <f>IF(ISBLANK(TCTACTE[[#This Row],[F. Cobro]]),"Pendiente","Abonado")</f>
        <v>Pendiente</v>
      </c>
      <c r="G660" s="37"/>
      <c r="H660" s="45"/>
      <c r="I660" s="13">
        <f>IF(ISBLANK(TCTACTE[[#This Row],[Monto]]),0,IF(ISBLANK(TCTACTE[[#This Row],[F. Cobro]]),E660,0))</f>
        <v>0</v>
      </c>
      <c r="J660" s="13">
        <f>SUBTOTAL(9,$I$2:I660)</f>
        <v>0</v>
      </c>
    </row>
    <row r="661" spans="1:10" x14ac:dyDescent="0.25">
      <c r="A661" s="37"/>
      <c r="B661" s="38"/>
      <c r="C661" s="38"/>
      <c r="D661" s="39"/>
      <c r="E661" s="40"/>
      <c r="F661" s="31" t="str">
        <f>IF(ISBLANK(TCTACTE[[#This Row],[F. Cobro]]),"Pendiente","Abonado")</f>
        <v>Pendiente</v>
      </c>
      <c r="G661" s="37"/>
      <c r="H661" s="45"/>
      <c r="I661" s="13">
        <f>IF(ISBLANK(TCTACTE[[#This Row],[Monto]]),0,IF(ISBLANK(TCTACTE[[#This Row],[F. Cobro]]),E661,0))</f>
        <v>0</v>
      </c>
      <c r="J661" s="13">
        <f>SUBTOTAL(9,$I$2:I661)</f>
        <v>0</v>
      </c>
    </row>
    <row r="662" spans="1:10" x14ac:dyDescent="0.25">
      <c r="A662" s="37"/>
      <c r="B662" s="38"/>
      <c r="C662" s="38"/>
      <c r="D662" s="39"/>
      <c r="E662" s="40"/>
      <c r="F662" s="31" t="str">
        <f>IF(ISBLANK(TCTACTE[[#This Row],[F. Cobro]]),"Pendiente","Abonado")</f>
        <v>Pendiente</v>
      </c>
      <c r="G662" s="37"/>
      <c r="H662" s="45"/>
      <c r="I662" s="13">
        <f>IF(ISBLANK(TCTACTE[[#This Row],[Monto]]),0,IF(ISBLANK(TCTACTE[[#This Row],[F. Cobro]]),E662,0))</f>
        <v>0</v>
      </c>
      <c r="J662" s="13">
        <f>SUBTOTAL(9,$I$2:I662)</f>
        <v>0</v>
      </c>
    </row>
    <row r="663" spans="1:10" x14ac:dyDescent="0.25">
      <c r="A663" s="37"/>
      <c r="B663" s="38"/>
      <c r="C663" s="38"/>
      <c r="D663" s="39"/>
      <c r="E663" s="40"/>
      <c r="F663" s="31" t="str">
        <f>IF(ISBLANK(TCTACTE[[#This Row],[F. Cobro]]),"Pendiente","Abonado")</f>
        <v>Pendiente</v>
      </c>
      <c r="G663" s="37"/>
      <c r="H663" s="45"/>
      <c r="I663" s="13">
        <f>IF(ISBLANK(TCTACTE[[#This Row],[Monto]]),0,IF(ISBLANK(TCTACTE[[#This Row],[F. Cobro]]),E663,0))</f>
        <v>0</v>
      </c>
      <c r="J663" s="13">
        <f>SUBTOTAL(9,$I$2:I663)</f>
        <v>0</v>
      </c>
    </row>
    <row r="664" spans="1:10" x14ac:dyDescent="0.25">
      <c r="A664" s="37"/>
      <c r="B664" s="38"/>
      <c r="C664" s="38"/>
      <c r="D664" s="39"/>
      <c r="E664" s="40"/>
      <c r="F664" s="31" t="str">
        <f>IF(ISBLANK(TCTACTE[[#This Row],[F. Cobro]]),"Pendiente","Abonado")</f>
        <v>Pendiente</v>
      </c>
      <c r="G664" s="37"/>
      <c r="H664" s="45"/>
      <c r="I664" s="13">
        <f>IF(ISBLANK(TCTACTE[[#This Row],[Monto]]),0,IF(ISBLANK(TCTACTE[[#This Row],[F. Cobro]]),E664,0))</f>
        <v>0</v>
      </c>
      <c r="J664" s="13">
        <f>SUBTOTAL(9,$I$2:I664)</f>
        <v>0</v>
      </c>
    </row>
    <row r="665" spans="1:10" x14ac:dyDescent="0.25">
      <c r="A665" s="41"/>
      <c r="B665" s="42"/>
      <c r="C665" s="42"/>
      <c r="D665" s="43"/>
      <c r="E665" s="44"/>
      <c r="F665" s="31" t="str">
        <f>IF(ISBLANK(TCTACTE[[#This Row],[F. Cobro]]),"Pendiente","Abonado")</f>
        <v>Pendiente</v>
      </c>
      <c r="G665" s="41"/>
      <c r="H665" s="47"/>
      <c r="I665" s="13">
        <f>IF(ISBLANK(TCTACTE[[#This Row],[Monto]]),0,IF(ISBLANK(TCTACTE[[#This Row],[F. Cobro]]),E665,0))</f>
        <v>0</v>
      </c>
      <c r="J665" s="13">
        <f>SUBTOTAL(9,$I$2:I665)</f>
        <v>0</v>
      </c>
    </row>
    <row r="666" spans="1:10" x14ac:dyDescent="0.25">
      <c r="A666" s="37"/>
      <c r="B666" s="38"/>
      <c r="C666" s="38"/>
      <c r="D666" s="39"/>
      <c r="E666" s="40"/>
      <c r="F666" s="31" t="str">
        <f>IF(ISBLANK(TCTACTE[[#This Row],[F. Cobro]]),"Pendiente","Abonado")</f>
        <v>Pendiente</v>
      </c>
      <c r="G666" s="41"/>
      <c r="H666" s="45"/>
      <c r="I666" s="13">
        <f>IF(ISBLANK(TCTACTE[[#This Row],[Monto]]),0,IF(ISBLANK(TCTACTE[[#This Row],[F. Cobro]]),E666,0))</f>
        <v>0</v>
      </c>
      <c r="J666" s="13">
        <f>SUBTOTAL(9,$I$2:I666)</f>
        <v>0</v>
      </c>
    </row>
    <row r="667" spans="1:10" x14ac:dyDescent="0.25">
      <c r="A667" s="37"/>
      <c r="B667" s="38"/>
      <c r="C667" s="38"/>
      <c r="D667" s="39"/>
      <c r="E667" s="40"/>
      <c r="F667" s="31" t="str">
        <f>IF(ISBLANK(TCTACTE[[#This Row],[F. Cobro]]),"Pendiente","Abonado")</f>
        <v>Pendiente</v>
      </c>
      <c r="G667" s="41"/>
      <c r="H667" s="45"/>
      <c r="I667" s="13">
        <f>IF(ISBLANK(TCTACTE[[#This Row],[Monto]]),0,IF(ISBLANK(TCTACTE[[#This Row],[F. Cobro]]),E667,0))</f>
        <v>0</v>
      </c>
      <c r="J667" s="13">
        <f>SUBTOTAL(9,$I$2:I667)</f>
        <v>0</v>
      </c>
    </row>
    <row r="668" spans="1:10" x14ac:dyDescent="0.25">
      <c r="A668" s="37"/>
      <c r="B668" s="38"/>
      <c r="C668" s="38"/>
      <c r="D668" s="39"/>
      <c r="E668" s="40"/>
      <c r="F668" s="31" t="str">
        <f>IF(ISBLANK(TCTACTE[[#This Row],[F. Cobro]]),"Pendiente","Abonado")</f>
        <v>Pendiente</v>
      </c>
      <c r="G668" s="41"/>
      <c r="H668" s="45"/>
      <c r="I668" s="13">
        <f>IF(ISBLANK(TCTACTE[[#This Row],[Monto]]),0,IF(ISBLANK(TCTACTE[[#This Row],[F. Cobro]]),E668,0))</f>
        <v>0</v>
      </c>
      <c r="J668" s="13">
        <f>SUBTOTAL(9,$I$2:I668)</f>
        <v>0</v>
      </c>
    </row>
    <row r="669" spans="1:10" x14ac:dyDescent="0.25">
      <c r="A669" s="37"/>
      <c r="B669" s="38"/>
      <c r="C669" s="38"/>
      <c r="D669" s="39"/>
      <c r="E669" s="40"/>
      <c r="F669" s="31" t="str">
        <f>IF(ISBLANK(TCTACTE[[#This Row],[F. Cobro]]),"Pendiente","Abonado")</f>
        <v>Pendiente</v>
      </c>
      <c r="G669" s="37"/>
      <c r="H669" s="45"/>
      <c r="I669" s="13">
        <f>IF(ISBLANK(TCTACTE[[#This Row],[Monto]]),0,IF(ISBLANK(TCTACTE[[#This Row],[F. Cobro]]),E669,0))</f>
        <v>0</v>
      </c>
      <c r="J669" s="13">
        <f>SUBTOTAL(9,$I$2:I669)</f>
        <v>0</v>
      </c>
    </row>
    <row r="670" spans="1:10" x14ac:dyDescent="0.25">
      <c r="A670" s="37"/>
      <c r="B670" s="38"/>
      <c r="C670" s="38"/>
      <c r="D670" s="39"/>
      <c r="E670" s="40"/>
      <c r="F670" s="31" t="str">
        <f>IF(ISBLANK(TCTACTE[[#This Row],[F. Cobro]]),"Pendiente","Abonado")</f>
        <v>Pendiente</v>
      </c>
      <c r="G670" s="37"/>
      <c r="H670" s="45"/>
      <c r="I670" s="13">
        <f>IF(ISBLANK(TCTACTE[[#This Row],[Monto]]),0,IF(ISBLANK(TCTACTE[[#This Row],[F. Cobro]]),E670,0))</f>
        <v>0</v>
      </c>
      <c r="J670" s="13">
        <f>SUBTOTAL(9,$I$2:I670)</f>
        <v>0</v>
      </c>
    </row>
    <row r="671" spans="1:10" x14ac:dyDescent="0.25">
      <c r="A671" s="37"/>
      <c r="B671" s="38"/>
      <c r="C671" s="38"/>
      <c r="D671" s="39"/>
      <c r="E671" s="40"/>
      <c r="F671" s="31" t="str">
        <f>IF(ISBLANK(TCTACTE[[#This Row],[F. Cobro]]),"Pendiente","Abonado")</f>
        <v>Pendiente</v>
      </c>
      <c r="G671" s="37"/>
      <c r="H671" s="45"/>
      <c r="I671" s="13">
        <f>IF(ISBLANK(TCTACTE[[#This Row],[Monto]]),0,IF(ISBLANK(TCTACTE[[#This Row],[F. Cobro]]),E671,0))</f>
        <v>0</v>
      </c>
      <c r="J671" s="13">
        <f>SUBTOTAL(9,$I$2:I671)</f>
        <v>0</v>
      </c>
    </row>
    <row r="672" spans="1:10" x14ac:dyDescent="0.25">
      <c r="A672" s="37"/>
      <c r="B672" s="38"/>
      <c r="C672" s="38"/>
      <c r="D672" s="39"/>
      <c r="E672" s="40"/>
      <c r="F672" s="31" t="str">
        <f>IF(ISBLANK(TCTACTE[[#This Row],[F. Cobro]]),"Pendiente","Abonado")</f>
        <v>Pendiente</v>
      </c>
      <c r="G672" s="37"/>
      <c r="H672" s="45"/>
      <c r="I672" s="13">
        <f>IF(ISBLANK(TCTACTE[[#This Row],[Monto]]),0,IF(ISBLANK(TCTACTE[[#This Row],[F. Cobro]]),E672,0))</f>
        <v>0</v>
      </c>
      <c r="J672" s="13">
        <f>SUBTOTAL(9,$I$2:I672)</f>
        <v>0</v>
      </c>
    </row>
    <row r="673" spans="1:10" x14ac:dyDescent="0.25">
      <c r="A673" s="37"/>
      <c r="B673" s="38"/>
      <c r="C673" s="38"/>
      <c r="D673" s="39"/>
      <c r="E673" s="40"/>
      <c r="F673" s="31" t="str">
        <f>IF(ISBLANK(TCTACTE[[#This Row],[F. Cobro]]),"Pendiente","Abonado")</f>
        <v>Pendiente</v>
      </c>
      <c r="G673" s="37"/>
      <c r="H673" s="45"/>
      <c r="I673" s="13">
        <f>IF(ISBLANK(TCTACTE[[#This Row],[Monto]]),0,IF(ISBLANK(TCTACTE[[#This Row],[F. Cobro]]),E673,0))</f>
        <v>0</v>
      </c>
      <c r="J673" s="13">
        <f>SUBTOTAL(9,$I$2:I673)</f>
        <v>0</v>
      </c>
    </row>
    <row r="674" spans="1:10" x14ac:dyDescent="0.25">
      <c r="A674" s="37"/>
      <c r="B674" s="38"/>
      <c r="C674" s="38"/>
      <c r="D674" s="39"/>
      <c r="E674" s="40"/>
      <c r="F674" s="31" t="str">
        <f>IF(ISBLANK(TCTACTE[[#This Row],[F. Cobro]]),"Pendiente","Abonado")</f>
        <v>Pendiente</v>
      </c>
      <c r="G674" s="37"/>
      <c r="H674" s="45"/>
      <c r="I674" s="13">
        <f>IF(ISBLANK(TCTACTE[[#This Row],[Monto]]),0,IF(ISBLANK(TCTACTE[[#This Row],[F. Cobro]]),E674,0))</f>
        <v>0</v>
      </c>
      <c r="J674" s="13">
        <f>SUBTOTAL(9,$I$2:I674)</f>
        <v>0</v>
      </c>
    </row>
    <row r="675" spans="1:10" x14ac:dyDescent="0.25">
      <c r="A675" s="37"/>
      <c r="B675" s="38"/>
      <c r="C675" s="38"/>
      <c r="D675" s="39"/>
      <c r="E675" s="40"/>
      <c r="F675" s="31" t="str">
        <f>IF(ISBLANK(TCTACTE[[#This Row],[F. Cobro]]),"Pendiente","Abonado")</f>
        <v>Pendiente</v>
      </c>
      <c r="G675" s="37"/>
      <c r="H675" s="45"/>
      <c r="I675" s="13">
        <f>IF(ISBLANK(TCTACTE[[#This Row],[Monto]]),0,IF(ISBLANK(TCTACTE[[#This Row],[F. Cobro]]),E675,0))</f>
        <v>0</v>
      </c>
      <c r="J675" s="13">
        <f>SUBTOTAL(9,$I$2:I675)</f>
        <v>0</v>
      </c>
    </row>
    <row r="676" spans="1:10" x14ac:dyDescent="0.25">
      <c r="A676" s="37"/>
      <c r="B676" s="38"/>
      <c r="C676" s="38"/>
      <c r="D676" s="39"/>
      <c r="E676" s="40"/>
      <c r="F676" s="31" t="str">
        <f>IF(ISBLANK(TCTACTE[[#This Row],[F. Cobro]]),"Pendiente","Abonado")</f>
        <v>Pendiente</v>
      </c>
      <c r="G676" s="37"/>
      <c r="H676" s="45"/>
      <c r="I676" s="13">
        <f>IF(ISBLANK(TCTACTE[[#This Row],[Monto]]),0,IF(ISBLANK(TCTACTE[[#This Row],[F. Cobro]]),E676,0))</f>
        <v>0</v>
      </c>
      <c r="J676" s="13">
        <f>SUBTOTAL(9,$I$2:I676)</f>
        <v>0</v>
      </c>
    </row>
    <row r="677" spans="1:10" x14ac:dyDescent="0.25">
      <c r="A677" s="37"/>
      <c r="B677" s="38"/>
      <c r="C677" s="38"/>
      <c r="D677" s="39"/>
      <c r="E677" s="40"/>
      <c r="F677" s="31" t="str">
        <f>IF(ISBLANK(TCTACTE[[#This Row],[F. Cobro]]),"Pendiente","Abonado")</f>
        <v>Pendiente</v>
      </c>
      <c r="G677" s="37"/>
      <c r="H677" s="45"/>
      <c r="I677" s="13">
        <f>IF(ISBLANK(TCTACTE[[#This Row],[Monto]]),0,IF(ISBLANK(TCTACTE[[#This Row],[F. Cobro]]),E677,0))</f>
        <v>0</v>
      </c>
      <c r="J677" s="13">
        <f>SUBTOTAL(9,$I$2:I677)</f>
        <v>0</v>
      </c>
    </row>
    <row r="678" spans="1:10" x14ac:dyDescent="0.25">
      <c r="A678" s="37"/>
      <c r="B678" s="38"/>
      <c r="C678" s="38"/>
      <c r="D678" s="39"/>
      <c r="E678" s="40"/>
      <c r="F678" s="31" t="str">
        <f>IF(ISBLANK(TCTACTE[[#This Row],[F. Cobro]]),"Pendiente","Abonado")</f>
        <v>Pendiente</v>
      </c>
      <c r="G678" s="37"/>
      <c r="H678" s="45"/>
      <c r="I678" s="13">
        <f>IF(ISBLANK(TCTACTE[[#This Row],[Monto]]),0,IF(ISBLANK(TCTACTE[[#This Row],[F. Cobro]]),E678,0))</f>
        <v>0</v>
      </c>
      <c r="J678" s="13">
        <f>SUBTOTAL(9,$I$2:I678)</f>
        <v>0</v>
      </c>
    </row>
    <row r="679" spans="1:10" x14ac:dyDescent="0.25">
      <c r="A679" s="37"/>
      <c r="B679" s="38"/>
      <c r="C679" s="38"/>
      <c r="D679" s="39"/>
      <c r="E679" s="40"/>
      <c r="F679" s="31" t="str">
        <f>IF(ISBLANK(TCTACTE[[#This Row],[F. Cobro]]),"Pendiente","Abonado")</f>
        <v>Pendiente</v>
      </c>
      <c r="G679" s="37"/>
      <c r="H679" s="45"/>
      <c r="I679" s="13">
        <f>IF(ISBLANK(TCTACTE[[#This Row],[Monto]]),0,IF(ISBLANK(TCTACTE[[#This Row],[F. Cobro]]),E679,0))</f>
        <v>0</v>
      </c>
      <c r="J679" s="13">
        <f>SUBTOTAL(9,$I$2:I679)</f>
        <v>0</v>
      </c>
    </row>
    <row r="680" spans="1:10" x14ac:dyDescent="0.25">
      <c r="A680" s="37"/>
      <c r="B680" s="38"/>
      <c r="C680" s="38"/>
      <c r="D680" s="39"/>
      <c r="E680" s="40"/>
      <c r="F680" s="31" t="str">
        <f>IF(ISBLANK(TCTACTE[[#This Row],[F. Cobro]]),"Pendiente","Abonado")</f>
        <v>Pendiente</v>
      </c>
      <c r="G680" s="37"/>
      <c r="H680" s="45"/>
      <c r="I680" s="13">
        <f>IF(ISBLANK(TCTACTE[[#This Row],[Monto]]),0,IF(ISBLANK(TCTACTE[[#This Row],[F. Cobro]]),E680,0))</f>
        <v>0</v>
      </c>
      <c r="J680" s="13">
        <f>SUBTOTAL(9,$I$2:I680)</f>
        <v>0</v>
      </c>
    </row>
    <row r="681" spans="1:10" x14ac:dyDescent="0.25">
      <c r="A681" s="37"/>
      <c r="B681" s="38"/>
      <c r="C681" s="38"/>
      <c r="D681" s="39"/>
      <c r="E681" s="40"/>
      <c r="F681" s="31" t="str">
        <f>IF(ISBLANK(TCTACTE[[#This Row],[F. Cobro]]),"Pendiente","Abonado")</f>
        <v>Pendiente</v>
      </c>
      <c r="G681" s="37"/>
      <c r="H681" s="45"/>
      <c r="I681" s="13">
        <f>IF(ISBLANK(TCTACTE[[#This Row],[Monto]]),0,IF(ISBLANK(TCTACTE[[#This Row],[F. Cobro]]),E681,0))</f>
        <v>0</v>
      </c>
      <c r="J681" s="13">
        <f>SUBTOTAL(9,$I$2:I681)</f>
        <v>0</v>
      </c>
    </row>
    <row r="682" spans="1:10" x14ac:dyDescent="0.25">
      <c r="A682" s="37"/>
      <c r="B682" s="38"/>
      <c r="C682" s="38"/>
      <c r="D682" s="39"/>
      <c r="E682" s="40"/>
      <c r="F682" s="31" t="str">
        <f>IF(ISBLANK(TCTACTE[[#This Row],[F. Cobro]]),"Pendiente","Abonado")</f>
        <v>Pendiente</v>
      </c>
      <c r="G682" s="37"/>
      <c r="H682" s="45"/>
      <c r="I682" s="13">
        <f>IF(ISBLANK(TCTACTE[[#This Row],[Monto]]),0,IF(ISBLANK(TCTACTE[[#This Row],[F. Cobro]]),E682,0))</f>
        <v>0</v>
      </c>
      <c r="J682" s="13">
        <f>SUBTOTAL(9,$I$2:I682)</f>
        <v>0</v>
      </c>
    </row>
    <row r="683" spans="1:10" x14ac:dyDescent="0.25">
      <c r="A683" s="37"/>
      <c r="B683" s="38"/>
      <c r="C683" s="38"/>
      <c r="D683" s="39"/>
      <c r="E683" s="40"/>
      <c r="F683" s="31" t="str">
        <f>IF(ISBLANK(TCTACTE[[#This Row],[F. Cobro]]),"Pendiente","Abonado")</f>
        <v>Pendiente</v>
      </c>
      <c r="G683" s="37"/>
      <c r="H683" s="45"/>
      <c r="I683" s="13">
        <f>IF(ISBLANK(TCTACTE[[#This Row],[Monto]]),0,IF(ISBLANK(TCTACTE[[#This Row],[F. Cobro]]),E683,0))</f>
        <v>0</v>
      </c>
      <c r="J683" s="13">
        <f>SUBTOTAL(9,$I$2:I683)</f>
        <v>0</v>
      </c>
    </row>
    <row r="684" spans="1:10" x14ac:dyDescent="0.25">
      <c r="A684" s="37"/>
      <c r="B684" s="38"/>
      <c r="C684" s="38"/>
      <c r="D684" s="39"/>
      <c r="E684" s="40"/>
      <c r="F684" s="31" t="str">
        <f>IF(ISBLANK(TCTACTE[[#This Row],[F. Cobro]]),"Pendiente","Abonado")</f>
        <v>Pendiente</v>
      </c>
      <c r="G684" s="37"/>
      <c r="H684" s="45"/>
      <c r="I684" s="13">
        <f>IF(ISBLANK(TCTACTE[[#This Row],[Monto]]),0,IF(ISBLANK(TCTACTE[[#This Row],[F. Cobro]]),E684,0))</f>
        <v>0</v>
      </c>
      <c r="J684" s="13">
        <f>SUBTOTAL(9,$I$2:I684)</f>
        <v>0</v>
      </c>
    </row>
    <row r="685" spans="1:10" x14ac:dyDescent="0.25">
      <c r="A685" s="37"/>
      <c r="B685" s="38"/>
      <c r="C685" s="38"/>
      <c r="D685" s="39"/>
      <c r="E685" s="40"/>
      <c r="F685" s="31" t="str">
        <f>IF(ISBLANK(TCTACTE[[#This Row],[F. Cobro]]),"Pendiente","Abonado")</f>
        <v>Pendiente</v>
      </c>
      <c r="G685" s="37"/>
      <c r="H685" s="45"/>
      <c r="I685" s="13">
        <f>IF(ISBLANK(TCTACTE[[#This Row],[Monto]]),0,IF(ISBLANK(TCTACTE[[#This Row],[F. Cobro]]),E685,0))</f>
        <v>0</v>
      </c>
      <c r="J685" s="13">
        <f>SUBTOTAL(9,$I$2:I685)</f>
        <v>0</v>
      </c>
    </row>
    <row r="686" spans="1:10" x14ac:dyDescent="0.25">
      <c r="A686" s="37"/>
      <c r="B686" s="38"/>
      <c r="C686" s="38"/>
      <c r="D686" s="39"/>
      <c r="E686" s="40"/>
      <c r="F686" s="31" t="str">
        <f>IF(ISBLANK(TCTACTE[[#This Row],[F. Cobro]]),"Pendiente","Abonado")</f>
        <v>Pendiente</v>
      </c>
      <c r="G686" s="37"/>
      <c r="H686" s="45"/>
      <c r="I686" s="13">
        <f>IF(ISBLANK(TCTACTE[[#This Row],[Monto]]),0,IF(ISBLANK(TCTACTE[[#This Row],[F. Cobro]]),E686,0))</f>
        <v>0</v>
      </c>
      <c r="J686" s="13">
        <f>SUBTOTAL(9,$I$2:I686)</f>
        <v>0</v>
      </c>
    </row>
    <row r="687" spans="1:10" x14ac:dyDescent="0.25">
      <c r="A687" s="37"/>
      <c r="B687" s="38"/>
      <c r="C687" s="38"/>
      <c r="D687" s="39"/>
      <c r="E687" s="40"/>
      <c r="F687" s="31" t="str">
        <f>IF(ISBLANK(TCTACTE[[#This Row],[F. Cobro]]),"Pendiente","Abonado")</f>
        <v>Pendiente</v>
      </c>
      <c r="G687" s="37"/>
      <c r="H687" s="45"/>
      <c r="I687" s="13">
        <f>IF(ISBLANK(TCTACTE[[#This Row],[Monto]]),0,IF(ISBLANK(TCTACTE[[#This Row],[F. Cobro]]),E687,0))</f>
        <v>0</v>
      </c>
      <c r="J687" s="13">
        <f>SUBTOTAL(9,$I$2:I687)</f>
        <v>0</v>
      </c>
    </row>
    <row r="688" spans="1:10" x14ac:dyDescent="0.25">
      <c r="A688" s="37"/>
      <c r="B688" s="38"/>
      <c r="C688" s="38"/>
      <c r="D688" s="39"/>
      <c r="E688" s="40"/>
      <c r="F688" s="31" t="str">
        <f>IF(ISBLANK(TCTACTE[[#This Row],[F. Cobro]]),"Pendiente","Abonado")</f>
        <v>Pendiente</v>
      </c>
      <c r="G688" s="37"/>
      <c r="H688" s="45"/>
      <c r="I688" s="13">
        <f>IF(ISBLANK(TCTACTE[[#This Row],[Monto]]),0,IF(ISBLANK(TCTACTE[[#This Row],[F. Cobro]]),E688,0))</f>
        <v>0</v>
      </c>
      <c r="J688" s="13">
        <f>SUBTOTAL(9,$I$2:I688)</f>
        <v>0</v>
      </c>
    </row>
    <row r="689" spans="1:10" x14ac:dyDescent="0.25">
      <c r="A689" s="37"/>
      <c r="B689" s="38"/>
      <c r="C689" s="38"/>
      <c r="D689" s="39"/>
      <c r="E689" s="40"/>
      <c r="F689" s="31" t="str">
        <f>IF(ISBLANK(TCTACTE[[#This Row],[F. Cobro]]),"Pendiente","Abonado")</f>
        <v>Pendiente</v>
      </c>
      <c r="G689" s="37"/>
      <c r="H689" s="45"/>
      <c r="I689" s="13">
        <f>IF(ISBLANK(TCTACTE[[#This Row],[Monto]]),0,IF(ISBLANK(TCTACTE[[#This Row],[F. Cobro]]),E689,0))</f>
        <v>0</v>
      </c>
      <c r="J689" s="13">
        <f>SUBTOTAL(9,$I$2:I689)</f>
        <v>0</v>
      </c>
    </row>
    <row r="690" spans="1:10" x14ac:dyDescent="0.25">
      <c r="A690" s="37"/>
      <c r="B690" s="38"/>
      <c r="C690" s="38"/>
      <c r="D690" s="39"/>
      <c r="E690" s="40"/>
      <c r="F690" s="31" t="str">
        <f>IF(ISBLANK(TCTACTE[[#This Row],[F. Cobro]]),"Pendiente","Abonado")</f>
        <v>Pendiente</v>
      </c>
      <c r="G690" s="37"/>
      <c r="H690" s="45"/>
      <c r="I690" s="13">
        <f>IF(ISBLANK(TCTACTE[[#This Row],[Monto]]),0,IF(ISBLANK(TCTACTE[[#This Row],[F. Cobro]]),E690,0))</f>
        <v>0</v>
      </c>
      <c r="J690" s="13">
        <f>SUBTOTAL(9,$I$2:I690)</f>
        <v>0</v>
      </c>
    </row>
    <row r="691" spans="1:10" x14ac:dyDescent="0.25">
      <c r="A691" s="37"/>
      <c r="B691" s="38"/>
      <c r="C691" s="38"/>
      <c r="D691" s="39"/>
      <c r="E691" s="40"/>
      <c r="F691" s="31" t="str">
        <f>IF(ISBLANK(TCTACTE[[#This Row],[F. Cobro]]),"Pendiente","Abonado")</f>
        <v>Pendiente</v>
      </c>
      <c r="G691" s="37"/>
      <c r="H691" s="45"/>
      <c r="I691" s="13">
        <f>IF(ISBLANK(TCTACTE[[#This Row],[Monto]]),0,IF(ISBLANK(TCTACTE[[#This Row],[F. Cobro]]),E691,0))</f>
        <v>0</v>
      </c>
      <c r="J691" s="13">
        <f>SUBTOTAL(9,$I$2:I691)</f>
        <v>0</v>
      </c>
    </row>
    <row r="692" spans="1:10" x14ac:dyDescent="0.25">
      <c r="A692" s="37"/>
      <c r="B692" s="38"/>
      <c r="C692" s="38"/>
      <c r="D692" s="39"/>
      <c r="E692" s="40"/>
      <c r="F692" s="31" t="str">
        <f>IF(ISBLANK(TCTACTE[[#This Row],[F. Cobro]]),"Pendiente","Abonado")</f>
        <v>Pendiente</v>
      </c>
      <c r="G692" s="37"/>
      <c r="H692" s="45"/>
      <c r="I692" s="13">
        <f>IF(ISBLANK(TCTACTE[[#This Row],[Monto]]),0,IF(ISBLANK(TCTACTE[[#This Row],[F. Cobro]]),E692,0))</f>
        <v>0</v>
      </c>
      <c r="J692" s="13">
        <f>SUBTOTAL(9,$I$2:I692)</f>
        <v>0</v>
      </c>
    </row>
    <row r="693" spans="1:10" x14ac:dyDescent="0.25">
      <c r="A693" s="37"/>
      <c r="B693" s="38"/>
      <c r="C693" s="38"/>
      <c r="D693" s="39"/>
      <c r="E693" s="40"/>
      <c r="F693" s="31" t="str">
        <f>IF(ISBLANK(TCTACTE[[#This Row],[F. Cobro]]),"Pendiente","Abonado")</f>
        <v>Pendiente</v>
      </c>
      <c r="G693" s="37"/>
      <c r="H693" s="45"/>
      <c r="I693" s="13">
        <f>IF(ISBLANK(TCTACTE[[#This Row],[Monto]]),0,IF(ISBLANK(TCTACTE[[#This Row],[F. Cobro]]),E693,0))</f>
        <v>0</v>
      </c>
      <c r="J693" s="13">
        <f>SUBTOTAL(9,$I$2:I693)</f>
        <v>0</v>
      </c>
    </row>
    <row r="694" spans="1:10" x14ac:dyDescent="0.25">
      <c r="A694" s="37"/>
      <c r="B694" s="38"/>
      <c r="C694" s="38"/>
      <c r="D694" s="39"/>
      <c r="E694" s="40"/>
      <c r="F694" s="31" t="str">
        <f>IF(ISBLANK(TCTACTE[[#This Row],[F. Cobro]]),"Pendiente","Abonado")</f>
        <v>Pendiente</v>
      </c>
      <c r="G694" s="37"/>
      <c r="H694" s="45"/>
      <c r="I694" s="13">
        <f>IF(ISBLANK(TCTACTE[[#This Row],[Monto]]),0,IF(ISBLANK(TCTACTE[[#This Row],[F. Cobro]]),E694,0))</f>
        <v>0</v>
      </c>
      <c r="J694" s="13">
        <f>SUBTOTAL(9,$I$2:I694)</f>
        <v>0</v>
      </c>
    </row>
    <row r="695" spans="1:10" x14ac:dyDescent="0.25">
      <c r="A695" s="37"/>
      <c r="B695" s="38"/>
      <c r="C695" s="38"/>
      <c r="D695" s="39"/>
      <c r="E695" s="40"/>
      <c r="F695" s="31" t="str">
        <f>IF(ISBLANK(TCTACTE[[#This Row],[F. Cobro]]),"Pendiente","Abonado")</f>
        <v>Pendiente</v>
      </c>
      <c r="G695" s="37"/>
      <c r="H695" s="45"/>
      <c r="I695" s="13">
        <f>IF(ISBLANK(TCTACTE[[#This Row],[Monto]]),0,IF(ISBLANK(TCTACTE[[#This Row],[F. Cobro]]),E695,0))</f>
        <v>0</v>
      </c>
      <c r="J695" s="13">
        <f>SUBTOTAL(9,$I$2:I695)</f>
        <v>0</v>
      </c>
    </row>
    <row r="696" spans="1:10" x14ac:dyDescent="0.25">
      <c r="A696" s="37"/>
      <c r="B696" s="38"/>
      <c r="C696" s="38"/>
      <c r="D696" s="39"/>
      <c r="E696" s="40"/>
      <c r="F696" s="31" t="str">
        <f>IF(ISBLANK(TCTACTE[[#This Row],[F. Cobro]]),"Pendiente","Abonado")</f>
        <v>Pendiente</v>
      </c>
      <c r="G696" s="37"/>
      <c r="H696" s="45"/>
      <c r="I696" s="13">
        <f>IF(ISBLANK(TCTACTE[[#This Row],[Monto]]),0,IF(ISBLANK(TCTACTE[[#This Row],[F. Cobro]]),E696,0))</f>
        <v>0</v>
      </c>
      <c r="J696" s="13">
        <f>SUBTOTAL(9,$I$2:I696)</f>
        <v>0</v>
      </c>
    </row>
    <row r="697" spans="1:10" x14ac:dyDescent="0.25">
      <c r="A697" s="37"/>
      <c r="B697" s="38"/>
      <c r="C697" s="38"/>
      <c r="D697" s="39"/>
      <c r="E697" s="40"/>
      <c r="F697" s="31" t="str">
        <f>IF(ISBLANK(TCTACTE[[#This Row],[F. Cobro]]),"Pendiente","Abonado")</f>
        <v>Pendiente</v>
      </c>
      <c r="G697" s="37"/>
      <c r="H697" s="45"/>
      <c r="I697" s="13">
        <f>IF(ISBLANK(TCTACTE[[#This Row],[Monto]]),0,IF(ISBLANK(TCTACTE[[#This Row],[F. Cobro]]),E697,0))</f>
        <v>0</v>
      </c>
      <c r="J697" s="13">
        <f>SUBTOTAL(9,$I$2:I697)</f>
        <v>0</v>
      </c>
    </row>
    <row r="698" spans="1:10" x14ac:dyDescent="0.25">
      <c r="A698" s="37"/>
      <c r="B698" s="38"/>
      <c r="C698" s="38"/>
      <c r="D698" s="39"/>
      <c r="E698" s="40"/>
      <c r="F698" s="31" t="str">
        <f>IF(ISBLANK(TCTACTE[[#This Row],[F. Cobro]]),"Pendiente","Abonado")</f>
        <v>Pendiente</v>
      </c>
      <c r="G698" s="37"/>
      <c r="H698" s="45"/>
      <c r="I698" s="13">
        <f>IF(ISBLANK(TCTACTE[[#This Row],[Monto]]),0,IF(ISBLANK(TCTACTE[[#This Row],[F. Cobro]]),E698,0))</f>
        <v>0</v>
      </c>
      <c r="J698" s="13">
        <f>SUBTOTAL(9,$I$2:I698)</f>
        <v>0</v>
      </c>
    </row>
    <row r="699" spans="1:10" x14ac:dyDescent="0.25">
      <c r="A699" s="37"/>
      <c r="B699" s="38"/>
      <c r="C699" s="38"/>
      <c r="D699" s="39"/>
      <c r="E699" s="40"/>
      <c r="F699" s="31" t="str">
        <f>IF(ISBLANK(TCTACTE[[#This Row],[F. Cobro]]),"Pendiente","Abonado")</f>
        <v>Pendiente</v>
      </c>
      <c r="G699" s="37"/>
      <c r="H699" s="45"/>
      <c r="I699" s="13">
        <f>IF(ISBLANK(TCTACTE[[#This Row],[Monto]]),0,IF(ISBLANK(TCTACTE[[#This Row],[F. Cobro]]),E699,0))</f>
        <v>0</v>
      </c>
      <c r="J699" s="13">
        <f>SUBTOTAL(9,$I$2:I699)</f>
        <v>0</v>
      </c>
    </row>
    <row r="700" spans="1:10" x14ac:dyDescent="0.25">
      <c r="A700" s="37"/>
      <c r="B700" s="38"/>
      <c r="C700" s="38"/>
      <c r="D700" s="39"/>
      <c r="E700" s="40"/>
      <c r="F700" s="31" t="str">
        <f>IF(ISBLANK(TCTACTE[[#This Row],[F. Cobro]]),"Pendiente","Abonado")</f>
        <v>Pendiente</v>
      </c>
      <c r="G700" s="37"/>
      <c r="H700" s="45"/>
      <c r="I700" s="13">
        <f>IF(ISBLANK(TCTACTE[[#This Row],[Monto]]),0,IF(ISBLANK(TCTACTE[[#This Row],[F. Cobro]]),E700,0))</f>
        <v>0</v>
      </c>
      <c r="J700" s="13">
        <f>SUBTOTAL(9,$I$2:I700)</f>
        <v>0</v>
      </c>
    </row>
    <row r="701" spans="1:10" x14ac:dyDescent="0.25">
      <c r="A701" s="37"/>
      <c r="B701" s="38"/>
      <c r="C701" s="38"/>
      <c r="D701" s="39"/>
      <c r="E701" s="40"/>
      <c r="F701" s="31" t="str">
        <f>IF(ISBLANK(TCTACTE[[#This Row],[F. Cobro]]),"Pendiente","Abonado")</f>
        <v>Pendiente</v>
      </c>
      <c r="G701" s="37"/>
      <c r="H701" s="45"/>
      <c r="I701" s="13">
        <f>IF(ISBLANK(TCTACTE[[#This Row],[Monto]]),0,IF(ISBLANK(TCTACTE[[#This Row],[F. Cobro]]),E701,0))</f>
        <v>0</v>
      </c>
      <c r="J701" s="13">
        <f>SUBTOTAL(9,$I$2:I701)</f>
        <v>0</v>
      </c>
    </row>
    <row r="702" spans="1:10" x14ac:dyDescent="0.25">
      <c r="A702" s="37"/>
      <c r="B702" s="38"/>
      <c r="C702" s="38"/>
      <c r="D702" s="39"/>
      <c r="E702" s="40"/>
      <c r="F702" s="31" t="str">
        <f>IF(ISBLANK(TCTACTE[[#This Row],[F. Cobro]]),"Pendiente","Abonado")</f>
        <v>Pendiente</v>
      </c>
      <c r="G702" s="37"/>
      <c r="H702" s="45"/>
      <c r="I702" s="13">
        <f>IF(ISBLANK(TCTACTE[[#This Row],[Monto]]),0,IF(ISBLANK(TCTACTE[[#This Row],[F. Cobro]]),E702,0))</f>
        <v>0</v>
      </c>
      <c r="J702" s="13">
        <f>SUBTOTAL(9,$I$2:I702)</f>
        <v>0</v>
      </c>
    </row>
    <row r="703" spans="1:10" x14ac:dyDescent="0.25">
      <c r="A703" s="37"/>
      <c r="B703" s="38"/>
      <c r="C703" s="38"/>
      <c r="D703" s="39"/>
      <c r="E703" s="40"/>
      <c r="F703" s="31" t="str">
        <f>IF(ISBLANK(TCTACTE[[#This Row],[F. Cobro]]),"Pendiente","Abonado")</f>
        <v>Pendiente</v>
      </c>
      <c r="G703" s="37"/>
      <c r="H703" s="45"/>
      <c r="I703" s="13">
        <f>IF(ISBLANK(TCTACTE[[#This Row],[Monto]]),0,IF(ISBLANK(TCTACTE[[#This Row],[F. Cobro]]),E703,0))</f>
        <v>0</v>
      </c>
      <c r="J703" s="13">
        <f>SUBTOTAL(9,$I$2:I703)</f>
        <v>0</v>
      </c>
    </row>
    <row r="704" spans="1:10" x14ac:dyDescent="0.25">
      <c r="A704" s="37"/>
      <c r="B704" s="38"/>
      <c r="C704" s="38"/>
      <c r="D704" s="39"/>
      <c r="E704" s="40"/>
      <c r="F704" s="31" t="str">
        <f>IF(ISBLANK(TCTACTE[[#This Row],[F. Cobro]]),"Pendiente","Abonado")</f>
        <v>Pendiente</v>
      </c>
      <c r="G704" s="37"/>
      <c r="H704" s="45"/>
      <c r="I704" s="13">
        <f>IF(ISBLANK(TCTACTE[[#This Row],[Monto]]),0,IF(ISBLANK(TCTACTE[[#This Row],[F. Cobro]]),E704,0))</f>
        <v>0</v>
      </c>
      <c r="J704" s="13">
        <f>SUBTOTAL(9,$I$2:I704)</f>
        <v>0</v>
      </c>
    </row>
    <row r="705" spans="1:10" x14ac:dyDescent="0.25">
      <c r="A705" s="37"/>
      <c r="B705" s="38"/>
      <c r="C705" s="38"/>
      <c r="D705" s="39"/>
      <c r="E705" s="40"/>
      <c r="F705" s="31" t="str">
        <f>IF(ISBLANK(TCTACTE[[#This Row],[F. Cobro]]),"Pendiente","Abonado")</f>
        <v>Pendiente</v>
      </c>
      <c r="G705" s="37"/>
      <c r="H705" s="45"/>
      <c r="I705" s="13">
        <f>IF(ISBLANK(TCTACTE[[#This Row],[Monto]]),0,IF(ISBLANK(TCTACTE[[#This Row],[F. Cobro]]),E705,0))</f>
        <v>0</v>
      </c>
      <c r="J705" s="13">
        <f>SUBTOTAL(9,$I$2:I705)</f>
        <v>0</v>
      </c>
    </row>
    <row r="706" spans="1:10" x14ac:dyDescent="0.25">
      <c r="A706" s="37"/>
      <c r="B706" s="38"/>
      <c r="C706" s="38"/>
      <c r="D706" s="39"/>
      <c r="E706" s="40"/>
      <c r="F706" s="31" t="str">
        <f>IF(ISBLANK(TCTACTE[[#This Row],[F. Cobro]]),"Pendiente","Abonado")</f>
        <v>Pendiente</v>
      </c>
      <c r="G706" s="37"/>
      <c r="H706" s="45"/>
      <c r="I706" s="13">
        <f>IF(ISBLANK(TCTACTE[[#This Row],[Monto]]),0,IF(ISBLANK(TCTACTE[[#This Row],[F. Cobro]]),E706,0))</f>
        <v>0</v>
      </c>
      <c r="J706" s="13">
        <f>SUBTOTAL(9,$I$2:I706)</f>
        <v>0</v>
      </c>
    </row>
    <row r="707" spans="1:10" x14ac:dyDescent="0.25">
      <c r="A707" s="37"/>
      <c r="B707" s="38"/>
      <c r="C707" s="38"/>
      <c r="D707" s="39"/>
      <c r="E707" s="40"/>
      <c r="F707" s="31" t="str">
        <f>IF(ISBLANK(TCTACTE[[#This Row],[F. Cobro]]),"Pendiente","Abonado")</f>
        <v>Pendiente</v>
      </c>
      <c r="G707" s="37"/>
      <c r="H707" s="45"/>
      <c r="I707" s="13">
        <f>IF(ISBLANK(TCTACTE[[#This Row],[Monto]]),0,IF(ISBLANK(TCTACTE[[#This Row],[F. Cobro]]),E707,0))</f>
        <v>0</v>
      </c>
      <c r="J707" s="13">
        <f>SUBTOTAL(9,$I$2:I707)</f>
        <v>0</v>
      </c>
    </row>
    <row r="708" spans="1:10" x14ac:dyDescent="0.25">
      <c r="A708" s="37"/>
      <c r="B708" s="38"/>
      <c r="C708" s="38"/>
      <c r="D708" s="39"/>
      <c r="E708" s="40"/>
      <c r="F708" s="31" t="str">
        <f>IF(ISBLANK(TCTACTE[[#This Row],[F. Cobro]]),"Pendiente","Abonado")</f>
        <v>Pendiente</v>
      </c>
      <c r="G708" s="37"/>
      <c r="H708" s="45"/>
      <c r="I708" s="13">
        <f>IF(ISBLANK(TCTACTE[[#This Row],[Monto]]),0,IF(ISBLANK(TCTACTE[[#This Row],[F. Cobro]]),E708,0))</f>
        <v>0</v>
      </c>
      <c r="J708" s="13">
        <f>SUBTOTAL(9,$I$2:I708)</f>
        <v>0</v>
      </c>
    </row>
    <row r="709" spans="1:10" x14ac:dyDescent="0.25">
      <c r="A709" s="37"/>
      <c r="B709" s="38"/>
      <c r="C709" s="38"/>
      <c r="D709" s="39"/>
      <c r="E709" s="40"/>
      <c r="F709" s="31" t="str">
        <f>IF(ISBLANK(TCTACTE[[#This Row],[F. Cobro]]),"Pendiente","Abonado")</f>
        <v>Pendiente</v>
      </c>
      <c r="G709" s="37"/>
      <c r="H709" s="45"/>
      <c r="I709" s="13">
        <f>IF(ISBLANK(TCTACTE[[#This Row],[Monto]]),0,IF(ISBLANK(TCTACTE[[#This Row],[F. Cobro]]),E709,0))</f>
        <v>0</v>
      </c>
      <c r="J709" s="13">
        <f>SUBTOTAL(9,$I$2:I709)</f>
        <v>0</v>
      </c>
    </row>
    <row r="710" spans="1:10" x14ac:dyDescent="0.25">
      <c r="A710" s="37"/>
      <c r="B710" s="38"/>
      <c r="C710" s="38"/>
      <c r="D710" s="39"/>
      <c r="E710" s="40"/>
      <c r="F710" s="31" t="str">
        <f>IF(ISBLANK(TCTACTE[[#This Row],[F. Cobro]]),"Pendiente","Abonado")</f>
        <v>Pendiente</v>
      </c>
      <c r="G710" s="37"/>
      <c r="H710" s="45"/>
      <c r="I710" s="13">
        <f>IF(ISBLANK(TCTACTE[[#This Row],[Monto]]),0,IF(ISBLANK(TCTACTE[[#This Row],[F. Cobro]]),E710,0))</f>
        <v>0</v>
      </c>
      <c r="J710" s="13">
        <f>SUBTOTAL(9,$I$2:I710)</f>
        <v>0</v>
      </c>
    </row>
    <row r="711" spans="1:10" x14ac:dyDescent="0.25">
      <c r="A711" s="37"/>
      <c r="B711" s="38"/>
      <c r="C711" s="38"/>
      <c r="D711" s="39"/>
      <c r="E711" s="40"/>
      <c r="F711" s="31" t="str">
        <f>IF(ISBLANK(TCTACTE[[#This Row],[F. Cobro]]),"Pendiente","Abonado")</f>
        <v>Pendiente</v>
      </c>
      <c r="G711" s="37"/>
      <c r="H711" s="45"/>
      <c r="I711" s="13">
        <f>IF(ISBLANK(TCTACTE[[#This Row],[Monto]]),0,IF(ISBLANK(TCTACTE[[#This Row],[F. Cobro]]),E711,0))</f>
        <v>0</v>
      </c>
      <c r="J711" s="13">
        <f>SUBTOTAL(9,$I$2:I711)</f>
        <v>0</v>
      </c>
    </row>
    <row r="712" spans="1:10" x14ac:dyDescent="0.25">
      <c r="A712" s="37"/>
      <c r="B712" s="38"/>
      <c r="C712" s="38"/>
      <c r="D712" s="39"/>
      <c r="E712" s="40"/>
      <c r="F712" s="31" t="str">
        <f>IF(ISBLANK(TCTACTE[[#This Row],[F. Cobro]]),"Pendiente","Abonado")</f>
        <v>Pendiente</v>
      </c>
      <c r="G712" s="37"/>
      <c r="H712" s="45"/>
      <c r="I712" s="13">
        <f>IF(ISBLANK(TCTACTE[[#This Row],[Monto]]),0,IF(ISBLANK(TCTACTE[[#This Row],[F. Cobro]]),E712,0))</f>
        <v>0</v>
      </c>
      <c r="J712" s="13">
        <f>SUBTOTAL(9,$I$2:I712)</f>
        <v>0</v>
      </c>
    </row>
    <row r="713" spans="1:10" x14ac:dyDescent="0.25">
      <c r="A713" s="37"/>
      <c r="B713" s="38"/>
      <c r="C713" s="38"/>
      <c r="D713" s="39"/>
      <c r="E713" s="40"/>
      <c r="F713" s="31" t="str">
        <f>IF(ISBLANK(TCTACTE[[#This Row],[F. Cobro]]),"Pendiente","Abonado")</f>
        <v>Pendiente</v>
      </c>
      <c r="G713" s="37"/>
      <c r="H713" s="45"/>
      <c r="I713" s="13">
        <f>IF(ISBLANK(TCTACTE[[#This Row],[Monto]]),0,IF(ISBLANK(TCTACTE[[#This Row],[F. Cobro]]),E713,0))</f>
        <v>0</v>
      </c>
      <c r="J713" s="13">
        <f>SUBTOTAL(9,$I$2:I713)</f>
        <v>0</v>
      </c>
    </row>
    <row r="714" spans="1:10" x14ac:dyDescent="0.25">
      <c r="A714" s="37"/>
      <c r="B714" s="38"/>
      <c r="C714" s="38"/>
      <c r="D714" s="39"/>
      <c r="E714" s="40"/>
      <c r="F714" s="31" t="str">
        <f>IF(ISBLANK(TCTACTE[[#This Row],[F. Cobro]]),"Pendiente","Abonado")</f>
        <v>Pendiente</v>
      </c>
      <c r="G714" s="37"/>
      <c r="H714" s="45"/>
      <c r="I714" s="13">
        <f>IF(ISBLANK(TCTACTE[[#This Row],[Monto]]),0,IF(ISBLANK(TCTACTE[[#This Row],[F. Cobro]]),E714,0))</f>
        <v>0</v>
      </c>
      <c r="J714" s="13">
        <f>SUBTOTAL(9,$I$2:I714)</f>
        <v>0</v>
      </c>
    </row>
    <row r="715" spans="1:10" x14ac:dyDescent="0.25">
      <c r="A715" s="37"/>
      <c r="B715" s="38"/>
      <c r="C715" s="38"/>
      <c r="D715" s="39"/>
      <c r="E715" s="40"/>
      <c r="F715" s="31" t="str">
        <f>IF(ISBLANK(TCTACTE[[#This Row],[F. Cobro]]),"Pendiente","Abonado")</f>
        <v>Pendiente</v>
      </c>
      <c r="G715" s="37"/>
      <c r="H715" s="45"/>
      <c r="I715" s="13">
        <f>IF(ISBLANK(TCTACTE[[#This Row],[Monto]]),0,IF(ISBLANK(TCTACTE[[#This Row],[F. Cobro]]),E715,0))</f>
        <v>0</v>
      </c>
      <c r="J715" s="13">
        <f>SUBTOTAL(9,$I$2:I715)</f>
        <v>0</v>
      </c>
    </row>
    <row r="716" spans="1:10" x14ac:dyDescent="0.25">
      <c r="A716" s="37"/>
      <c r="B716" s="38"/>
      <c r="C716" s="38"/>
      <c r="D716" s="39"/>
      <c r="E716" s="40"/>
      <c r="F716" s="31" t="str">
        <f>IF(ISBLANK(TCTACTE[[#This Row],[F. Cobro]]),"Pendiente","Abonado")</f>
        <v>Pendiente</v>
      </c>
      <c r="G716" s="37"/>
      <c r="H716" s="45"/>
      <c r="I716" s="13">
        <f>IF(ISBLANK(TCTACTE[[#This Row],[Monto]]),0,IF(ISBLANK(TCTACTE[[#This Row],[F. Cobro]]),E716,0))</f>
        <v>0</v>
      </c>
      <c r="J716" s="13">
        <f>SUBTOTAL(9,$I$2:I716)</f>
        <v>0</v>
      </c>
    </row>
    <row r="717" spans="1:10" x14ac:dyDescent="0.25">
      <c r="A717" s="37"/>
      <c r="B717" s="38"/>
      <c r="C717" s="38"/>
      <c r="D717" s="39"/>
      <c r="E717" s="40"/>
      <c r="F717" s="31" t="str">
        <f>IF(ISBLANK(TCTACTE[[#This Row],[F. Cobro]]),"Pendiente","Abonado")</f>
        <v>Pendiente</v>
      </c>
      <c r="G717" s="37"/>
      <c r="H717" s="45"/>
      <c r="I717" s="13">
        <f>IF(ISBLANK(TCTACTE[[#This Row],[Monto]]),0,IF(ISBLANK(TCTACTE[[#This Row],[F. Cobro]]),E717,0))</f>
        <v>0</v>
      </c>
      <c r="J717" s="13">
        <f>SUBTOTAL(9,$I$2:I717)</f>
        <v>0</v>
      </c>
    </row>
    <row r="718" spans="1:10" x14ac:dyDescent="0.25">
      <c r="A718" s="37"/>
      <c r="B718" s="38"/>
      <c r="C718" s="38"/>
      <c r="D718" s="39"/>
      <c r="E718" s="40"/>
      <c r="F718" s="31" t="str">
        <f>IF(ISBLANK(TCTACTE[[#This Row],[F. Cobro]]),"Pendiente","Abonado")</f>
        <v>Pendiente</v>
      </c>
      <c r="G718" s="37"/>
      <c r="H718" s="45"/>
      <c r="I718" s="13">
        <f>IF(ISBLANK(TCTACTE[[#This Row],[Monto]]),0,IF(ISBLANK(TCTACTE[[#This Row],[F. Cobro]]),E718,0))</f>
        <v>0</v>
      </c>
      <c r="J718" s="13">
        <f>SUBTOTAL(9,$I$2:I718)</f>
        <v>0</v>
      </c>
    </row>
    <row r="719" spans="1:10" x14ac:dyDescent="0.25">
      <c r="A719" s="37"/>
      <c r="B719" s="38"/>
      <c r="C719" s="38"/>
      <c r="D719" s="39"/>
      <c r="E719" s="40"/>
      <c r="F719" s="31" t="str">
        <f>IF(ISBLANK(TCTACTE[[#This Row],[F. Cobro]]),"Pendiente","Abonado")</f>
        <v>Pendiente</v>
      </c>
      <c r="G719" s="37"/>
      <c r="H719" s="45"/>
      <c r="I719" s="13">
        <f>IF(ISBLANK(TCTACTE[[#This Row],[Monto]]),0,IF(ISBLANK(TCTACTE[[#This Row],[F. Cobro]]),E719,0))</f>
        <v>0</v>
      </c>
      <c r="J719" s="13">
        <f>SUBTOTAL(9,$I$2:I719)</f>
        <v>0</v>
      </c>
    </row>
    <row r="720" spans="1:10" x14ac:dyDescent="0.25">
      <c r="A720" s="37"/>
      <c r="B720" s="38"/>
      <c r="C720" s="38"/>
      <c r="D720" s="39"/>
      <c r="E720" s="40"/>
      <c r="F720" s="31" t="str">
        <f>IF(ISBLANK(TCTACTE[[#This Row],[F. Cobro]]),"Pendiente","Abonado")</f>
        <v>Pendiente</v>
      </c>
      <c r="G720" s="37"/>
      <c r="H720" s="45"/>
      <c r="I720" s="13">
        <f>IF(ISBLANK(TCTACTE[[#This Row],[Monto]]),0,IF(ISBLANK(TCTACTE[[#This Row],[F. Cobro]]),E720,0))</f>
        <v>0</v>
      </c>
      <c r="J720" s="13">
        <f>SUBTOTAL(9,$I$2:I720)</f>
        <v>0</v>
      </c>
    </row>
    <row r="721" spans="1:10" x14ac:dyDescent="0.25">
      <c r="A721" s="37"/>
      <c r="B721" s="38"/>
      <c r="C721" s="38"/>
      <c r="D721" s="39"/>
      <c r="E721" s="40"/>
      <c r="F721" s="31" t="str">
        <f>IF(ISBLANK(TCTACTE[[#This Row],[F. Cobro]]),"Pendiente","Abonado")</f>
        <v>Pendiente</v>
      </c>
      <c r="G721" s="37"/>
      <c r="H721" s="45"/>
      <c r="I721" s="13">
        <f>IF(ISBLANK(TCTACTE[[#This Row],[Monto]]),0,IF(ISBLANK(TCTACTE[[#This Row],[F. Cobro]]),E721,0))</f>
        <v>0</v>
      </c>
      <c r="J721" s="13">
        <f>SUBTOTAL(9,$I$2:I721)</f>
        <v>0</v>
      </c>
    </row>
    <row r="722" spans="1:10" x14ac:dyDescent="0.25">
      <c r="A722" s="37"/>
      <c r="B722" s="38"/>
      <c r="C722" s="38"/>
      <c r="D722" s="39"/>
      <c r="E722" s="40"/>
      <c r="F722" s="31" t="str">
        <f>IF(ISBLANK(TCTACTE[[#This Row],[F. Cobro]]),"Pendiente","Abonado")</f>
        <v>Pendiente</v>
      </c>
      <c r="G722" s="41"/>
      <c r="H722" s="45"/>
      <c r="I722" s="13">
        <f>IF(ISBLANK(TCTACTE[[#This Row],[Monto]]),0,IF(ISBLANK(TCTACTE[[#This Row],[F. Cobro]]),E722,0))</f>
        <v>0</v>
      </c>
      <c r="J722" s="13">
        <f>SUBTOTAL(9,$I$2:I722)</f>
        <v>0</v>
      </c>
    </row>
    <row r="723" spans="1:10" x14ac:dyDescent="0.25">
      <c r="A723" s="37"/>
      <c r="B723" s="38"/>
      <c r="C723" s="38"/>
      <c r="D723" s="39"/>
      <c r="E723" s="40"/>
      <c r="F723" s="31" t="str">
        <f>IF(ISBLANK(TCTACTE[[#This Row],[F. Cobro]]),"Pendiente","Abonado")</f>
        <v>Pendiente</v>
      </c>
      <c r="G723" s="41"/>
      <c r="H723" s="45"/>
      <c r="I723" s="13">
        <f>IF(ISBLANK(TCTACTE[[#This Row],[Monto]]),0,IF(ISBLANK(TCTACTE[[#This Row],[F. Cobro]]),E723,0))</f>
        <v>0</v>
      </c>
      <c r="J723" s="13">
        <f>SUBTOTAL(9,$I$2:I723)</f>
        <v>0</v>
      </c>
    </row>
    <row r="724" spans="1:10" x14ac:dyDescent="0.25">
      <c r="A724" s="37"/>
      <c r="B724" s="38"/>
      <c r="C724" s="38"/>
      <c r="D724" s="39"/>
      <c r="E724" s="40"/>
      <c r="F724" s="31" t="str">
        <f>IF(ISBLANK(TCTACTE[[#This Row],[F. Cobro]]),"Pendiente","Abonado")</f>
        <v>Pendiente</v>
      </c>
      <c r="G724" s="41"/>
      <c r="H724" s="45"/>
      <c r="I724" s="13">
        <f>IF(ISBLANK(TCTACTE[[#This Row],[Monto]]),0,IF(ISBLANK(TCTACTE[[#This Row],[F. Cobro]]),E724,0))</f>
        <v>0</v>
      </c>
      <c r="J724" s="13">
        <f>SUBTOTAL(9,$I$2:I724)</f>
        <v>0</v>
      </c>
    </row>
    <row r="725" spans="1:10" x14ac:dyDescent="0.25">
      <c r="A725" s="37"/>
      <c r="B725" s="38"/>
      <c r="C725" s="38"/>
      <c r="D725" s="39"/>
      <c r="E725" s="40"/>
      <c r="F725" s="31" t="str">
        <f>IF(ISBLANK(TCTACTE[[#This Row],[F. Cobro]]),"Pendiente","Abonado")</f>
        <v>Pendiente</v>
      </c>
      <c r="G725" s="41"/>
      <c r="H725" s="45"/>
      <c r="I725" s="13">
        <f>IF(ISBLANK(TCTACTE[[#This Row],[Monto]]),0,IF(ISBLANK(TCTACTE[[#This Row],[F. Cobro]]),E725,0))</f>
        <v>0</v>
      </c>
      <c r="J725" s="13">
        <f>SUBTOTAL(9,$I$2:I725)</f>
        <v>0</v>
      </c>
    </row>
    <row r="726" spans="1:10" x14ac:dyDescent="0.25">
      <c r="A726" s="37"/>
      <c r="B726" s="38"/>
      <c r="C726" s="38"/>
      <c r="D726" s="39"/>
      <c r="E726" s="40"/>
      <c r="F726" s="31" t="str">
        <f>IF(ISBLANK(TCTACTE[[#This Row],[F. Cobro]]),"Pendiente","Abonado")</f>
        <v>Pendiente</v>
      </c>
      <c r="G726" s="37"/>
      <c r="H726" s="45"/>
      <c r="I726" s="13">
        <f>IF(ISBLANK(TCTACTE[[#This Row],[Monto]]),0,IF(ISBLANK(TCTACTE[[#This Row],[F. Cobro]]),E726,0))</f>
        <v>0</v>
      </c>
      <c r="J726" s="13">
        <f>SUBTOTAL(9,$I$2:I726)</f>
        <v>0</v>
      </c>
    </row>
    <row r="727" spans="1:10" x14ac:dyDescent="0.25">
      <c r="A727" s="37"/>
      <c r="B727" s="38"/>
      <c r="C727" s="38"/>
      <c r="D727" s="39"/>
      <c r="E727" s="40"/>
      <c r="F727" s="31" t="str">
        <f>IF(ISBLANK(TCTACTE[[#This Row],[F. Cobro]]),"Pendiente","Abonado")</f>
        <v>Pendiente</v>
      </c>
      <c r="G727" s="37"/>
      <c r="H727" s="45"/>
      <c r="I727" s="13">
        <f>IF(ISBLANK(TCTACTE[[#This Row],[Monto]]),0,IF(ISBLANK(TCTACTE[[#This Row],[F. Cobro]]),E727,0))</f>
        <v>0</v>
      </c>
      <c r="J727" s="13">
        <f>SUBTOTAL(9,$I$2:I727)</f>
        <v>0</v>
      </c>
    </row>
    <row r="728" spans="1:10" x14ac:dyDescent="0.25">
      <c r="A728" s="37"/>
      <c r="B728" s="38"/>
      <c r="C728" s="38"/>
      <c r="D728" s="39"/>
      <c r="E728" s="40"/>
      <c r="F728" s="31" t="str">
        <f>IF(ISBLANK(TCTACTE[[#This Row],[F. Cobro]]),"Pendiente","Abonado")</f>
        <v>Pendiente</v>
      </c>
      <c r="G728" s="37"/>
      <c r="H728" s="45"/>
      <c r="I728" s="13">
        <f>IF(ISBLANK(TCTACTE[[#This Row],[Monto]]),0,IF(ISBLANK(TCTACTE[[#This Row],[F. Cobro]]),E728,0))</f>
        <v>0</v>
      </c>
      <c r="J728" s="13">
        <f>SUBTOTAL(9,$I$2:I728)</f>
        <v>0</v>
      </c>
    </row>
    <row r="729" spans="1:10" x14ac:dyDescent="0.25">
      <c r="A729" s="37"/>
      <c r="B729" s="38"/>
      <c r="C729" s="38"/>
      <c r="D729" s="39"/>
      <c r="E729" s="40"/>
      <c r="F729" s="31" t="str">
        <f>IF(ISBLANK(TCTACTE[[#This Row],[F. Cobro]]),"Pendiente","Abonado")</f>
        <v>Pendiente</v>
      </c>
      <c r="G729" s="37"/>
      <c r="H729" s="45"/>
      <c r="I729" s="13">
        <f>IF(ISBLANK(TCTACTE[[#This Row],[Monto]]),0,IF(ISBLANK(TCTACTE[[#This Row],[F. Cobro]]),E729,0))</f>
        <v>0</v>
      </c>
      <c r="J729" s="13">
        <f>SUBTOTAL(9,$I$2:I729)</f>
        <v>0</v>
      </c>
    </row>
    <row r="730" spans="1:10" x14ac:dyDescent="0.25">
      <c r="A730" s="37"/>
      <c r="B730" s="38"/>
      <c r="C730" s="38"/>
      <c r="D730" s="39"/>
      <c r="E730" s="40"/>
      <c r="F730" s="31" t="str">
        <f>IF(ISBLANK(TCTACTE[[#This Row],[F. Cobro]]),"Pendiente","Abonado")</f>
        <v>Pendiente</v>
      </c>
      <c r="G730" s="37"/>
      <c r="H730" s="45"/>
      <c r="I730" s="13">
        <f>IF(ISBLANK(TCTACTE[[#This Row],[Monto]]),0,IF(ISBLANK(TCTACTE[[#This Row],[F. Cobro]]),E730,0))</f>
        <v>0</v>
      </c>
      <c r="J730" s="13">
        <f>SUBTOTAL(9,$I$2:I730)</f>
        <v>0</v>
      </c>
    </row>
    <row r="731" spans="1:10" x14ac:dyDescent="0.25">
      <c r="A731" s="37"/>
      <c r="B731" s="38"/>
      <c r="C731" s="38"/>
      <c r="D731" s="39"/>
      <c r="E731" s="40"/>
      <c r="F731" s="31" t="str">
        <f>IF(ISBLANK(TCTACTE[[#This Row],[F. Cobro]]),"Pendiente","Abonado")</f>
        <v>Pendiente</v>
      </c>
      <c r="G731" s="37"/>
      <c r="H731" s="45"/>
      <c r="I731" s="13">
        <f>IF(ISBLANK(TCTACTE[[#This Row],[Monto]]),0,IF(ISBLANK(TCTACTE[[#This Row],[F. Cobro]]),E731,0))</f>
        <v>0</v>
      </c>
      <c r="J731" s="13">
        <f>SUBTOTAL(9,$I$2:I731)</f>
        <v>0</v>
      </c>
    </row>
    <row r="732" spans="1:10" x14ac:dyDescent="0.25">
      <c r="A732" s="37"/>
      <c r="B732" s="38"/>
      <c r="C732" s="38"/>
      <c r="D732" s="39"/>
      <c r="E732" s="40"/>
      <c r="F732" s="31" t="str">
        <f>IF(ISBLANK(TCTACTE[[#This Row],[F. Cobro]]),"Pendiente","Abonado")</f>
        <v>Pendiente</v>
      </c>
      <c r="G732" s="37"/>
      <c r="H732" s="45"/>
      <c r="I732" s="13">
        <f>IF(ISBLANK(TCTACTE[[#This Row],[Monto]]),0,IF(ISBLANK(TCTACTE[[#This Row],[F. Cobro]]),E732,0))</f>
        <v>0</v>
      </c>
      <c r="J732" s="13">
        <f>SUBTOTAL(9,$I$2:I732)</f>
        <v>0</v>
      </c>
    </row>
    <row r="733" spans="1:10" x14ac:dyDescent="0.25">
      <c r="A733" s="37"/>
      <c r="B733" s="38"/>
      <c r="C733" s="38"/>
      <c r="D733" s="39"/>
      <c r="E733" s="40"/>
      <c r="F733" s="31" t="str">
        <f>IF(ISBLANK(TCTACTE[[#This Row],[F. Cobro]]),"Pendiente","Abonado")</f>
        <v>Pendiente</v>
      </c>
      <c r="G733" s="37"/>
      <c r="H733" s="45"/>
      <c r="I733" s="13">
        <f>IF(ISBLANK(TCTACTE[[#This Row],[Monto]]),0,IF(ISBLANK(TCTACTE[[#This Row],[F. Cobro]]),E733,0))</f>
        <v>0</v>
      </c>
      <c r="J733" s="13">
        <f>SUBTOTAL(9,$I$2:I733)</f>
        <v>0</v>
      </c>
    </row>
    <row r="734" spans="1:10" x14ac:dyDescent="0.25">
      <c r="A734" s="37"/>
      <c r="B734" s="38"/>
      <c r="C734" s="38"/>
      <c r="D734" s="39"/>
      <c r="E734" s="40"/>
      <c r="F734" s="31" t="str">
        <f>IF(ISBLANK(TCTACTE[[#This Row],[F. Cobro]]),"Pendiente","Abonado")</f>
        <v>Pendiente</v>
      </c>
      <c r="G734" s="37"/>
      <c r="H734" s="45"/>
      <c r="I734" s="13">
        <f>IF(ISBLANK(TCTACTE[[#This Row],[Monto]]),0,IF(ISBLANK(TCTACTE[[#This Row],[F. Cobro]]),E734,0))</f>
        <v>0</v>
      </c>
      <c r="J734" s="13">
        <f>SUBTOTAL(9,$I$2:I734)</f>
        <v>0</v>
      </c>
    </row>
    <row r="735" spans="1:10" x14ac:dyDescent="0.25">
      <c r="A735" s="37"/>
      <c r="B735" s="38"/>
      <c r="C735" s="38"/>
      <c r="D735" s="39"/>
      <c r="E735" s="40"/>
      <c r="F735" s="31" t="str">
        <f>IF(ISBLANK(TCTACTE[[#This Row],[F. Cobro]]),"Pendiente","Abonado")</f>
        <v>Pendiente</v>
      </c>
      <c r="G735" s="37"/>
      <c r="H735" s="45"/>
      <c r="I735" s="13">
        <f>IF(ISBLANK(TCTACTE[[#This Row],[Monto]]),0,IF(ISBLANK(TCTACTE[[#This Row],[F. Cobro]]),E735,0))</f>
        <v>0</v>
      </c>
      <c r="J735" s="13">
        <f>SUBTOTAL(9,$I$2:I735)</f>
        <v>0</v>
      </c>
    </row>
    <row r="736" spans="1:10" x14ac:dyDescent="0.25">
      <c r="A736" s="37"/>
      <c r="B736" s="38"/>
      <c r="C736" s="38"/>
      <c r="D736" s="39"/>
      <c r="E736" s="40"/>
      <c r="F736" s="31" t="str">
        <f>IF(ISBLANK(TCTACTE[[#This Row],[F. Cobro]]),"Pendiente","Abonado")</f>
        <v>Pendiente</v>
      </c>
      <c r="G736" s="37"/>
      <c r="H736" s="45"/>
      <c r="I736" s="13">
        <f>IF(ISBLANK(TCTACTE[[#This Row],[Monto]]),0,IF(ISBLANK(TCTACTE[[#This Row],[F. Cobro]]),E736,0))</f>
        <v>0</v>
      </c>
      <c r="J736" s="13">
        <f>SUBTOTAL(9,$I$2:I736)</f>
        <v>0</v>
      </c>
    </row>
    <row r="737" spans="1:10" x14ac:dyDescent="0.25">
      <c r="A737" s="37"/>
      <c r="B737" s="38"/>
      <c r="C737" s="38"/>
      <c r="D737" s="39"/>
      <c r="E737" s="40"/>
      <c r="F737" s="31" t="str">
        <f>IF(ISBLANK(TCTACTE[[#This Row],[F. Cobro]]),"Pendiente","Abonado")</f>
        <v>Pendiente</v>
      </c>
      <c r="G737" s="37"/>
      <c r="H737" s="45"/>
      <c r="I737" s="13">
        <f>IF(ISBLANK(TCTACTE[[#This Row],[Monto]]),0,IF(ISBLANK(TCTACTE[[#This Row],[F. Cobro]]),E737,0))</f>
        <v>0</v>
      </c>
      <c r="J737" s="13">
        <f>SUBTOTAL(9,$I$2:I737)</f>
        <v>0</v>
      </c>
    </row>
    <row r="738" spans="1:10" x14ac:dyDescent="0.25">
      <c r="A738" s="37"/>
      <c r="B738" s="38"/>
      <c r="C738" s="38"/>
      <c r="D738" s="39"/>
      <c r="E738" s="40"/>
      <c r="F738" s="31" t="str">
        <f>IF(ISBLANK(TCTACTE[[#This Row],[F. Cobro]]),"Pendiente","Abonado")</f>
        <v>Pendiente</v>
      </c>
      <c r="G738" s="37"/>
      <c r="H738" s="45"/>
      <c r="I738" s="13">
        <f>IF(ISBLANK(TCTACTE[[#This Row],[Monto]]),0,IF(ISBLANK(TCTACTE[[#This Row],[F. Cobro]]),E738,0))</f>
        <v>0</v>
      </c>
      <c r="J738" s="13">
        <f>SUBTOTAL(9,$I$2:I738)</f>
        <v>0</v>
      </c>
    </row>
    <row r="739" spans="1:10" x14ac:dyDescent="0.25">
      <c r="A739" s="37"/>
      <c r="B739" s="38"/>
      <c r="C739" s="38"/>
      <c r="D739" s="39"/>
      <c r="E739" s="40"/>
      <c r="F739" s="31" t="str">
        <f>IF(ISBLANK(TCTACTE[[#This Row],[F. Cobro]]),"Pendiente","Abonado")</f>
        <v>Pendiente</v>
      </c>
      <c r="G739" s="37"/>
      <c r="H739" s="45"/>
      <c r="I739" s="13">
        <f>IF(ISBLANK(TCTACTE[[#This Row],[Monto]]),0,IF(ISBLANK(TCTACTE[[#This Row],[F. Cobro]]),E739,0))</f>
        <v>0</v>
      </c>
      <c r="J739" s="13">
        <f>SUBTOTAL(9,$I$2:I739)</f>
        <v>0</v>
      </c>
    </row>
    <row r="740" spans="1:10" x14ac:dyDescent="0.25">
      <c r="A740" s="37"/>
      <c r="B740" s="38"/>
      <c r="C740" s="38"/>
      <c r="D740" s="39"/>
      <c r="E740" s="40"/>
      <c r="F740" s="31" t="str">
        <f>IF(ISBLANK(TCTACTE[[#This Row],[F. Cobro]]),"Pendiente","Abonado")</f>
        <v>Pendiente</v>
      </c>
      <c r="G740" s="37"/>
      <c r="H740" s="45"/>
      <c r="I740" s="13">
        <f>IF(ISBLANK(TCTACTE[[#This Row],[Monto]]),0,IF(ISBLANK(TCTACTE[[#This Row],[F. Cobro]]),E740,0))</f>
        <v>0</v>
      </c>
      <c r="J740" s="13">
        <f>SUBTOTAL(9,$I$2:I740)</f>
        <v>0</v>
      </c>
    </row>
    <row r="741" spans="1:10" x14ac:dyDescent="0.25">
      <c r="A741" s="37"/>
      <c r="B741" s="38"/>
      <c r="C741" s="38"/>
      <c r="D741" s="39"/>
      <c r="E741" s="40"/>
      <c r="F741" s="31" t="str">
        <f>IF(ISBLANK(TCTACTE[[#This Row],[F. Cobro]]),"Pendiente","Abonado")</f>
        <v>Pendiente</v>
      </c>
      <c r="G741" s="37"/>
      <c r="H741" s="45"/>
      <c r="I741" s="13">
        <f>IF(ISBLANK(TCTACTE[[#This Row],[Monto]]),0,IF(ISBLANK(TCTACTE[[#This Row],[F. Cobro]]),E741,0))</f>
        <v>0</v>
      </c>
      <c r="J741" s="13">
        <f>SUBTOTAL(9,$I$2:I741)</f>
        <v>0</v>
      </c>
    </row>
    <row r="742" spans="1:10" x14ac:dyDescent="0.25">
      <c r="A742" s="37"/>
      <c r="B742" s="38"/>
      <c r="C742" s="38"/>
      <c r="D742" s="39"/>
      <c r="E742" s="40"/>
      <c r="F742" s="31" t="str">
        <f>IF(ISBLANK(TCTACTE[[#This Row],[F. Cobro]]),"Pendiente","Abonado")</f>
        <v>Pendiente</v>
      </c>
      <c r="G742" s="37"/>
      <c r="H742" s="45"/>
      <c r="I742" s="13">
        <f>IF(ISBLANK(TCTACTE[[#This Row],[Monto]]),0,IF(ISBLANK(TCTACTE[[#This Row],[F. Cobro]]),E742,0))</f>
        <v>0</v>
      </c>
      <c r="J742" s="13">
        <f>SUBTOTAL(9,$I$2:I742)</f>
        <v>0</v>
      </c>
    </row>
    <row r="743" spans="1:10" x14ac:dyDescent="0.25">
      <c r="A743" s="37"/>
      <c r="B743" s="38"/>
      <c r="C743" s="38"/>
      <c r="D743" s="39"/>
      <c r="E743" s="40"/>
      <c r="F743" s="31" t="str">
        <f>IF(ISBLANK(TCTACTE[[#This Row],[F. Cobro]]),"Pendiente","Abonado")</f>
        <v>Pendiente</v>
      </c>
      <c r="G743" s="37"/>
      <c r="H743" s="45"/>
      <c r="I743" s="13">
        <f>IF(ISBLANK(TCTACTE[[#This Row],[Monto]]),0,IF(ISBLANK(TCTACTE[[#This Row],[F. Cobro]]),E743,0))</f>
        <v>0</v>
      </c>
      <c r="J743" s="13">
        <f>SUBTOTAL(9,$I$2:I743)</f>
        <v>0</v>
      </c>
    </row>
    <row r="744" spans="1:10" x14ac:dyDescent="0.25">
      <c r="A744" s="37"/>
      <c r="B744" s="38"/>
      <c r="C744" s="38"/>
      <c r="D744" s="39"/>
      <c r="E744" s="40"/>
      <c r="F744" s="31" t="str">
        <f>IF(ISBLANK(TCTACTE[[#This Row],[F. Cobro]]),"Pendiente","Abonado")</f>
        <v>Pendiente</v>
      </c>
      <c r="G744" s="37"/>
      <c r="H744" s="45"/>
      <c r="I744" s="13">
        <f>IF(ISBLANK(TCTACTE[[#This Row],[Monto]]),0,IF(ISBLANK(TCTACTE[[#This Row],[F. Cobro]]),E744,0))</f>
        <v>0</v>
      </c>
      <c r="J744" s="13">
        <f>SUBTOTAL(9,$I$2:I744)</f>
        <v>0</v>
      </c>
    </row>
    <row r="745" spans="1:10" x14ac:dyDescent="0.25">
      <c r="A745" s="37"/>
      <c r="B745" s="38"/>
      <c r="C745" s="38"/>
      <c r="D745" s="39"/>
      <c r="E745" s="40"/>
      <c r="F745" s="31" t="str">
        <f>IF(ISBLANK(TCTACTE[[#This Row],[F. Cobro]]),"Pendiente","Abonado")</f>
        <v>Pendiente</v>
      </c>
      <c r="G745" s="37"/>
      <c r="H745" s="45"/>
      <c r="I745" s="13">
        <f>IF(ISBLANK(TCTACTE[[#This Row],[Monto]]),0,IF(ISBLANK(TCTACTE[[#This Row],[F. Cobro]]),E745,0))</f>
        <v>0</v>
      </c>
      <c r="J745" s="13">
        <f>SUBTOTAL(9,$I$2:I745)</f>
        <v>0</v>
      </c>
    </row>
    <row r="746" spans="1:10" x14ac:dyDescent="0.25">
      <c r="A746" s="37"/>
      <c r="B746" s="38"/>
      <c r="C746" s="38"/>
      <c r="D746" s="39"/>
      <c r="E746" s="40"/>
      <c r="F746" s="31" t="str">
        <f>IF(ISBLANK(TCTACTE[[#This Row],[F. Cobro]]),"Pendiente","Abonado")</f>
        <v>Pendiente</v>
      </c>
      <c r="G746" s="37"/>
      <c r="H746" s="45"/>
      <c r="I746" s="13">
        <f>IF(ISBLANK(TCTACTE[[#This Row],[Monto]]),0,IF(ISBLANK(TCTACTE[[#This Row],[F. Cobro]]),E746,0))</f>
        <v>0</v>
      </c>
      <c r="J746" s="13">
        <f>SUBTOTAL(9,$I$2:I746)</f>
        <v>0</v>
      </c>
    </row>
    <row r="747" spans="1:10" x14ac:dyDescent="0.25">
      <c r="A747" s="37"/>
      <c r="B747" s="38"/>
      <c r="C747" s="38"/>
      <c r="D747" s="39"/>
      <c r="E747" s="40"/>
      <c r="F747" s="31" t="str">
        <f>IF(ISBLANK(TCTACTE[[#This Row],[F. Cobro]]),"Pendiente","Abonado")</f>
        <v>Pendiente</v>
      </c>
      <c r="G747" s="37"/>
      <c r="H747" s="45"/>
      <c r="I747" s="13">
        <f>IF(ISBLANK(TCTACTE[[#This Row],[Monto]]),0,IF(ISBLANK(TCTACTE[[#This Row],[F. Cobro]]),E747,0))</f>
        <v>0</v>
      </c>
      <c r="J747" s="13">
        <f>SUBTOTAL(9,$I$2:I747)</f>
        <v>0</v>
      </c>
    </row>
    <row r="748" spans="1:10" x14ac:dyDescent="0.25">
      <c r="A748" s="37"/>
      <c r="B748" s="38"/>
      <c r="C748" s="38"/>
      <c r="D748" s="39"/>
      <c r="E748" s="40"/>
      <c r="F748" s="31" t="str">
        <f>IF(ISBLANK(TCTACTE[[#This Row],[F. Cobro]]),"Pendiente","Abonado")</f>
        <v>Pendiente</v>
      </c>
      <c r="G748" s="37"/>
      <c r="H748" s="45"/>
      <c r="I748" s="13">
        <f>IF(ISBLANK(TCTACTE[[#This Row],[Monto]]),0,IF(ISBLANK(TCTACTE[[#This Row],[F. Cobro]]),E748,0))</f>
        <v>0</v>
      </c>
      <c r="J748" s="13">
        <f>SUBTOTAL(9,$I$2:I748)</f>
        <v>0</v>
      </c>
    </row>
    <row r="749" spans="1:10" x14ac:dyDescent="0.25">
      <c r="A749" s="37"/>
      <c r="B749" s="38"/>
      <c r="C749" s="38"/>
      <c r="D749" s="39"/>
      <c r="E749" s="40"/>
      <c r="F749" s="31" t="str">
        <f>IF(ISBLANK(TCTACTE[[#This Row],[F. Cobro]]),"Pendiente","Abonado")</f>
        <v>Pendiente</v>
      </c>
      <c r="G749" s="37"/>
      <c r="H749" s="37"/>
      <c r="I749" s="13">
        <f>IF(ISBLANK(TCTACTE[[#This Row],[Monto]]),0,IF(ISBLANK(TCTACTE[[#This Row],[F. Cobro]]),E749,0))</f>
        <v>0</v>
      </c>
      <c r="J749" s="13">
        <f>SUBTOTAL(9,$I$2:I749)</f>
        <v>0</v>
      </c>
    </row>
    <row r="750" spans="1:10" x14ac:dyDescent="0.25">
      <c r="A750" s="37"/>
      <c r="B750" s="38"/>
      <c r="C750" s="38"/>
      <c r="D750" s="39"/>
      <c r="E750" s="40"/>
      <c r="F750" s="31" t="str">
        <f>IF(ISBLANK(TCTACTE[[#This Row],[F. Cobro]]),"Pendiente","Abonado")</f>
        <v>Pendiente</v>
      </c>
      <c r="G750" s="37"/>
      <c r="H750" s="45"/>
      <c r="I750" s="13">
        <f>IF(ISBLANK(TCTACTE[[#This Row],[Monto]]),0,IF(ISBLANK(TCTACTE[[#This Row],[F. Cobro]]),E750,0))</f>
        <v>0</v>
      </c>
      <c r="J750" s="13">
        <f>SUBTOTAL(9,$I$2:I750)</f>
        <v>0</v>
      </c>
    </row>
    <row r="751" spans="1:10" x14ac:dyDescent="0.25">
      <c r="A751" s="37"/>
      <c r="B751" s="38"/>
      <c r="C751" s="38"/>
      <c r="D751" s="39"/>
      <c r="E751" s="40"/>
      <c r="F751" s="31" t="str">
        <f>IF(ISBLANK(TCTACTE[[#This Row],[F. Cobro]]),"Pendiente","Abonado")</f>
        <v>Pendiente</v>
      </c>
      <c r="G751" s="37"/>
      <c r="H751" s="37"/>
      <c r="I751" s="13">
        <f>IF(ISBLANK(TCTACTE[[#This Row],[Monto]]),0,IF(ISBLANK(TCTACTE[[#This Row],[F. Cobro]]),E751,0))</f>
        <v>0</v>
      </c>
      <c r="J751" s="13">
        <f>SUBTOTAL(9,$I$2:I751)</f>
        <v>0</v>
      </c>
    </row>
    <row r="752" spans="1:10" x14ac:dyDescent="0.25">
      <c r="A752" s="37"/>
      <c r="B752" s="38"/>
      <c r="C752" s="38"/>
      <c r="D752" s="39"/>
      <c r="E752" s="40"/>
      <c r="F752" s="31" t="str">
        <f>IF(ISBLANK(TCTACTE[[#This Row],[F. Cobro]]),"Pendiente","Abonado")</f>
        <v>Pendiente</v>
      </c>
      <c r="G752" s="37"/>
      <c r="H752" s="45"/>
      <c r="I752" s="13">
        <f>IF(ISBLANK(TCTACTE[[#This Row],[Monto]]),0,IF(ISBLANK(TCTACTE[[#This Row],[F. Cobro]]),E752,0))</f>
        <v>0</v>
      </c>
      <c r="J752" s="13">
        <f>SUBTOTAL(9,$I$2:I752)</f>
        <v>0</v>
      </c>
    </row>
    <row r="753" spans="1:10" x14ac:dyDescent="0.25">
      <c r="A753" s="37"/>
      <c r="B753" s="38"/>
      <c r="C753" s="38"/>
      <c r="D753" s="39"/>
      <c r="E753" s="40"/>
      <c r="F753" s="31" t="str">
        <f>IF(ISBLANK(TCTACTE[[#This Row],[F. Cobro]]),"Pendiente","Abonado")</f>
        <v>Pendiente</v>
      </c>
      <c r="G753" s="37"/>
      <c r="H753" s="45"/>
      <c r="I753" s="13">
        <f>IF(ISBLANK(TCTACTE[[#This Row],[Monto]]),0,IF(ISBLANK(TCTACTE[[#This Row],[F. Cobro]]),E753,0))</f>
        <v>0</v>
      </c>
      <c r="J753" s="13">
        <f>SUBTOTAL(9,$I$2:I753)</f>
        <v>0</v>
      </c>
    </row>
    <row r="754" spans="1:10" x14ac:dyDescent="0.25">
      <c r="A754" s="37"/>
      <c r="B754" s="38"/>
      <c r="C754" s="38"/>
      <c r="D754" s="39"/>
      <c r="E754" s="40"/>
      <c r="F754" s="31" t="str">
        <f>IF(ISBLANK(TCTACTE[[#This Row],[F. Cobro]]),"Pendiente","Abonado")</f>
        <v>Pendiente</v>
      </c>
      <c r="G754" s="37"/>
      <c r="H754" s="45"/>
      <c r="I754" s="13">
        <f>IF(ISBLANK(TCTACTE[[#This Row],[Monto]]),0,IF(ISBLANK(TCTACTE[[#This Row],[F. Cobro]]),E754,0))</f>
        <v>0</v>
      </c>
      <c r="J754" s="13">
        <f>SUBTOTAL(9,$I$2:I754)</f>
        <v>0</v>
      </c>
    </row>
    <row r="755" spans="1:10" x14ac:dyDescent="0.25">
      <c r="A755" s="37"/>
      <c r="B755" s="38"/>
      <c r="C755" s="38"/>
      <c r="D755" s="39"/>
      <c r="E755" s="40"/>
      <c r="F755" s="31" t="str">
        <f>IF(ISBLANK(TCTACTE[[#This Row],[F. Cobro]]),"Pendiente","Abonado")</f>
        <v>Pendiente</v>
      </c>
      <c r="G755" s="37"/>
      <c r="H755" s="45"/>
      <c r="I755" s="13">
        <f>IF(ISBLANK(TCTACTE[[#This Row],[Monto]]),0,IF(ISBLANK(TCTACTE[[#This Row],[F. Cobro]]),E755,0))</f>
        <v>0</v>
      </c>
      <c r="J755" s="13">
        <f>SUBTOTAL(9,$I$2:I755)</f>
        <v>0</v>
      </c>
    </row>
    <row r="756" spans="1:10" x14ac:dyDescent="0.25">
      <c r="A756" s="37"/>
      <c r="B756" s="38"/>
      <c r="C756" s="38"/>
      <c r="D756" s="39"/>
      <c r="E756" s="40"/>
      <c r="F756" s="31" t="str">
        <f>IF(ISBLANK(TCTACTE[[#This Row],[F. Cobro]]),"Pendiente","Abonado")</f>
        <v>Pendiente</v>
      </c>
      <c r="G756" s="37"/>
      <c r="H756" s="45"/>
      <c r="I756" s="13">
        <f>IF(ISBLANK(TCTACTE[[#This Row],[Monto]]),0,IF(ISBLANK(TCTACTE[[#This Row],[F. Cobro]]),E756,0))</f>
        <v>0</v>
      </c>
      <c r="J756" s="13">
        <f>SUBTOTAL(9,$I$2:I756)</f>
        <v>0</v>
      </c>
    </row>
    <row r="757" spans="1:10" x14ac:dyDescent="0.25">
      <c r="A757" s="37"/>
      <c r="B757" s="38"/>
      <c r="C757" s="38"/>
      <c r="D757" s="39"/>
      <c r="E757" s="40"/>
      <c r="F757" s="31" t="str">
        <f>IF(ISBLANK(TCTACTE[[#This Row],[F. Cobro]]),"Pendiente","Abonado")</f>
        <v>Pendiente</v>
      </c>
      <c r="G757" s="37"/>
      <c r="H757" s="45"/>
      <c r="I757" s="13">
        <f>IF(ISBLANK(TCTACTE[[#This Row],[Monto]]),0,IF(ISBLANK(TCTACTE[[#This Row],[F. Cobro]]),E757,0))</f>
        <v>0</v>
      </c>
      <c r="J757" s="13">
        <f>SUBTOTAL(9,$I$2:I757)</f>
        <v>0</v>
      </c>
    </row>
    <row r="758" spans="1:10" x14ac:dyDescent="0.25">
      <c r="A758" s="37"/>
      <c r="B758" s="38"/>
      <c r="C758" s="38"/>
      <c r="D758" s="39"/>
      <c r="E758" s="40"/>
      <c r="F758" s="31" t="str">
        <f>IF(ISBLANK(TCTACTE[[#This Row],[F. Cobro]]),"Pendiente","Abonado")</f>
        <v>Pendiente</v>
      </c>
      <c r="G758" s="37"/>
      <c r="H758" s="45"/>
      <c r="I758" s="13">
        <f>IF(ISBLANK(TCTACTE[[#This Row],[Monto]]),0,IF(ISBLANK(TCTACTE[[#This Row],[F. Cobro]]),E758,0))</f>
        <v>0</v>
      </c>
      <c r="J758" s="13">
        <f>SUBTOTAL(9,$I$2:I758)</f>
        <v>0</v>
      </c>
    </row>
    <row r="759" spans="1:10" x14ac:dyDescent="0.25">
      <c r="A759" s="37"/>
      <c r="B759" s="38"/>
      <c r="C759" s="38"/>
      <c r="D759" s="39"/>
      <c r="E759" s="40"/>
      <c r="F759" s="31" t="str">
        <f>IF(ISBLANK(TCTACTE[[#This Row],[F. Cobro]]),"Pendiente","Abonado")</f>
        <v>Pendiente</v>
      </c>
      <c r="G759" s="37"/>
      <c r="H759" s="45"/>
      <c r="I759" s="13">
        <f>IF(ISBLANK(TCTACTE[[#This Row],[Monto]]),0,IF(ISBLANK(TCTACTE[[#This Row],[F. Cobro]]),E759,0))</f>
        <v>0</v>
      </c>
      <c r="J759" s="13">
        <f>SUBTOTAL(9,$I$2:I759)</f>
        <v>0</v>
      </c>
    </row>
    <row r="760" spans="1:10" x14ac:dyDescent="0.25">
      <c r="A760" s="37"/>
      <c r="B760" s="38"/>
      <c r="C760" s="38"/>
      <c r="D760" s="39"/>
      <c r="E760" s="40"/>
      <c r="F760" s="31" t="str">
        <f>IF(ISBLANK(TCTACTE[[#This Row],[F. Cobro]]),"Pendiente","Abonado")</f>
        <v>Pendiente</v>
      </c>
      <c r="G760" s="37"/>
      <c r="H760" s="45"/>
      <c r="I760" s="13">
        <f>IF(ISBLANK(TCTACTE[[#This Row],[Monto]]),0,IF(ISBLANK(TCTACTE[[#This Row],[F. Cobro]]),E760,0))</f>
        <v>0</v>
      </c>
      <c r="J760" s="13">
        <f>SUBTOTAL(9,$I$2:I760)</f>
        <v>0</v>
      </c>
    </row>
    <row r="761" spans="1:10" x14ac:dyDescent="0.25">
      <c r="A761" s="37"/>
      <c r="B761" s="38"/>
      <c r="C761" s="38"/>
      <c r="D761" s="39"/>
      <c r="E761" s="40"/>
      <c r="F761" s="31" t="str">
        <f>IF(ISBLANK(TCTACTE[[#This Row],[F. Cobro]]),"Pendiente","Abonado")</f>
        <v>Pendiente</v>
      </c>
      <c r="G761" s="41"/>
      <c r="H761" s="45"/>
      <c r="I761" s="13">
        <f>IF(ISBLANK(TCTACTE[[#This Row],[Monto]]),0,IF(ISBLANK(TCTACTE[[#This Row],[F. Cobro]]),E761,0))</f>
        <v>0</v>
      </c>
      <c r="J761" s="13">
        <f>SUBTOTAL(9,$I$2:I761)</f>
        <v>0</v>
      </c>
    </row>
    <row r="762" spans="1:10" x14ac:dyDescent="0.25">
      <c r="A762" s="37"/>
      <c r="B762" s="38"/>
      <c r="C762" s="38"/>
      <c r="D762" s="39"/>
      <c r="E762" s="40"/>
      <c r="F762" s="31" t="str">
        <f>IF(ISBLANK(TCTACTE[[#This Row],[F. Cobro]]),"Pendiente","Abonado")</f>
        <v>Pendiente</v>
      </c>
      <c r="G762" s="41"/>
      <c r="H762" s="45"/>
      <c r="I762" s="13">
        <f>IF(ISBLANK(TCTACTE[[#This Row],[Monto]]),0,IF(ISBLANK(TCTACTE[[#This Row],[F. Cobro]]),E762,0))</f>
        <v>0</v>
      </c>
      <c r="J762" s="13">
        <f>SUBTOTAL(9,$I$2:I762)</f>
        <v>0</v>
      </c>
    </row>
    <row r="763" spans="1:10" x14ac:dyDescent="0.25">
      <c r="A763" s="37"/>
      <c r="B763" s="38"/>
      <c r="C763" s="38"/>
      <c r="D763" s="39"/>
      <c r="E763" s="40"/>
      <c r="F763" s="31" t="str">
        <f>IF(ISBLANK(TCTACTE[[#This Row],[F. Cobro]]),"Pendiente","Abonado")</f>
        <v>Pendiente</v>
      </c>
      <c r="G763" s="37"/>
      <c r="H763" s="45"/>
      <c r="I763" s="13">
        <f>IF(ISBLANK(TCTACTE[[#This Row],[Monto]]),0,IF(ISBLANK(TCTACTE[[#This Row],[F. Cobro]]),E763,0))</f>
        <v>0</v>
      </c>
      <c r="J763" s="13">
        <f>SUBTOTAL(9,$I$2:I763)</f>
        <v>0</v>
      </c>
    </row>
    <row r="764" spans="1:10" x14ac:dyDescent="0.25">
      <c r="A764" s="37"/>
      <c r="B764" s="38"/>
      <c r="C764" s="38"/>
      <c r="D764" s="39"/>
      <c r="E764" s="40"/>
      <c r="F764" s="31" t="str">
        <f>IF(ISBLANK(TCTACTE[[#This Row],[F. Cobro]]),"Pendiente","Abonado")</f>
        <v>Pendiente</v>
      </c>
      <c r="G764" s="37"/>
      <c r="H764" s="45"/>
      <c r="I764" s="13">
        <f>IF(ISBLANK(TCTACTE[[#This Row],[Monto]]),0,IF(ISBLANK(TCTACTE[[#This Row],[F. Cobro]]),E764,0))</f>
        <v>0</v>
      </c>
      <c r="J764" s="13">
        <f>SUBTOTAL(9,$I$2:I764)</f>
        <v>0</v>
      </c>
    </row>
    <row r="765" spans="1:10" x14ac:dyDescent="0.25">
      <c r="A765" s="37"/>
      <c r="B765" s="38"/>
      <c r="C765" s="38"/>
      <c r="D765" s="39"/>
      <c r="E765" s="40"/>
      <c r="F765" s="31" t="str">
        <f>IF(ISBLANK(TCTACTE[[#This Row],[F. Cobro]]),"Pendiente","Abonado")</f>
        <v>Pendiente</v>
      </c>
      <c r="G765" s="37"/>
      <c r="H765" s="45"/>
      <c r="I765" s="13">
        <f>IF(ISBLANK(TCTACTE[[#This Row],[Monto]]),0,IF(ISBLANK(TCTACTE[[#This Row],[F. Cobro]]),E765,0))</f>
        <v>0</v>
      </c>
      <c r="J765" s="13">
        <f>SUBTOTAL(9,$I$2:I765)</f>
        <v>0</v>
      </c>
    </row>
    <row r="766" spans="1:10" x14ac:dyDescent="0.25">
      <c r="A766" s="37"/>
      <c r="B766" s="38"/>
      <c r="C766" s="38"/>
      <c r="D766" s="39"/>
      <c r="E766" s="40"/>
      <c r="F766" s="31" t="str">
        <f>IF(ISBLANK(TCTACTE[[#This Row],[F. Cobro]]),"Pendiente","Abonado")</f>
        <v>Pendiente</v>
      </c>
      <c r="G766" s="37"/>
      <c r="H766" s="45"/>
      <c r="I766" s="13">
        <f>IF(ISBLANK(TCTACTE[[#This Row],[Monto]]),0,IF(ISBLANK(TCTACTE[[#This Row],[F. Cobro]]),E766,0))</f>
        <v>0</v>
      </c>
      <c r="J766" s="13">
        <f>SUBTOTAL(9,$I$2:I766)</f>
        <v>0</v>
      </c>
    </row>
    <row r="767" spans="1:10" x14ac:dyDescent="0.25">
      <c r="A767" s="37"/>
      <c r="B767" s="38"/>
      <c r="C767" s="38"/>
      <c r="D767" s="39"/>
      <c r="E767" s="40"/>
      <c r="F767" s="31" t="str">
        <f>IF(ISBLANK(TCTACTE[[#This Row],[F. Cobro]]),"Pendiente","Abonado")</f>
        <v>Pendiente</v>
      </c>
      <c r="G767" s="37"/>
      <c r="H767" s="45"/>
      <c r="I767" s="13">
        <f>IF(ISBLANK(TCTACTE[[#This Row],[Monto]]),0,IF(ISBLANK(TCTACTE[[#This Row],[F. Cobro]]),E767,0))</f>
        <v>0</v>
      </c>
      <c r="J767" s="13">
        <f>SUBTOTAL(9,$I$2:I767)</f>
        <v>0</v>
      </c>
    </row>
    <row r="768" spans="1:10" x14ac:dyDescent="0.25">
      <c r="A768" s="37"/>
      <c r="B768" s="38"/>
      <c r="C768" s="38"/>
      <c r="D768" s="39"/>
      <c r="E768" s="40"/>
      <c r="F768" s="31" t="str">
        <f>IF(ISBLANK(TCTACTE[[#This Row],[F. Cobro]]),"Pendiente","Abonado")</f>
        <v>Pendiente</v>
      </c>
      <c r="G768" s="37"/>
      <c r="H768" s="45"/>
      <c r="I768" s="13">
        <f>IF(ISBLANK(TCTACTE[[#This Row],[Monto]]),0,IF(ISBLANK(TCTACTE[[#This Row],[F. Cobro]]),E768,0))</f>
        <v>0</v>
      </c>
      <c r="J768" s="13">
        <f>SUBTOTAL(9,$I$2:I768)</f>
        <v>0</v>
      </c>
    </row>
    <row r="769" spans="1:10" x14ac:dyDescent="0.25">
      <c r="A769" s="37"/>
      <c r="B769" s="38"/>
      <c r="C769" s="38"/>
      <c r="D769" s="39"/>
      <c r="E769" s="40"/>
      <c r="F769" s="31" t="str">
        <f>IF(ISBLANK(TCTACTE[[#This Row],[F. Cobro]]),"Pendiente","Abonado")</f>
        <v>Pendiente</v>
      </c>
      <c r="G769" s="37"/>
      <c r="H769" s="45"/>
      <c r="I769" s="13">
        <f>IF(ISBLANK(TCTACTE[[#This Row],[Monto]]),0,IF(ISBLANK(TCTACTE[[#This Row],[F. Cobro]]),E769,0))</f>
        <v>0</v>
      </c>
      <c r="J769" s="13">
        <f>SUBTOTAL(9,$I$2:I769)</f>
        <v>0</v>
      </c>
    </row>
    <row r="770" spans="1:10" x14ac:dyDescent="0.25">
      <c r="A770" s="37"/>
      <c r="B770" s="38"/>
      <c r="C770" s="38"/>
      <c r="D770" s="39"/>
      <c r="E770" s="40"/>
      <c r="F770" s="31" t="str">
        <f>IF(ISBLANK(TCTACTE[[#This Row],[F. Cobro]]),"Pendiente","Abonado")</f>
        <v>Pendiente</v>
      </c>
      <c r="G770" s="37"/>
      <c r="H770" s="45"/>
      <c r="I770" s="13">
        <f>IF(ISBLANK(TCTACTE[[#This Row],[Monto]]),0,IF(ISBLANK(TCTACTE[[#This Row],[F. Cobro]]),E770,0))</f>
        <v>0</v>
      </c>
      <c r="J770" s="13">
        <f>SUBTOTAL(9,$I$2:I770)</f>
        <v>0</v>
      </c>
    </row>
    <row r="771" spans="1:10" x14ac:dyDescent="0.25">
      <c r="A771" s="37"/>
      <c r="B771" s="38"/>
      <c r="C771" s="38"/>
      <c r="D771" s="39"/>
      <c r="E771" s="40"/>
      <c r="F771" s="31" t="str">
        <f>IF(ISBLANK(TCTACTE[[#This Row],[F. Cobro]]),"Pendiente","Abonado")</f>
        <v>Pendiente</v>
      </c>
      <c r="G771" s="37"/>
      <c r="H771" s="45"/>
      <c r="I771" s="13">
        <f>IF(ISBLANK(TCTACTE[[#This Row],[Monto]]),0,IF(ISBLANK(TCTACTE[[#This Row],[F. Cobro]]),E771,0))</f>
        <v>0</v>
      </c>
      <c r="J771" s="13">
        <f>SUBTOTAL(9,$I$2:I771)</f>
        <v>0</v>
      </c>
    </row>
    <row r="772" spans="1:10" x14ac:dyDescent="0.25">
      <c r="A772" s="37"/>
      <c r="B772" s="38"/>
      <c r="C772" s="38"/>
      <c r="D772" s="39"/>
      <c r="E772" s="40"/>
      <c r="F772" s="31" t="str">
        <f>IF(ISBLANK(TCTACTE[[#This Row],[F. Cobro]]),"Pendiente","Abonado")</f>
        <v>Pendiente</v>
      </c>
      <c r="G772" s="37"/>
      <c r="H772" s="45"/>
      <c r="I772" s="13">
        <f>IF(ISBLANK(TCTACTE[[#This Row],[Monto]]),0,IF(ISBLANK(TCTACTE[[#This Row],[F. Cobro]]),E772,0))</f>
        <v>0</v>
      </c>
      <c r="J772" s="13">
        <f>SUBTOTAL(9,$I$2:I772)</f>
        <v>0</v>
      </c>
    </row>
    <row r="773" spans="1:10" x14ac:dyDescent="0.25">
      <c r="A773" s="37"/>
      <c r="B773" s="38"/>
      <c r="C773" s="38"/>
      <c r="D773" s="39"/>
      <c r="E773" s="40"/>
      <c r="F773" s="31" t="str">
        <f>IF(ISBLANK(TCTACTE[[#This Row],[F. Cobro]]),"Pendiente","Abonado")</f>
        <v>Pendiente</v>
      </c>
      <c r="G773" s="37"/>
      <c r="H773" s="45"/>
      <c r="I773" s="13">
        <f>IF(ISBLANK(TCTACTE[[#This Row],[Monto]]),0,IF(ISBLANK(TCTACTE[[#This Row],[F. Cobro]]),E773,0))</f>
        <v>0</v>
      </c>
      <c r="J773" s="13">
        <f>SUBTOTAL(9,$I$2:I773)</f>
        <v>0</v>
      </c>
    </row>
    <row r="774" spans="1:10" x14ac:dyDescent="0.25">
      <c r="A774" s="37"/>
      <c r="B774" s="38"/>
      <c r="C774" s="38"/>
      <c r="D774" s="39"/>
      <c r="E774" s="40"/>
      <c r="F774" s="31" t="str">
        <f>IF(ISBLANK(TCTACTE[[#This Row],[F. Cobro]]),"Pendiente","Abonado")</f>
        <v>Pendiente</v>
      </c>
      <c r="G774" s="37"/>
      <c r="H774" s="45"/>
      <c r="I774" s="13">
        <f>IF(ISBLANK(TCTACTE[[#This Row],[Monto]]),0,IF(ISBLANK(TCTACTE[[#This Row],[F. Cobro]]),E774,0))</f>
        <v>0</v>
      </c>
      <c r="J774" s="13">
        <f>SUBTOTAL(9,$I$2:I774)</f>
        <v>0</v>
      </c>
    </row>
    <row r="775" spans="1:10" x14ac:dyDescent="0.25">
      <c r="A775" s="37"/>
      <c r="B775" s="38"/>
      <c r="C775" s="38"/>
      <c r="D775" s="39"/>
      <c r="E775" s="40"/>
      <c r="F775" s="31" t="str">
        <f>IF(ISBLANK(TCTACTE[[#This Row],[F. Cobro]]),"Pendiente","Abonado")</f>
        <v>Pendiente</v>
      </c>
      <c r="G775" s="37"/>
      <c r="H775" s="45"/>
      <c r="I775" s="13">
        <f>IF(ISBLANK(TCTACTE[[#This Row],[Monto]]),0,IF(ISBLANK(TCTACTE[[#This Row],[F. Cobro]]),E775,0))</f>
        <v>0</v>
      </c>
      <c r="J775" s="13">
        <f>SUBTOTAL(9,$I$2:I775)</f>
        <v>0</v>
      </c>
    </row>
    <row r="776" spans="1:10" x14ac:dyDescent="0.25">
      <c r="A776" s="37"/>
      <c r="B776" s="38"/>
      <c r="C776" s="38"/>
      <c r="D776" s="39"/>
      <c r="E776" s="40"/>
      <c r="F776" s="31" t="str">
        <f>IF(ISBLANK(TCTACTE[[#This Row],[F. Cobro]]),"Pendiente","Abonado")</f>
        <v>Pendiente</v>
      </c>
      <c r="G776" s="37"/>
      <c r="H776" s="45"/>
      <c r="I776" s="13">
        <f>IF(ISBLANK(TCTACTE[[#This Row],[Monto]]),0,IF(ISBLANK(TCTACTE[[#This Row],[F. Cobro]]),E776,0))</f>
        <v>0</v>
      </c>
      <c r="J776" s="13">
        <f>SUBTOTAL(9,$I$2:I776)</f>
        <v>0</v>
      </c>
    </row>
    <row r="777" spans="1:10" x14ac:dyDescent="0.25">
      <c r="A777" s="37"/>
      <c r="B777" s="38"/>
      <c r="C777" s="38"/>
      <c r="D777" s="39"/>
      <c r="E777" s="40"/>
      <c r="F777" s="31" t="str">
        <f>IF(ISBLANK(TCTACTE[[#This Row],[F. Cobro]]),"Pendiente","Abonado")</f>
        <v>Pendiente</v>
      </c>
      <c r="G777" s="37"/>
      <c r="H777" s="45"/>
      <c r="I777" s="13">
        <f>IF(ISBLANK(TCTACTE[[#This Row],[Monto]]),0,IF(ISBLANK(TCTACTE[[#This Row],[F. Cobro]]),E777,0))</f>
        <v>0</v>
      </c>
      <c r="J777" s="13">
        <f>SUBTOTAL(9,$I$2:I777)</f>
        <v>0</v>
      </c>
    </row>
    <row r="778" spans="1:10" x14ac:dyDescent="0.25">
      <c r="A778" s="37"/>
      <c r="B778" s="38"/>
      <c r="C778" s="38"/>
      <c r="D778" s="39"/>
      <c r="E778" s="40"/>
      <c r="F778" s="31" t="str">
        <f>IF(ISBLANK(TCTACTE[[#This Row],[F. Cobro]]),"Pendiente","Abonado")</f>
        <v>Pendiente</v>
      </c>
      <c r="G778" s="37"/>
      <c r="H778" s="45"/>
      <c r="I778" s="13">
        <f>IF(ISBLANK(TCTACTE[[#This Row],[Monto]]),0,IF(ISBLANK(TCTACTE[[#This Row],[F. Cobro]]),E778,0))</f>
        <v>0</v>
      </c>
      <c r="J778" s="13">
        <f>SUBTOTAL(9,$I$2:I778)</f>
        <v>0</v>
      </c>
    </row>
    <row r="779" spans="1:10" x14ac:dyDescent="0.25">
      <c r="A779" s="37"/>
      <c r="B779" s="38"/>
      <c r="C779" s="38"/>
      <c r="D779" s="39"/>
      <c r="E779" s="40"/>
      <c r="F779" s="31" t="str">
        <f>IF(ISBLANK(TCTACTE[[#This Row],[F. Cobro]]),"Pendiente","Abonado")</f>
        <v>Pendiente</v>
      </c>
      <c r="G779" s="37"/>
      <c r="H779" s="45"/>
      <c r="I779" s="13">
        <f>IF(ISBLANK(TCTACTE[[#This Row],[Monto]]),0,IF(ISBLANK(TCTACTE[[#This Row],[F. Cobro]]),E779,0))</f>
        <v>0</v>
      </c>
      <c r="J779" s="13">
        <f>SUBTOTAL(9,$I$2:I779)</f>
        <v>0</v>
      </c>
    </row>
    <row r="780" spans="1:10" x14ac:dyDescent="0.25">
      <c r="A780" s="37"/>
      <c r="B780" s="38"/>
      <c r="C780" s="38"/>
      <c r="D780" s="39"/>
      <c r="E780" s="40"/>
      <c r="F780" s="31" t="str">
        <f>IF(ISBLANK(TCTACTE[[#This Row],[F. Cobro]]),"Pendiente","Abonado")</f>
        <v>Pendiente</v>
      </c>
      <c r="G780" s="37"/>
      <c r="H780" s="45"/>
      <c r="I780" s="13">
        <f>IF(ISBLANK(TCTACTE[[#This Row],[Monto]]),0,IF(ISBLANK(TCTACTE[[#This Row],[F. Cobro]]),E780,0))</f>
        <v>0</v>
      </c>
      <c r="J780" s="13">
        <f>SUBTOTAL(9,$I$2:I780)</f>
        <v>0</v>
      </c>
    </row>
    <row r="781" spans="1:10" x14ac:dyDescent="0.25">
      <c r="A781" s="37"/>
      <c r="B781" s="38"/>
      <c r="C781" s="38"/>
      <c r="D781" s="39"/>
      <c r="E781" s="40"/>
      <c r="F781" s="31" t="str">
        <f>IF(ISBLANK(TCTACTE[[#This Row],[F. Cobro]]),"Pendiente","Abonado")</f>
        <v>Pendiente</v>
      </c>
      <c r="G781" s="37"/>
      <c r="H781" s="45"/>
      <c r="I781" s="13">
        <f>IF(ISBLANK(TCTACTE[[#This Row],[Monto]]),0,IF(ISBLANK(TCTACTE[[#This Row],[F. Cobro]]),E781,0))</f>
        <v>0</v>
      </c>
      <c r="J781" s="13">
        <f>SUBTOTAL(9,$I$2:I781)</f>
        <v>0</v>
      </c>
    </row>
    <row r="782" spans="1:10" x14ac:dyDescent="0.25">
      <c r="A782" s="37"/>
      <c r="B782" s="38"/>
      <c r="C782" s="38"/>
      <c r="D782" s="39"/>
      <c r="E782" s="40"/>
      <c r="F782" s="31" t="str">
        <f>IF(ISBLANK(TCTACTE[[#This Row],[F. Cobro]]),"Pendiente","Abonado")</f>
        <v>Pendiente</v>
      </c>
      <c r="G782" s="37"/>
      <c r="H782" s="45"/>
      <c r="I782" s="13">
        <f>IF(ISBLANK(TCTACTE[[#This Row],[Monto]]),0,IF(ISBLANK(TCTACTE[[#This Row],[F. Cobro]]),E782,0))</f>
        <v>0</v>
      </c>
      <c r="J782" s="13">
        <f>SUBTOTAL(9,$I$2:I782)</f>
        <v>0</v>
      </c>
    </row>
    <row r="783" spans="1:10" x14ac:dyDescent="0.25">
      <c r="A783" s="37"/>
      <c r="B783" s="38"/>
      <c r="C783" s="38"/>
      <c r="D783" s="39"/>
      <c r="E783" s="40"/>
      <c r="F783" s="31" t="str">
        <f>IF(ISBLANK(TCTACTE[[#This Row],[F. Cobro]]),"Pendiente","Abonado")</f>
        <v>Pendiente</v>
      </c>
      <c r="G783" s="37"/>
      <c r="H783" s="45"/>
      <c r="I783" s="13">
        <f>IF(ISBLANK(TCTACTE[[#This Row],[Monto]]),0,IF(ISBLANK(TCTACTE[[#This Row],[F. Cobro]]),E783,0))</f>
        <v>0</v>
      </c>
      <c r="J783" s="13">
        <f>SUBTOTAL(9,$I$2:I783)</f>
        <v>0</v>
      </c>
    </row>
    <row r="784" spans="1:10" x14ac:dyDescent="0.25">
      <c r="A784" s="37"/>
      <c r="B784" s="38"/>
      <c r="C784" s="38"/>
      <c r="D784" s="39"/>
      <c r="E784" s="40"/>
      <c r="F784" s="31" t="str">
        <f>IF(ISBLANK(TCTACTE[[#This Row],[F. Cobro]]),"Pendiente","Abonado")</f>
        <v>Pendiente</v>
      </c>
      <c r="G784" s="37"/>
      <c r="H784" s="45"/>
      <c r="I784" s="13">
        <f>IF(ISBLANK(TCTACTE[[#This Row],[Monto]]),0,IF(ISBLANK(TCTACTE[[#This Row],[F. Cobro]]),E784,0))</f>
        <v>0</v>
      </c>
      <c r="J784" s="13">
        <f>SUBTOTAL(9,$I$2:I784)</f>
        <v>0</v>
      </c>
    </row>
    <row r="785" spans="1:10" x14ac:dyDescent="0.25">
      <c r="A785" s="37"/>
      <c r="B785" s="38"/>
      <c r="C785" s="38"/>
      <c r="D785" s="39"/>
      <c r="E785" s="40"/>
      <c r="F785" s="31" t="str">
        <f>IF(ISBLANK(TCTACTE[[#This Row],[F. Cobro]]),"Pendiente","Abonado")</f>
        <v>Pendiente</v>
      </c>
      <c r="G785" s="37"/>
      <c r="H785" s="45"/>
      <c r="I785" s="13">
        <f>IF(ISBLANK(TCTACTE[[#This Row],[Monto]]),0,IF(ISBLANK(TCTACTE[[#This Row],[F. Cobro]]),E785,0))</f>
        <v>0</v>
      </c>
      <c r="J785" s="13">
        <f>SUBTOTAL(9,$I$2:I785)</f>
        <v>0</v>
      </c>
    </row>
    <row r="786" spans="1:10" x14ac:dyDescent="0.25">
      <c r="A786" s="37"/>
      <c r="B786" s="38"/>
      <c r="C786" s="38"/>
      <c r="D786" s="39"/>
      <c r="E786" s="40"/>
      <c r="F786" s="31" t="str">
        <f>IF(ISBLANK(TCTACTE[[#This Row],[F. Cobro]]),"Pendiente","Abonado")</f>
        <v>Pendiente</v>
      </c>
      <c r="G786" s="37"/>
      <c r="H786" s="45"/>
      <c r="I786" s="13">
        <f>IF(ISBLANK(TCTACTE[[#This Row],[Monto]]),0,IF(ISBLANK(TCTACTE[[#This Row],[F. Cobro]]),E786,0))</f>
        <v>0</v>
      </c>
      <c r="J786" s="13">
        <f>SUBTOTAL(9,$I$2:I786)</f>
        <v>0</v>
      </c>
    </row>
    <row r="787" spans="1:10" x14ac:dyDescent="0.25">
      <c r="A787" s="37"/>
      <c r="B787" s="38"/>
      <c r="C787" s="38"/>
      <c r="D787" s="39"/>
      <c r="E787" s="40"/>
      <c r="F787" s="31" t="str">
        <f>IF(ISBLANK(TCTACTE[[#This Row],[F. Cobro]]),"Pendiente","Abonado")</f>
        <v>Pendiente</v>
      </c>
      <c r="G787" s="37"/>
      <c r="H787" s="45"/>
      <c r="I787" s="13">
        <f>IF(ISBLANK(TCTACTE[[#This Row],[Monto]]),0,IF(ISBLANK(TCTACTE[[#This Row],[F. Cobro]]),E787,0))</f>
        <v>0</v>
      </c>
      <c r="J787" s="13">
        <f>SUBTOTAL(9,$I$2:I787)</f>
        <v>0</v>
      </c>
    </row>
    <row r="788" spans="1:10" x14ac:dyDescent="0.25">
      <c r="A788" s="37"/>
      <c r="B788" s="38"/>
      <c r="C788" s="38"/>
      <c r="D788" s="39"/>
      <c r="E788" s="40"/>
      <c r="F788" s="31" t="str">
        <f>IF(ISBLANK(TCTACTE[[#This Row],[F. Cobro]]),"Pendiente","Abonado")</f>
        <v>Pendiente</v>
      </c>
      <c r="G788" s="37"/>
      <c r="H788" s="45"/>
      <c r="I788" s="13">
        <f>IF(ISBLANK(TCTACTE[[#This Row],[Monto]]),0,IF(ISBLANK(TCTACTE[[#This Row],[F. Cobro]]),E788,0))</f>
        <v>0</v>
      </c>
      <c r="J788" s="13">
        <f>SUBTOTAL(9,$I$2:I788)</f>
        <v>0</v>
      </c>
    </row>
    <row r="789" spans="1:10" x14ac:dyDescent="0.25">
      <c r="A789" s="37"/>
      <c r="B789" s="38"/>
      <c r="C789" s="38"/>
      <c r="D789" s="39"/>
      <c r="E789" s="40"/>
      <c r="F789" s="31" t="str">
        <f>IF(ISBLANK(TCTACTE[[#This Row],[F. Cobro]]),"Pendiente","Abonado")</f>
        <v>Pendiente</v>
      </c>
      <c r="G789" s="37"/>
      <c r="H789" s="45"/>
      <c r="I789" s="13">
        <f>IF(ISBLANK(TCTACTE[[#This Row],[Monto]]),0,IF(ISBLANK(TCTACTE[[#This Row],[F. Cobro]]),E789,0))</f>
        <v>0</v>
      </c>
      <c r="J789" s="13">
        <f>SUBTOTAL(9,$I$2:I789)</f>
        <v>0</v>
      </c>
    </row>
    <row r="790" spans="1:10" x14ac:dyDescent="0.25">
      <c r="A790" s="37"/>
      <c r="B790" s="38"/>
      <c r="C790" s="38"/>
      <c r="D790" s="39"/>
      <c r="E790" s="40"/>
      <c r="F790" s="31" t="str">
        <f>IF(ISBLANK(TCTACTE[[#This Row],[F. Cobro]]),"Pendiente","Abonado")</f>
        <v>Pendiente</v>
      </c>
      <c r="G790" s="37"/>
      <c r="H790" s="45"/>
      <c r="I790" s="13">
        <f>IF(ISBLANK(TCTACTE[[#This Row],[Monto]]),0,IF(ISBLANK(TCTACTE[[#This Row],[F. Cobro]]),E790,0))</f>
        <v>0</v>
      </c>
      <c r="J790" s="13">
        <f>SUBTOTAL(9,$I$2:I790)</f>
        <v>0</v>
      </c>
    </row>
    <row r="791" spans="1:10" x14ac:dyDescent="0.25">
      <c r="A791" s="37"/>
      <c r="B791" s="38"/>
      <c r="C791" s="38"/>
      <c r="D791" s="39"/>
      <c r="E791" s="40"/>
      <c r="F791" s="31" t="str">
        <f>IF(ISBLANK(TCTACTE[[#This Row],[F. Cobro]]),"Pendiente","Abonado")</f>
        <v>Pendiente</v>
      </c>
      <c r="G791" s="37"/>
      <c r="H791" s="45"/>
      <c r="I791" s="13">
        <f>IF(ISBLANK(TCTACTE[[#This Row],[Monto]]),0,IF(ISBLANK(TCTACTE[[#This Row],[F. Cobro]]),E791,0))</f>
        <v>0</v>
      </c>
      <c r="J791" s="13">
        <f>SUBTOTAL(9,$I$2:I791)</f>
        <v>0</v>
      </c>
    </row>
    <row r="792" spans="1:10" x14ac:dyDescent="0.25">
      <c r="A792" s="37"/>
      <c r="B792" s="38"/>
      <c r="C792" s="38"/>
      <c r="D792" s="39"/>
      <c r="E792" s="40"/>
      <c r="F792" s="31" t="str">
        <f>IF(ISBLANK(TCTACTE[[#This Row],[F. Cobro]]),"Pendiente","Abonado")</f>
        <v>Pendiente</v>
      </c>
      <c r="G792" s="37"/>
      <c r="H792" s="45"/>
      <c r="I792" s="13">
        <f>IF(ISBLANK(TCTACTE[[#This Row],[Monto]]),0,IF(ISBLANK(TCTACTE[[#This Row],[F. Cobro]]),E792,0))</f>
        <v>0</v>
      </c>
      <c r="J792" s="13">
        <f>SUBTOTAL(9,$I$2:I792)</f>
        <v>0</v>
      </c>
    </row>
    <row r="793" spans="1:10" x14ac:dyDescent="0.25">
      <c r="A793" s="37"/>
      <c r="B793" s="38"/>
      <c r="C793" s="38"/>
      <c r="D793" s="39"/>
      <c r="E793" s="40"/>
      <c r="F793" s="31" t="str">
        <f>IF(ISBLANK(TCTACTE[[#This Row],[F. Cobro]]),"Pendiente","Abonado")</f>
        <v>Pendiente</v>
      </c>
      <c r="G793" s="37"/>
      <c r="H793" s="45"/>
      <c r="I793" s="13">
        <f>IF(ISBLANK(TCTACTE[[#This Row],[Monto]]),0,IF(ISBLANK(TCTACTE[[#This Row],[F. Cobro]]),E793,0))</f>
        <v>0</v>
      </c>
      <c r="J793" s="13">
        <f>SUBTOTAL(9,$I$2:I793)</f>
        <v>0</v>
      </c>
    </row>
    <row r="794" spans="1:10" x14ac:dyDescent="0.25">
      <c r="A794" s="37"/>
      <c r="B794" s="38"/>
      <c r="C794" s="38"/>
      <c r="D794" s="39"/>
      <c r="E794" s="40"/>
      <c r="F794" s="31" t="str">
        <f>IF(ISBLANK(TCTACTE[[#This Row],[F. Cobro]]),"Pendiente","Abonado")</f>
        <v>Pendiente</v>
      </c>
      <c r="G794" s="37"/>
      <c r="H794" s="45"/>
      <c r="I794" s="13">
        <f>IF(ISBLANK(TCTACTE[[#This Row],[Monto]]),0,IF(ISBLANK(TCTACTE[[#This Row],[F. Cobro]]),E794,0))</f>
        <v>0</v>
      </c>
      <c r="J794" s="13">
        <f>SUBTOTAL(9,$I$2:I794)</f>
        <v>0</v>
      </c>
    </row>
    <row r="795" spans="1:10" x14ac:dyDescent="0.25">
      <c r="A795" s="37"/>
      <c r="B795" s="38"/>
      <c r="C795" s="38"/>
      <c r="D795" s="39"/>
      <c r="E795" s="40"/>
      <c r="F795" s="31" t="str">
        <f>IF(ISBLANK(TCTACTE[[#This Row],[F. Cobro]]),"Pendiente","Abonado")</f>
        <v>Pendiente</v>
      </c>
      <c r="G795" s="37"/>
      <c r="H795" s="45"/>
      <c r="I795" s="13">
        <f>IF(ISBLANK(TCTACTE[[#This Row],[Monto]]),0,IF(ISBLANK(TCTACTE[[#This Row],[F. Cobro]]),E795,0))</f>
        <v>0</v>
      </c>
      <c r="J795" s="13">
        <f>SUBTOTAL(9,$I$2:I795)</f>
        <v>0</v>
      </c>
    </row>
    <row r="796" spans="1:10" x14ac:dyDescent="0.25">
      <c r="A796" s="37"/>
      <c r="B796" s="38"/>
      <c r="C796" s="38"/>
      <c r="D796" s="39"/>
      <c r="E796" s="40"/>
      <c r="F796" s="31" t="str">
        <f>IF(ISBLANK(TCTACTE[[#This Row],[F. Cobro]]),"Pendiente","Abonado")</f>
        <v>Pendiente</v>
      </c>
      <c r="G796" s="37"/>
      <c r="H796" s="45"/>
      <c r="I796" s="13">
        <f>IF(ISBLANK(TCTACTE[[#This Row],[Monto]]),0,IF(ISBLANK(TCTACTE[[#This Row],[F. Cobro]]),E796,0))</f>
        <v>0</v>
      </c>
      <c r="J796" s="13">
        <f>SUBTOTAL(9,$I$2:I796)</f>
        <v>0</v>
      </c>
    </row>
    <row r="797" spans="1:10" x14ac:dyDescent="0.25">
      <c r="A797" s="37"/>
      <c r="B797" s="38"/>
      <c r="C797" s="38"/>
      <c r="D797" s="39"/>
      <c r="E797" s="40"/>
      <c r="F797" s="31" t="str">
        <f>IF(ISBLANK(TCTACTE[[#This Row],[F. Cobro]]),"Pendiente","Abonado")</f>
        <v>Pendiente</v>
      </c>
      <c r="G797" s="37"/>
      <c r="H797" s="45"/>
      <c r="I797" s="13">
        <f>IF(ISBLANK(TCTACTE[[#This Row],[Monto]]),0,IF(ISBLANK(TCTACTE[[#This Row],[F. Cobro]]),E797,0))</f>
        <v>0</v>
      </c>
      <c r="J797" s="13">
        <f>SUBTOTAL(9,$I$2:I797)</f>
        <v>0</v>
      </c>
    </row>
    <row r="798" spans="1:10" x14ac:dyDescent="0.25">
      <c r="A798" s="37"/>
      <c r="B798" s="38"/>
      <c r="C798" s="38"/>
      <c r="D798" s="39"/>
      <c r="E798" s="40"/>
      <c r="F798" s="31" t="str">
        <f>IF(ISBLANK(TCTACTE[[#This Row],[F. Cobro]]),"Pendiente","Abonado")</f>
        <v>Pendiente</v>
      </c>
      <c r="G798" s="37"/>
      <c r="H798" s="45"/>
      <c r="I798" s="13">
        <f>IF(ISBLANK(TCTACTE[[#This Row],[Monto]]),0,IF(ISBLANK(TCTACTE[[#This Row],[F. Cobro]]),E798,0))</f>
        <v>0</v>
      </c>
      <c r="J798" s="13">
        <f>SUBTOTAL(9,$I$2:I798)</f>
        <v>0</v>
      </c>
    </row>
    <row r="799" spans="1:10" x14ac:dyDescent="0.25">
      <c r="A799" s="37"/>
      <c r="B799" s="38"/>
      <c r="C799" s="38"/>
      <c r="D799" s="39"/>
      <c r="E799" s="40"/>
      <c r="F799" s="31" t="str">
        <f>IF(ISBLANK(TCTACTE[[#This Row],[F. Cobro]]),"Pendiente","Abonado")</f>
        <v>Pendiente</v>
      </c>
      <c r="G799" s="37"/>
      <c r="H799" s="45"/>
      <c r="I799" s="13">
        <f>IF(ISBLANK(TCTACTE[[#This Row],[Monto]]),0,IF(ISBLANK(TCTACTE[[#This Row],[F. Cobro]]),E799,0))</f>
        <v>0</v>
      </c>
      <c r="J799" s="13">
        <f>SUBTOTAL(9,$I$2:I799)</f>
        <v>0</v>
      </c>
    </row>
    <row r="800" spans="1:10" x14ac:dyDescent="0.25">
      <c r="A800" s="37"/>
      <c r="B800" s="38"/>
      <c r="C800" s="38"/>
      <c r="D800" s="39"/>
      <c r="E800" s="40"/>
      <c r="F800" s="31" t="str">
        <f>IF(ISBLANK(TCTACTE[[#This Row],[F. Cobro]]),"Pendiente","Abonado")</f>
        <v>Pendiente</v>
      </c>
      <c r="G800" s="37"/>
      <c r="H800" s="45"/>
      <c r="I800" s="13">
        <f>IF(ISBLANK(TCTACTE[[#This Row],[Monto]]),0,IF(ISBLANK(TCTACTE[[#This Row],[F. Cobro]]),E800,0))</f>
        <v>0</v>
      </c>
      <c r="J800" s="13">
        <f>SUBTOTAL(9,$I$2:I800)</f>
        <v>0</v>
      </c>
    </row>
    <row r="801" spans="1:10" x14ac:dyDescent="0.25">
      <c r="A801" s="37"/>
      <c r="B801" s="38"/>
      <c r="C801" s="38"/>
      <c r="D801" s="39"/>
      <c r="E801" s="40"/>
      <c r="F801" s="31" t="str">
        <f>IF(ISBLANK(TCTACTE[[#This Row],[F. Cobro]]),"Pendiente","Abonado")</f>
        <v>Pendiente</v>
      </c>
      <c r="G801" s="37"/>
      <c r="H801" s="45"/>
      <c r="I801" s="13">
        <f>IF(ISBLANK(TCTACTE[[#This Row],[Monto]]),0,IF(ISBLANK(TCTACTE[[#This Row],[F. Cobro]]),E801,0))</f>
        <v>0</v>
      </c>
      <c r="J801" s="13">
        <f>SUBTOTAL(9,$I$2:I801)</f>
        <v>0</v>
      </c>
    </row>
    <row r="802" spans="1:10" x14ac:dyDescent="0.25">
      <c r="A802" s="37"/>
      <c r="B802" s="38"/>
      <c r="C802" s="38"/>
      <c r="D802" s="39"/>
      <c r="E802" s="40"/>
      <c r="F802" s="31" t="str">
        <f>IF(ISBLANK(TCTACTE[[#This Row],[F. Cobro]]),"Pendiente","Abonado")</f>
        <v>Pendiente</v>
      </c>
      <c r="G802" s="37"/>
      <c r="H802" s="45"/>
      <c r="I802" s="13">
        <f>IF(ISBLANK(TCTACTE[[#This Row],[Monto]]),0,IF(ISBLANK(TCTACTE[[#This Row],[F. Cobro]]),E802,0))</f>
        <v>0</v>
      </c>
      <c r="J802" s="13">
        <f>SUBTOTAL(9,$I$2:I802)</f>
        <v>0</v>
      </c>
    </row>
    <row r="803" spans="1:10" x14ac:dyDescent="0.25">
      <c r="A803" s="37"/>
      <c r="B803" s="38"/>
      <c r="C803" s="38"/>
      <c r="D803" s="39"/>
      <c r="E803" s="40"/>
      <c r="F803" s="31" t="str">
        <f>IF(ISBLANK(TCTACTE[[#This Row],[F. Cobro]]),"Pendiente","Abonado")</f>
        <v>Pendiente</v>
      </c>
      <c r="G803" s="37"/>
      <c r="H803" s="45"/>
      <c r="I803" s="13">
        <f>IF(ISBLANK(TCTACTE[[#This Row],[Monto]]),0,IF(ISBLANK(TCTACTE[[#This Row],[F. Cobro]]),E803,0))</f>
        <v>0</v>
      </c>
      <c r="J803" s="13">
        <f>SUBTOTAL(9,$I$2:I803)</f>
        <v>0</v>
      </c>
    </row>
    <row r="804" spans="1:10" x14ac:dyDescent="0.25">
      <c r="A804" s="37"/>
      <c r="B804" s="38"/>
      <c r="C804" s="38"/>
      <c r="D804" s="39"/>
      <c r="E804" s="40"/>
      <c r="F804" s="31" t="str">
        <f>IF(ISBLANK(TCTACTE[[#This Row],[F. Cobro]]),"Pendiente","Abonado")</f>
        <v>Pendiente</v>
      </c>
      <c r="G804" s="37"/>
      <c r="H804" s="45"/>
      <c r="I804" s="13">
        <f>IF(ISBLANK(TCTACTE[[#This Row],[Monto]]),0,IF(ISBLANK(TCTACTE[[#This Row],[F. Cobro]]),E804,0))</f>
        <v>0</v>
      </c>
      <c r="J804" s="13">
        <f>SUBTOTAL(9,$I$2:I804)</f>
        <v>0</v>
      </c>
    </row>
    <row r="805" spans="1:10" x14ac:dyDescent="0.25">
      <c r="A805" s="37"/>
      <c r="B805" s="38"/>
      <c r="C805" s="38"/>
      <c r="D805" s="39"/>
      <c r="E805" s="40"/>
      <c r="F805" s="31" t="str">
        <f>IF(ISBLANK(TCTACTE[[#This Row],[F. Cobro]]),"Pendiente","Abonado")</f>
        <v>Pendiente</v>
      </c>
      <c r="G805" s="37"/>
      <c r="H805" s="45"/>
      <c r="I805" s="13">
        <f>IF(ISBLANK(TCTACTE[[#This Row],[Monto]]),0,IF(ISBLANK(TCTACTE[[#This Row],[F. Cobro]]),E805,0))</f>
        <v>0</v>
      </c>
      <c r="J805" s="13">
        <f>SUBTOTAL(9,$I$2:I805)</f>
        <v>0</v>
      </c>
    </row>
    <row r="806" spans="1:10" x14ac:dyDescent="0.25">
      <c r="A806" s="37"/>
      <c r="B806" s="38"/>
      <c r="C806" s="38"/>
      <c r="D806" s="39"/>
      <c r="E806" s="40"/>
      <c r="F806" s="31" t="str">
        <f>IF(ISBLANK(TCTACTE[[#This Row],[F. Cobro]]),"Pendiente","Abonado")</f>
        <v>Pendiente</v>
      </c>
      <c r="G806" s="37"/>
      <c r="H806" s="45"/>
      <c r="I806" s="13">
        <f>IF(ISBLANK(TCTACTE[[#This Row],[Monto]]),0,IF(ISBLANK(TCTACTE[[#This Row],[F. Cobro]]),E806,0))</f>
        <v>0</v>
      </c>
      <c r="J806" s="13">
        <f>SUBTOTAL(9,$I$2:I806)</f>
        <v>0</v>
      </c>
    </row>
    <row r="807" spans="1:10" x14ac:dyDescent="0.25">
      <c r="A807" s="37"/>
      <c r="B807" s="38"/>
      <c r="C807" s="38"/>
      <c r="D807" s="39"/>
      <c r="E807" s="40"/>
      <c r="F807" s="31" t="str">
        <f>IF(ISBLANK(TCTACTE[[#This Row],[F. Cobro]]),"Pendiente","Abonado")</f>
        <v>Pendiente</v>
      </c>
      <c r="G807" s="37"/>
      <c r="H807" s="45"/>
      <c r="I807" s="13">
        <f>IF(ISBLANK(TCTACTE[[#This Row],[Monto]]),0,IF(ISBLANK(TCTACTE[[#This Row],[F. Cobro]]),E807,0))</f>
        <v>0</v>
      </c>
      <c r="J807" s="13">
        <f>SUBTOTAL(9,$I$2:I807)</f>
        <v>0</v>
      </c>
    </row>
    <row r="808" spans="1:10" x14ac:dyDescent="0.25">
      <c r="A808" s="37"/>
      <c r="B808" s="38"/>
      <c r="C808" s="38"/>
      <c r="D808" s="39"/>
      <c r="E808" s="40"/>
      <c r="F808" s="31" t="str">
        <f>IF(ISBLANK(TCTACTE[[#This Row],[F. Cobro]]),"Pendiente","Abonado")</f>
        <v>Pendiente</v>
      </c>
      <c r="G808" s="37"/>
      <c r="H808" s="45"/>
      <c r="I808" s="13">
        <f>IF(ISBLANK(TCTACTE[[#This Row],[Monto]]),0,IF(ISBLANK(TCTACTE[[#This Row],[F. Cobro]]),E808,0))</f>
        <v>0</v>
      </c>
      <c r="J808" s="13">
        <f>SUBTOTAL(9,$I$2:I808)</f>
        <v>0</v>
      </c>
    </row>
    <row r="809" spans="1:10" x14ac:dyDescent="0.25">
      <c r="A809" s="37"/>
      <c r="B809" s="38"/>
      <c r="C809" s="38"/>
      <c r="D809" s="39"/>
      <c r="E809" s="40"/>
      <c r="F809" s="31" t="str">
        <f>IF(ISBLANK(TCTACTE[[#This Row],[F. Cobro]]),"Pendiente","Abonado")</f>
        <v>Pendiente</v>
      </c>
      <c r="G809" s="37"/>
      <c r="H809" s="45"/>
      <c r="I809" s="13">
        <f>IF(ISBLANK(TCTACTE[[#This Row],[Monto]]),0,IF(ISBLANK(TCTACTE[[#This Row],[F. Cobro]]),E809,0))</f>
        <v>0</v>
      </c>
      <c r="J809" s="13">
        <f>SUBTOTAL(9,$I$2:I809)</f>
        <v>0</v>
      </c>
    </row>
    <row r="810" spans="1:10" x14ac:dyDescent="0.25">
      <c r="A810" s="37"/>
      <c r="B810" s="38"/>
      <c r="C810" s="38"/>
      <c r="D810" s="39"/>
      <c r="E810" s="40"/>
      <c r="F810" s="31" t="str">
        <f>IF(ISBLANK(TCTACTE[[#This Row],[F. Cobro]]),"Pendiente","Abonado")</f>
        <v>Pendiente</v>
      </c>
      <c r="G810" s="37"/>
      <c r="H810" s="45"/>
      <c r="I810" s="13">
        <f>IF(ISBLANK(TCTACTE[[#This Row],[Monto]]),0,IF(ISBLANK(TCTACTE[[#This Row],[F. Cobro]]),E810,0))</f>
        <v>0</v>
      </c>
      <c r="J810" s="13">
        <f>SUBTOTAL(9,$I$2:I810)</f>
        <v>0</v>
      </c>
    </row>
    <row r="811" spans="1:10" x14ac:dyDescent="0.25">
      <c r="A811" s="37"/>
      <c r="B811" s="38"/>
      <c r="C811" s="38"/>
      <c r="D811" s="39"/>
      <c r="E811" s="40"/>
      <c r="F811" s="31" t="str">
        <f>IF(ISBLANK(TCTACTE[[#This Row],[F. Cobro]]),"Pendiente","Abonado")</f>
        <v>Pendiente</v>
      </c>
      <c r="G811" s="37"/>
      <c r="H811" s="45"/>
      <c r="I811" s="13">
        <f>IF(ISBLANK(TCTACTE[[#This Row],[Monto]]),0,IF(ISBLANK(TCTACTE[[#This Row],[F. Cobro]]),E811,0))</f>
        <v>0</v>
      </c>
      <c r="J811" s="13">
        <f>SUBTOTAL(9,$I$2:I811)</f>
        <v>0</v>
      </c>
    </row>
    <row r="812" spans="1:10" x14ac:dyDescent="0.25">
      <c r="A812" s="37"/>
      <c r="B812" s="38"/>
      <c r="C812" s="38"/>
      <c r="D812" s="39"/>
      <c r="E812" s="40"/>
      <c r="F812" s="31" t="str">
        <f>IF(ISBLANK(TCTACTE[[#This Row],[F. Cobro]]),"Pendiente","Abonado")</f>
        <v>Pendiente</v>
      </c>
      <c r="G812" s="37"/>
      <c r="H812" s="45"/>
      <c r="I812" s="13">
        <f>IF(ISBLANK(TCTACTE[[#This Row],[Monto]]),0,IF(ISBLANK(TCTACTE[[#This Row],[F. Cobro]]),E812,0))</f>
        <v>0</v>
      </c>
      <c r="J812" s="13">
        <f>SUBTOTAL(9,$I$2:I812)</f>
        <v>0</v>
      </c>
    </row>
    <row r="813" spans="1:10" x14ac:dyDescent="0.25">
      <c r="A813" s="37"/>
      <c r="B813" s="38"/>
      <c r="C813" s="38"/>
      <c r="D813" s="39"/>
      <c r="E813" s="40"/>
      <c r="F813" s="31" t="str">
        <f>IF(ISBLANK(TCTACTE[[#This Row],[F. Cobro]]),"Pendiente","Abonado")</f>
        <v>Pendiente</v>
      </c>
      <c r="G813" s="37"/>
      <c r="H813" s="45"/>
      <c r="I813" s="13">
        <f>IF(ISBLANK(TCTACTE[[#This Row],[Monto]]),0,IF(ISBLANK(TCTACTE[[#This Row],[F. Cobro]]),E813,0))</f>
        <v>0</v>
      </c>
      <c r="J813" s="13">
        <f>SUBTOTAL(9,$I$2:I813)</f>
        <v>0</v>
      </c>
    </row>
    <row r="814" spans="1:10" x14ac:dyDescent="0.25">
      <c r="A814" s="37"/>
      <c r="B814" s="38"/>
      <c r="C814" s="38"/>
      <c r="D814" s="39"/>
      <c r="E814" s="40"/>
      <c r="F814" s="31" t="str">
        <f>IF(ISBLANK(TCTACTE[[#This Row],[F. Cobro]]),"Pendiente","Abonado")</f>
        <v>Pendiente</v>
      </c>
      <c r="G814" s="37"/>
      <c r="H814" s="45"/>
      <c r="I814" s="13">
        <f>IF(ISBLANK(TCTACTE[[#This Row],[Monto]]),0,IF(ISBLANK(TCTACTE[[#This Row],[F. Cobro]]),E814,0))</f>
        <v>0</v>
      </c>
      <c r="J814" s="13">
        <f>SUBTOTAL(9,$I$2:I814)</f>
        <v>0</v>
      </c>
    </row>
    <row r="815" spans="1:10" x14ac:dyDescent="0.25">
      <c r="A815" s="37"/>
      <c r="B815" s="38"/>
      <c r="C815" s="38"/>
      <c r="D815" s="39"/>
      <c r="E815" s="40"/>
      <c r="F815" s="31" t="str">
        <f>IF(ISBLANK(TCTACTE[[#This Row],[F. Cobro]]),"Pendiente","Abonado")</f>
        <v>Pendiente</v>
      </c>
      <c r="G815" s="41"/>
      <c r="H815" s="45"/>
      <c r="I815" s="13">
        <f>IF(ISBLANK(TCTACTE[[#This Row],[Monto]]),0,IF(ISBLANK(TCTACTE[[#This Row],[F. Cobro]]),E815,0))</f>
        <v>0</v>
      </c>
      <c r="J815" s="13">
        <f>SUBTOTAL(9,$I$2:I815)</f>
        <v>0</v>
      </c>
    </row>
    <row r="816" spans="1:10" x14ac:dyDescent="0.25">
      <c r="A816" s="37"/>
      <c r="B816" s="38"/>
      <c r="C816" s="38"/>
      <c r="D816" s="39"/>
      <c r="E816" s="40"/>
      <c r="F816" s="31" t="str">
        <f>IF(ISBLANK(TCTACTE[[#This Row],[F. Cobro]]),"Pendiente","Abonado")</f>
        <v>Pendiente</v>
      </c>
      <c r="G816" s="41"/>
      <c r="H816" s="45"/>
      <c r="I816" s="13">
        <f>IF(ISBLANK(TCTACTE[[#This Row],[Monto]]),0,IF(ISBLANK(TCTACTE[[#This Row],[F. Cobro]]),E816,0))</f>
        <v>0</v>
      </c>
      <c r="J816" s="13">
        <f>SUBTOTAL(9,$I$2:I816)</f>
        <v>0</v>
      </c>
    </row>
    <row r="817" spans="1:10" x14ac:dyDescent="0.25">
      <c r="A817" s="37"/>
      <c r="B817" s="38"/>
      <c r="C817" s="38"/>
      <c r="D817" s="39"/>
      <c r="E817" s="40"/>
      <c r="F817" s="31" t="str">
        <f>IF(ISBLANK(TCTACTE[[#This Row],[F. Cobro]]),"Pendiente","Abonado")</f>
        <v>Pendiente</v>
      </c>
      <c r="G817" s="41"/>
      <c r="H817" s="45"/>
      <c r="I817" s="13">
        <f>IF(ISBLANK(TCTACTE[[#This Row],[Monto]]),0,IF(ISBLANK(TCTACTE[[#This Row],[F. Cobro]]),E817,0))</f>
        <v>0</v>
      </c>
      <c r="J817" s="13">
        <f>SUBTOTAL(9,$I$2:I817)</f>
        <v>0</v>
      </c>
    </row>
    <row r="818" spans="1:10" x14ac:dyDescent="0.25">
      <c r="A818" s="37"/>
      <c r="B818" s="38"/>
      <c r="C818" s="38"/>
      <c r="D818" s="39"/>
      <c r="E818" s="40"/>
      <c r="F818" s="31" t="str">
        <f>IF(ISBLANK(TCTACTE[[#This Row],[F. Cobro]]),"Pendiente","Abonado")</f>
        <v>Pendiente</v>
      </c>
      <c r="G818" s="41"/>
      <c r="H818" s="45"/>
      <c r="I818" s="13">
        <f>IF(ISBLANK(TCTACTE[[#This Row],[Monto]]),0,IF(ISBLANK(TCTACTE[[#This Row],[F. Cobro]]),E818,0))</f>
        <v>0</v>
      </c>
      <c r="J818" s="13">
        <f>SUBTOTAL(9,$I$2:I818)</f>
        <v>0</v>
      </c>
    </row>
    <row r="819" spans="1:10" x14ac:dyDescent="0.25">
      <c r="A819" s="37"/>
      <c r="B819" s="38"/>
      <c r="C819" s="38"/>
      <c r="D819" s="39"/>
      <c r="E819" s="40"/>
      <c r="F819" s="31" t="str">
        <f>IF(ISBLANK(TCTACTE[[#This Row],[F. Cobro]]),"Pendiente","Abonado")</f>
        <v>Pendiente</v>
      </c>
      <c r="G819" s="37"/>
      <c r="H819" s="45"/>
      <c r="I819" s="13">
        <f>IF(ISBLANK(TCTACTE[[#This Row],[Monto]]),0,IF(ISBLANK(TCTACTE[[#This Row],[F. Cobro]]),E819,0))</f>
        <v>0</v>
      </c>
      <c r="J819" s="13">
        <f>SUBTOTAL(9,$I$2:I819)</f>
        <v>0</v>
      </c>
    </row>
    <row r="820" spans="1:10" x14ac:dyDescent="0.25">
      <c r="A820" s="37"/>
      <c r="B820" s="38"/>
      <c r="C820" s="38"/>
      <c r="D820" s="39"/>
      <c r="E820" s="40"/>
      <c r="F820" s="31" t="str">
        <f>IF(ISBLANK(TCTACTE[[#This Row],[F. Cobro]]),"Pendiente","Abonado")</f>
        <v>Pendiente</v>
      </c>
      <c r="G820" s="37"/>
      <c r="H820" s="45"/>
      <c r="I820" s="13">
        <f>IF(ISBLANK(TCTACTE[[#This Row],[Monto]]),0,IF(ISBLANK(TCTACTE[[#This Row],[F. Cobro]]),E820,0))</f>
        <v>0</v>
      </c>
      <c r="J820" s="13">
        <f>SUBTOTAL(9,$I$2:I820)</f>
        <v>0</v>
      </c>
    </row>
    <row r="821" spans="1:10" x14ac:dyDescent="0.25">
      <c r="A821" s="37"/>
      <c r="B821" s="38"/>
      <c r="C821" s="38"/>
      <c r="D821" s="39"/>
      <c r="E821" s="40"/>
      <c r="F821" s="31" t="str">
        <f>IF(ISBLANK(TCTACTE[[#This Row],[F. Cobro]]),"Pendiente","Abonado")</f>
        <v>Pendiente</v>
      </c>
      <c r="G821" s="37"/>
      <c r="H821" s="45"/>
      <c r="I821" s="13">
        <f>IF(ISBLANK(TCTACTE[[#This Row],[Monto]]),0,IF(ISBLANK(TCTACTE[[#This Row],[F. Cobro]]),E821,0))</f>
        <v>0</v>
      </c>
      <c r="J821" s="13">
        <f>SUBTOTAL(9,$I$2:I821)</f>
        <v>0</v>
      </c>
    </row>
    <row r="822" spans="1:10" x14ac:dyDescent="0.25">
      <c r="A822" s="37"/>
      <c r="B822" s="38"/>
      <c r="C822" s="38"/>
      <c r="D822" s="39"/>
      <c r="E822" s="40"/>
      <c r="F822" s="31" t="str">
        <f>IF(ISBLANK(TCTACTE[[#This Row],[F. Cobro]]),"Pendiente","Abonado")</f>
        <v>Pendiente</v>
      </c>
      <c r="G822" s="37"/>
      <c r="H822" s="45"/>
      <c r="I822" s="13">
        <f>IF(ISBLANK(TCTACTE[[#This Row],[Monto]]),0,IF(ISBLANK(TCTACTE[[#This Row],[F. Cobro]]),E822,0))</f>
        <v>0</v>
      </c>
      <c r="J822" s="13">
        <f>SUBTOTAL(9,$I$2:I822)</f>
        <v>0</v>
      </c>
    </row>
    <row r="823" spans="1:10" x14ac:dyDescent="0.25">
      <c r="A823" s="37"/>
      <c r="B823" s="38"/>
      <c r="C823" s="38"/>
      <c r="D823" s="39"/>
      <c r="E823" s="40"/>
      <c r="F823" s="31" t="str">
        <f>IF(ISBLANK(TCTACTE[[#This Row],[F. Cobro]]),"Pendiente","Abonado")</f>
        <v>Pendiente</v>
      </c>
      <c r="G823" s="37"/>
      <c r="H823" s="45"/>
      <c r="I823" s="13">
        <f>IF(ISBLANK(TCTACTE[[#This Row],[Monto]]),0,IF(ISBLANK(TCTACTE[[#This Row],[F. Cobro]]),E823,0))</f>
        <v>0</v>
      </c>
      <c r="J823" s="13">
        <f>SUBTOTAL(9,$I$2:I823)</f>
        <v>0</v>
      </c>
    </row>
    <row r="824" spans="1:10" x14ac:dyDescent="0.25">
      <c r="A824" s="37"/>
      <c r="B824" s="38"/>
      <c r="C824" s="38"/>
      <c r="D824" s="39"/>
      <c r="E824" s="40"/>
      <c r="F824" s="31" t="str">
        <f>IF(ISBLANK(TCTACTE[[#This Row],[F. Cobro]]),"Pendiente","Abonado")</f>
        <v>Pendiente</v>
      </c>
      <c r="G824" s="37"/>
      <c r="H824" s="45"/>
      <c r="I824" s="13">
        <f>IF(ISBLANK(TCTACTE[[#This Row],[Monto]]),0,IF(ISBLANK(TCTACTE[[#This Row],[F. Cobro]]),E824,0))</f>
        <v>0</v>
      </c>
      <c r="J824" s="13">
        <f>SUBTOTAL(9,$I$2:I824)</f>
        <v>0</v>
      </c>
    </row>
    <row r="825" spans="1:10" x14ac:dyDescent="0.25">
      <c r="A825" s="37"/>
      <c r="B825" s="38"/>
      <c r="C825" s="38"/>
      <c r="D825" s="39"/>
      <c r="E825" s="40"/>
      <c r="F825" s="31" t="str">
        <f>IF(ISBLANK(TCTACTE[[#This Row],[F. Cobro]]),"Pendiente","Abonado")</f>
        <v>Pendiente</v>
      </c>
      <c r="G825" s="37"/>
      <c r="H825" s="45"/>
      <c r="I825" s="13">
        <f>IF(ISBLANK(TCTACTE[[#This Row],[Monto]]),0,IF(ISBLANK(TCTACTE[[#This Row],[F. Cobro]]),E825,0))</f>
        <v>0</v>
      </c>
      <c r="J825" s="13">
        <f>SUBTOTAL(9,$I$2:I825)</f>
        <v>0</v>
      </c>
    </row>
    <row r="826" spans="1:10" x14ac:dyDescent="0.25">
      <c r="A826" s="37"/>
      <c r="B826" s="38"/>
      <c r="C826" s="38"/>
      <c r="D826" s="39"/>
      <c r="E826" s="40"/>
      <c r="F826" s="31" t="str">
        <f>IF(ISBLANK(TCTACTE[[#This Row],[F. Cobro]]),"Pendiente","Abonado")</f>
        <v>Pendiente</v>
      </c>
      <c r="G826" s="37"/>
      <c r="H826" s="45"/>
      <c r="I826" s="13">
        <f>IF(ISBLANK(TCTACTE[[#This Row],[Monto]]),0,IF(ISBLANK(TCTACTE[[#This Row],[F. Cobro]]),E826,0))</f>
        <v>0</v>
      </c>
      <c r="J826" s="13">
        <f>SUBTOTAL(9,$I$2:I826)</f>
        <v>0</v>
      </c>
    </row>
    <row r="827" spans="1:10" x14ac:dyDescent="0.25">
      <c r="A827" s="37"/>
      <c r="B827" s="38"/>
      <c r="C827" s="38"/>
      <c r="D827" s="39"/>
      <c r="E827" s="40"/>
      <c r="F827" s="31" t="str">
        <f>IF(ISBLANK(TCTACTE[[#This Row],[F. Cobro]]),"Pendiente","Abonado")</f>
        <v>Pendiente</v>
      </c>
      <c r="G827" s="37"/>
      <c r="H827" s="45"/>
      <c r="I827" s="13">
        <f>IF(ISBLANK(TCTACTE[[#This Row],[Monto]]),0,IF(ISBLANK(TCTACTE[[#This Row],[F. Cobro]]),E827,0))</f>
        <v>0</v>
      </c>
      <c r="J827" s="13">
        <f>SUBTOTAL(9,$I$2:I827)</f>
        <v>0</v>
      </c>
    </row>
    <row r="828" spans="1:10" x14ac:dyDescent="0.25">
      <c r="A828" s="37"/>
      <c r="B828" s="38"/>
      <c r="C828" s="38"/>
      <c r="D828" s="39"/>
      <c r="E828" s="40"/>
      <c r="F828" s="31" t="str">
        <f>IF(ISBLANK(TCTACTE[[#This Row],[F. Cobro]]),"Pendiente","Abonado")</f>
        <v>Pendiente</v>
      </c>
      <c r="G828" s="37"/>
      <c r="H828" s="45"/>
      <c r="I828" s="13">
        <f>IF(ISBLANK(TCTACTE[[#This Row],[Monto]]),0,IF(ISBLANK(TCTACTE[[#This Row],[F. Cobro]]),E828,0))</f>
        <v>0</v>
      </c>
      <c r="J828" s="13">
        <f>SUBTOTAL(9,$I$2:I828)</f>
        <v>0</v>
      </c>
    </row>
    <row r="829" spans="1:10" x14ac:dyDescent="0.25">
      <c r="A829" s="37"/>
      <c r="B829" s="38"/>
      <c r="C829" s="38"/>
      <c r="D829" s="39"/>
      <c r="E829" s="40"/>
      <c r="F829" s="31" t="str">
        <f>IF(ISBLANK(TCTACTE[[#This Row],[F. Cobro]]),"Pendiente","Abonado")</f>
        <v>Pendiente</v>
      </c>
      <c r="G829" s="37"/>
      <c r="H829" s="45"/>
      <c r="I829" s="13">
        <f>IF(ISBLANK(TCTACTE[[#This Row],[Monto]]),0,IF(ISBLANK(TCTACTE[[#This Row],[F. Cobro]]),E829,0))</f>
        <v>0</v>
      </c>
      <c r="J829" s="13">
        <f>SUBTOTAL(9,$I$2:I829)</f>
        <v>0</v>
      </c>
    </row>
    <row r="830" spans="1:10" x14ac:dyDescent="0.25">
      <c r="A830" s="37"/>
      <c r="B830" s="38"/>
      <c r="C830" s="38"/>
      <c r="D830" s="39"/>
      <c r="E830" s="40"/>
      <c r="F830" s="31" t="str">
        <f>IF(ISBLANK(TCTACTE[[#This Row],[F. Cobro]]),"Pendiente","Abonado")</f>
        <v>Pendiente</v>
      </c>
      <c r="G830" s="37"/>
      <c r="H830" s="45"/>
      <c r="I830" s="13">
        <f>IF(ISBLANK(TCTACTE[[#This Row],[Monto]]),0,IF(ISBLANK(TCTACTE[[#This Row],[F. Cobro]]),E830,0))</f>
        <v>0</v>
      </c>
      <c r="J830" s="13">
        <f>SUBTOTAL(9,$I$2:I830)</f>
        <v>0</v>
      </c>
    </row>
    <row r="831" spans="1:10" x14ac:dyDescent="0.25">
      <c r="A831" s="37"/>
      <c r="B831" s="38"/>
      <c r="C831" s="38"/>
      <c r="D831" s="39"/>
      <c r="E831" s="40"/>
      <c r="F831" s="31" t="str">
        <f>IF(ISBLANK(TCTACTE[[#This Row],[F. Cobro]]),"Pendiente","Abonado")</f>
        <v>Pendiente</v>
      </c>
      <c r="G831" s="37"/>
      <c r="H831" s="45"/>
      <c r="I831" s="13">
        <f>IF(ISBLANK(TCTACTE[[#This Row],[Monto]]),0,IF(ISBLANK(TCTACTE[[#This Row],[F. Cobro]]),E831,0))</f>
        <v>0</v>
      </c>
      <c r="J831" s="13">
        <f>SUBTOTAL(9,$I$2:I831)</f>
        <v>0</v>
      </c>
    </row>
    <row r="832" spans="1:10" x14ac:dyDescent="0.25">
      <c r="A832" s="37"/>
      <c r="B832" s="38"/>
      <c r="C832" s="38"/>
      <c r="D832" s="39"/>
      <c r="E832" s="40"/>
      <c r="F832" s="31" t="str">
        <f>IF(ISBLANK(TCTACTE[[#This Row],[F. Cobro]]),"Pendiente","Abonado")</f>
        <v>Pendiente</v>
      </c>
      <c r="G832" s="37"/>
      <c r="H832" s="45"/>
      <c r="I832" s="13">
        <f>IF(ISBLANK(TCTACTE[[#This Row],[Monto]]),0,IF(ISBLANK(TCTACTE[[#This Row],[F. Cobro]]),E832,0))</f>
        <v>0</v>
      </c>
      <c r="J832" s="13">
        <f>SUBTOTAL(9,$I$2:I832)</f>
        <v>0</v>
      </c>
    </row>
    <row r="833" spans="1:10" x14ac:dyDescent="0.25">
      <c r="A833" s="37"/>
      <c r="B833" s="38"/>
      <c r="C833" s="38"/>
      <c r="D833" s="39"/>
      <c r="E833" s="40"/>
      <c r="F833" s="31" t="str">
        <f>IF(ISBLANK(TCTACTE[[#This Row],[F. Cobro]]),"Pendiente","Abonado")</f>
        <v>Pendiente</v>
      </c>
      <c r="G833" s="37"/>
      <c r="H833" s="45"/>
      <c r="I833" s="13">
        <f>IF(ISBLANK(TCTACTE[[#This Row],[Monto]]),0,IF(ISBLANK(TCTACTE[[#This Row],[F. Cobro]]),E833,0))</f>
        <v>0</v>
      </c>
      <c r="J833" s="13">
        <f>SUBTOTAL(9,$I$2:I833)</f>
        <v>0</v>
      </c>
    </row>
    <row r="834" spans="1:10" x14ac:dyDescent="0.25">
      <c r="A834" s="37"/>
      <c r="B834" s="38"/>
      <c r="C834" s="38"/>
      <c r="D834" s="39"/>
      <c r="E834" s="40"/>
      <c r="F834" s="31" t="str">
        <f>IF(ISBLANK(TCTACTE[[#This Row],[F. Cobro]]),"Pendiente","Abonado")</f>
        <v>Pendiente</v>
      </c>
      <c r="G834" s="37"/>
      <c r="H834" s="45"/>
      <c r="I834" s="13">
        <f>IF(ISBLANK(TCTACTE[[#This Row],[Monto]]),0,IF(ISBLANK(TCTACTE[[#This Row],[F. Cobro]]),E834,0))</f>
        <v>0</v>
      </c>
      <c r="J834" s="13">
        <f>SUBTOTAL(9,$I$2:I834)</f>
        <v>0</v>
      </c>
    </row>
    <row r="835" spans="1:10" x14ac:dyDescent="0.25">
      <c r="A835" s="37"/>
      <c r="B835" s="38"/>
      <c r="C835" s="38"/>
      <c r="D835" s="39"/>
      <c r="E835" s="40"/>
      <c r="F835" s="31" t="str">
        <f>IF(ISBLANK(TCTACTE[[#This Row],[F. Cobro]]),"Pendiente","Abonado")</f>
        <v>Pendiente</v>
      </c>
      <c r="G835" s="37"/>
      <c r="H835" s="45"/>
      <c r="I835" s="13">
        <f>IF(ISBLANK(TCTACTE[[#This Row],[Monto]]),0,IF(ISBLANK(TCTACTE[[#This Row],[F. Cobro]]),E835,0))</f>
        <v>0</v>
      </c>
      <c r="J835" s="13">
        <f>SUBTOTAL(9,$I$2:I835)</f>
        <v>0</v>
      </c>
    </row>
    <row r="836" spans="1:10" x14ac:dyDescent="0.25">
      <c r="A836" s="37"/>
      <c r="B836" s="38"/>
      <c r="C836" s="38"/>
      <c r="D836" s="39"/>
      <c r="E836" s="40"/>
      <c r="F836" s="31" t="str">
        <f>IF(ISBLANK(TCTACTE[[#This Row],[F. Cobro]]),"Pendiente","Abonado")</f>
        <v>Pendiente</v>
      </c>
      <c r="G836" s="37"/>
      <c r="H836" s="45"/>
      <c r="I836" s="13">
        <f>IF(ISBLANK(TCTACTE[[#This Row],[Monto]]),0,IF(ISBLANK(TCTACTE[[#This Row],[F. Cobro]]),E836,0))</f>
        <v>0</v>
      </c>
      <c r="J836" s="13">
        <f>SUBTOTAL(9,$I$2:I836)</f>
        <v>0</v>
      </c>
    </row>
    <row r="837" spans="1:10" x14ac:dyDescent="0.25">
      <c r="A837" s="37"/>
      <c r="B837" s="38"/>
      <c r="C837" s="38"/>
      <c r="D837" s="39"/>
      <c r="E837" s="40"/>
      <c r="F837" s="31" t="str">
        <f>IF(ISBLANK(TCTACTE[[#This Row],[F. Cobro]]),"Pendiente","Abonado")</f>
        <v>Pendiente</v>
      </c>
      <c r="G837" s="37"/>
      <c r="H837" s="45"/>
      <c r="I837" s="13">
        <f>IF(ISBLANK(TCTACTE[[#This Row],[Monto]]),0,IF(ISBLANK(TCTACTE[[#This Row],[F. Cobro]]),E837,0))</f>
        <v>0</v>
      </c>
      <c r="J837" s="13">
        <f>SUBTOTAL(9,$I$2:I837)</f>
        <v>0</v>
      </c>
    </row>
    <row r="838" spans="1:10" x14ac:dyDescent="0.25">
      <c r="A838" s="37"/>
      <c r="B838" s="38"/>
      <c r="C838" s="38"/>
      <c r="D838" s="39"/>
      <c r="E838" s="40"/>
      <c r="F838" s="31" t="str">
        <f>IF(ISBLANK(TCTACTE[[#This Row],[F. Cobro]]),"Pendiente","Abonado")</f>
        <v>Pendiente</v>
      </c>
      <c r="G838" s="37"/>
      <c r="H838" s="45"/>
      <c r="I838" s="13">
        <f>IF(ISBLANK(TCTACTE[[#This Row],[Monto]]),0,IF(ISBLANK(TCTACTE[[#This Row],[F. Cobro]]),E838,0))</f>
        <v>0</v>
      </c>
      <c r="J838" s="13">
        <f>SUBTOTAL(9,$I$2:I838)</f>
        <v>0</v>
      </c>
    </row>
    <row r="839" spans="1:10" x14ac:dyDescent="0.25">
      <c r="A839" s="37"/>
      <c r="B839" s="38"/>
      <c r="C839" s="38"/>
      <c r="D839" s="39"/>
      <c r="E839" s="40"/>
      <c r="F839" s="31" t="str">
        <f>IF(ISBLANK(TCTACTE[[#This Row],[F. Cobro]]),"Pendiente","Abonado")</f>
        <v>Pendiente</v>
      </c>
      <c r="G839" s="37"/>
      <c r="H839" s="45"/>
      <c r="I839" s="13">
        <f>IF(ISBLANK(TCTACTE[[#This Row],[Monto]]),0,IF(ISBLANK(TCTACTE[[#This Row],[F. Cobro]]),E839,0))</f>
        <v>0</v>
      </c>
      <c r="J839" s="13">
        <f>SUBTOTAL(9,$I$2:I839)</f>
        <v>0</v>
      </c>
    </row>
    <row r="840" spans="1:10" x14ac:dyDescent="0.25">
      <c r="A840" s="37"/>
      <c r="B840" s="38"/>
      <c r="C840" s="38"/>
      <c r="D840" s="39"/>
      <c r="E840" s="40"/>
      <c r="F840" s="31" t="str">
        <f>IF(ISBLANK(TCTACTE[[#This Row],[F. Cobro]]),"Pendiente","Abonado")</f>
        <v>Pendiente</v>
      </c>
      <c r="G840" s="37"/>
      <c r="H840" s="45"/>
      <c r="I840" s="13">
        <f>IF(ISBLANK(TCTACTE[[#This Row],[Monto]]),0,IF(ISBLANK(TCTACTE[[#This Row],[F. Cobro]]),E840,0))</f>
        <v>0</v>
      </c>
      <c r="J840" s="13">
        <f>SUBTOTAL(9,$I$2:I840)</f>
        <v>0</v>
      </c>
    </row>
    <row r="841" spans="1:10" x14ac:dyDescent="0.25">
      <c r="A841" s="37"/>
      <c r="B841" s="38"/>
      <c r="C841" s="38"/>
      <c r="D841" s="39"/>
      <c r="E841" s="40"/>
      <c r="F841" s="31" t="str">
        <f>IF(ISBLANK(TCTACTE[[#This Row],[F. Cobro]]),"Pendiente","Abonado")</f>
        <v>Pendiente</v>
      </c>
      <c r="G841" s="37"/>
      <c r="H841" s="45"/>
      <c r="I841" s="13">
        <f>IF(ISBLANK(TCTACTE[[#This Row],[Monto]]),0,IF(ISBLANK(TCTACTE[[#This Row],[F. Cobro]]),E841,0))</f>
        <v>0</v>
      </c>
      <c r="J841" s="13">
        <f>SUBTOTAL(9,$I$2:I841)</f>
        <v>0</v>
      </c>
    </row>
    <row r="842" spans="1:10" x14ac:dyDescent="0.25">
      <c r="A842" s="37"/>
      <c r="B842" s="38"/>
      <c r="C842" s="38"/>
      <c r="D842" s="39"/>
      <c r="E842" s="40"/>
      <c r="F842" s="31" t="str">
        <f>IF(ISBLANK(TCTACTE[[#This Row],[F. Cobro]]),"Pendiente","Abonado")</f>
        <v>Pendiente</v>
      </c>
      <c r="G842" s="37"/>
      <c r="H842" s="45"/>
      <c r="I842" s="13">
        <f>IF(ISBLANK(TCTACTE[[#This Row],[Monto]]),0,IF(ISBLANK(TCTACTE[[#This Row],[F. Cobro]]),E842,0))</f>
        <v>0</v>
      </c>
      <c r="J842" s="13">
        <f>SUBTOTAL(9,$I$2:I842)</f>
        <v>0</v>
      </c>
    </row>
    <row r="843" spans="1:10" x14ac:dyDescent="0.25">
      <c r="A843" s="37"/>
      <c r="B843" s="38"/>
      <c r="C843" s="38"/>
      <c r="D843" s="39"/>
      <c r="E843" s="40"/>
      <c r="F843" s="31" t="str">
        <f>IF(ISBLANK(TCTACTE[[#This Row],[F. Cobro]]),"Pendiente","Abonado")</f>
        <v>Pendiente</v>
      </c>
      <c r="G843" s="37"/>
      <c r="H843" s="45"/>
      <c r="I843" s="13">
        <f>IF(ISBLANK(TCTACTE[[#This Row],[Monto]]),0,IF(ISBLANK(TCTACTE[[#This Row],[F. Cobro]]),E843,0))</f>
        <v>0</v>
      </c>
      <c r="J843" s="13">
        <f>SUBTOTAL(9,$I$2:I843)</f>
        <v>0</v>
      </c>
    </row>
    <row r="844" spans="1:10" x14ac:dyDescent="0.25">
      <c r="A844" s="37"/>
      <c r="B844" s="38"/>
      <c r="C844" s="38"/>
      <c r="D844" s="39"/>
      <c r="E844" s="40"/>
      <c r="F844" s="31" t="str">
        <f>IF(ISBLANK(TCTACTE[[#This Row],[F. Cobro]]),"Pendiente","Abonado")</f>
        <v>Pendiente</v>
      </c>
      <c r="G844" s="37"/>
      <c r="H844" s="45"/>
      <c r="I844" s="13">
        <f>IF(ISBLANK(TCTACTE[[#This Row],[Monto]]),0,IF(ISBLANK(TCTACTE[[#This Row],[F. Cobro]]),E844,0))</f>
        <v>0</v>
      </c>
      <c r="J844" s="13">
        <f>SUBTOTAL(9,$I$2:I844)</f>
        <v>0</v>
      </c>
    </row>
    <row r="845" spans="1:10" x14ac:dyDescent="0.25">
      <c r="A845" s="37"/>
      <c r="B845" s="38"/>
      <c r="C845" s="38"/>
      <c r="D845" s="39"/>
      <c r="E845" s="40"/>
      <c r="F845" s="31" t="str">
        <f>IF(ISBLANK(TCTACTE[[#This Row],[F. Cobro]]),"Pendiente","Abonado")</f>
        <v>Pendiente</v>
      </c>
      <c r="G845" s="37"/>
      <c r="H845" s="45"/>
      <c r="I845" s="13">
        <f>IF(ISBLANK(TCTACTE[[#This Row],[Monto]]),0,IF(ISBLANK(TCTACTE[[#This Row],[F. Cobro]]),E845,0))</f>
        <v>0</v>
      </c>
      <c r="J845" s="13">
        <f>SUBTOTAL(9,$I$2:I845)</f>
        <v>0</v>
      </c>
    </row>
    <row r="846" spans="1:10" x14ac:dyDescent="0.25">
      <c r="A846" s="37"/>
      <c r="B846" s="38"/>
      <c r="C846" s="38"/>
      <c r="D846" s="39"/>
      <c r="E846" s="40"/>
      <c r="F846" s="31" t="str">
        <f>IF(ISBLANK(TCTACTE[[#This Row],[F. Cobro]]),"Pendiente","Abonado")</f>
        <v>Pendiente</v>
      </c>
      <c r="G846" s="37"/>
      <c r="H846" s="45"/>
      <c r="I846" s="13">
        <f>IF(ISBLANK(TCTACTE[[#This Row],[Monto]]),0,IF(ISBLANK(TCTACTE[[#This Row],[F. Cobro]]),E846,0))</f>
        <v>0</v>
      </c>
      <c r="J846" s="13">
        <f>SUBTOTAL(9,$I$2:I846)</f>
        <v>0</v>
      </c>
    </row>
    <row r="847" spans="1:10" x14ac:dyDescent="0.25">
      <c r="A847" s="37"/>
      <c r="B847" s="38"/>
      <c r="C847" s="38"/>
      <c r="D847" s="39"/>
      <c r="E847" s="40"/>
      <c r="F847" s="31" t="str">
        <f>IF(ISBLANK(TCTACTE[[#This Row],[F. Cobro]]),"Pendiente","Abonado")</f>
        <v>Pendiente</v>
      </c>
      <c r="G847" s="37"/>
      <c r="H847" s="45"/>
      <c r="I847" s="13">
        <f>IF(ISBLANK(TCTACTE[[#This Row],[Monto]]),0,IF(ISBLANK(TCTACTE[[#This Row],[F. Cobro]]),E847,0))</f>
        <v>0</v>
      </c>
      <c r="J847" s="13">
        <f>SUBTOTAL(9,$I$2:I847)</f>
        <v>0</v>
      </c>
    </row>
    <row r="848" spans="1:10" x14ac:dyDescent="0.25">
      <c r="A848" s="37"/>
      <c r="B848" s="38"/>
      <c r="C848" s="38"/>
      <c r="D848" s="39"/>
      <c r="E848" s="40"/>
      <c r="F848" s="31" t="str">
        <f>IF(ISBLANK(TCTACTE[[#This Row],[F. Cobro]]),"Pendiente","Abonado")</f>
        <v>Pendiente</v>
      </c>
      <c r="G848" s="37"/>
      <c r="H848" s="45"/>
      <c r="I848" s="13">
        <f>IF(ISBLANK(TCTACTE[[#This Row],[Monto]]),0,IF(ISBLANK(TCTACTE[[#This Row],[F. Cobro]]),E848,0))</f>
        <v>0</v>
      </c>
      <c r="J848" s="13">
        <f>SUBTOTAL(9,$I$2:I848)</f>
        <v>0</v>
      </c>
    </row>
    <row r="849" spans="1:10" x14ac:dyDescent="0.25">
      <c r="A849" s="37"/>
      <c r="B849" s="38"/>
      <c r="C849" s="38"/>
      <c r="D849" s="39"/>
      <c r="E849" s="40"/>
      <c r="F849" s="31" t="str">
        <f>IF(ISBLANK(TCTACTE[[#This Row],[F. Cobro]]),"Pendiente","Abonado")</f>
        <v>Pendiente</v>
      </c>
      <c r="G849" s="37"/>
      <c r="H849" s="45"/>
      <c r="I849" s="13">
        <f>IF(ISBLANK(TCTACTE[[#This Row],[Monto]]),0,IF(ISBLANK(TCTACTE[[#This Row],[F. Cobro]]),E849,0))</f>
        <v>0</v>
      </c>
      <c r="J849" s="13">
        <f>SUBTOTAL(9,$I$2:I849)</f>
        <v>0</v>
      </c>
    </row>
    <row r="850" spans="1:10" x14ac:dyDescent="0.25">
      <c r="A850" s="37"/>
      <c r="B850" s="38"/>
      <c r="C850" s="38"/>
      <c r="D850" s="39"/>
      <c r="E850" s="40"/>
      <c r="F850" s="31" t="str">
        <f>IF(ISBLANK(TCTACTE[[#This Row],[F. Cobro]]),"Pendiente","Abonado")</f>
        <v>Pendiente</v>
      </c>
      <c r="G850" s="37"/>
      <c r="H850" s="45"/>
      <c r="I850" s="13">
        <f>IF(ISBLANK(TCTACTE[[#This Row],[Monto]]),0,IF(ISBLANK(TCTACTE[[#This Row],[F. Cobro]]),E850,0))</f>
        <v>0</v>
      </c>
      <c r="J850" s="13">
        <f>SUBTOTAL(9,$I$2:I850)</f>
        <v>0</v>
      </c>
    </row>
    <row r="851" spans="1:10" x14ac:dyDescent="0.25">
      <c r="A851" s="37"/>
      <c r="B851" s="38"/>
      <c r="C851" s="38"/>
      <c r="D851" s="39"/>
      <c r="E851" s="40"/>
      <c r="F851" s="31" t="str">
        <f>IF(ISBLANK(TCTACTE[[#This Row],[F. Cobro]]),"Pendiente","Abonado")</f>
        <v>Pendiente</v>
      </c>
      <c r="G851" s="37"/>
      <c r="H851" s="45"/>
      <c r="I851" s="13">
        <f>IF(ISBLANK(TCTACTE[[#This Row],[Monto]]),0,IF(ISBLANK(TCTACTE[[#This Row],[F. Cobro]]),E851,0))</f>
        <v>0</v>
      </c>
      <c r="J851" s="13">
        <f>SUBTOTAL(9,$I$2:I851)</f>
        <v>0</v>
      </c>
    </row>
    <row r="852" spans="1:10" x14ac:dyDescent="0.25">
      <c r="A852" s="37"/>
      <c r="B852" s="38"/>
      <c r="C852" s="38"/>
      <c r="D852" s="39"/>
      <c r="E852" s="40"/>
      <c r="F852" s="31" t="str">
        <f>IF(ISBLANK(TCTACTE[[#This Row],[F. Cobro]]),"Pendiente","Abonado")</f>
        <v>Pendiente</v>
      </c>
      <c r="G852" s="37"/>
      <c r="H852" s="45"/>
      <c r="I852" s="13">
        <f>IF(ISBLANK(TCTACTE[[#This Row],[Monto]]),0,IF(ISBLANK(TCTACTE[[#This Row],[F. Cobro]]),E852,0))</f>
        <v>0</v>
      </c>
      <c r="J852" s="13">
        <f>SUBTOTAL(9,$I$2:I852)</f>
        <v>0</v>
      </c>
    </row>
    <row r="853" spans="1:10" x14ac:dyDescent="0.25">
      <c r="A853" s="37"/>
      <c r="B853" s="38"/>
      <c r="C853" s="38"/>
      <c r="D853" s="39"/>
      <c r="E853" s="40"/>
      <c r="F853" s="31" t="str">
        <f>IF(ISBLANK(TCTACTE[[#This Row],[F. Cobro]]),"Pendiente","Abonado")</f>
        <v>Pendiente</v>
      </c>
      <c r="G853" s="37"/>
      <c r="H853" s="45"/>
      <c r="I853" s="13">
        <f>IF(ISBLANK(TCTACTE[[#This Row],[Monto]]),0,IF(ISBLANK(TCTACTE[[#This Row],[F. Cobro]]),E853,0))</f>
        <v>0</v>
      </c>
      <c r="J853" s="13">
        <f>SUBTOTAL(9,$I$2:I853)</f>
        <v>0</v>
      </c>
    </row>
    <row r="854" spans="1:10" x14ac:dyDescent="0.25">
      <c r="A854" s="37"/>
      <c r="B854" s="38"/>
      <c r="C854" s="38"/>
      <c r="D854" s="39"/>
      <c r="E854" s="40"/>
      <c r="F854" s="31" t="str">
        <f>IF(ISBLANK(TCTACTE[[#This Row],[F. Cobro]]),"Pendiente","Abonado")</f>
        <v>Pendiente</v>
      </c>
      <c r="G854" s="37"/>
      <c r="H854" s="45"/>
      <c r="I854" s="13">
        <f>IF(ISBLANK(TCTACTE[[#This Row],[Monto]]),0,IF(ISBLANK(TCTACTE[[#This Row],[F. Cobro]]),E854,0))</f>
        <v>0</v>
      </c>
      <c r="J854" s="13">
        <f>SUBTOTAL(9,$I$2:I854)</f>
        <v>0</v>
      </c>
    </row>
    <row r="855" spans="1:10" x14ac:dyDescent="0.25">
      <c r="A855" s="37"/>
      <c r="B855" s="38"/>
      <c r="C855" s="38"/>
      <c r="D855" s="39"/>
      <c r="E855" s="40"/>
      <c r="F855" s="31" t="str">
        <f>IF(ISBLANK(TCTACTE[[#This Row],[F. Cobro]]),"Pendiente","Abonado")</f>
        <v>Pendiente</v>
      </c>
      <c r="G855" s="37"/>
      <c r="H855" s="45"/>
      <c r="I855" s="13">
        <f>IF(ISBLANK(TCTACTE[[#This Row],[Monto]]),0,IF(ISBLANK(TCTACTE[[#This Row],[F. Cobro]]),E855,0))</f>
        <v>0</v>
      </c>
      <c r="J855" s="13">
        <f>SUBTOTAL(9,$I$2:I855)</f>
        <v>0</v>
      </c>
    </row>
    <row r="856" spans="1:10" x14ac:dyDescent="0.25">
      <c r="A856" s="37"/>
      <c r="B856" s="38"/>
      <c r="C856" s="38"/>
      <c r="D856" s="39"/>
      <c r="E856" s="40"/>
      <c r="F856" s="31" t="str">
        <f>IF(ISBLANK(TCTACTE[[#This Row],[F. Cobro]]),"Pendiente","Abonado")</f>
        <v>Pendiente</v>
      </c>
      <c r="G856" s="37"/>
      <c r="H856" s="45"/>
      <c r="I856" s="13">
        <f>IF(ISBLANK(TCTACTE[[#This Row],[Monto]]),0,IF(ISBLANK(TCTACTE[[#This Row],[F. Cobro]]),E856,0))</f>
        <v>0</v>
      </c>
      <c r="J856" s="13">
        <f>SUBTOTAL(9,$I$2:I856)</f>
        <v>0</v>
      </c>
    </row>
    <row r="857" spans="1:10" x14ac:dyDescent="0.25">
      <c r="A857" s="37"/>
      <c r="B857" s="38"/>
      <c r="C857" s="38"/>
      <c r="D857" s="39"/>
      <c r="E857" s="40"/>
      <c r="F857" s="31" t="str">
        <f>IF(ISBLANK(TCTACTE[[#This Row],[F. Cobro]]),"Pendiente","Abonado")</f>
        <v>Pendiente</v>
      </c>
      <c r="G857" s="37"/>
      <c r="H857" s="45"/>
      <c r="I857" s="13">
        <f>IF(ISBLANK(TCTACTE[[#This Row],[Monto]]),0,IF(ISBLANK(TCTACTE[[#This Row],[F. Cobro]]),E857,0))</f>
        <v>0</v>
      </c>
      <c r="J857" s="13">
        <f>SUBTOTAL(9,$I$2:I857)</f>
        <v>0</v>
      </c>
    </row>
    <row r="858" spans="1:10" x14ac:dyDescent="0.25">
      <c r="A858" s="37"/>
      <c r="B858" s="38"/>
      <c r="C858" s="38"/>
      <c r="D858" s="39"/>
      <c r="E858" s="40"/>
      <c r="F858" s="31" t="str">
        <f>IF(ISBLANK(TCTACTE[[#This Row],[F. Cobro]]),"Pendiente","Abonado")</f>
        <v>Pendiente</v>
      </c>
      <c r="G858" s="37"/>
      <c r="H858" s="45"/>
      <c r="I858" s="13">
        <f>IF(ISBLANK(TCTACTE[[#This Row],[Monto]]),0,IF(ISBLANK(TCTACTE[[#This Row],[F. Cobro]]),E858,0))</f>
        <v>0</v>
      </c>
      <c r="J858" s="13">
        <f>SUBTOTAL(9,$I$2:I858)</f>
        <v>0</v>
      </c>
    </row>
    <row r="859" spans="1:10" x14ac:dyDescent="0.25">
      <c r="A859" s="37"/>
      <c r="B859" s="38"/>
      <c r="C859" s="38"/>
      <c r="D859" s="39"/>
      <c r="E859" s="40"/>
      <c r="F859" s="31" t="str">
        <f>IF(ISBLANK(TCTACTE[[#This Row],[F. Cobro]]),"Pendiente","Abonado")</f>
        <v>Pendiente</v>
      </c>
      <c r="G859" s="37"/>
      <c r="H859" s="45"/>
      <c r="I859" s="13">
        <f>IF(ISBLANK(TCTACTE[[#This Row],[Monto]]),0,IF(ISBLANK(TCTACTE[[#This Row],[F. Cobro]]),E859,0))</f>
        <v>0</v>
      </c>
      <c r="J859" s="13">
        <f>SUBTOTAL(9,$I$2:I859)</f>
        <v>0</v>
      </c>
    </row>
    <row r="860" spans="1:10" x14ac:dyDescent="0.25">
      <c r="A860" s="37"/>
      <c r="B860" s="38"/>
      <c r="C860" s="38"/>
      <c r="D860" s="39"/>
      <c r="E860" s="40"/>
      <c r="F860" s="31" t="str">
        <f>IF(ISBLANK(TCTACTE[[#This Row],[F. Cobro]]),"Pendiente","Abonado")</f>
        <v>Pendiente</v>
      </c>
      <c r="G860" s="37"/>
      <c r="H860" s="45"/>
      <c r="I860" s="13">
        <f>IF(ISBLANK(TCTACTE[[#This Row],[Monto]]),0,IF(ISBLANK(TCTACTE[[#This Row],[F. Cobro]]),E860,0))</f>
        <v>0</v>
      </c>
      <c r="J860" s="13">
        <f>SUBTOTAL(9,$I$2:I860)</f>
        <v>0</v>
      </c>
    </row>
    <row r="861" spans="1:10" x14ac:dyDescent="0.25">
      <c r="A861" s="37"/>
      <c r="B861" s="38"/>
      <c r="C861" s="38"/>
      <c r="D861" s="39"/>
      <c r="E861" s="40"/>
      <c r="F861" s="31" t="str">
        <f>IF(ISBLANK(TCTACTE[[#This Row],[F. Cobro]]),"Pendiente","Abonado")</f>
        <v>Pendiente</v>
      </c>
      <c r="G861" s="37"/>
      <c r="H861" s="45"/>
      <c r="I861" s="13">
        <f>IF(ISBLANK(TCTACTE[[#This Row],[Monto]]),0,IF(ISBLANK(TCTACTE[[#This Row],[F. Cobro]]),E861,0))</f>
        <v>0</v>
      </c>
      <c r="J861" s="13">
        <f>SUBTOTAL(9,$I$2:I861)</f>
        <v>0</v>
      </c>
    </row>
    <row r="862" spans="1:10" x14ac:dyDescent="0.25">
      <c r="A862" s="37"/>
      <c r="B862" s="38"/>
      <c r="C862" s="38"/>
      <c r="D862" s="39"/>
      <c r="E862" s="40"/>
      <c r="F862" s="31" t="str">
        <f>IF(ISBLANK(TCTACTE[[#This Row],[F. Cobro]]),"Pendiente","Abonado")</f>
        <v>Pendiente</v>
      </c>
      <c r="G862" s="37"/>
      <c r="H862" s="45"/>
      <c r="I862" s="13">
        <f>IF(ISBLANK(TCTACTE[[#This Row],[Monto]]),0,IF(ISBLANK(TCTACTE[[#This Row],[F. Cobro]]),E862,0))</f>
        <v>0</v>
      </c>
      <c r="J862" s="13">
        <f>SUBTOTAL(9,$I$2:I862)</f>
        <v>0</v>
      </c>
    </row>
    <row r="863" spans="1:10" x14ac:dyDescent="0.25">
      <c r="A863" s="37"/>
      <c r="B863" s="38"/>
      <c r="C863" s="38"/>
      <c r="D863" s="39"/>
      <c r="E863" s="40"/>
      <c r="F863" s="31" t="str">
        <f>IF(ISBLANK(TCTACTE[[#This Row],[F. Cobro]]),"Pendiente","Abonado")</f>
        <v>Pendiente</v>
      </c>
      <c r="G863" s="37"/>
      <c r="H863" s="45"/>
      <c r="I863" s="13">
        <f>IF(ISBLANK(TCTACTE[[#This Row],[Monto]]),0,IF(ISBLANK(TCTACTE[[#This Row],[F. Cobro]]),E863,0))</f>
        <v>0</v>
      </c>
      <c r="J863" s="13">
        <f>SUBTOTAL(9,$I$2:I863)</f>
        <v>0</v>
      </c>
    </row>
    <row r="864" spans="1:10" x14ac:dyDescent="0.25">
      <c r="A864" s="37"/>
      <c r="B864" s="38"/>
      <c r="C864" s="38"/>
      <c r="D864" s="39"/>
      <c r="E864" s="40"/>
      <c r="F864" s="31" t="str">
        <f>IF(ISBLANK(TCTACTE[[#This Row],[F. Cobro]]),"Pendiente","Abonado")</f>
        <v>Pendiente</v>
      </c>
      <c r="G864" s="37"/>
      <c r="H864" s="45"/>
      <c r="I864" s="13">
        <f>IF(ISBLANK(TCTACTE[[#This Row],[Monto]]),0,IF(ISBLANK(TCTACTE[[#This Row],[F. Cobro]]),E864,0))</f>
        <v>0</v>
      </c>
      <c r="J864" s="13">
        <f>SUBTOTAL(9,$I$2:I864)</f>
        <v>0</v>
      </c>
    </row>
    <row r="865" spans="1:10" x14ac:dyDescent="0.25">
      <c r="A865" s="37"/>
      <c r="B865" s="38"/>
      <c r="C865" s="38"/>
      <c r="D865" s="39"/>
      <c r="E865" s="40"/>
      <c r="F865" s="31" t="str">
        <f>IF(ISBLANK(TCTACTE[[#This Row],[F. Cobro]]),"Pendiente","Abonado")</f>
        <v>Pendiente</v>
      </c>
      <c r="G865" s="37"/>
      <c r="H865" s="45"/>
      <c r="I865" s="13">
        <f>IF(ISBLANK(TCTACTE[[#This Row],[Monto]]),0,IF(ISBLANK(TCTACTE[[#This Row],[F. Cobro]]),E865,0))</f>
        <v>0</v>
      </c>
      <c r="J865" s="13">
        <f>SUBTOTAL(9,$I$2:I865)</f>
        <v>0</v>
      </c>
    </row>
    <row r="866" spans="1:10" x14ac:dyDescent="0.25">
      <c r="A866" s="37"/>
      <c r="B866" s="38"/>
      <c r="C866" s="38"/>
      <c r="D866" s="39"/>
      <c r="E866" s="40"/>
      <c r="F866" s="31" t="str">
        <f>IF(ISBLANK(TCTACTE[[#This Row],[F. Cobro]]),"Pendiente","Abonado")</f>
        <v>Pendiente</v>
      </c>
      <c r="G866" s="37"/>
      <c r="H866" s="45"/>
      <c r="I866" s="13">
        <f>IF(ISBLANK(TCTACTE[[#This Row],[Monto]]),0,IF(ISBLANK(TCTACTE[[#This Row],[F. Cobro]]),E866,0))</f>
        <v>0</v>
      </c>
      <c r="J866" s="13">
        <f>SUBTOTAL(9,$I$2:I866)</f>
        <v>0</v>
      </c>
    </row>
    <row r="867" spans="1:10" x14ac:dyDescent="0.25">
      <c r="A867" s="37"/>
      <c r="B867" s="38"/>
      <c r="C867" s="38"/>
      <c r="D867" s="39"/>
      <c r="E867" s="40"/>
      <c r="F867" s="31" t="str">
        <f>IF(ISBLANK(TCTACTE[[#This Row],[F. Cobro]]),"Pendiente","Abonado")</f>
        <v>Pendiente</v>
      </c>
      <c r="G867" s="37"/>
      <c r="H867" s="45"/>
      <c r="I867" s="13">
        <f>IF(ISBLANK(TCTACTE[[#This Row],[Monto]]),0,IF(ISBLANK(TCTACTE[[#This Row],[F. Cobro]]),E867,0))</f>
        <v>0</v>
      </c>
      <c r="J867" s="13">
        <f>SUBTOTAL(9,$I$2:I867)</f>
        <v>0</v>
      </c>
    </row>
    <row r="868" spans="1:10" x14ac:dyDescent="0.25">
      <c r="A868" s="37"/>
      <c r="B868" s="38"/>
      <c r="C868" s="38"/>
      <c r="D868" s="39"/>
      <c r="E868" s="40"/>
      <c r="F868" s="31" t="str">
        <f>IF(ISBLANK(TCTACTE[[#This Row],[F. Cobro]]),"Pendiente","Abonado")</f>
        <v>Pendiente</v>
      </c>
      <c r="G868" s="37"/>
      <c r="H868" s="45"/>
      <c r="I868" s="13">
        <f>IF(ISBLANK(TCTACTE[[#This Row],[Monto]]),0,IF(ISBLANK(TCTACTE[[#This Row],[F. Cobro]]),E868,0))</f>
        <v>0</v>
      </c>
      <c r="J868" s="13">
        <f>SUBTOTAL(9,$I$2:I868)</f>
        <v>0</v>
      </c>
    </row>
    <row r="869" spans="1:10" x14ac:dyDescent="0.25">
      <c r="A869" s="37"/>
      <c r="B869" s="38"/>
      <c r="C869" s="38"/>
      <c r="D869" s="39"/>
      <c r="E869" s="40"/>
      <c r="F869" s="31" t="str">
        <f>IF(ISBLANK(TCTACTE[[#This Row],[F. Cobro]]),"Pendiente","Abonado")</f>
        <v>Pendiente</v>
      </c>
      <c r="G869" s="37"/>
      <c r="H869" s="45"/>
      <c r="I869" s="13">
        <f>IF(ISBLANK(TCTACTE[[#This Row],[Monto]]),0,IF(ISBLANK(TCTACTE[[#This Row],[F. Cobro]]),E869,0))</f>
        <v>0</v>
      </c>
      <c r="J869" s="13">
        <f>SUBTOTAL(9,$I$2:I869)</f>
        <v>0</v>
      </c>
    </row>
    <row r="870" spans="1:10" x14ac:dyDescent="0.25">
      <c r="A870" s="37"/>
      <c r="B870" s="38"/>
      <c r="C870" s="38"/>
      <c r="D870" s="39"/>
      <c r="E870" s="40"/>
      <c r="F870" s="31" t="str">
        <f>IF(ISBLANK(TCTACTE[[#This Row],[F. Cobro]]),"Pendiente","Abonado")</f>
        <v>Pendiente</v>
      </c>
      <c r="G870" s="37"/>
      <c r="H870" s="45"/>
      <c r="I870" s="13">
        <f>IF(ISBLANK(TCTACTE[[#This Row],[Monto]]),0,IF(ISBLANK(TCTACTE[[#This Row],[F. Cobro]]),E870,0))</f>
        <v>0</v>
      </c>
      <c r="J870" s="13">
        <f>SUBTOTAL(9,$I$2:I870)</f>
        <v>0</v>
      </c>
    </row>
    <row r="871" spans="1:10" x14ac:dyDescent="0.25">
      <c r="A871" s="37"/>
      <c r="B871" s="38"/>
      <c r="C871" s="38"/>
      <c r="D871" s="39"/>
      <c r="E871" s="40"/>
      <c r="F871" s="31" t="str">
        <f>IF(ISBLANK(TCTACTE[[#This Row],[F. Cobro]]),"Pendiente","Abonado")</f>
        <v>Pendiente</v>
      </c>
      <c r="G871" s="37"/>
      <c r="H871" s="45"/>
      <c r="I871" s="13">
        <f>IF(ISBLANK(TCTACTE[[#This Row],[Monto]]),0,IF(ISBLANK(TCTACTE[[#This Row],[F. Cobro]]),E871,0))</f>
        <v>0</v>
      </c>
      <c r="J871" s="13">
        <f>SUBTOTAL(9,$I$2:I871)</f>
        <v>0</v>
      </c>
    </row>
    <row r="872" spans="1:10" x14ac:dyDescent="0.25">
      <c r="A872" s="37"/>
      <c r="B872" s="38"/>
      <c r="C872" s="38"/>
      <c r="D872" s="39"/>
      <c r="E872" s="40"/>
      <c r="F872" s="31" t="str">
        <f>IF(ISBLANK(TCTACTE[[#This Row],[F. Cobro]]),"Pendiente","Abonado")</f>
        <v>Pendiente</v>
      </c>
      <c r="G872" s="37"/>
      <c r="H872" s="45"/>
      <c r="I872" s="13">
        <f>IF(ISBLANK(TCTACTE[[#This Row],[Monto]]),0,IF(ISBLANK(TCTACTE[[#This Row],[F. Cobro]]),E872,0))</f>
        <v>0</v>
      </c>
      <c r="J872" s="13">
        <f>SUBTOTAL(9,$I$2:I872)</f>
        <v>0</v>
      </c>
    </row>
    <row r="873" spans="1:10" x14ac:dyDescent="0.25">
      <c r="A873" s="37"/>
      <c r="B873" s="38"/>
      <c r="C873" s="38"/>
      <c r="D873" s="39"/>
      <c r="E873" s="40"/>
      <c r="F873" s="31" t="str">
        <f>IF(ISBLANK(TCTACTE[[#This Row],[F. Cobro]]),"Pendiente","Abonado")</f>
        <v>Pendiente</v>
      </c>
      <c r="G873" s="37"/>
      <c r="H873" s="45"/>
      <c r="I873" s="13">
        <f>IF(ISBLANK(TCTACTE[[#This Row],[Monto]]),0,IF(ISBLANK(TCTACTE[[#This Row],[F. Cobro]]),E873,0))</f>
        <v>0</v>
      </c>
      <c r="J873" s="13">
        <f>SUBTOTAL(9,$I$2:I873)</f>
        <v>0</v>
      </c>
    </row>
    <row r="874" spans="1:10" x14ac:dyDescent="0.25">
      <c r="A874" s="37"/>
      <c r="B874" s="38"/>
      <c r="C874" s="38"/>
      <c r="D874" s="39"/>
      <c r="E874" s="40"/>
      <c r="F874" s="31" t="str">
        <f>IF(ISBLANK(TCTACTE[[#This Row],[F. Cobro]]),"Pendiente","Abonado")</f>
        <v>Pendiente</v>
      </c>
      <c r="G874" s="37"/>
      <c r="H874" s="45"/>
      <c r="I874" s="13">
        <f>IF(ISBLANK(TCTACTE[[#This Row],[Monto]]),0,IF(ISBLANK(TCTACTE[[#This Row],[F. Cobro]]),E874,0))</f>
        <v>0</v>
      </c>
      <c r="J874" s="13">
        <f>SUBTOTAL(9,$I$2:I874)</f>
        <v>0</v>
      </c>
    </row>
    <row r="875" spans="1:10" x14ac:dyDescent="0.25">
      <c r="A875" s="37"/>
      <c r="B875" s="38"/>
      <c r="C875" s="38"/>
      <c r="D875" s="39"/>
      <c r="E875" s="40"/>
      <c r="F875" s="31" t="str">
        <f>IF(ISBLANK(TCTACTE[[#This Row],[F. Cobro]]),"Pendiente","Abonado")</f>
        <v>Pendiente</v>
      </c>
      <c r="G875" s="37"/>
      <c r="H875" s="45"/>
      <c r="I875" s="13">
        <f>IF(ISBLANK(TCTACTE[[#This Row],[Monto]]),0,IF(ISBLANK(TCTACTE[[#This Row],[F. Cobro]]),E875,0))</f>
        <v>0</v>
      </c>
      <c r="J875" s="13">
        <f>SUBTOTAL(9,$I$2:I875)</f>
        <v>0</v>
      </c>
    </row>
    <row r="876" spans="1:10" x14ac:dyDescent="0.25">
      <c r="A876" s="37"/>
      <c r="B876" s="38"/>
      <c r="C876" s="38"/>
      <c r="D876" s="39"/>
      <c r="E876" s="40"/>
      <c r="F876" s="31" t="str">
        <f>IF(ISBLANK(TCTACTE[[#This Row],[F. Cobro]]),"Pendiente","Abonado")</f>
        <v>Pendiente</v>
      </c>
      <c r="G876" s="37"/>
      <c r="H876" s="45"/>
      <c r="I876" s="13">
        <f>IF(ISBLANK(TCTACTE[[#This Row],[Monto]]),0,IF(ISBLANK(TCTACTE[[#This Row],[F. Cobro]]),E876,0))</f>
        <v>0</v>
      </c>
      <c r="J876" s="13">
        <f>SUBTOTAL(9,$I$2:I876)</f>
        <v>0</v>
      </c>
    </row>
    <row r="877" spans="1:10" x14ac:dyDescent="0.25">
      <c r="A877" s="37"/>
      <c r="B877" s="38"/>
      <c r="C877" s="38"/>
      <c r="D877" s="39"/>
      <c r="E877" s="40"/>
      <c r="F877" s="31" t="str">
        <f>IF(ISBLANK(TCTACTE[[#This Row],[F. Cobro]]),"Pendiente","Abonado")</f>
        <v>Pendiente</v>
      </c>
      <c r="G877" s="37"/>
      <c r="H877" s="45"/>
      <c r="I877" s="13">
        <f>IF(ISBLANK(TCTACTE[[#This Row],[Monto]]),0,IF(ISBLANK(TCTACTE[[#This Row],[F. Cobro]]),E877,0))</f>
        <v>0</v>
      </c>
      <c r="J877" s="13">
        <f>SUBTOTAL(9,$I$2:I877)</f>
        <v>0</v>
      </c>
    </row>
    <row r="878" spans="1:10" x14ac:dyDescent="0.25">
      <c r="A878" s="37"/>
      <c r="B878" s="38"/>
      <c r="C878" s="38"/>
      <c r="D878" s="39"/>
      <c r="E878" s="40"/>
      <c r="F878" s="31" t="str">
        <f>IF(ISBLANK(TCTACTE[[#This Row],[F. Cobro]]),"Pendiente","Abonado")</f>
        <v>Pendiente</v>
      </c>
      <c r="G878" s="37"/>
      <c r="H878" s="45"/>
      <c r="I878" s="13">
        <f>IF(ISBLANK(TCTACTE[[#This Row],[Monto]]),0,IF(ISBLANK(TCTACTE[[#This Row],[F. Cobro]]),E878,0))</f>
        <v>0</v>
      </c>
      <c r="J878" s="13">
        <f>SUBTOTAL(9,$I$2:I878)</f>
        <v>0</v>
      </c>
    </row>
    <row r="879" spans="1:10" x14ac:dyDescent="0.25">
      <c r="A879" s="37"/>
      <c r="B879" s="38"/>
      <c r="C879" s="38"/>
      <c r="D879" s="39"/>
      <c r="E879" s="40"/>
      <c r="F879" s="31" t="str">
        <f>IF(ISBLANK(TCTACTE[[#This Row],[F. Cobro]]),"Pendiente","Abonado")</f>
        <v>Pendiente</v>
      </c>
      <c r="G879" s="37"/>
      <c r="H879" s="45"/>
      <c r="I879" s="13">
        <f>IF(ISBLANK(TCTACTE[[#This Row],[Monto]]),0,IF(ISBLANK(TCTACTE[[#This Row],[F. Cobro]]),E879,0))</f>
        <v>0</v>
      </c>
      <c r="J879" s="13">
        <f>SUBTOTAL(9,$I$2:I879)</f>
        <v>0</v>
      </c>
    </row>
    <row r="880" spans="1:10" x14ac:dyDescent="0.25">
      <c r="A880" s="37"/>
      <c r="B880" s="38"/>
      <c r="C880" s="38"/>
      <c r="D880" s="39"/>
      <c r="E880" s="40"/>
      <c r="F880" s="31" t="str">
        <f>IF(ISBLANK(TCTACTE[[#This Row],[F. Cobro]]),"Pendiente","Abonado")</f>
        <v>Pendiente</v>
      </c>
      <c r="G880" s="37"/>
      <c r="H880" s="45"/>
      <c r="I880" s="13">
        <f>IF(ISBLANK(TCTACTE[[#This Row],[Monto]]),0,IF(ISBLANK(TCTACTE[[#This Row],[F. Cobro]]),E880,0))</f>
        <v>0</v>
      </c>
      <c r="J880" s="13">
        <f>SUBTOTAL(9,$I$2:I880)</f>
        <v>0</v>
      </c>
    </row>
    <row r="881" spans="1:10" x14ac:dyDescent="0.25">
      <c r="A881" s="37"/>
      <c r="B881" s="38"/>
      <c r="C881" s="38"/>
      <c r="D881" s="39"/>
      <c r="E881" s="40"/>
      <c r="F881" s="31" t="str">
        <f>IF(ISBLANK(TCTACTE[[#This Row],[F. Cobro]]),"Pendiente","Abonado")</f>
        <v>Pendiente</v>
      </c>
      <c r="G881" s="37"/>
      <c r="H881" s="45"/>
      <c r="I881" s="13">
        <f>IF(ISBLANK(TCTACTE[[#This Row],[Monto]]),0,IF(ISBLANK(TCTACTE[[#This Row],[F. Cobro]]),E881,0))</f>
        <v>0</v>
      </c>
      <c r="J881" s="13">
        <f>SUBTOTAL(9,$I$2:I881)</f>
        <v>0</v>
      </c>
    </row>
    <row r="882" spans="1:10" x14ac:dyDescent="0.25">
      <c r="A882" s="37"/>
      <c r="B882" s="38"/>
      <c r="C882" s="38"/>
      <c r="D882" s="39"/>
      <c r="E882" s="40"/>
      <c r="F882" s="31" t="str">
        <f>IF(ISBLANK(TCTACTE[[#This Row],[F. Cobro]]),"Pendiente","Abonado")</f>
        <v>Pendiente</v>
      </c>
      <c r="G882" s="41"/>
      <c r="H882" s="45"/>
      <c r="I882" s="13">
        <f>IF(ISBLANK(TCTACTE[[#This Row],[Monto]]),0,IF(ISBLANK(TCTACTE[[#This Row],[F. Cobro]]),E882,0))</f>
        <v>0</v>
      </c>
      <c r="J882" s="13">
        <f>SUBTOTAL(9,$I$2:I882)</f>
        <v>0</v>
      </c>
    </row>
    <row r="883" spans="1:10" x14ac:dyDescent="0.25">
      <c r="A883" s="37"/>
      <c r="B883" s="38"/>
      <c r="C883" s="38"/>
      <c r="D883" s="39"/>
      <c r="E883" s="40"/>
      <c r="F883" s="31" t="str">
        <f>IF(ISBLANK(TCTACTE[[#This Row],[F. Cobro]]),"Pendiente","Abonado")</f>
        <v>Pendiente</v>
      </c>
      <c r="G883" s="41"/>
      <c r="H883" s="45"/>
      <c r="I883" s="13">
        <f>IF(ISBLANK(TCTACTE[[#This Row],[Monto]]),0,IF(ISBLANK(TCTACTE[[#This Row],[F. Cobro]]),E883,0))</f>
        <v>0</v>
      </c>
      <c r="J883" s="13">
        <f>SUBTOTAL(9,$I$2:I883)</f>
        <v>0</v>
      </c>
    </row>
    <row r="884" spans="1:10" x14ac:dyDescent="0.25">
      <c r="A884" s="37"/>
      <c r="B884" s="38"/>
      <c r="C884" s="38"/>
      <c r="D884" s="39"/>
      <c r="E884" s="40"/>
      <c r="F884" s="31" t="str">
        <f>IF(ISBLANK(TCTACTE[[#This Row],[F. Cobro]]),"Pendiente","Abonado")</f>
        <v>Pendiente</v>
      </c>
      <c r="G884" s="41"/>
      <c r="H884" s="45"/>
      <c r="I884" s="13">
        <f>IF(ISBLANK(TCTACTE[[#This Row],[Monto]]),0,IF(ISBLANK(TCTACTE[[#This Row],[F. Cobro]]),E884,0))</f>
        <v>0</v>
      </c>
      <c r="J884" s="13">
        <f>SUBTOTAL(9,$I$2:I884)</f>
        <v>0</v>
      </c>
    </row>
    <row r="885" spans="1:10" x14ac:dyDescent="0.25">
      <c r="A885" s="37"/>
      <c r="B885" s="38"/>
      <c r="C885" s="38"/>
      <c r="D885" s="39"/>
      <c r="E885" s="40"/>
      <c r="F885" s="31" t="str">
        <f>IF(ISBLANK(TCTACTE[[#This Row],[F. Cobro]]),"Pendiente","Abonado")</f>
        <v>Pendiente</v>
      </c>
      <c r="G885" s="41"/>
      <c r="H885" s="45"/>
      <c r="I885" s="13">
        <f>IF(ISBLANK(TCTACTE[[#This Row],[Monto]]),0,IF(ISBLANK(TCTACTE[[#This Row],[F. Cobro]]),E885,0))</f>
        <v>0</v>
      </c>
      <c r="J885" s="13">
        <f>SUBTOTAL(9,$I$2:I885)</f>
        <v>0</v>
      </c>
    </row>
    <row r="886" spans="1:10" x14ac:dyDescent="0.25">
      <c r="A886" s="37"/>
      <c r="B886" s="38"/>
      <c r="C886" s="38"/>
      <c r="D886" s="39"/>
      <c r="E886" s="40"/>
      <c r="F886" s="31" t="str">
        <f>IF(ISBLANK(TCTACTE[[#This Row],[F. Cobro]]),"Pendiente","Abonado")</f>
        <v>Pendiente</v>
      </c>
      <c r="G886" s="37"/>
      <c r="H886" s="45"/>
      <c r="I886" s="13">
        <f>IF(ISBLANK(TCTACTE[[#This Row],[Monto]]),0,IF(ISBLANK(TCTACTE[[#This Row],[F. Cobro]]),E886,0))</f>
        <v>0</v>
      </c>
      <c r="J886" s="13">
        <f>SUBTOTAL(9,$I$2:I886)</f>
        <v>0</v>
      </c>
    </row>
    <row r="887" spans="1:10" x14ac:dyDescent="0.25">
      <c r="A887" s="37"/>
      <c r="B887" s="38"/>
      <c r="C887" s="38"/>
      <c r="D887" s="39"/>
      <c r="E887" s="40"/>
      <c r="F887" s="31" t="str">
        <f>IF(ISBLANK(TCTACTE[[#This Row],[F. Cobro]]),"Pendiente","Abonado")</f>
        <v>Pendiente</v>
      </c>
      <c r="G887" s="37"/>
      <c r="H887" s="45"/>
      <c r="I887" s="13">
        <f>IF(ISBLANK(TCTACTE[[#This Row],[Monto]]),0,IF(ISBLANK(TCTACTE[[#This Row],[F. Cobro]]),E887,0))</f>
        <v>0</v>
      </c>
      <c r="J887" s="13">
        <f>SUBTOTAL(9,$I$2:I887)</f>
        <v>0</v>
      </c>
    </row>
    <row r="888" spans="1:10" x14ac:dyDescent="0.25">
      <c r="A888" s="37"/>
      <c r="B888" s="38"/>
      <c r="C888" s="38"/>
      <c r="D888" s="39"/>
      <c r="E888" s="40"/>
      <c r="F888" s="31" t="str">
        <f>IF(ISBLANK(TCTACTE[[#This Row],[F. Cobro]]),"Pendiente","Abonado")</f>
        <v>Pendiente</v>
      </c>
      <c r="G888" s="37"/>
      <c r="H888" s="45"/>
      <c r="I888" s="13">
        <f>IF(ISBLANK(TCTACTE[[#This Row],[Monto]]),0,IF(ISBLANK(TCTACTE[[#This Row],[F. Cobro]]),E888,0))</f>
        <v>0</v>
      </c>
      <c r="J888" s="13">
        <f>SUBTOTAL(9,$I$2:I888)</f>
        <v>0</v>
      </c>
    </row>
    <row r="889" spans="1:10" x14ac:dyDescent="0.25">
      <c r="A889" s="37"/>
      <c r="B889" s="38"/>
      <c r="C889" s="38"/>
      <c r="D889" s="39"/>
      <c r="E889" s="40"/>
      <c r="F889" s="31" t="str">
        <f>IF(ISBLANK(TCTACTE[[#This Row],[F. Cobro]]),"Pendiente","Abonado")</f>
        <v>Pendiente</v>
      </c>
      <c r="G889" s="37"/>
      <c r="H889" s="45"/>
      <c r="I889" s="13">
        <f>IF(ISBLANK(TCTACTE[[#This Row],[Monto]]),0,IF(ISBLANK(TCTACTE[[#This Row],[F. Cobro]]),E889,0))</f>
        <v>0</v>
      </c>
      <c r="J889" s="13">
        <f>SUBTOTAL(9,$I$2:I889)</f>
        <v>0</v>
      </c>
    </row>
    <row r="890" spans="1:10" x14ac:dyDescent="0.25">
      <c r="A890" s="37"/>
      <c r="B890" s="38"/>
      <c r="C890" s="38"/>
      <c r="D890" s="39"/>
      <c r="E890" s="40"/>
      <c r="F890" s="31" t="str">
        <f>IF(ISBLANK(TCTACTE[[#This Row],[F. Cobro]]),"Pendiente","Abonado")</f>
        <v>Pendiente</v>
      </c>
      <c r="G890" s="37"/>
      <c r="H890" s="45"/>
      <c r="I890" s="13">
        <f>IF(ISBLANK(TCTACTE[[#This Row],[Monto]]),0,IF(ISBLANK(TCTACTE[[#This Row],[F. Cobro]]),E890,0))</f>
        <v>0</v>
      </c>
      <c r="J890" s="13">
        <f>SUBTOTAL(9,$I$2:I890)</f>
        <v>0</v>
      </c>
    </row>
    <row r="891" spans="1:10" x14ac:dyDescent="0.25">
      <c r="A891" s="37"/>
      <c r="B891" s="38"/>
      <c r="C891" s="38"/>
      <c r="D891" s="39"/>
      <c r="E891" s="40"/>
      <c r="F891" s="31" t="str">
        <f>IF(ISBLANK(TCTACTE[[#This Row],[F. Cobro]]),"Pendiente","Abonado")</f>
        <v>Pendiente</v>
      </c>
      <c r="G891" s="37"/>
      <c r="H891" s="45"/>
      <c r="I891" s="13">
        <f>IF(ISBLANK(TCTACTE[[#This Row],[Monto]]),0,IF(ISBLANK(TCTACTE[[#This Row],[F. Cobro]]),E891,0))</f>
        <v>0</v>
      </c>
      <c r="J891" s="13">
        <f>SUBTOTAL(9,$I$2:I891)</f>
        <v>0</v>
      </c>
    </row>
    <row r="892" spans="1:10" x14ac:dyDescent="0.25">
      <c r="A892" s="37"/>
      <c r="B892" s="38"/>
      <c r="C892" s="38"/>
      <c r="D892" s="39"/>
      <c r="E892" s="40"/>
      <c r="F892" s="31" t="str">
        <f>IF(ISBLANK(TCTACTE[[#This Row],[F. Cobro]]),"Pendiente","Abonado")</f>
        <v>Pendiente</v>
      </c>
      <c r="G892" s="37"/>
      <c r="H892" s="45"/>
      <c r="I892" s="13">
        <f>IF(ISBLANK(TCTACTE[[#This Row],[Monto]]),0,IF(ISBLANK(TCTACTE[[#This Row],[F. Cobro]]),E892,0))</f>
        <v>0</v>
      </c>
      <c r="J892" s="13">
        <f>SUBTOTAL(9,$I$2:I892)</f>
        <v>0</v>
      </c>
    </row>
    <row r="893" spans="1:10" x14ac:dyDescent="0.25">
      <c r="A893" s="37"/>
      <c r="B893" s="38"/>
      <c r="C893" s="38"/>
      <c r="D893" s="39"/>
      <c r="E893" s="40"/>
      <c r="F893" s="31" t="str">
        <f>IF(ISBLANK(TCTACTE[[#This Row],[F. Cobro]]),"Pendiente","Abonado")</f>
        <v>Pendiente</v>
      </c>
      <c r="G893" s="37"/>
      <c r="H893" s="45"/>
      <c r="I893" s="13">
        <f>IF(ISBLANK(TCTACTE[[#This Row],[Monto]]),0,IF(ISBLANK(TCTACTE[[#This Row],[F. Cobro]]),E893,0))</f>
        <v>0</v>
      </c>
      <c r="J893" s="13">
        <f>SUBTOTAL(9,$I$2:I893)</f>
        <v>0</v>
      </c>
    </row>
    <row r="894" spans="1:10" x14ac:dyDescent="0.25">
      <c r="A894" s="37"/>
      <c r="B894" s="38"/>
      <c r="C894" s="38"/>
      <c r="D894" s="39"/>
      <c r="E894" s="40"/>
      <c r="F894" s="31" t="str">
        <f>IF(ISBLANK(TCTACTE[[#This Row],[F. Cobro]]),"Pendiente","Abonado")</f>
        <v>Pendiente</v>
      </c>
      <c r="G894" s="37"/>
      <c r="H894" s="45"/>
      <c r="I894" s="13">
        <f>IF(ISBLANK(TCTACTE[[#This Row],[Monto]]),0,IF(ISBLANK(TCTACTE[[#This Row],[F. Cobro]]),E894,0))</f>
        <v>0</v>
      </c>
      <c r="J894" s="13">
        <f>SUBTOTAL(9,$I$2:I894)</f>
        <v>0</v>
      </c>
    </row>
    <row r="895" spans="1:10" x14ac:dyDescent="0.25">
      <c r="A895" s="37"/>
      <c r="B895" s="38"/>
      <c r="C895" s="38"/>
      <c r="D895" s="39"/>
      <c r="E895" s="40"/>
      <c r="F895" s="31" t="str">
        <f>IF(ISBLANK(TCTACTE[[#This Row],[F. Cobro]]),"Pendiente","Abonado")</f>
        <v>Pendiente</v>
      </c>
      <c r="G895" s="37"/>
      <c r="H895" s="45"/>
      <c r="I895" s="13">
        <f>IF(ISBLANK(TCTACTE[[#This Row],[Monto]]),0,IF(ISBLANK(TCTACTE[[#This Row],[F. Cobro]]),E895,0))</f>
        <v>0</v>
      </c>
      <c r="J895" s="13">
        <f>SUBTOTAL(9,$I$2:I895)</f>
        <v>0</v>
      </c>
    </row>
    <row r="896" spans="1:10" x14ac:dyDescent="0.25">
      <c r="A896" s="37"/>
      <c r="B896" s="38"/>
      <c r="C896" s="38"/>
      <c r="D896" s="39"/>
      <c r="E896" s="40"/>
      <c r="F896" s="31" t="str">
        <f>IF(ISBLANK(TCTACTE[[#This Row],[F. Cobro]]),"Pendiente","Abonado")</f>
        <v>Pendiente</v>
      </c>
      <c r="G896" s="37"/>
      <c r="H896" s="45"/>
      <c r="I896" s="13">
        <f>IF(ISBLANK(TCTACTE[[#This Row],[Monto]]),0,IF(ISBLANK(TCTACTE[[#This Row],[F. Cobro]]),E896,0))</f>
        <v>0</v>
      </c>
      <c r="J896" s="13">
        <f>SUBTOTAL(9,$I$2:I896)</f>
        <v>0</v>
      </c>
    </row>
    <row r="897" spans="1:10" x14ac:dyDescent="0.25">
      <c r="A897" s="37"/>
      <c r="B897" s="38"/>
      <c r="C897" s="38"/>
      <c r="D897" s="39"/>
      <c r="E897" s="40"/>
      <c r="F897" s="31" t="str">
        <f>IF(ISBLANK(TCTACTE[[#This Row],[F. Cobro]]),"Pendiente","Abonado")</f>
        <v>Pendiente</v>
      </c>
      <c r="G897" s="37"/>
      <c r="H897" s="45"/>
      <c r="I897" s="13">
        <f>IF(ISBLANK(TCTACTE[[#This Row],[Monto]]),0,IF(ISBLANK(TCTACTE[[#This Row],[F. Cobro]]),E897,0))</f>
        <v>0</v>
      </c>
      <c r="J897" s="13">
        <f>SUBTOTAL(9,$I$2:I897)</f>
        <v>0</v>
      </c>
    </row>
    <row r="898" spans="1:10" x14ac:dyDescent="0.25">
      <c r="A898" s="37"/>
      <c r="B898" s="38"/>
      <c r="C898" s="38"/>
      <c r="D898" s="39"/>
      <c r="E898" s="40"/>
      <c r="F898" s="31" t="str">
        <f>IF(ISBLANK(TCTACTE[[#This Row],[F. Cobro]]),"Pendiente","Abonado")</f>
        <v>Pendiente</v>
      </c>
      <c r="G898" s="37"/>
      <c r="H898" s="45"/>
      <c r="I898" s="13">
        <f>IF(ISBLANK(TCTACTE[[#This Row],[Monto]]),0,IF(ISBLANK(TCTACTE[[#This Row],[F. Cobro]]),E898,0))</f>
        <v>0</v>
      </c>
      <c r="J898" s="13">
        <f>SUBTOTAL(9,$I$2:I898)</f>
        <v>0</v>
      </c>
    </row>
    <row r="899" spans="1:10" x14ac:dyDescent="0.25">
      <c r="A899" s="37"/>
      <c r="B899" s="38"/>
      <c r="C899" s="38"/>
      <c r="D899" s="39"/>
      <c r="E899" s="40"/>
      <c r="F899" s="31" t="str">
        <f>IF(ISBLANK(TCTACTE[[#This Row],[F. Cobro]]),"Pendiente","Abonado")</f>
        <v>Pendiente</v>
      </c>
      <c r="G899" s="37"/>
      <c r="H899" s="45"/>
      <c r="I899" s="13">
        <f>IF(ISBLANK(TCTACTE[[#This Row],[Monto]]),0,IF(ISBLANK(TCTACTE[[#This Row],[F. Cobro]]),E899,0))</f>
        <v>0</v>
      </c>
      <c r="J899" s="13">
        <f>SUBTOTAL(9,$I$2:I899)</f>
        <v>0</v>
      </c>
    </row>
    <row r="900" spans="1:10" x14ac:dyDescent="0.25">
      <c r="A900" s="37"/>
      <c r="B900" s="38"/>
      <c r="C900" s="38"/>
      <c r="D900" s="39"/>
      <c r="E900" s="40"/>
      <c r="F900" s="31" t="str">
        <f>IF(ISBLANK(TCTACTE[[#This Row],[F. Cobro]]),"Pendiente","Abonado")</f>
        <v>Pendiente</v>
      </c>
      <c r="G900" s="37"/>
      <c r="H900" s="45"/>
      <c r="I900" s="13">
        <f>IF(ISBLANK(TCTACTE[[#This Row],[Monto]]),0,IF(ISBLANK(TCTACTE[[#This Row],[F. Cobro]]),E900,0))</f>
        <v>0</v>
      </c>
      <c r="J900" s="13">
        <f>SUBTOTAL(9,$I$2:I900)</f>
        <v>0</v>
      </c>
    </row>
    <row r="901" spans="1:10" x14ac:dyDescent="0.25">
      <c r="A901" s="37"/>
      <c r="B901" s="38"/>
      <c r="C901" s="38"/>
      <c r="D901" s="39"/>
      <c r="E901" s="40"/>
      <c r="F901" s="31" t="str">
        <f>IF(ISBLANK(TCTACTE[[#This Row],[F. Cobro]]),"Pendiente","Abonado")</f>
        <v>Pendiente</v>
      </c>
      <c r="G901" s="37"/>
      <c r="H901" s="45"/>
      <c r="I901" s="13">
        <f>IF(ISBLANK(TCTACTE[[#This Row],[Monto]]),0,IF(ISBLANK(TCTACTE[[#This Row],[F. Cobro]]),E901,0))</f>
        <v>0</v>
      </c>
      <c r="J901" s="13">
        <f>SUBTOTAL(9,$I$2:I901)</f>
        <v>0</v>
      </c>
    </row>
    <row r="902" spans="1:10" x14ac:dyDescent="0.25">
      <c r="A902" s="37"/>
      <c r="B902" s="38"/>
      <c r="C902" s="38"/>
      <c r="D902" s="39"/>
      <c r="E902" s="40"/>
      <c r="F902" s="31" t="str">
        <f>IF(ISBLANK(TCTACTE[[#This Row],[F. Cobro]]),"Pendiente","Abonado")</f>
        <v>Pendiente</v>
      </c>
      <c r="G902" s="37"/>
      <c r="H902" s="45"/>
      <c r="I902" s="13">
        <f>IF(ISBLANK(TCTACTE[[#This Row],[Monto]]),0,IF(ISBLANK(TCTACTE[[#This Row],[F. Cobro]]),E902,0))</f>
        <v>0</v>
      </c>
      <c r="J902" s="13">
        <f>SUBTOTAL(9,$I$2:I902)</f>
        <v>0</v>
      </c>
    </row>
    <row r="903" spans="1:10" x14ac:dyDescent="0.25">
      <c r="A903" s="37"/>
      <c r="B903" s="38"/>
      <c r="C903" s="38"/>
      <c r="D903" s="39"/>
      <c r="E903" s="40"/>
      <c r="F903" s="31" t="str">
        <f>IF(ISBLANK(TCTACTE[[#This Row],[F. Cobro]]),"Pendiente","Abonado")</f>
        <v>Pendiente</v>
      </c>
      <c r="G903" s="37"/>
      <c r="H903" s="45"/>
      <c r="I903" s="13">
        <f>IF(ISBLANK(TCTACTE[[#This Row],[Monto]]),0,IF(ISBLANK(TCTACTE[[#This Row],[F. Cobro]]),E903,0))</f>
        <v>0</v>
      </c>
      <c r="J903" s="13">
        <f>SUBTOTAL(9,$I$2:I903)</f>
        <v>0</v>
      </c>
    </row>
    <row r="904" spans="1:10" x14ac:dyDescent="0.25">
      <c r="A904" s="37"/>
      <c r="B904" s="38"/>
      <c r="C904" s="38"/>
      <c r="D904" s="39"/>
      <c r="E904" s="40"/>
      <c r="F904" s="31" t="str">
        <f>IF(ISBLANK(TCTACTE[[#This Row],[F. Cobro]]),"Pendiente","Abonado")</f>
        <v>Pendiente</v>
      </c>
      <c r="G904" s="37"/>
      <c r="H904" s="45"/>
      <c r="I904" s="13">
        <f>IF(ISBLANK(TCTACTE[[#This Row],[Monto]]),0,IF(ISBLANK(TCTACTE[[#This Row],[F. Cobro]]),E904,0))</f>
        <v>0</v>
      </c>
      <c r="J904" s="13">
        <f>SUBTOTAL(9,$I$2:I904)</f>
        <v>0</v>
      </c>
    </row>
    <row r="905" spans="1:10" x14ac:dyDescent="0.25">
      <c r="A905" s="37"/>
      <c r="B905" s="38"/>
      <c r="C905" s="38"/>
      <c r="D905" s="39"/>
      <c r="E905" s="40"/>
      <c r="F905" s="31" t="str">
        <f>IF(ISBLANK(TCTACTE[[#This Row],[F. Cobro]]),"Pendiente","Abonado")</f>
        <v>Pendiente</v>
      </c>
      <c r="G905" s="37"/>
      <c r="H905" s="45"/>
      <c r="I905" s="13">
        <f>IF(ISBLANK(TCTACTE[[#This Row],[Monto]]),0,IF(ISBLANK(TCTACTE[[#This Row],[F. Cobro]]),E905,0))</f>
        <v>0</v>
      </c>
      <c r="J905" s="13">
        <f>SUBTOTAL(9,$I$2:I905)</f>
        <v>0</v>
      </c>
    </row>
    <row r="906" spans="1:10" x14ac:dyDescent="0.25">
      <c r="A906" s="37"/>
      <c r="B906" s="38"/>
      <c r="C906" s="38"/>
      <c r="D906" s="39"/>
      <c r="E906" s="40"/>
      <c r="F906" s="31" t="str">
        <f>IF(ISBLANK(TCTACTE[[#This Row],[F. Cobro]]),"Pendiente","Abonado")</f>
        <v>Pendiente</v>
      </c>
      <c r="G906" s="37"/>
      <c r="H906" s="45"/>
      <c r="I906" s="13">
        <f>IF(ISBLANK(TCTACTE[[#This Row],[Monto]]),0,IF(ISBLANK(TCTACTE[[#This Row],[F. Cobro]]),E906,0))</f>
        <v>0</v>
      </c>
      <c r="J906" s="13">
        <f>SUBTOTAL(9,$I$2:I906)</f>
        <v>0</v>
      </c>
    </row>
    <row r="907" spans="1:10" x14ac:dyDescent="0.25">
      <c r="A907" s="37"/>
      <c r="B907" s="38"/>
      <c r="C907" s="38"/>
      <c r="D907" s="39"/>
      <c r="E907" s="40"/>
      <c r="F907" s="31" t="str">
        <f>IF(ISBLANK(TCTACTE[[#This Row],[F. Cobro]]),"Pendiente","Abonado")</f>
        <v>Pendiente</v>
      </c>
      <c r="G907" s="37"/>
      <c r="H907" s="45"/>
      <c r="I907" s="13">
        <f>IF(ISBLANK(TCTACTE[[#This Row],[Monto]]),0,IF(ISBLANK(TCTACTE[[#This Row],[F. Cobro]]),E907,0))</f>
        <v>0</v>
      </c>
      <c r="J907" s="13">
        <f>SUBTOTAL(9,$I$2:I907)</f>
        <v>0</v>
      </c>
    </row>
    <row r="908" spans="1:10" x14ac:dyDescent="0.25">
      <c r="A908" s="37"/>
      <c r="B908" s="38"/>
      <c r="C908" s="38"/>
      <c r="D908" s="39"/>
      <c r="E908" s="40"/>
      <c r="F908" s="31" t="str">
        <f>IF(ISBLANK(TCTACTE[[#This Row],[F. Cobro]]),"Pendiente","Abonado")</f>
        <v>Pendiente</v>
      </c>
      <c r="G908" s="37"/>
      <c r="H908" s="45"/>
      <c r="I908" s="13">
        <f>IF(ISBLANK(TCTACTE[[#This Row],[Monto]]),0,IF(ISBLANK(TCTACTE[[#This Row],[F. Cobro]]),E908,0))</f>
        <v>0</v>
      </c>
      <c r="J908" s="13">
        <f>SUBTOTAL(9,$I$2:I908)</f>
        <v>0</v>
      </c>
    </row>
    <row r="909" spans="1:10" x14ac:dyDescent="0.25">
      <c r="A909" s="37"/>
      <c r="B909" s="38"/>
      <c r="C909" s="38"/>
      <c r="D909" s="39"/>
      <c r="E909" s="40"/>
      <c r="F909" s="31" t="str">
        <f>IF(ISBLANK(TCTACTE[[#This Row],[F. Cobro]]),"Pendiente","Abonado")</f>
        <v>Pendiente</v>
      </c>
      <c r="G909" s="37"/>
      <c r="H909" s="45"/>
      <c r="I909" s="13">
        <f>IF(ISBLANK(TCTACTE[[#This Row],[Monto]]),0,IF(ISBLANK(TCTACTE[[#This Row],[F. Cobro]]),E909,0))</f>
        <v>0</v>
      </c>
      <c r="J909" s="13">
        <f>SUBTOTAL(9,$I$2:I909)</f>
        <v>0</v>
      </c>
    </row>
    <row r="910" spans="1:10" x14ac:dyDescent="0.25">
      <c r="A910" s="37"/>
      <c r="B910" s="38"/>
      <c r="C910" s="38"/>
      <c r="D910" s="39"/>
      <c r="E910" s="40"/>
      <c r="F910" s="31" t="str">
        <f>IF(ISBLANK(TCTACTE[[#This Row],[F. Cobro]]),"Pendiente","Abonado")</f>
        <v>Pendiente</v>
      </c>
      <c r="G910" s="37"/>
      <c r="H910" s="45"/>
      <c r="I910" s="13">
        <f>IF(ISBLANK(TCTACTE[[#This Row],[Monto]]),0,IF(ISBLANK(TCTACTE[[#This Row],[F. Cobro]]),E910,0))</f>
        <v>0</v>
      </c>
      <c r="J910" s="13">
        <f>SUBTOTAL(9,$I$2:I910)</f>
        <v>0</v>
      </c>
    </row>
    <row r="911" spans="1:10" x14ac:dyDescent="0.25">
      <c r="A911" s="37"/>
      <c r="B911" s="38"/>
      <c r="C911" s="38"/>
      <c r="D911" s="39"/>
      <c r="E911" s="40"/>
      <c r="F911" s="31" t="str">
        <f>IF(ISBLANK(TCTACTE[[#This Row],[F. Cobro]]),"Pendiente","Abonado")</f>
        <v>Pendiente</v>
      </c>
      <c r="G911" s="37"/>
      <c r="H911" s="45"/>
      <c r="I911" s="13">
        <f>IF(ISBLANK(TCTACTE[[#This Row],[Monto]]),0,IF(ISBLANK(TCTACTE[[#This Row],[F. Cobro]]),E911,0))</f>
        <v>0</v>
      </c>
      <c r="J911" s="13">
        <f>SUBTOTAL(9,$I$2:I911)</f>
        <v>0</v>
      </c>
    </row>
    <row r="912" spans="1:10" x14ac:dyDescent="0.25">
      <c r="A912" s="37"/>
      <c r="B912" s="38"/>
      <c r="C912" s="38"/>
      <c r="D912" s="39"/>
      <c r="E912" s="40"/>
      <c r="F912" s="31" t="str">
        <f>IF(ISBLANK(TCTACTE[[#This Row],[F. Cobro]]),"Pendiente","Abonado")</f>
        <v>Pendiente</v>
      </c>
      <c r="G912" s="37"/>
      <c r="H912" s="45"/>
      <c r="I912" s="13">
        <f>IF(ISBLANK(TCTACTE[[#This Row],[Monto]]),0,IF(ISBLANK(TCTACTE[[#This Row],[F. Cobro]]),E912,0))</f>
        <v>0</v>
      </c>
      <c r="J912" s="13">
        <f>SUBTOTAL(9,$I$2:I912)</f>
        <v>0</v>
      </c>
    </row>
    <row r="913" spans="1:10" x14ac:dyDescent="0.25">
      <c r="A913" s="37"/>
      <c r="B913" s="38"/>
      <c r="C913" s="38"/>
      <c r="D913" s="39"/>
      <c r="E913" s="40"/>
      <c r="F913" s="31" t="str">
        <f>IF(ISBLANK(TCTACTE[[#This Row],[F. Cobro]]),"Pendiente","Abonado")</f>
        <v>Pendiente</v>
      </c>
      <c r="G913" s="37"/>
      <c r="H913" s="45"/>
      <c r="I913" s="13">
        <f>IF(ISBLANK(TCTACTE[[#This Row],[Monto]]),0,IF(ISBLANK(TCTACTE[[#This Row],[F. Cobro]]),E913,0))</f>
        <v>0</v>
      </c>
      <c r="J913" s="13">
        <f>SUBTOTAL(9,$I$2:I913)</f>
        <v>0</v>
      </c>
    </row>
    <row r="914" spans="1:10" x14ac:dyDescent="0.25">
      <c r="A914" s="37"/>
      <c r="B914" s="38"/>
      <c r="C914" s="38"/>
      <c r="D914" s="39"/>
      <c r="E914" s="40"/>
      <c r="F914" s="31" t="str">
        <f>IF(ISBLANK(TCTACTE[[#This Row],[F. Cobro]]),"Pendiente","Abonado")</f>
        <v>Pendiente</v>
      </c>
      <c r="G914" s="37"/>
      <c r="H914" s="45"/>
      <c r="I914" s="13">
        <f>IF(ISBLANK(TCTACTE[[#This Row],[Monto]]),0,IF(ISBLANK(TCTACTE[[#This Row],[F. Cobro]]),E914,0))</f>
        <v>0</v>
      </c>
      <c r="J914" s="13">
        <f>SUBTOTAL(9,$I$2:I914)</f>
        <v>0</v>
      </c>
    </row>
    <row r="915" spans="1:10" x14ac:dyDescent="0.25">
      <c r="A915" s="37"/>
      <c r="B915" s="38"/>
      <c r="C915" s="38"/>
      <c r="D915" s="39"/>
      <c r="E915" s="40"/>
      <c r="F915" s="31" t="str">
        <f>IF(ISBLANK(TCTACTE[[#This Row],[F. Cobro]]),"Pendiente","Abonado")</f>
        <v>Pendiente</v>
      </c>
      <c r="G915" s="37"/>
      <c r="H915" s="45"/>
      <c r="I915" s="13">
        <f>IF(ISBLANK(TCTACTE[[#This Row],[Monto]]),0,IF(ISBLANK(TCTACTE[[#This Row],[F. Cobro]]),E915,0))</f>
        <v>0</v>
      </c>
      <c r="J915" s="13">
        <f>SUBTOTAL(9,$I$2:I915)</f>
        <v>0</v>
      </c>
    </row>
    <row r="916" spans="1:10" x14ac:dyDescent="0.25">
      <c r="A916" s="37"/>
      <c r="B916" s="38"/>
      <c r="C916" s="38"/>
      <c r="D916" s="39"/>
      <c r="E916" s="40"/>
      <c r="F916" s="31" t="str">
        <f>IF(ISBLANK(TCTACTE[[#This Row],[F. Cobro]]),"Pendiente","Abonado")</f>
        <v>Pendiente</v>
      </c>
      <c r="G916" s="37"/>
      <c r="H916" s="45"/>
      <c r="I916" s="13">
        <f>IF(ISBLANK(TCTACTE[[#This Row],[Monto]]),0,IF(ISBLANK(TCTACTE[[#This Row],[F. Cobro]]),E916,0))</f>
        <v>0</v>
      </c>
      <c r="J916" s="13">
        <f>SUBTOTAL(9,$I$2:I916)</f>
        <v>0</v>
      </c>
    </row>
    <row r="917" spans="1:10" x14ac:dyDescent="0.25">
      <c r="A917" s="37"/>
      <c r="B917" s="38"/>
      <c r="C917" s="38"/>
      <c r="D917" s="39"/>
      <c r="E917" s="40"/>
      <c r="F917" s="31" t="str">
        <f>IF(ISBLANK(TCTACTE[[#This Row],[F. Cobro]]),"Pendiente","Abonado")</f>
        <v>Pendiente</v>
      </c>
      <c r="G917" s="37"/>
      <c r="H917" s="45"/>
      <c r="I917" s="13">
        <f>IF(ISBLANK(TCTACTE[[#This Row],[Monto]]),0,IF(ISBLANK(TCTACTE[[#This Row],[F. Cobro]]),E917,0))</f>
        <v>0</v>
      </c>
      <c r="J917" s="13">
        <f>SUBTOTAL(9,$I$2:I917)</f>
        <v>0</v>
      </c>
    </row>
    <row r="918" spans="1:10" x14ac:dyDescent="0.25">
      <c r="A918" s="37"/>
      <c r="B918" s="38"/>
      <c r="C918" s="38"/>
      <c r="D918" s="39"/>
      <c r="E918" s="40"/>
      <c r="F918" s="31" t="str">
        <f>IF(ISBLANK(TCTACTE[[#This Row],[F. Cobro]]),"Pendiente","Abonado")</f>
        <v>Pendiente</v>
      </c>
      <c r="G918" s="37"/>
      <c r="H918" s="45"/>
      <c r="I918" s="13">
        <f>IF(ISBLANK(TCTACTE[[#This Row],[Monto]]),0,IF(ISBLANK(TCTACTE[[#This Row],[F. Cobro]]),E918,0))</f>
        <v>0</v>
      </c>
      <c r="J918" s="13">
        <f>SUBTOTAL(9,$I$2:I918)</f>
        <v>0</v>
      </c>
    </row>
    <row r="919" spans="1:10" x14ac:dyDescent="0.25">
      <c r="A919" s="37"/>
      <c r="B919" s="38"/>
      <c r="C919" s="38"/>
      <c r="D919" s="39"/>
      <c r="E919" s="40"/>
      <c r="F919" s="31" t="str">
        <f>IF(ISBLANK(TCTACTE[[#This Row],[F. Cobro]]),"Pendiente","Abonado")</f>
        <v>Pendiente</v>
      </c>
      <c r="G919" s="37"/>
      <c r="H919" s="45"/>
      <c r="I919" s="13">
        <f>IF(ISBLANK(TCTACTE[[#This Row],[Monto]]),0,IF(ISBLANK(TCTACTE[[#This Row],[F. Cobro]]),E919,0))</f>
        <v>0</v>
      </c>
      <c r="J919" s="13">
        <f>SUBTOTAL(9,$I$2:I919)</f>
        <v>0</v>
      </c>
    </row>
    <row r="920" spans="1:10" x14ac:dyDescent="0.25">
      <c r="A920" s="37"/>
      <c r="B920" s="38"/>
      <c r="C920" s="38"/>
      <c r="D920" s="39"/>
      <c r="E920" s="40"/>
      <c r="F920" s="31" t="str">
        <f>IF(ISBLANK(TCTACTE[[#This Row],[F. Cobro]]),"Pendiente","Abonado")</f>
        <v>Pendiente</v>
      </c>
      <c r="G920" s="37"/>
      <c r="H920" s="45"/>
      <c r="I920" s="13">
        <f>IF(ISBLANK(TCTACTE[[#This Row],[Monto]]),0,IF(ISBLANK(TCTACTE[[#This Row],[F. Cobro]]),E920,0))</f>
        <v>0</v>
      </c>
      <c r="J920" s="13">
        <f>SUBTOTAL(9,$I$2:I920)</f>
        <v>0</v>
      </c>
    </row>
    <row r="921" spans="1:10" x14ac:dyDescent="0.25">
      <c r="A921" s="37"/>
      <c r="B921" s="38"/>
      <c r="C921" s="38"/>
      <c r="D921" s="39"/>
      <c r="E921" s="40"/>
      <c r="F921" s="31" t="str">
        <f>IF(ISBLANK(TCTACTE[[#This Row],[F. Cobro]]),"Pendiente","Abonado")</f>
        <v>Pendiente</v>
      </c>
      <c r="G921" s="37"/>
      <c r="H921" s="45"/>
      <c r="I921" s="13">
        <f>IF(ISBLANK(TCTACTE[[#This Row],[Monto]]),0,IF(ISBLANK(TCTACTE[[#This Row],[F. Cobro]]),E921,0))</f>
        <v>0</v>
      </c>
      <c r="J921" s="13">
        <f>SUBTOTAL(9,$I$2:I921)</f>
        <v>0</v>
      </c>
    </row>
    <row r="922" spans="1:10" x14ac:dyDescent="0.25">
      <c r="A922" s="37"/>
      <c r="B922" s="38"/>
      <c r="C922" s="38"/>
      <c r="D922" s="39"/>
      <c r="E922" s="40"/>
      <c r="F922" s="31" t="str">
        <f>IF(ISBLANK(TCTACTE[[#This Row],[F. Cobro]]),"Pendiente","Abonado")</f>
        <v>Pendiente</v>
      </c>
      <c r="G922" s="37"/>
      <c r="H922" s="45"/>
      <c r="I922" s="13">
        <f>IF(ISBLANK(TCTACTE[[#This Row],[Monto]]),0,IF(ISBLANK(TCTACTE[[#This Row],[F. Cobro]]),E922,0))</f>
        <v>0</v>
      </c>
      <c r="J922" s="13">
        <f>SUBTOTAL(9,$I$2:I922)</f>
        <v>0</v>
      </c>
    </row>
    <row r="923" spans="1:10" x14ac:dyDescent="0.25">
      <c r="A923" s="37"/>
      <c r="B923" s="38"/>
      <c r="C923" s="38"/>
      <c r="D923" s="39"/>
      <c r="E923" s="40"/>
      <c r="F923" s="31" t="str">
        <f>IF(ISBLANK(TCTACTE[[#This Row],[F. Cobro]]),"Pendiente","Abonado")</f>
        <v>Pendiente</v>
      </c>
      <c r="G923" s="37"/>
      <c r="H923" s="45"/>
      <c r="I923" s="13">
        <f>IF(ISBLANK(TCTACTE[[#This Row],[Monto]]),0,IF(ISBLANK(TCTACTE[[#This Row],[F. Cobro]]),E923,0))</f>
        <v>0</v>
      </c>
      <c r="J923" s="13">
        <f>SUBTOTAL(9,$I$2:I923)</f>
        <v>0</v>
      </c>
    </row>
    <row r="924" spans="1:10" x14ac:dyDescent="0.25">
      <c r="A924" s="37"/>
      <c r="B924" s="38"/>
      <c r="C924" s="38"/>
      <c r="D924" s="39"/>
      <c r="E924" s="40"/>
      <c r="F924" s="31" t="str">
        <f>IF(ISBLANK(TCTACTE[[#This Row],[F. Cobro]]),"Pendiente","Abonado")</f>
        <v>Pendiente</v>
      </c>
      <c r="G924" s="37"/>
      <c r="H924" s="45"/>
      <c r="I924" s="13">
        <f>IF(ISBLANK(TCTACTE[[#This Row],[Monto]]),0,IF(ISBLANK(TCTACTE[[#This Row],[F. Cobro]]),E924,0))</f>
        <v>0</v>
      </c>
      <c r="J924" s="13">
        <f>SUBTOTAL(9,$I$2:I924)</f>
        <v>0</v>
      </c>
    </row>
    <row r="925" spans="1:10" x14ac:dyDescent="0.25">
      <c r="A925" s="37"/>
      <c r="B925" s="38"/>
      <c r="C925" s="38"/>
      <c r="D925" s="39"/>
      <c r="E925" s="40"/>
      <c r="F925" s="31" t="str">
        <f>IF(ISBLANK(TCTACTE[[#This Row],[F. Cobro]]),"Pendiente","Abonado")</f>
        <v>Pendiente</v>
      </c>
      <c r="G925" s="37"/>
      <c r="H925" s="45"/>
      <c r="I925" s="13">
        <f>IF(ISBLANK(TCTACTE[[#This Row],[Monto]]),0,IF(ISBLANK(TCTACTE[[#This Row],[F. Cobro]]),E925,0))</f>
        <v>0</v>
      </c>
      <c r="J925" s="13">
        <f>SUBTOTAL(9,$I$2:I925)</f>
        <v>0</v>
      </c>
    </row>
    <row r="926" spans="1:10" x14ac:dyDescent="0.25">
      <c r="A926" s="37"/>
      <c r="B926" s="38"/>
      <c r="C926" s="38"/>
      <c r="D926" s="39"/>
      <c r="E926" s="40"/>
      <c r="F926" s="31" t="str">
        <f>IF(ISBLANK(TCTACTE[[#This Row],[F. Cobro]]),"Pendiente","Abonado")</f>
        <v>Pendiente</v>
      </c>
      <c r="G926" s="37"/>
      <c r="H926" s="45"/>
      <c r="I926" s="13">
        <f>IF(ISBLANK(TCTACTE[[#This Row],[Monto]]),0,IF(ISBLANK(TCTACTE[[#This Row],[F. Cobro]]),E926,0))</f>
        <v>0</v>
      </c>
      <c r="J926" s="13">
        <f>SUBTOTAL(9,$I$2:I926)</f>
        <v>0</v>
      </c>
    </row>
    <row r="927" spans="1:10" x14ac:dyDescent="0.25">
      <c r="A927" s="37"/>
      <c r="B927" s="38"/>
      <c r="C927" s="38"/>
      <c r="D927" s="39"/>
      <c r="E927" s="40"/>
      <c r="F927" s="31" t="str">
        <f>IF(ISBLANK(TCTACTE[[#This Row],[F. Cobro]]),"Pendiente","Abonado")</f>
        <v>Pendiente</v>
      </c>
      <c r="G927" s="37"/>
      <c r="H927" s="45"/>
      <c r="I927" s="13">
        <f>IF(ISBLANK(TCTACTE[[#This Row],[Monto]]),0,IF(ISBLANK(TCTACTE[[#This Row],[F. Cobro]]),E927,0))</f>
        <v>0</v>
      </c>
      <c r="J927" s="13">
        <f>SUBTOTAL(9,$I$2:I927)</f>
        <v>0</v>
      </c>
    </row>
    <row r="928" spans="1:10" x14ac:dyDescent="0.25">
      <c r="A928" s="37"/>
      <c r="B928" s="38"/>
      <c r="C928" s="38"/>
      <c r="D928" s="39"/>
      <c r="E928" s="40"/>
      <c r="F928" s="31" t="str">
        <f>IF(ISBLANK(TCTACTE[[#This Row],[F. Cobro]]),"Pendiente","Abonado")</f>
        <v>Pendiente</v>
      </c>
      <c r="G928" s="37"/>
      <c r="H928" s="45"/>
      <c r="I928" s="13">
        <f>IF(ISBLANK(TCTACTE[[#This Row],[Monto]]),0,IF(ISBLANK(TCTACTE[[#This Row],[F. Cobro]]),E928,0))</f>
        <v>0</v>
      </c>
      <c r="J928" s="13">
        <f>SUBTOTAL(9,$I$2:I928)</f>
        <v>0</v>
      </c>
    </row>
    <row r="929" spans="1:10" x14ac:dyDescent="0.25">
      <c r="A929" s="37"/>
      <c r="B929" s="38"/>
      <c r="C929" s="38"/>
      <c r="D929" s="39"/>
      <c r="E929" s="40"/>
      <c r="F929" s="31" t="str">
        <f>IF(ISBLANK(TCTACTE[[#This Row],[F. Cobro]]),"Pendiente","Abonado")</f>
        <v>Pendiente</v>
      </c>
      <c r="G929" s="41"/>
      <c r="H929" s="45"/>
      <c r="I929" s="13">
        <f>IF(ISBLANK(TCTACTE[[#This Row],[Monto]]),0,IF(ISBLANK(TCTACTE[[#This Row],[F. Cobro]]),E929,0))</f>
        <v>0</v>
      </c>
      <c r="J929" s="13">
        <f>SUBTOTAL(9,$I$2:I929)</f>
        <v>0</v>
      </c>
    </row>
    <row r="930" spans="1:10" x14ac:dyDescent="0.25">
      <c r="A930" s="37"/>
      <c r="B930" s="38"/>
      <c r="C930" s="38"/>
      <c r="D930" s="39"/>
      <c r="E930" s="40"/>
      <c r="F930" s="31" t="str">
        <f>IF(ISBLANK(TCTACTE[[#This Row],[F. Cobro]]),"Pendiente","Abonado")</f>
        <v>Pendiente</v>
      </c>
      <c r="G930" s="41"/>
      <c r="H930" s="45"/>
      <c r="I930" s="13">
        <f>IF(ISBLANK(TCTACTE[[#This Row],[Monto]]),0,IF(ISBLANK(TCTACTE[[#This Row],[F. Cobro]]),E930,0))</f>
        <v>0</v>
      </c>
      <c r="J930" s="13">
        <f>SUBTOTAL(9,$I$2:I930)</f>
        <v>0</v>
      </c>
    </row>
    <row r="931" spans="1:10" x14ac:dyDescent="0.25">
      <c r="A931" s="37"/>
      <c r="B931" s="38"/>
      <c r="C931" s="38"/>
      <c r="D931" s="39"/>
      <c r="E931" s="40"/>
      <c r="F931" s="31" t="str">
        <f>IF(ISBLANK(TCTACTE[[#This Row],[F. Cobro]]),"Pendiente","Abonado")</f>
        <v>Pendiente</v>
      </c>
      <c r="G931" s="41"/>
      <c r="H931" s="45"/>
      <c r="I931" s="13">
        <f>IF(ISBLANK(TCTACTE[[#This Row],[Monto]]),0,IF(ISBLANK(TCTACTE[[#This Row],[F. Cobro]]),E931,0))</f>
        <v>0</v>
      </c>
      <c r="J931" s="13">
        <f>SUBTOTAL(9,$I$2:I931)</f>
        <v>0</v>
      </c>
    </row>
    <row r="932" spans="1:10" x14ac:dyDescent="0.25">
      <c r="A932" s="37"/>
      <c r="B932" s="38"/>
      <c r="C932" s="38"/>
      <c r="D932" s="39"/>
      <c r="E932" s="40"/>
      <c r="F932" s="31" t="str">
        <f>IF(ISBLANK(TCTACTE[[#This Row],[F. Cobro]]),"Pendiente","Abonado")</f>
        <v>Pendiente</v>
      </c>
      <c r="G932" s="41"/>
      <c r="H932" s="45"/>
      <c r="I932" s="13">
        <f>IF(ISBLANK(TCTACTE[[#This Row],[Monto]]),0,IF(ISBLANK(TCTACTE[[#This Row],[F. Cobro]]),E932,0))</f>
        <v>0</v>
      </c>
      <c r="J932" s="13">
        <f>SUBTOTAL(9,$I$2:I932)</f>
        <v>0</v>
      </c>
    </row>
    <row r="933" spans="1:10" x14ac:dyDescent="0.25">
      <c r="A933" s="37"/>
      <c r="B933" s="38"/>
      <c r="C933" s="38"/>
      <c r="D933" s="39"/>
      <c r="E933" s="40"/>
      <c r="F933" s="31" t="str">
        <f>IF(ISBLANK(TCTACTE[[#This Row],[F. Cobro]]),"Pendiente","Abonado")</f>
        <v>Pendiente</v>
      </c>
      <c r="G933" s="37"/>
      <c r="H933" s="45"/>
      <c r="I933" s="13">
        <f>IF(ISBLANK(TCTACTE[[#This Row],[Monto]]),0,IF(ISBLANK(TCTACTE[[#This Row],[F. Cobro]]),E933,0))</f>
        <v>0</v>
      </c>
      <c r="J933" s="13">
        <f>SUBTOTAL(9,$I$2:I933)</f>
        <v>0</v>
      </c>
    </row>
    <row r="934" spans="1:10" x14ac:dyDescent="0.25">
      <c r="A934" s="37"/>
      <c r="B934" s="38"/>
      <c r="C934" s="38"/>
      <c r="D934" s="39"/>
      <c r="E934" s="40"/>
      <c r="F934" s="31" t="str">
        <f>IF(ISBLANK(TCTACTE[[#This Row],[F. Cobro]]),"Pendiente","Abonado")</f>
        <v>Pendiente</v>
      </c>
      <c r="G934" s="37"/>
      <c r="H934" s="45"/>
      <c r="I934" s="13">
        <f>IF(ISBLANK(TCTACTE[[#This Row],[Monto]]),0,IF(ISBLANK(TCTACTE[[#This Row],[F. Cobro]]),E934,0))</f>
        <v>0</v>
      </c>
      <c r="J934" s="13">
        <f>SUBTOTAL(9,$I$2:I934)</f>
        <v>0</v>
      </c>
    </row>
    <row r="935" spans="1:10" x14ac:dyDescent="0.25">
      <c r="A935" s="37"/>
      <c r="B935" s="38"/>
      <c r="C935" s="38"/>
      <c r="D935" s="39"/>
      <c r="E935" s="40"/>
      <c r="F935" s="31" t="str">
        <f>IF(ISBLANK(TCTACTE[[#This Row],[F. Cobro]]),"Pendiente","Abonado")</f>
        <v>Pendiente</v>
      </c>
      <c r="G935" s="37"/>
      <c r="H935" s="45"/>
      <c r="I935" s="13">
        <f>IF(ISBLANK(TCTACTE[[#This Row],[Monto]]),0,IF(ISBLANK(TCTACTE[[#This Row],[F. Cobro]]),E935,0))</f>
        <v>0</v>
      </c>
      <c r="J935" s="13">
        <f>SUBTOTAL(9,$I$2:I935)</f>
        <v>0</v>
      </c>
    </row>
    <row r="936" spans="1:10" x14ac:dyDescent="0.25">
      <c r="A936" s="37"/>
      <c r="B936" s="38"/>
      <c r="C936" s="38"/>
      <c r="D936" s="39"/>
      <c r="E936" s="40"/>
      <c r="F936" s="31" t="str">
        <f>IF(ISBLANK(TCTACTE[[#This Row],[F. Cobro]]),"Pendiente","Abonado")</f>
        <v>Pendiente</v>
      </c>
      <c r="G936" s="37"/>
      <c r="H936" s="45"/>
      <c r="I936" s="13">
        <f>IF(ISBLANK(TCTACTE[[#This Row],[Monto]]),0,IF(ISBLANK(TCTACTE[[#This Row],[F. Cobro]]),E936,0))</f>
        <v>0</v>
      </c>
      <c r="J936" s="13">
        <f>SUBTOTAL(9,$I$2:I936)</f>
        <v>0</v>
      </c>
    </row>
    <row r="937" spans="1:10" x14ac:dyDescent="0.25">
      <c r="A937" s="37"/>
      <c r="B937" s="38"/>
      <c r="C937" s="38"/>
      <c r="D937" s="39"/>
      <c r="E937" s="40"/>
      <c r="F937" s="31" t="str">
        <f>IF(ISBLANK(TCTACTE[[#This Row],[F. Cobro]]),"Pendiente","Abonado")</f>
        <v>Pendiente</v>
      </c>
      <c r="G937" s="37"/>
      <c r="H937" s="45"/>
      <c r="I937" s="13">
        <f>IF(ISBLANK(TCTACTE[[#This Row],[Monto]]),0,IF(ISBLANK(TCTACTE[[#This Row],[F. Cobro]]),E937,0))</f>
        <v>0</v>
      </c>
      <c r="J937" s="13">
        <f>SUBTOTAL(9,$I$2:I937)</f>
        <v>0</v>
      </c>
    </row>
    <row r="938" spans="1:10" x14ac:dyDescent="0.25">
      <c r="A938" s="37"/>
      <c r="B938" s="38"/>
      <c r="C938" s="38"/>
      <c r="D938" s="39"/>
      <c r="E938" s="40"/>
      <c r="F938" s="31" t="str">
        <f>IF(ISBLANK(TCTACTE[[#This Row],[F. Cobro]]),"Pendiente","Abonado")</f>
        <v>Pendiente</v>
      </c>
      <c r="G938" s="37"/>
      <c r="H938" s="45"/>
      <c r="I938" s="13">
        <f>IF(ISBLANK(TCTACTE[[#This Row],[Monto]]),0,IF(ISBLANK(TCTACTE[[#This Row],[F. Cobro]]),E938,0))</f>
        <v>0</v>
      </c>
      <c r="J938" s="13">
        <f>SUBTOTAL(9,$I$2:I938)</f>
        <v>0</v>
      </c>
    </row>
    <row r="939" spans="1:10" x14ac:dyDescent="0.25">
      <c r="A939" s="37"/>
      <c r="B939" s="38"/>
      <c r="C939" s="38"/>
      <c r="D939" s="39"/>
      <c r="E939" s="40"/>
      <c r="F939" s="31" t="str">
        <f>IF(ISBLANK(TCTACTE[[#This Row],[F. Cobro]]),"Pendiente","Abonado")</f>
        <v>Pendiente</v>
      </c>
      <c r="G939" s="37"/>
      <c r="H939" s="45"/>
      <c r="I939" s="13">
        <f>IF(ISBLANK(TCTACTE[[#This Row],[Monto]]),0,IF(ISBLANK(TCTACTE[[#This Row],[F. Cobro]]),E939,0))</f>
        <v>0</v>
      </c>
      <c r="J939" s="13">
        <f>SUBTOTAL(9,$I$2:I939)</f>
        <v>0</v>
      </c>
    </row>
    <row r="940" spans="1:10" x14ac:dyDescent="0.25">
      <c r="A940" s="37"/>
      <c r="B940" s="38"/>
      <c r="C940" s="38"/>
      <c r="D940" s="39"/>
      <c r="E940" s="40"/>
      <c r="F940" s="31" t="str">
        <f>IF(ISBLANK(TCTACTE[[#This Row],[F. Cobro]]),"Pendiente","Abonado")</f>
        <v>Pendiente</v>
      </c>
      <c r="G940" s="37"/>
      <c r="H940" s="45"/>
      <c r="I940" s="13">
        <f>IF(ISBLANK(TCTACTE[[#This Row],[Monto]]),0,IF(ISBLANK(TCTACTE[[#This Row],[F. Cobro]]),E940,0))</f>
        <v>0</v>
      </c>
      <c r="J940" s="13">
        <f>SUBTOTAL(9,$I$2:I940)</f>
        <v>0</v>
      </c>
    </row>
    <row r="941" spans="1:10" x14ac:dyDescent="0.25">
      <c r="A941" s="37"/>
      <c r="B941" s="38"/>
      <c r="C941" s="38"/>
      <c r="D941" s="39"/>
      <c r="E941" s="40"/>
      <c r="F941" s="31" t="str">
        <f>IF(ISBLANK(TCTACTE[[#This Row],[F. Cobro]]),"Pendiente","Abonado")</f>
        <v>Pendiente</v>
      </c>
      <c r="G941" s="37"/>
      <c r="H941" s="45"/>
      <c r="I941" s="13">
        <f>IF(ISBLANK(TCTACTE[[#This Row],[Monto]]),0,IF(ISBLANK(TCTACTE[[#This Row],[F. Cobro]]),E941,0))</f>
        <v>0</v>
      </c>
      <c r="J941" s="13">
        <f>SUBTOTAL(9,$I$2:I941)</f>
        <v>0</v>
      </c>
    </row>
    <row r="942" spans="1:10" x14ac:dyDescent="0.25">
      <c r="A942" s="37"/>
      <c r="B942" s="38"/>
      <c r="C942" s="38"/>
      <c r="D942" s="39"/>
      <c r="E942" s="40"/>
      <c r="F942" s="31" t="str">
        <f>IF(ISBLANK(TCTACTE[[#This Row],[F. Cobro]]),"Pendiente","Abonado")</f>
        <v>Pendiente</v>
      </c>
      <c r="G942" s="37"/>
      <c r="H942" s="45"/>
      <c r="I942" s="13">
        <f>IF(ISBLANK(TCTACTE[[#This Row],[Monto]]),0,IF(ISBLANK(TCTACTE[[#This Row],[F. Cobro]]),E942,0))</f>
        <v>0</v>
      </c>
      <c r="J942" s="13">
        <f>SUBTOTAL(9,$I$2:I942)</f>
        <v>0</v>
      </c>
    </row>
    <row r="943" spans="1:10" x14ac:dyDescent="0.25">
      <c r="A943" s="37"/>
      <c r="B943" s="38"/>
      <c r="C943" s="38"/>
      <c r="D943" s="39"/>
      <c r="E943" s="40"/>
      <c r="F943" s="31" t="str">
        <f>IF(ISBLANK(TCTACTE[[#This Row],[F. Cobro]]),"Pendiente","Abonado")</f>
        <v>Pendiente</v>
      </c>
      <c r="G943" s="37"/>
      <c r="H943" s="45"/>
      <c r="I943" s="13">
        <f>IF(ISBLANK(TCTACTE[[#This Row],[Monto]]),0,IF(ISBLANK(TCTACTE[[#This Row],[F. Cobro]]),E943,0))</f>
        <v>0</v>
      </c>
      <c r="J943" s="13">
        <f>SUBTOTAL(9,$I$2:I943)</f>
        <v>0</v>
      </c>
    </row>
    <row r="944" spans="1:10" x14ac:dyDescent="0.25">
      <c r="A944" s="37"/>
      <c r="B944" s="38"/>
      <c r="C944" s="38"/>
      <c r="D944" s="39"/>
      <c r="E944" s="40"/>
      <c r="F944" s="31" t="str">
        <f>IF(ISBLANK(TCTACTE[[#This Row],[F. Cobro]]),"Pendiente","Abonado")</f>
        <v>Pendiente</v>
      </c>
      <c r="G944" s="37"/>
      <c r="H944" s="45"/>
      <c r="I944" s="13">
        <f>IF(ISBLANK(TCTACTE[[#This Row],[Monto]]),0,IF(ISBLANK(TCTACTE[[#This Row],[F. Cobro]]),E944,0))</f>
        <v>0</v>
      </c>
      <c r="J944" s="13">
        <f>SUBTOTAL(9,$I$2:I944)</f>
        <v>0</v>
      </c>
    </row>
    <row r="945" spans="1:10" x14ac:dyDescent="0.25">
      <c r="A945" s="37"/>
      <c r="B945" s="38"/>
      <c r="C945" s="38"/>
      <c r="D945" s="39"/>
      <c r="E945" s="40"/>
      <c r="F945" s="31" t="str">
        <f>IF(ISBLANK(TCTACTE[[#This Row],[F. Cobro]]),"Pendiente","Abonado")</f>
        <v>Pendiente</v>
      </c>
      <c r="G945" s="37"/>
      <c r="H945" s="45"/>
      <c r="I945" s="13">
        <f>IF(ISBLANK(TCTACTE[[#This Row],[Monto]]),0,IF(ISBLANK(TCTACTE[[#This Row],[F. Cobro]]),E945,0))</f>
        <v>0</v>
      </c>
      <c r="J945" s="13">
        <f>SUBTOTAL(9,$I$2:I945)</f>
        <v>0</v>
      </c>
    </row>
    <row r="946" spans="1:10" x14ac:dyDescent="0.25">
      <c r="A946" s="37"/>
      <c r="B946" s="38"/>
      <c r="C946" s="38"/>
      <c r="D946" s="39"/>
      <c r="E946" s="40"/>
      <c r="F946" s="31" t="str">
        <f>IF(ISBLANK(TCTACTE[[#This Row],[F. Cobro]]),"Pendiente","Abonado")</f>
        <v>Pendiente</v>
      </c>
      <c r="G946" s="37"/>
      <c r="H946" s="45"/>
      <c r="I946" s="13">
        <f>IF(ISBLANK(TCTACTE[[#This Row],[Monto]]),0,IF(ISBLANK(TCTACTE[[#This Row],[F. Cobro]]),E946,0))</f>
        <v>0</v>
      </c>
      <c r="J946" s="13">
        <f>SUBTOTAL(9,$I$2:I946)</f>
        <v>0</v>
      </c>
    </row>
    <row r="947" spans="1:10" x14ac:dyDescent="0.25">
      <c r="A947" s="37"/>
      <c r="B947" s="38"/>
      <c r="C947" s="38"/>
      <c r="D947" s="39"/>
      <c r="E947" s="40"/>
      <c r="F947" s="31" t="str">
        <f>IF(ISBLANK(TCTACTE[[#This Row],[F. Cobro]]),"Pendiente","Abonado")</f>
        <v>Pendiente</v>
      </c>
      <c r="G947" s="37"/>
      <c r="H947" s="45"/>
      <c r="I947" s="13">
        <f>IF(ISBLANK(TCTACTE[[#This Row],[Monto]]),0,IF(ISBLANK(TCTACTE[[#This Row],[F. Cobro]]),E947,0))</f>
        <v>0</v>
      </c>
      <c r="J947" s="13">
        <f>SUBTOTAL(9,$I$2:I947)</f>
        <v>0</v>
      </c>
    </row>
    <row r="948" spans="1:10" x14ac:dyDescent="0.25">
      <c r="A948" s="37"/>
      <c r="B948" s="38"/>
      <c r="C948" s="38"/>
      <c r="D948" s="39"/>
      <c r="E948" s="40"/>
      <c r="F948" s="31" t="str">
        <f>IF(ISBLANK(TCTACTE[[#This Row],[F. Cobro]]),"Pendiente","Abonado")</f>
        <v>Pendiente</v>
      </c>
      <c r="G948" s="37"/>
      <c r="H948" s="45"/>
      <c r="I948" s="13">
        <f>IF(ISBLANK(TCTACTE[[#This Row],[Monto]]),0,IF(ISBLANK(TCTACTE[[#This Row],[F. Cobro]]),E948,0))</f>
        <v>0</v>
      </c>
      <c r="J948" s="13">
        <f>SUBTOTAL(9,$I$2:I948)</f>
        <v>0</v>
      </c>
    </row>
    <row r="949" spans="1:10" x14ac:dyDescent="0.25">
      <c r="A949" s="37"/>
      <c r="B949" s="38"/>
      <c r="C949" s="38"/>
      <c r="D949" s="39"/>
      <c r="E949" s="40"/>
      <c r="F949" s="31" t="str">
        <f>IF(ISBLANK(TCTACTE[[#This Row],[F. Cobro]]),"Pendiente","Abonado")</f>
        <v>Pendiente</v>
      </c>
      <c r="G949" s="37"/>
      <c r="H949" s="45"/>
      <c r="I949" s="13">
        <f>IF(ISBLANK(TCTACTE[[#This Row],[Monto]]),0,IF(ISBLANK(TCTACTE[[#This Row],[F. Cobro]]),E949,0))</f>
        <v>0</v>
      </c>
      <c r="J949" s="13">
        <f>SUBTOTAL(9,$I$2:I949)</f>
        <v>0</v>
      </c>
    </row>
    <row r="950" spans="1:10" x14ac:dyDescent="0.25">
      <c r="A950" s="37"/>
      <c r="B950" s="38"/>
      <c r="C950" s="38"/>
      <c r="D950" s="39"/>
      <c r="E950" s="40"/>
      <c r="F950" s="31" t="str">
        <f>IF(ISBLANK(TCTACTE[[#This Row],[F. Cobro]]),"Pendiente","Abonado")</f>
        <v>Pendiente</v>
      </c>
      <c r="G950" s="37"/>
      <c r="H950" s="45"/>
      <c r="I950" s="13">
        <f>IF(ISBLANK(TCTACTE[[#This Row],[Monto]]),0,IF(ISBLANK(TCTACTE[[#This Row],[F. Cobro]]),E950,0))</f>
        <v>0</v>
      </c>
      <c r="J950" s="13">
        <f>SUBTOTAL(9,$I$2:I950)</f>
        <v>0</v>
      </c>
    </row>
    <row r="951" spans="1:10" x14ac:dyDescent="0.25">
      <c r="A951" s="37"/>
      <c r="B951" s="38"/>
      <c r="C951" s="38"/>
      <c r="D951" s="39"/>
      <c r="E951" s="40"/>
      <c r="F951" s="31" t="str">
        <f>IF(ISBLANK(TCTACTE[[#This Row],[F. Cobro]]),"Pendiente","Abonado")</f>
        <v>Pendiente</v>
      </c>
      <c r="G951" s="37"/>
      <c r="H951" s="45"/>
      <c r="I951" s="13">
        <f>IF(ISBLANK(TCTACTE[[#This Row],[Monto]]),0,IF(ISBLANK(TCTACTE[[#This Row],[F. Cobro]]),E951,0))</f>
        <v>0</v>
      </c>
      <c r="J951" s="13">
        <f>SUBTOTAL(9,$I$2:I951)</f>
        <v>0</v>
      </c>
    </row>
    <row r="952" spans="1:10" x14ac:dyDescent="0.25">
      <c r="A952" s="37"/>
      <c r="B952" s="38"/>
      <c r="C952" s="38"/>
      <c r="D952" s="39"/>
      <c r="E952" s="40"/>
      <c r="F952" s="31" t="str">
        <f>IF(ISBLANK(TCTACTE[[#This Row],[F. Cobro]]),"Pendiente","Abonado")</f>
        <v>Pendiente</v>
      </c>
      <c r="G952" s="37"/>
      <c r="H952" s="45"/>
      <c r="I952" s="13">
        <f>IF(ISBLANK(TCTACTE[[#This Row],[Monto]]),0,IF(ISBLANK(TCTACTE[[#This Row],[F. Cobro]]),E952,0))</f>
        <v>0</v>
      </c>
      <c r="J952" s="13">
        <f>SUBTOTAL(9,$I$2:I952)</f>
        <v>0</v>
      </c>
    </row>
    <row r="953" spans="1:10" x14ac:dyDescent="0.25">
      <c r="A953" s="37"/>
      <c r="B953" s="38"/>
      <c r="C953" s="38"/>
      <c r="D953" s="39"/>
      <c r="E953" s="40"/>
      <c r="F953" s="31" t="str">
        <f>IF(ISBLANK(TCTACTE[[#This Row],[F. Cobro]]),"Pendiente","Abonado")</f>
        <v>Pendiente</v>
      </c>
      <c r="G953" s="37"/>
      <c r="H953" s="45"/>
      <c r="I953" s="13">
        <f>IF(ISBLANK(TCTACTE[[#This Row],[Monto]]),0,IF(ISBLANK(TCTACTE[[#This Row],[F. Cobro]]),E953,0))</f>
        <v>0</v>
      </c>
      <c r="J953" s="13">
        <f>SUBTOTAL(9,$I$2:I953)</f>
        <v>0</v>
      </c>
    </row>
    <row r="954" spans="1:10" x14ac:dyDescent="0.25">
      <c r="A954" s="37"/>
      <c r="B954" s="38"/>
      <c r="C954" s="38"/>
      <c r="D954" s="39"/>
      <c r="E954" s="40"/>
      <c r="F954" s="31" t="str">
        <f>IF(ISBLANK(TCTACTE[[#This Row],[F. Cobro]]),"Pendiente","Abonado")</f>
        <v>Pendiente</v>
      </c>
      <c r="G954" s="37"/>
      <c r="H954" s="45"/>
      <c r="I954" s="13">
        <f>IF(ISBLANK(TCTACTE[[#This Row],[Monto]]),0,IF(ISBLANK(TCTACTE[[#This Row],[F. Cobro]]),E954,0))</f>
        <v>0</v>
      </c>
      <c r="J954" s="13">
        <f>SUBTOTAL(9,$I$2:I954)</f>
        <v>0</v>
      </c>
    </row>
    <row r="955" spans="1:10" x14ac:dyDescent="0.25">
      <c r="A955" s="37"/>
      <c r="B955" s="38"/>
      <c r="C955" s="38"/>
      <c r="D955" s="39"/>
      <c r="E955" s="40"/>
      <c r="F955" s="31" t="str">
        <f>IF(ISBLANK(TCTACTE[[#This Row],[F. Cobro]]),"Pendiente","Abonado")</f>
        <v>Pendiente</v>
      </c>
      <c r="G955" s="37"/>
      <c r="H955" s="45"/>
      <c r="I955" s="13">
        <f>IF(ISBLANK(TCTACTE[[#This Row],[Monto]]),0,IF(ISBLANK(TCTACTE[[#This Row],[F. Cobro]]),E955,0))</f>
        <v>0</v>
      </c>
      <c r="J955" s="13">
        <f>SUBTOTAL(9,$I$2:I955)</f>
        <v>0</v>
      </c>
    </row>
    <row r="956" spans="1:10" x14ac:dyDescent="0.25">
      <c r="A956" s="37"/>
      <c r="B956" s="38"/>
      <c r="C956" s="38"/>
      <c r="D956" s="39"/>
      <c r="E956" s="40"/>
      <c r="F956" s="31" t="str">
        <f>IF(ISBLANK(TCTACTE[[#This Row],[F. Cobro]]),"Pendiente","Abonado")</f>
        <v>Pendiente</v>
      </c>
      <c r="G956" s="37"/>
      <c r="H956" s="45"/>
      <c r="I956" s="13">
        <f>IF(ISBLANK(TCTACTE[[#This Row],[Monto]]),0,IF(ISBLANK(TCTACTE[[#This Row],[F. Cobro]]),E956,0))</f>
        <v>0</v>
      </c>
      <c r="J956" s="13">
        <f>SUBTOTAL(9,$I$2:I956)</f>
        <v>0</v>
      </c>
    </row>
    <row r="957" spans="1:10" x14ac:dyDescent="0.25">
      <c r="A957" s="37"/>
      <c r="B957" s="38"/>
      <c r="C957" s="38"/>
      <c r="D957" s="39"/>
      <c r="E957" s="40"/>
      <c r="F957" s="31" t="str">
        <f>IF(ISBLANK(TCTACTE[[#This Row],[F. Cobro]]),"Pendiente","Abonado")</f>
        <v>Pendiente</v>
      </c>
      <c r="G957" s="37"/>
      <c r="H957" s="45"/>
      <c r="I957" s="13">
        <f>IF(ISBLANK(TCTACTE[[#This Row],[Monto]]),0,IF(ISBLANK(TCTACTE[[#This Row],[F. Cobro]]),E957,0))</f>
        <v>0</v>
      </c>
      <c r="J957" s="13">
        <f>SUBTOTAL(9,$I$2:I957)</f>
        <v>0</v>
      </c>
    </row>
    <row r="958" spans="1:10" x14ac:dyDescent="0.25">
      <c r="A958" s="37"/>
      <c r="B958" s="38"/>
      <c r="C958" s="38"/>
      <c r="D958" s="39"/>
      <c r="E958" s="40"/>
      <c r="F958" s="31" t="str">
        <f>IF(ISBLANK(TCTACTE[[#This Row],[F. Cobro]]),"Pendiente","Abonado")</f>
        <v>Pendiente</v>
      </c>
      <c r="G958" s="37"/>
      <c r="H958" s="45"/>
      <c r="I958" s="13">
        <f>IF(ISBLANK(TCTACTE[[#This Row],[Monto]]),0,IF(ISBLANK(TCTACTE[[#This Row],[F. Cobro]]),E958,0))</f>
        <v>0</v>
      </c>
      <c r="J958" s="13">
        <f>SUBTOTAL(9,$I$2:I958)</f>
        <v>0</v>
      </c>
    </row>
    <row r="959" spans="1:10" x14ac:dyDescent="0.25">
      <c r="A959" s="37"/>
      <c r="B959" s="38"/>
      <c r="C959" s="38"/>
      <c r="D959" s="39"/>
      <c r="E959" s="40"/>
      <c r="F959" s="31" t="str">
        <f>IF(ISBLANK(TCTACTE[[#This Row],[F. Cobro]]),"Pendiente","Abonado")</f>
        <v>Pendiente</v>
      </c>
      <c r="G959" s="37"/>
      <c r="H959" s="45"/>
      <c r="I959" s="13">
        <f>IF(ISBLANK(TCTACTE[[#This Row],[Monto]]),0,IF(ISBLANK(TCTACTE[[#This Row],[F. Cobro]]),E959,0))</f>
        <v>0</v>
      </c>
      <c r="J959" s="13">
        <f>SUBTOTAL(9,$I$2:I959)</f>
        <v>0</v>
      </c>
    </row>
    <row r="960" spans="1:10" x14ac:dyDescent="0.25">
      <c r="A960" s="37"/>
      <c r="B960" s="38"/>
      <c r="C960" s="38"/>
      <c r="D960" s="39"/>
      <c r="E960" s="40"/>
      <c r="F960" s="31" t="str">
        <f>IF(ISBLANK(TCTACTE[[#This Row],[F. Cobro]]),"Pendiente","Abonado")</f>
        <v>Pendiente</v>
      </c>
      <c r="G960" s="37"/>
      <c r="H960" s="45"/>
      <c r="I960" s="13">
        <f>IF(ISBLANK(TCTACTE[[#This Row],[Monto]]),0,IF(ISBLANK(TCTACTE[[#This Row],[F. Cobro]]),E960,0))</f>
        <v>0</v>
      </c>
      <c r="J960" s="13">
        <f>SUBTOTAL(9,$I$2:I960)</f>
        <v>0</v>
      </c>
    </row>
    <row r="961" spans="1:10" x14ac:dyDescent="0.25">
      <c r="A961" s="37"/>
      <c r="B961" s="38"/>
      <c r="C961" s="38"/>
      <c r="D961" s="39"/>
      <c r="E961" s="40"/>
      <c r="F961" s="31" t="str">
        <f>IF(ISBLANK(TCTACTE[[#This Row],[F. Cobro]]),"Pendiente","Abonado")</f>
        <v>Pendiente</v>
      </c>
      <c r="G961" s="37"/>
      <c r="H961" s="45"/>
      <c r="I961" s="13">
        <f>IF(ISBLANK(TCTACTE[[#This Row],[Monto]]),0,IF(ISBLANK(TCTACTE[[#This Row],[F. Cobro]]),E961,0))</f>
        <v>0</v>
      </c>
      <c r="J961" s="13">
        <f>SUBTOTAL(9,$I$2:I961)</f>
        <v>0</v>
      </c>
    </row>
    <row r="962" spans="1:10" x14ac:dyDescent="0.25">
      <c r="A962" s="37"/>
      <c r="B962" s="38"/>
      <c r="C962" s="38"/>
      <c r="D962" s="39"/>
      <c r="E962" s="40"/>
      <c r="F962" s="31" t="str">
        <f>IF(ISBLANK(TCTACTE[[#This Row],[F. Cobro]]),"Pendiente","Abonado")</f>
        <v>Pendiente</v>
      </c>
      <c r="G962" s="37"/>
      <c r="H962" s="45"/>
      <c r="I962" s="13">
        <f>IF(ISBLANK(TCTACTE[[#This Row],[Monto]]),0,IF(ISBLANK(TCTACTE[[#This Row],[F. Cobro]]),E962,0))</f>
        <v>0</v>
      </c>
      <c r="J962" s="13">
        <f>SUBTOTAL(9,$I$2:I962)</f>
        <v>0</v>
      </c>
    </row>
    <row r="963" spans="1:10" x14ac:dyDescent="0.25">
      <c r="A963" s="37"/>
      <c r="B963" s="38"/>
      <c r="C963" s="38"/>
      <c r="D963" s="39"/>
      <c r="E963" s="40"/>
      <c r="F963" s="31" t="str">
        <f>IF(ISBLANK(TCTACTE[[#This Row],[F. Cobro]]),"Pendiente","Abonado")</f>
        <v>Pendiente</v>
      </c>
      <c r="G963" s="37"/>
      <c r="H963" s="45"/>
      <c r="I963" s="13">
        <f>IF(ISBLANK(TCTACTE[[#This Row],[Monto]]),0,IF(ISBLANK(TCTACTE[[#This Row],[F. Cobro]]),E963,0))</f>
        <v>0</v>
      </c>
      <c r="J963" s="13">
        <f>SUBTOTAL(9,$I$2:I963)</f>
        <v>0</v>
      </c>
    </row>
    <row r="964" spans="1:10" x14ac:dyDescent="0.25">
      <c r="A964" s="37"/>
      <c r="B964" s="38"/>
      <c r="C964" s="38"/>
      <c r="D964" s="39"/>
      <c r="E964" s="40"/>
      <c r="F964" s="31" t="str">
        <f>IF(ISBLANK(TCTACTE[[#This Row],[F. Cobro]]),"Pendiente","Abonado")</f>
        <v>Pendiente</v>
      </c>
      <c r="G964" s="37"/>
      <c r="H964" s="45"/>
      <c r="I964" s="13">
        <f>IF(ISBLANK(TCTACTE[[#This Row],[Monto]]),0,IF(ISBLANK(TCTACTE[[#This Row],[F. Cobro]]),E964,0))</f>
        <v>0</v>
      </c>
      <c r="J964" s="13">
        <f>SUBTOTAL(9,$I$2:I964)</f>
        <v>0</v>
      </c>
    </row>
    <row r="965" spans="1:10" x14ac:dyDescent="0.25">
      <c r="A965" s="37"/>
      <c r="B965" s="38"/>
      <c r="C965" s="38"/>
      <c r="D965" s="39"/>
      <c r="E965" s="40"/>
      <c r="F965" s="31" t="str">
        <f>IF(ISBLANK(TCTACTE[[#This Row],[F. Cobro]]),"Pendiente","Abonado")</f>
        <v>Pendiente</v>
      </c>
      <c r="G965" s="37"/>
      <c r="H965" s="45"/>
      <c r="I965" s="13">
        <f>IF(ISBLANK(TCTACTE[[#This Row],[Monto]]),0,IF(ISBLANK(TCTACTE[[#This Row],[F. Cobro]]),E965,0))</f>
        <v>0</v>
      </c>
      <c r="J965" s="13">
        <f>SUBTOTAL(9,$I$2:I965)</f>
        <v>0</v>
      </c>
    </row>
    <row r="966" spans="1:10" x14ac:dyDescent="0.25">
      <c r="A966" s="37"/>
      <c r="B966" s="38"/>
      <c r="C966" s="38"/>
      <c r="D966" s="39"/>
      <c r="E966" s="40"/>
      <c r="F966" s="31" t="str">
        <f>IF(ISBLANK(TCTACTE[[#This Row],[F. Cobro]]),"Pendiente","Abonado")</f>
        <v>Pendiente</v>
      </c>
      <c r="G966" s="37"/>
      <c r="H966" s="45"/>
      <c r="I966" s="13">
        <f>IF(ISBLANK(TCTACTE[[#This Row],[Monto]]),0,IF(ISBLANK(TCTACTE[[#This Row],[F. Cobro]]),E966,0))</f>
        <v>0</v>
      </c>
      <c r="J966" s="13">
        <f>SUBTOTAL(9,$I$2:I966)</f>
        <v>0</v>
      </c>
    </row>
    <row r="967" spans="1:10" x14ac:dyDescent="0.25">
      <c r="A967" s="37"/>
      <c r="B967" s="38"/>
      <c r="C967" s="38"/>
      <c r="D967" s="39"/>
      <c r="E967" s="40"/>
      <c r="F967" s="31" t="str">
        <f>IF(ISBLANK(TCTACTE[[#This Row],[F. Cobro]]),"Pendiente","Abonado")</f>
        <v>Pendiente</v>
      </c>
      <c r="G967" s="37"/>
      <c r="H967" s="45"/>
      <c r="I967" s="13">
        <f>IF(ISBLANK(TCTACTE[[#This Row],[Monto]]),0,IF(ISBLANK(TCTACTE[[#This Row],[F. Cobro]]),E967,0))</f>
        <v>0</v>
      </c>
      <c r="J967" s="13">
        <f>SUBTOTAL(9,$I$2:I967)</f>
        <v>0</v>
      </c>
    </row>
    <row r="968" spans="1:10" x14ac:dyDescent="0.25">
      <c r="A968" s="37"/>
      <c r="B968" s="38"/>
      <c r="C968" s="38"/>
      <c r="D968" s="39"/>
      <c r="E968" s="40"/>
      <c r="F968" s="31" t="str">
        <f>IF(ISBLANK(TCTACTE[[#This Row],[F. Cobro]]),"Pendiente","Abonado")</f>
        <v>Pendiente</v>
      </c>
      <c r="G968" s="37"/>
      <c r="H968" s="45"/>
      <c r="I968" s="13">
        <f>IF(ISBLANK(TCTACTE[[#This Row],[Monto]]),0,IF(ISBLANK(TCTACTE[[#This Row],[F. Cobro]]),E968,0))</f>
        <v>0</v>
      </c>
      <c r="J968" s="13">
        <f>SUBTOTAL(9,$I$2:I968)</f>
        <v>0</v>
      </c>
    </row>
    <row r="969" spans="1:10" x14ac:dyDescent="0.25">
      <c r="A969" s="37"/>
      <c r="B969" s="38"/>
      <c r="C969" s="38"/>
      <c r="D969" s="39"/>
      <c r="E969" s="40"/>
      <c r="F969" s="31" t="str">
        <f>IF(ISBLANK(TCTACTE[[#This Row],[F. Cobro]]),"Pendiente","Abonado")</f>
        <v>Pendiente</v>
      </c>
      <c r="G969" s="37"/>
      <c r="H969" s="45"/>
      <c r="I969" s="13">
        <f>IF(ISBLANK(TCTACTE[[#This Row],[Monto]]),0,IF(ISBLANK(TCTACTE[[#This Row],[F. Cobro]]),E969,0))</f>
        <v>0</v>
      </c>
      <c r="J969" s="13">
        <f>SUBTOTAL(9,$I$2:I969)</f>
        <v>0</v>
      </c>
    </row>
    <row r="970" spans="1:10" x14ac:dyDescent="0.25">
      <c r="A970" s="37"/>
      <c r="B970" s="38"/>
      <c r="C970" s="38"/>
      <c r="D970" s="39"/>
      <c r="E970" s="40"/>
      <c r="F970" s="31" t="str">
        <f>IF(ISBLANK(TCTACTE[[#This Row],[F. Cobro]]),"Pendiente","Abonado")</f>
        <v>Pendiente</v>
      </c>
      <c r="G970" s="37"/>
      <c r="H970" s="45"/>
      <c r="I970" s="13">
        <f>IF(ISBLANK(TCTACTE[[#This Row],[Monto]]),0,IF(ISBLANK(TCTACTE[[#This Row],[F. Cobro]]),E970,0))</f>
        <v>0</v>
      </c>
      <c r="J970" s="13">
        <f>SUBTOTAL(9,$I$2:I970)</f>
        <v>0</v>
      </c>
    </row>
    <row r="971" spans="1:10" x14ac:dyDescent="0.25">
      <c r="A971" s="37"/>
      <c r="B971" s="38"/>
      <c r="C971" s="38"/>
      <c r="D971" s="39"/>
      <c r="E971" s="40"/>
      <c r="F971" s="31" t="str">
        <f>IF(ISBLANK(TCTACTE[[#This Row],[F. Cobro]]),"Pendiente","Abonado")</f>
        <v>Pendiente</v>
      </c>
      <c r="G971" s="37"/>
      <c r="H971" s="45"/>
      <c r="I971" s="13">
        <f>IF(ISBLANK(TCTACTE[[#This Row],[Monto]]),0,IF(ISBLANK(TCTACTE[[#This Row],[F. Cobro]]),E971,0))</f>
        <v>0</v>
      </c>
      <c r="J971" s="13">
        <f>SUBTOTAL(9,$I$2:I971)</f>
        <v>0</v>
      </c>
    </row>
    <row r="972" spans="1:10" x14ac:dyDescent="0.25">
      <c r="A972" s="37"/>
      <c r="B972" s="38"/>
      <c r="C972" s="38"/>
      <c r="D972" s="39"/>
      <c r="E972" s="40"/>
      <c r="F972" s="31" t="str">
        <f>IF(ISBLANK(TCTACTE[[#This Row],[F. Cobro]]),"Pendiente","Abonado")</f>
        <v>Pendiente</v>
      </c>
      <c r="G972" s="37"/>
      <c r="H972" s="45"/>
      <c r="I972" s="13">
        <f>IF(ISBLANK(TCTACTE[[#This Row],[Monto]]),0,IF(ISBLANK(TCTACTE[[#This Row],[F. Cobro]]),E972,0))</f>
        <v>0</v>
      </c>
      <c r="J972" s="13">
        <f>SUBTOTAL(9,$I$2:I972)</f>
        <v>0</v>
      </c>
    </row>
    <row r="973" spans="1:10" x14ac:dyDescent="0.25">
      <c r="A973" s="37"/>
      <c r="B973" s="38"/>
      <c r="C973" s="38"/>
      <c r="D973" s="39"/>
      <c r="E973" s="40"/>
      <c r="F973" s="31" t="str">
        <f>IF(ISBLANK(TCTACTE[[#This Row],[F. Cobro]]),"Pendiente","Abonado")</f>
        <v>Pendiente</v>
      </c>
      <c r="G973" s="37"/>
      <c r="H973" s="45"/>
      <c r="I973" s="13">
        <f>IF(ISBLANK(TCTACTE[[#This Row],[Monto]]),0,IF(ISBLANK(TCTACTE[[#This Row],[F. Cobro]]),E973,0))</f>
        <v>0</v>
      </c>
      <c r="J973" s="13">
        <f>SUBTOTAL(9,$I$2:I973)</f>
        <v>0</v>
      </c>
    </row>
    <row r="974" spans="1:10" x14ac:dyDescent="0.25">
      <c r="A974" s="37"/>
      <c r="B974" s="38"/>
      <c r="C974" s="38"/>
      <c r="D974" s="39"/>
      <c r="E974" s="40"/>
      <c r="F974" s="31" t="str">
        <f>IF(ISBLANK(TCTACTE[[#This Row],[F. Cobro]]),"Pendiente","Abonado")</f>
        <v>Pendiente</v>
      </c>
      <c r="G974" s="37"/>
      <c r="H974" s="45"/>
      <c r="I974" s="13">
        <f>IF(ISBLANK(TCTACTE[[#This Row],[Monto]]),0,IF(ISBLANK(TCTACTE[[#This Row],[F. Cobro]]),E974,0))</f>
        <v>0</v>
      </c>
      <c r="J974" s="13">
        <f>SUBTOTAL(9,$I$2:I974)</f>
        <v>0</v>
      </c>
    </row>
    <row r="975" spans="1:10" x14ac:dyDescent="0.25">
      <c r="A975" s="37"/>
      <c r="B975" s="38"/>
      <c r="C975" s="38"/>
      <c r="D975" s="39"/>
      <c r="E975" s="40"/>
      <c r="F975" s="31" t="str">
        <f>IF(ISBLANK(TCTACTE[[#This Row],[F. Cobro]]),"Pendiente","Abonado")</f>
        <v>Pendiente</v>
      </c>
      <c r="G975" s="37"/>
      <c r="H975" s="45"/>
      <c r="I975" s="13">
        <f>IF(ISBLANK(TCTACTE[[#This Row],[Monto]]),0,IF(ISBLANK(TCTACTE[[#This Row],[F. Cobro]]),E975,0))</f>
        <v>0</v>
      </c>
      <c r="J975" s="13">
        <f>SUBTOTAL(9,$I$2:I975)</f>
        <v>0</v>
      </c>
    </row>
    <row r="976" spans="1:10" x14ac:dyDescent="0.25">
      <c r="A976" s="37"/>
      <c r="B976" s="38"/>
      <c r="C976" s="38"/>
      <c r="D976" s="39"/>
      <c r="E976" s="40"/>
      <c r="F976" s="31" t="str">
        <f>IF(ISBLANK(TCTACTE[[#This Row],[F. Cobro]]),"Pendiente","Abonado")</f>
        <v>Pendiente</v>
      </c>
      <c r="G976" s="37"/>
      <c r="H976" s="45"/>
      <c r="I976" s="13">
        <f>IF(ISBLANK(TCTACTE[[#This Row],[Monto]]),0,IF(ISBLANK(TCTACTE[[#This Row],[F. Cobro]]),E976,0))</f>
        <v>0</v>
      </c>
      <c r="J976" s="13">
        <f>SUBTOTAL(9,$I$2:I976)</f>
        <v>0</v>
      </c>
    </row>
    <row r="977" spans="1:10" x14ac:dyDescent="0.25">
      <c r="A977" s="37"/>
      <c r="B977" s="38"/>
      <c r="C977" s="38"/>
      <c r="D977" s="39"/>
      <c r="E977" s="40"/>
      <c r="F977" s="31" t="str">
        <f>IF(ISBLANK(TCTACTE[[#This Row],[F. Cobro]]),"Pendiente","Abonado")</f>
        <v>Pendiente</v>
      </c>
      <c r="G977" s="37"/>
      <c r="H977" s="45"/>
      <c r="I977" s="13">
        <f>IF(ISBLANK(TCTACTE[[#This Row],[Monto]]),0,IF(ISBLANK(TCTACTE[[#This Row],[F. Cobro]]),E977,0))</f>
        <v>0</v>
      </c>
      <c r="J977" s="13">
        <f>SUBTOTAL(9,$I$2:I977)</f>
        <v>0</v>
      </c>
    </row>
    <row r="978" spans="1:10" x14ac:dyDescent="0.25">
      <c r="A978" s="37"/>
      <c r="B978" s="38"/>
      <c r="C978" s="38"/>
      <c r="D978" s="39"/>
      <c r="E978" s="40"/>
      <c r="F978" s="31" t="str">
        <f>IF(ISBLANK(TCTACTE[[#This Row],[F. Cobro]]),"Pendiente","Abonado")</f>
        <v>Pendiente</v>
      </c>
      <c r="G978" s="37"/>
      <c r="H978" s="45"/>
      <c r="I978" s="13">
        <f>IF(ISBLANK(TCTACTE[[#This Row],[Monto]]),0,IF(ISBLANK(TCTACTE[[#This Row],[F. Cobro]]),E978,0))</f>
        <v>0</v>
      </c>
      <c r="J978" s="13">
        <f>SUBTOTAL(9,$I$2:I978)</f>
        <v>0</v>
      </c>
    </row>
    <row r="979" spans="1:10" x14ac:dyDescent="0.25">
      <c r="A979" s="37"/>
      <c r="B979" s="38"/>
      <c r="C979" s="38"/>
      <c r="D979" s="39"/>
      <c r="E979" s="40"/>
      <c r="F979" s="31" t="str">
        <f>IF(ISBLANK(TCTACTE[[#This Row],[F. Cobro]]),"Pendiente","Abonado")</f>
        <v>Pendiente</v>
      </c>
      <c r="G979" s="37"/>
      <c r="H979" s="45"/>
      <c r="I979" s="13">
        <f>IF(ISBLANK(TCTACTE[[#This Row],[Monto]]),0,IF(ISBLANK(TCTACTE[[#This Row],[F. Cobro]]),E979,0))</f>
        <v>0</v>
      </c>
      <c r="J979" s="13">
        <f>SUBTOTAL(9,$I$2:I979)</f>
        <v>0</v>
      </c>
    </row>
    <row r="980" spans="1:10" x14ac:dyDescent="0.25">
      <c r="A980" s="37"/>
      <c r="B980" s="38"/>
      <c r="C980" s="38"/>
      <c r="D980" s="39"/>
      <c r="E980" s="40"/>
      <c r="F980" s="31" t="str">
        <f>IF(ISBLANK(TCTACTE[[#This Row],[F. Cobro]]),"Pendiente","Abonado")</f>
        <v>Pendiente</v>
      </c>
      <c r="G980" s="41"/>
      <c r="H980" s="45"/>
      <c r="I980" s="13">
        <f>IF(ISBLANK(TCTACTE[[#This Row],[Monto]]),0,IF(ISBLANK(TCTACTE[[#This Row],[F. Cobro]]),E980,0))</f>
        <v>0</v>
      </c>
      <c r="J980" s="13">
        <f>SUBTOTAL(9,$I$2:I980)</f>
        <v>0</v>
      </c>
    </row>
    <row r="981" spans="1:10" x14ac:dyDescent="0.25">
      <c r="A981" s="37"/>
      <c r="B981" s="38"/>
      <c r="C981" s="38"/>
      <c r="D981" s="39"/>
      <c r="E981" s="40"/>
      <c r="F981" s="31" t="str">
        <f>IF(ISBLANK(TCTACTE[[#This Row],[F. Cobro]]),"Pendiente","Abonado")</f>
        <v>Pendiente</v>
      </c>
      <c r="G981" s="41"/>
      <c r="H981" s="45"/>
      <c r="I981" s="13">
        <f>IF(ISBLANK(TCTACTE[[#This Row],[Monto]]),0,IF(ISBLANK(TCTACTE[[#This Row],[F. Cobro]]),E981,0))</f>
        <v>0</v>
      </c>
      <c r="J981" s="13">
        <f>SUBTOTAL(9,$I$2:I981)</f>
        <v>0</v>
      </c>
    </row>
    <row r="982" spans="1:10" x14ac:dyDescent="0.25">
      <c r="A982" s="37"/>
      <c r="B982" s="38"/>
      <c r="C982" s="38"/>
      <c r="D982" s="39"/>
      <c r="E982" s="40"/>
      <c r="F982" s="31" t="str">
        <f>IF(ISBLANK(TCTACTE[[#This Row],[F. Cobro]]),"Pendiente","Abonado")</f>
        <v>Pendiente</v>
      </c>
      <c r="G982" s="41"/>
      <c r="H982" s="45"/>
      <c r="I982" s="13">
        <f>IF(ISBLANK(TCTACTE[[#This Row],[Monto]]),0,IF(ISBLANK(TCTACTE[[#This Row],[F. Cobro]]),E982,0))</f>
        <v>0</v>
      </c>
      <c r="J982" s="13">
        <f>SUBTOTAL(9,$I$2:I982)</f>
        <v>0</v>
      </c>
    </row>
    <row r="983" spans="1:10" x14ac:dyDescent="0.25">
      <c r="A983" s="37"/>
      <c r="B983" s="38"/>
      <c r="C983" s="38"/>
      <c r="D983" s="39"/>
      <c r="E983" s="40"/>
      <c r="F983" s="31" t="str">
        <f>IF(ISBLANK(TCTACTE[[#This Row],[F. Cobro]]),"Pendiente","Abonado")</f>
        <v>Pendiente</v>
      </c>
      <c r="G983" s="41"/>
      <c r="H983" s="45"/>
      <c r="I983" s="13">
        <f>IF(ISBLANK(TCTACTE[[#This Row],[Monto]]),0,IF(ISBLANK(TCTACTE[[#This Row],[F. Cobro]]),E983,0))</f>
        <v>0</v>
      </c>
      <c r="J983" s="13">
        <f>SUBTOTAL(9,$I$2:I983)</f>
        <v>0</v>
      </c>
    </row>
    <row r="984" spans="1:10" x14ac:dyDescent="0.25">
      <c r="A984" s="37"/>
      <c r="B984" s="38"/>
      <c r="C984" s="38"/>
      <c r="D984" s="39"/>
      <c r="E984" s="40"/>
      <c r="F984" s="31" t="str">
        <f>IF(ISBLANK(TCTACTE[[#This Row],[F. Cobro]]),"Pendiente","Abonado")</f>
        <v>Pendiente</v>
      </c>
      <c r="G984" s="37"/>
      <c r="H984" s="45"/>
      <c r="I984" s="13">
        <f>IF(ISBLANK(TCTACTE[[#This Row],[Monto]]),0,IF(ISBLANK(TCTACTE[[#This Row],[F. Cobro]]),E984,0))</f>
        <v>0</v>
      </c>
      <c r="J984" s="13">
        <f>SUBTOTAL(9,$I$2:I984)</f>
        <v>0</v>
      </c>
    </row>
    <row r="985" spans="1:10" x14ac:dyDescent="0.25">
      <c r="A985" s="37"/>
      <c r="B985" s="38"/>
      <c r="C985" s="38"/>
      <c r="D985" s="39"/>
      <c r="E985" s="40"/>
      <c r="F985" s="31" t="str">
        <f>IF(ISBLANK(TCTACTE[[#This Row],[F. Cobro]]),"Pendiente","Abonado")</f>
        <v>Pendiente</v>
      </c>
      <c r="G985" s="37"/>
      <c r="H985" s="45"/>
      <c r="I985" s="13">
        <f>IF(ISBLANK(TCTACTE[[#This Row],[Monto]]),0,IF(ISBLANK(TCTACTE[[#This Row],[F. Cobro]]),E985,0))</f>
        <v>0</v>
      </c>
      <c r="J985" s="13">
        <f>SUBTOTAL(9,$I$2:I985)</f>
        <v>0</v>
      </c>
    </row>
    <row r="986" spans="1:10" x14ac:dyDescent="0.25">
      <c r="A986" s="37"/>
      <c r="B986" s="38"/>
      <c r="C986" s="38"/>
      <c r="D986" s="39"/>
      <c r="E986" s="40"/>
      <c r="F986" s="31" t="str">
        <f>IF(ISBLANK(TCTACTE[[#This Row],[F. Cobro]]),"Pendiente","Abonado")</f>
        <v>Pendiente</v>
      </c>
      <c r="G986" s="37"/>
      <c r="H986" s="45"/>
      <c r="I986" s="13">
        <f>IF(ISBLANK(TCTACTE[[#This Row],[Monto]]),0,IF(ISBLANK(TCTACTE[[#This Row],[F. Cobro]]),E986,0))</f>
        <v>0</v>
      </c>
      <c r="J986" s="13">
        <f>SUBTOTAL(9,$I$2:I986)</f>
        <v>0</v>
      </c>
    </row>
    <row r="987" spans="1:10" x14ac:dyDescent="0.25">
      <c r="A987" s="37"/>
      <c r="B987" s="38"/>
      <c r="C987" s="38"/>
      <c r="D987" s="39"/>
      <c r="E987" s="40"/>
      <c r="F987" s="31" t="str">
        <f>IF(ISBLANK(TCTACTE[[#This Row],[F. Cobro]]),"Pendiente","Abonado")</f>
        <v>Pendiente</v>
      </c>
      <c r="G987" s="37"/>
      <c r="H987" s="45"/>
      <c r="I987" s="13">
        <f>IF(ISBLANK(TCTACTE[[#This Row],[Monto]]),0,IF(ISBLANK(TCTACTE[[#This Row],[F. Cobro]]),E987,0))</f>
        <v>0</v>
      </c>
      <c r="J987" s="13">
        <f>SUBTOTAL(9,$I$2:I987)</f>
        <v>0</v>
      </c>
    </row>
    <row r="988" spans="1:10" x14ac:dyDescent="0.25">
      <c r="A988" s="37"/>
      <c r="B988" s="38"/>
      <c r="C988" s="38"/>
      <c r="D988" s="39"/>
      <c r="E988" s="40"/>
      <c r="F988" s="31" t="str">
        <f>IF(ISBLANK(TCTACTE[[#This Row],[F. Cobro]]),"Pendiente","Abonado")</f>
        <v>Pendiente</v>
      </c>
      <c r="G988" s="37"/>
      <c r="H988" s="45"/>
      <c r="I988" s="13">
        <f>IF(ISBLANK(TCTACTE[[#This Row],[Monto]]),0,IF(ISBLANK(TCTACTE[[#This Row],[F. Cobro]]),E988,0))</f>
        <v>0</v>
      </c>
      <c r="J988" s="13">
        <f>SUBTOTAL(9,$I$2:I988)</f>
        <v>0</v>
      </c>
    </row>
    <row r="989" spans="1:10" x14ac:dyDescent="0.25">
      <c r="A989" s="37"/>
      <c r="B989" s="38"/>
      <c r="C989" s="38"/>
      <c r="D989" s="39"/>
      <c r="E989" s="40"/>
      <c r="F989" s="31" t="str">
        <f>IF(ISBLANK(TCTACTE[[#This Row],[F. Cobro]]),"Pendiente","Abonado")</f>
        <v>Pendiente</v>
      </c>
      <c r="G989" s="37"/>
      <c r="H989" s="45"/>
      <c r="I989" s="13">
        <f>IF(ISBLANK(TCTACTE[[#This Row],[Monto]]),0,IF(ISBLANK(TCTACTE[[#This Row],[F. Cobro]]),E989,0))</f>
        <v>0</v>
      </c>
      <c r="J989" s="13">
        <f>SUBTOTAL(9,$I$2:I989)</f>
        <v>0</v>
      </c>
    </row>
    <row r="990" spans="1:10" x14ac:dyDescent="0.25">
      <c r="A990" s="37"/>
      <c r="B990" s="38"/>
      <c r="C990" s="38"/>
      <c r="D990" s="39"/>
      <c r="E990" s="40"/>
      <c r="F990" s="31" t="str">
        <f>IF(ISBLANK(TCTACTE[[#This Row],[F. Cobro]]),"Pendiente","Abonado")</f>
        <v>Pendiente</v>
      </c>
      <c r="G990" s="37"/>
      <c r="H990" s="45"/>
      <c r="I990" s="13">
        <f>IF(ISBLANK(TCTACTE[[#This Row],[Monto]]),0,IF(ISBLANK(TCTACTE[[#This Row],[F. Cobro]]),E990,0))</f>
        <v>0</v>
      </c>
      <c r="J990" s="13">
        <f>SUBTOTAL(9,$I$2:I990)</f>
        <v>0</v>
      </c>
    </row>
    <row r="991" spans="1:10" x14ac:dyDescent="0.25">
      <c r="A991" s="37"/>
      <c r="B991" s="38"/>
      <c r="C991" s="38"/>
      <c r="D991" s="39"/>
      <c r="E991" s="40"/>
      <c r="F991" s="31" t="str">
        <f>IF(ISBLANK(TCTACTE[[#This Row],[F. Cobro]]),"Pendiente","Abonado")</f>
        <v>Pendiente</v>
      </c>
      <c r="G991" s="37"/>
      <c r="H991" s="45"/>
      <c r="I991" s="13">
        <f>IF(ISBLANK(TCTACTE[[#This Row],[Monto]]),0,IF(ISBLANK(TCTACTE[[#This Row],[F. Cobro]]),E991,0))</f>
        <v>0</v>
      </c>
      <c r="J991" s="13">
        <f>SUBTOTAL(9,$I$2:I991)</f>
        <v>0</v>
      </c>
    </row>
    <row r="992" spans="1:10" x14ac:dyDescent="0.25">
      <c r="A992" s="37"/>
      <c r="B992" s="38"/>
      <c r="C992" s="38"/>
      <c r="D992" s="39"/>
      <c r="E992" s="40"/>
      <c r="F992" s="31" t="str">
        <f>IF(ISBLANK(TCTACTE[[#This Row],[F. Cobro]]),"Pendiente","Abonado")</f>
        <v>Pendiente</v>
      </c>
      <c r="G992" s="37"/>
      <c r="H992" s="45"/>
      <c r="I992" s="13">
        <f>IF(ISBLANK(TCTACTE[[#This Row],[Monto]]),0,IF(ISBLANK(TCTACTE[[#This Row],[F. Cobro]]),E992,0))</f>
        <v>0</v>
      </c>
      <c r="J992" s="13">
        <f>SUBTOTAL(9,$I$2:I992)</f>
        <v>0</v>
      </c>
    </row>
    <row r="993" spans="1:10" x14ac:dyDescent="0.25">
      <c r="A993" s="37"/>
      <c r="B993" s="38"/>
      <c r="C993" s="38"/>
      <c r="D993" s="39"/>
      <c r="E993" s="40"/>
      <c r="F993" s="31" t="str">
        <f>IF(ISBLANK(TCTACTE[[#This Row],[F. Cobro]]),"Pendiente","Abonado")</f>
        <v>Pendiente</v>
      </c>
      <c r="G993" s="37"/>
      <c r="H993" s="45"/>
      <c r="I993" s="13">
        <f>IF(ISBLANK(TCTACTE[[#This Row],[Monto]]),0,IF(ISBLANK(TCTACTE[[#This Row],[F. Cobro]]),E993,0))</f>
        <v>0</v>
      </c>
      <c r="J993" s="13">
        <f>SUBTOTAL(9,$I$2:I993)</f>
        <v>0</v>
      </c>
    </row>
    <row r="994" spans="1:10" x14ac:dyDescent="0.25">
      <c r="A994" s="37"/>
      <c r="B994" s="38"/>
      <c r="C994" s="38"/>
      <c r="D994" s="39"/>
      <c r="E994" s="40"/>
      <c r="F994" s="31" t="str">
        <f>IF(ISBLANK(TCTACTE[[#This Row],[F. Cobro]]),"Pendiente","Abonado")</f>
        <v>Pendiente</v>
      </c>
      <c r="G994" s="37"/>
      <c r="H994" s="45"/>
      <c r="I994" s="13">
        <f>IF(ISBLANK(TCTACTE[[#This Row],[Monto]]),0,IF(ISBLANK(TCTACTE[[#This Row],[F. Cobro]]),E994,0))</f>
        <v>0</v>
      </c>
      <c r="J994" s="13">
        <f>SUBTOTAL(9,$I$2:I994)</f>
        <v>0</v>
      </c>
    </row>
    <row r="995" spans="1:10" x14ac:dyDescent="0.25">
      <c r="A995" s="37"/>
      <c r="B995" s="38"/>
      <c r="C995" s="38"/>
      <c r="D995" s="39"/>
      <c r="E995" s="40"/>
      <c r="F995" s="31" t="str">
        <f>IF(ISBLANK(TCTACTE[[#This Row],[F. Cobro]]),"Pendiente","Abonado")</f>
        <v>Pendiente</v>
      </c>
      <c r="G995" s="37"/>
      <c r="H995" s="45"/>
      <c r="I995" s="13">
        <f>IF(ISBLANK(TCTACTE[[#This Row],[Monto]]),0,IF(ISBLANK(TCTACTE[[#This Row],[F. Cobro]]),E995,0))</f>
        <v>0</v>
      </c>
      <c r="J995" s="13">
        <f>SUBTOTAL(9,$I$2:I995)</f>
        <v>0</v>
      </c>
    </row>
    <row r="996" spans="1:10" x14ac:dyDescent="0.25">
      <c r="A996" s="37"/>
      <c r="B996" s="38"/>
      <c r="C996" s="38"/>
      <c r="D996" s="39"/>
      <c r="E996" s="40"/>
      <c r="F996" s="31" t="str">
        <f>IF(ISBLANK(TCTACTE[[#This Row],[F. Cobro]]),"Pendiente","Abonado")</f>
        <v>Pendiente</v>
      </c>
      <c r="G996" s="37"/>
      <c r="H996" s="45"/>
      <c r="I996" s="13">
        <f>IF(ISBLANK(TCTACTE[[#This Row],[Monto]]),0,IF(ISBLANK(TCTACTE[[#This Row],[F. Cobro]]),E996,0))</f>
        <v>0</v>
      </c>
      <c r="J996" s="13">
        <f>SUBTOTAL(9,$I$2:I996)</f>
        <v>0</v>
      </c>
    </row>
    <row r="997" spans="1:10" x14ac:dyDescent="0.25">
      <c r="A997" s="37"/>
      <c r="B997" s="38"/>
      <c r="C997" s="38"/>
      <c r="D997" s="39"/>
      <c r="E997" s="40"/>
      <c r="F997" s="31" t="str">
        <f>IF(ISBLANK(TCTACTE[[#This Row],[F. Cobro]]),"Pendiente","Abonado")</f>
        <v>Pendiente</v>
      </c>
      <c r="G997" s="37"/>
      <c r="H997" s="45"/>
      <c r="I997" s="13">
        <f>IF(ISBLANK(TCTACTE[[#This Row],[Monto]]),0,IF(ISBLANK(TCTACTE[[#This Row],[F. Cobro]]),E997,0))</f>
        <v>0</v>
      </c>
      <c r="J997" s="13">
        <f>SUBTOTAL(9,$I$2:I997)</f>
        <v>0</v>
      </c>
    </row>
    <row r="998" spans="1:10" x14ac:dyDescent="0.25">
      <c r="A998" s="37"/>
      <c r="B998" s="38"/>
      <c r="C998" s="38"/>
      <c r="D998" s="39"/>
      <c r="E998" s="40"/>
      <c r="F998" s="31" t="str">
        <f>IF(ISBLANK(TCTACTE[[#This Row],[F. Cobro]]),"Pendiente","Abonado")</f>
        <v>Pendiente</v>
      </c>
      <c r="G998" s="37"/>
      <c r="H998" s="45"/>
      <c r="I998" s="13">
        <f>IF(ISBLANK(TCTACTE[[#This Row],[Monto]]),0,IF(ISBLANK(TCTACTE[[#This Row],[F. Cobro]]),E998,0))</f>
        <v>0</v>
      </c>
      <c r="J998" s="13">
        <f>SUBTOTAL(9,$I$2:I998)</f>
        <v>0</v>
      </c>
    </row>
    <row r="999" spans="1:10" x14ac:dyDescent="0.25">
      <c r="A999" s="37"/>
      <c r="B999" s="38"/>
      <c r="C999" s="38"/>
      <c r="D999" s="39"/>
      <c r="E999" s="40"/>
      <c r="F999" s="31" t="str">
        <f>IF(ISBLANK(TCTACTE[[#This Row],[F. Cobro]]),"Pendiente","Abonado")</f>
        <v>Pendiente</v>
      </c>
      <c r="G999" s="37"/>
      <c r="H999" s="45"/>
      <c r="I999" s="13">
        <f>IF(ISBLANK(TCTACTE[[#This Row],[Monto]]),0,IF(ISBLANK(TCTACTE[[#This Row],[F. Cobro]]),E999,0))</f>
        <v>0</v>
      </c>
      <c r="J999" s="13">
        <f>SUBTOTAL(9,$I$2:I999)</f>
        <v>0</v>
      </c>
    </row>
    <row r="1000" spans="1:10" x14ac:dyDescent="0.25">
      <c r="A1000" s="37"/>
      <c r="B1000" s="38"/>
      <c r="C1000" s="38"/>
      <c r="D1000" s="39"/>
      <c r="E1000" s="40"/>
      <c r="F1000" s="31" t="str">
        <f>IF(ISBLANK(TCTACTE[[#This Row],[F. Cobro]]),"Pendiente","Abonado")</f>
        <v>Pendiente</v>
      </c>
      <c r="G1000" s="37"/>
      <c r="H1000" s="45"/>
      <c r="I1000" s="13">
        <f>IF(ISBLANK(TCTACTE[[#This Row],[Monto]]),0,IF(ISBLANK(TCTACTE[[#This Row],[F. Cobro]]),E1000,0))</f>
        <v>0</v>
      </c>
      <c r="J1000" s="13">
        <f>SUBTOTAL(9,$I$2:I1000)</f>
        <v>0</v>
      </c>
    </row>
    <row r="1001" spans="1:10" x14ac:dyDescent="0.25">
      <c r="A1001" s="37"/>
      <c r="B1001" s="38"/>
      <c r="C1001" s="38"/>
      <c r="D1001" s="39"/>
      <c r="E1001" s="40"/>
      <c r="F1001" s="31" t="str">
        <f>IF(ISBLANK(TCTACTE[[#This Row],[F. Cobro]]),"Pendiente","Abonado")</f>
        <v>Pendiente</v>
      </c>
      <c r="G1001" s="37"/>
      <c r="H1001" s="45"/>
      <c r="I1001" s="13">
        <f>IF(ISBLANK(TCTACTE[[#This Row],[Monto]]),0,IF(ISBLANK(TCTACTE[[#This Row],[F. Cobro]]),E1001,0))</f>
        <v>0</v>
      </c>
      <c r="J1001" s="13">
        <f>SUBTOTAL(9,$I$2:I1001)</f>
        <v>0</v>
      </c>
    </row>
    <row r="1002" spans="1:10" x14ac:dyDescent="0.25">
      <c r="A1002" s="37"/>
      <c r="B1002" s="38"/>
      <c r="C1002" s="38"/>
      <c r="D1002" s="39"/>
      <c r="E1002" s="40"/>
      <c r="F1002" s="31" t="str">
        <f>IF(ISBLANK(TCTACTE[[#This Row],[F. Cobro]]),"Pendiente","Abonado")</f>
        <v>Pendiente</v>
      </c>
      <c r="G1002" s="37"/>
      <c r="H1002" s="45"/>
      <c r="I1002" s="13">
        <f>IF(ISBLANK(TCTACTE[[#This Row],[Monto]]),0,IF(ISBLANK(TCTACTE[[#This Row],[F. Cobro]]),E1002,0))</f>
        <v>0</v>
      </c>
      <c r="J1002" s="13">
        <f>SUBTOTAL(9,$I$2:I1002)</f>
        <v>0</v>
      </c>
    </row>
    <row r="1003" spans="1:10" x14ac:dyDescent="0.25">
      <c r="A1003" s="37"/>
      <c r="B1003" s="38"/>
      <c r="C1003" s="38"/>
      <c r="D1003" s="39"/>
      <c r="E1003" s="40"/>
      <c r="F1003" s="31" t="str">
        <f>IF(ISBLANK(TCTACTE[[#This Row],[F. Cobro]]),"Pendiente","Abonado")</f>
        <v>Pendiente</v>
      </c>
      <c r="G1003" s="37"/>
      <c r="H1003" s="45"/>
      <c r="I1003" s="13">
        <f>IF(ISBLANK(TCTACTE[[#This Row],[Monto]]),0,IF(ISBLANK(TCTACTE[[#This Row],[F. Cobro]]),E1003,0))</f>
        <v>0</v>
      </c>
      <c r="J1003" s="13">
        <f>SUBTOTAL(9,$I$2:I1003)</f>
        <v>0</v>
      </c>
    </row>
    <row r="1004" spans="1:10" x14ac:dyDescent="0.25">
      <c r="A1004" s="37"/>
      <c r="B1004" s="38"/>
      <c r="C1004" s="38"/>
      <c r="D1004" s="39"/>
      <c r="E1004" s="40"/>
      <c r="F1004" s="31" t="str">
        <f>IF(ISBLANK(TCTACTE[[#This Row],[F. Cobro]]),"Pendiente","Abonado")</f>
        <v>Pendiente</v>
      </c>
      <c r="G1004" s="37"/>
      <c r="H1004" s="45"/>
      <c r="I1004" s="13">
        <f>IF(ISBLANK(TCTACTE[[#This Row],[Monto]]),0,IF(ISBLANK(TCTACTE[[#This Row],[F. Cobro]]),E1004,0))</f>
        <v>0</v>
      </c>
      <c r="J1004" s="13">
        <f>SUBTOTAL(9,$I$2:I1004)</f>
        <v>0</v>
      </c>
    </row>
    <row r="1005" spans="1:10" x14ac:dyDescent="0.25">
      <c r="A1005" s="37"/>
      <c r="B1005" s="38"/>
      <c r="C1005" s="38"/>
      <c r="D1005" s="39"/>
      <c r="E1005" s="40"/>
      <c r="F1005" s="31" t="str">
        <f>IF(ISBLANK(TCTACTE[[#This Row],[F. Cobro]]),"Pendiente","Abonado")</f>
        <v>Pendiente</v>
      </c>
      <c r="G1005" s="37"/>
      <c r="H1005" s="45"/>
      <c r="I1005" s="13">
        <f>IF(ISBLANK(TCTACTE[[#This Row],[Monto]]),0,IF(ISBLANK(TCTACTE[[#This Row],[F. Cobro]]),E1005,0))</f>
        <v>0</v>
      </c>
      <c r="J1005" s="13">
        <f>SUBTOTAL(9,$I$2:I1005)</f>
        <v>0</v>
      </c>
    </row>
    <row r="1006" spans="1:10" x14ac:dyDescent="0.25">
      <c r="A1006" s="37"/>
      <c r="B1006" s="38"/>
      <c r="C1006" s="38"/>
      <c r="D1006" s="39"/>
      <c r="E1006" s="40"/>
      <c r="F1006" s="31" t="str">
        <f>IF(ISBLANK(TCTACTE[[#This Row],[F. Cobro]]),"Pendiente","Abonado")</f>
        <v>Pendiente</v>
      </c>
      <c r="G1006" s="37"/>
      <c r="H1006" s="45"/>
      <c r="I1006" s="13">
        <f>IF(ISBLANK(TCTACTE[[#This Row],[Monto]]),0,IF(ISBLANK(TCTACTE[[#This Row],[F. Cobro]]),E1006,0))</f>
        <v>0</v>
      </c>
      <c r="J1006" s="13">
        <f>SUBTOTAL(9,$I$2:I1006)</f>
        <v>0</v>
      </c>
    </row>
    <row r="1007" spans="1:10" x14ac:dyDescent="0.25">
      <c r="A1007" s="37"/>
      <c r="B1007" s="38"/>
      <c r="C1007" s="38"/>
      <c r="D1007" s="39"/>
      <c r="E1007" s="40"/>
      <c r="F1007" s="31" t="str">
        <f>IF(ISBLANK(TCTACTE[[#This Row],[F. Cobro]]),"Pendiente","Abonado")</f>
        <v>Pendiente</v>
      </c>
      <c r="G1007" s="37"/>
      <c r="H1007" s="45"/>
      <c r="I1007" s="13">
        <f>IF(ISBLANK(TCTACTE[[#This Row],[Monto]]),0,IF(ISBLANK(TCTACTE[[#This Row],[F. Cobro]]),E1007,0))</f>
        <v>0</v>
      </c>
      <c r="J1007" s="13">
        <f>SUBTOTAL(9,$I$2:I1007)</f>
        <v>0</v>
      </c>
    </row>
    <row r="1008" spans="1:10" x14ac:dyDescent="0.25">
      <c r="A1008" s="37"/>
      <c r="B1008" s="38"/>
      <c r="C1008" s="38"/>
      <c r="D1008" s="39"/>
      <c r="E1008" s="40"/>
      <c r="F1008" s="31" t="str">
        <f>IF(ISBLANK(TCTACTE[[#This Row],[F. Cobro]]),"Pendiente","Abonado")</f>
        <v>Pendiente</v>
      </c>
      <c r="G1008" s="37"/>
      <c r="H1008" s="45"/>
      <c r="I1008" s="13">
        <f>IF(ISBLANK(TCTACTE[[#This Row],[Monto]]),0,IF(ISBLANK(TCTACTE[[#This Row],[F. Cobro]]),E1008,0))</f>
        <v>0</v>
      </c>
      <c r="J1008" s="13">
        <f>SUBTOTAL(9,$I$2:I1008)</f>
        <v>0</v>
      </c>
    </row>
    <row r="1009" spans="1:10" x14ac:dyDescent="0.25">
      <c r="A1009" s="37"/>
      <c r="B1009" s="38"/>
      <c r="C1009" s="38"/>
      <c r="D1009" s="39"/>
      <c r="E1009" s="40"/>
      <c r="F1009" s="31" t="str">
        <f>IF(ISBLANK(TCTACTE[[#This Row],[F. Cobro]]),"Pendiente","Abonado")</f>
        <v>Pendiente</v>
      </c>
      <c r="G1009" s="37"/>
      <c r="H1009" s="45"/>
      <c r="I1009" s="13">
        <f>IF(ISBLANK(TCTACTE[[#This Row],[Monto]]),0,IF(ISBLANK(TCTACTE[[#This Row],[F. Cobro]]),E1009,0))</f>
        <v>0</v>
      </c>
      <c r="J1009" s="13">
        <f>SUBTOTAL(9,$I$2:I1009)</f>
        <v>0</v>
      </c>
    </row>
    <row r="1010" spans="1:10" x14ac:dyDescent="0.25">
      <c r="A1010" s="37"/>
      <c r="B1010" s="38"/>
      <c r="C1010" s="38"/>
      <c r="D1010" s="39"/>
      <c r="E1010" s="40"/>
      <c r="F1010" s="31" t="str">
        <f>IF(ISBLANK(TCTACTE[[#This Row],[F. Cobro]]),"Pendiente","Abonado")</f>
        <v>Pendiente</v>
      </c>
      <c r="G1010" s="37"/>
      <c r="H1010" s="45"/>
      <c r="I1010" s="13">
        <f>IF(ISBLANK(TCTACTE[[#This Row],[Monto]]),0,IF(ISBLANK(TCTACTE[[#This Row],[F. Cobro]]),E1010,0))</f>
        <v>0</v>
      </c>
      <c r="J1010" s="13">
        <f>SUBTOTAL(9,$I$2:I1010)</f>
        <v>0</v>
      </c>
    </row>
    <row r="1011" spans="1:10" x14ac:dyDescent="0.25">
      <c r="A1011" s="37"/>
      <c r="B1011" s="38"/>
      <c r="C1011" s="38"/>
      <c r="D1011" s="39"/>
      <c r="E1011" s="40"/>
      <c r="F1011" s="31" t="str">
        <f>IF(ISBLANK(TCTACTE[[#This Row],[F. Cobro]]),"Pendiente","Abonado")</f>
        <v>Pendiente</v>
      </c>
      <c r="G1011" s="37"/>
      <c r="H1011" s="45"/>
      <c r="I1011" s="13">
        <f>IF(ISBLANK(TCTACTE[[#This Row],[Monto]]),0,IF(ISBLANK(TCTACTE[[#This Row],[F. Cobro]]),E1011,0))</f>
        <v>0</v>
      </c>
      <c r="J1011" s="13">
        <f>SUBTOTAL(9,$I$2:I1011)</f>
        <v>0</v>
      </c>
    </row>
    <row r="1012" spans="1:10" x14ac:dyDescent="0.25">
      <c r="A1012" s="37"/>
      <c r="B1012" s="38"/>
      <c r="C1012" s="38"/>
      <c r="D1012" s="39"/>
      <c r="E1012" s="40"/>
      <c r="F1012" s="31" t="str">
        <f>IF(ISBLANK(TCTACTE[[#This Row],[F. Cobro]]),"Pendiente","Abonado")</f>
        <v>Pendiente</v>
      </c>
      <c r="G1012" s="37"/>
      <c r="H1012" s="45"/>
      <c r="I1012" s="13">
        <f>IF(ISBLANK(TCTACTE[[#This Row],[Monto]]),0,IF(ISBLANK(TCTACTE[[#This Row],[F. Cobro]]),E1012,0))</f>
        <v>0</v>
      </c>
      <c r="J1012" s="13">
        <f>SUBTOTAL(9,$I$2:I1012)</f>
        <v>0</v>
      </c>
    </row>
    <row r="1013" spans="1:10" x14ac:dyDescent="0.25">
      <c r="A1013" s="37"/>
      <c r="B1013" s="38"/>
      <c r="C1013" s="38"/>
      <c r="D1013" s="39"/>
      <c r="E1013" s="40"/>
      <c r="F1013" s="31" t="str">
        <f>IF(ISBLANK(TCTACTE[[#This Row],[F. Cobro]]),"Pendiente","Abonado")</f>
        <v>Pendiente</v>
      </c>
      <c r="G1013" s="37"/>
      <c r="H1013" s="45"/>
      <c r="I1013" s="13">
        <f>IF(ISBLANK(TCTACTE[[#This Row],[Monto]]),0,IF(ISBLANK(TCTACTE[[#This Row],[F. Cobro]]),E1013,0))</f>
        <v>0</v>
      </c>
      <c r="J1013" s="13">
        <f>SUBTOTAL(9,$I$2:I1013)</f>
        <v>0</v>
      </c>
    </row>
    <row r="1014" spans="1:10" x14ac:dyDescent="0.25">
      <c r="A1014" s="37"/>
      <c r="B1014" s="38"/>
      <c r="C1014" s="38"/>
      <c r="D1014" s="39"/>
      <c r="E1014" s="40"/>
      <c r="F1014" s="31" t="str">
        <f>IF(ISBLANK(TCTACTE[[#This Row],[F. Cobro]]),"Pendiente","Abonado")</f>
        <v>Pendiente</v>
      </c>
      <c r="G1014" s="37"/>
      <c r="H1014" s="45"/>
      <c r="I1014" s="13">
        <f>IF(ISBLANK(TCTACTE[[#This Row],[Monto]]),0,IF(ISBLANK(TCTACTE[[#This Row],[F. Cobro]]),E1014,0))</f>
        <v>0</v>
      </c>
      <c r="J1014" s="13">
        <f>SUBTOTAL(9,$I$2:I1014)</f>
        <v>0</v>
      </c>
    </row>
    <row r="1015" spans="1:10" x14ac:dyDescent="0.25">
      <c r="A1015" s="37"/>
      <c r="B1015" s="38"/>
      <c r="C1015" s="38"/>
      <c r="D1015" s="39"/>
      <c r="E1015" s="40"/>
      <c r="F1015" s="31" t="str">
        <f>IF(ISBLANK(TCTACTE[[#This Row],[F. Cobro]]),"Pendiente","Abonado")</f>
        <v>Pendiente</v>
      </c>
      <c r="G1015" s="37"/>
      <c r="H1015" s="45"/>
      <c r="I1015" s="13">
        <f>IF(ISBLANK(TCTACTE[[#This Row],[Monto]]),0,IF(ISBLANK(TCTACTE[[#This Row],[F. Cobro]]),E1015,0))</f>
        <v>0</v>
      </c>
      <c r="J1015" s="13">
        <f>SUBTOTAL(9,$I$2:I1015)</f>
        <v>0</v>
      </c>
    </row>
    <row r="1016" spans="1:10" x14ac:dyDescent="0.25">
      <c r="A1016" s="37"/>
      <c r="B1016" s="38"/>
      <c r="C1016" s="38"/>
      <c r="D1016" s="39"/>
      <c r="E1016" s="40"/>
      <c r="F1016" s="31" t="str">
        <f>IF(ISBLANK(TCTACTE[[#This Row],[F. Cobro]]),"Pendiente","Abonado")</f>
        <v>Pendiente</v>
      </c>
      <c r="G1016" s="37"/>
      <c r="H1016" s="45"/>
      <c r="I1016" s="13">
        <f>IF(ISBLANK(TCTACTE[[#This Row],[Monto]]),0,IF(ISBLANK(TCTACTE[[#This Row],[F. Cobro]]),E1016,0))</f>
        <v>0</v>
      </c>
      <c r="J1016" s="13">
        <f>SUBTOTAL(9,$I$2:I1016)</f>
        <v>0</v>
      </c>
    </row>
    <row r="1017" spans="1:10" x14ac:dyDescent="0.25">
      <c r="A1017" s="37"/>
      <c r="B1017" s="38"/>
      <c r="C1017" s="38"/>
      <c r="D1017" s="39"/>
      <c r="E1017" s="40"/>
      <c r="F1017" s="31" t="str">
        <f>IF(ISBLANK(TCTACTE[[#This Row],[F. Cobro]]),"Pendiente","Abonado")</f>
        <v>Pendiente</v>
      </c>
      <c r="G1017" s="37"/>
      <c r="H1017" s="45"/>
      <c r="I1017" s="13">
        <f>IF(ISBLANK(TCTACTE[[#This Row],[Monto]]),0,IF(ISBLANK(TCTACTE[[#This Row],[F. Cobro]]),E1017,0))</f>
        <v>0</v>
      </c>
      <c r="J1017" s="13">
        <f>SUBTOTAL(9,$I$2:I1017)</f>
        <v>0</v>
      </c>
    </row>
    <row r="1018" spans="1:10" x14ac:dyDescent="0.25">
      <c r="A1018" s="37"/>
      <c r="B1018" s="38"/>
      <c r="C1018" s="38"/>
      <c r="D1018" s="39"/>
      <c r="E1018" s="40"/>
      <c r="F1018" s="31" t="str">
        <f>IF(ISBLANK(TCTACTE[[#This Row],[F. Cobro]]),"Pendiente","Abonado")</f>
        <v>Pendiente</v>
      </c>
      <c r="G1018" s="37"/>
      <c r="H1018" s="45"/>
      <c r="I1018" s="13">
        <f>IF(ISBLANK(TCTACTE[[#This Row],[Monto]]),0,IF(ISBLANK(TCTACTE[[#This Row],[F. Cobro]]),E1018,0))</f>
        <v>0</v>
      </c>
      <c r="J1018" s="13">
        <f>SUBTOTAL(9,$I$2:I1018)</f>
        <v>0</v>
      </c>
    </row>
    <row r="1019" spans="1:10" x14ac:dyDescent="0.25">
      <c r="A1019" s="37"/>
      <c r="B1019" s="38"/>
      <c r="C1019" s="38"/>
      <c r="D1019" s="39"/>
      <c r="E1019" s="40"/>
      <c r="F1019" s="31" t="str">
        <f>IF(ISBLANK(TCTACTE[[#This Row],[F. Cobro]]),"Pendiente","Abonado")</f>
        <v>Pendiente</v>
      </c>
      <c r="G1019" s="37"/>
      <c r="H1019" s="45"/>
      <c r="I1019" s="13">
        <f>IF(ISBLANK(TCTACTE[[#This Row],[Monto]]),0,IF(ISBLANK(TCTACTE[[#This Row],[F. Cobro]]),E1019,0))</f>
        <v>0</v>
      </c>
      <c r="J1019" s="13">
        <f>SUBTOTAL(9,$I$2:I1019)</f>
        <v>0</v>
      </c>
    </row>
    <row r="1020" spans="1:10" x14ac:dyDescent="0.25">
      <c r="A1020" s="37"/>
      <c r="B1020" s="38"/>
      <c r="C1020" s="38"/>
      <c r="D1020" s="39"/>
      <c r="E1020" s="40"/>
      <c r="F1020" s="31" t="str">
        <f>IF(ISBLANK(TCTACTE[[#This Row],[F. Cobro]]),"Pendiente","Abonado")</f>
        <v>Pendiente</v>
      </c>
      <c r="G1020" s="37"/>
      <c r="H1020" s="45"/>
      <c r="I1020" s="13">
        <f>IF(ISBLANK(TCTACTE[[#This Row],[Monto]]),0,IF(ISBLANK(TCTACTE[[#This Row],[F. Cobro]]),E1020,0))</f>
        <v>0</v>
      </c>
      <c r="J1020" s="13">
        <f>SUBTOTAL(9,$I$2:I1020)</f>
        <v>0</v>
      </c>
    </row>
    <row r="1021" spans="1:10" x14ac:dyDescent="0.25">
      <c r="A1021" s="37"/>
      <c r="B1021" s="38"/>
      <c r="C1021" s="38"/>
      <c r="D1021" s="39"/>
      <c r="E1021" s="40"/>
      <c r="F1021" s="31" t="str">
        <f>IF(ISBLANK(TCTACTE[[#This Row],[F. Cobro]]),"Pendiente","Abonado")</f>
        <v>Pendiente</v>
      </c>
      <c r="G1021" s="37"/>
      <c r="H1021" s="45"/>
      <c r="I1021" s="13">
        <f>IF(ISBLANK(TCTACTE[[#This Row],[Monto]]),0,IF(ISBLANK(TCTACTE[[#This Row],[F. Cobro]]),E1021,0))</f>
        <v>0</v>
      </c>
      <c r="J1021" s="13">
        <f>SUBTOTAL(9,$I$2:I1021)</f>
        <v>0</v>
      </c>
    </row>
    <row r="1022" spans="1:10" x14ac:dyDescent="0.25">
      <c r="A1022" s="37"/>
      <c r="B1022" s="38"/>
      <c r="C1022" s="38"/>
      <c r="D1022" s="39"/>
      <c r="E1022" s="40"/>
      <c r="F1022" s="31" t="str">
        <f>IF(ISBLANK(TCTACTE[[#This Row],[F. Cobro]]),"Pendiente","Abonado")</f>
        <v>Pendiente</v>
      </c>
      <c r="G1022" s="37"/>
      <c r="H1022" s="45"/>
      <c r="I1022" s="13">
        <f>IF(ISBLANK(TCTACTE[[#This Row],[Monto]]),0,IF(ISBLANK(TCTACTE[[#This Row],[F. Cobro]]),E1022,0))</f>
        <v>0</v>
      </c>
      <c r="J1022" s="13">
        <f>SUBTOTAL(9,$I$2:I1022)</f>
        <v>0</v>
      </c>
    </row>
    <row r="1023" spans="1:10" x14ac:dyDescent="0.25">
      <c r="A1023" s="37"/>
      <c r="B1023" s="38"/>
      <c r="C1023" s="38"/>
      <c r="D1023" s="39"/>
      <c r="E1023" s="40"/>
      <c r="F1023" s="31" t="str">
        <f>IF(ISBLANK(TCTACTE[[#This Row],[F. Cobro]]),"Pendiente","Abonado")</f>
        <v>Pendiente</v>
      </c>
      <c r="G1023" s="37"/>
      <c r="H1023" s="45"/>
      <c r="I1023" s="13">
        <f>IF(ISBLANK(TCTACTE[[#This Row],[Monto]]),0,IF(ISBLANK(TCTACTE[[#This Row],[F. Cobro]]),E1023,0))</f>
        <v>0</v>
      </c>
      <c r="J1023" s="13">
        <f>SUBTOTAL(9,$I$2:I1023)</f>
        <v>0</v>
      </c>
    </row>
    <row r="1024" spans="1:10" x14ac:dyDescent="0.25">
      <c r="A1024" s="37"/>
      <c r="B1024" s="38"/>
      <c r="C1024" s="38"/>
      <c r="D1024" s="39"/>
      <c r="E1024" s="40"/>
      <c r="F1024" s="31" t="str">
        <f>IF(ISBLANK(TCTACTE[[#This Row],[F. Cobro]]),"Pendiente","Abonado")</f>
        <v>Pendiente</v>
      </c>
      <c r="G1024" s="37"/>
      <c r="H1024" s="45"/>
      <c r="I1024" s="13">
        <f>IF(ISBLANK(TCTACTE[[#This Row],[Monto]]),0,IF(ISBLANK(TCTACTE[[#This Row],[F. Cobro]]),E1024,0))</f>
        <v>0</v>
      </c>
      <c r="J1024" s="13">
        <f>SUBTOTAL(9,$I$2:I1024)</f>
        <v>0</v>
      </c>
    </row>
    <row r="1025" spans="1:10" x14ac:dyDescent="0.25">
      <c r="A1025" s="37"/>
      <c r="B1025" s="38"/>
      <c r="C1025" s="38"/>
      <c r="D1025" s="39"/>
      <c r="E1025" s="40"/>
      <c r="F1025" s="31" t="str">
        <f>IF(ISBLANK(TCTACTE[[#This Row],[F. Cobro]]),"Pendiente","Abonado")</f>
        <v>Pendiente</v>
      </c>
      <c r="G1025" s="37"/>
      <c r="H1025" s="45"/>
      <c r="I1025" s="13">
        <f>IF(ISBLANK(TCTACTE[[#This Row],[Monto]]),0,IF(ISBLANK(TCTACTE[[#This Row],[F. Cobro]]),E1025,0))</f>
        <v>0</v>
      </c>
      <c r="J1025" s="13">
        <f>SUBTOTAL(9,$I$2:I1025)</f>
        <v>0</v>
      </c>
    </row>
    <row r="1026" spans="1:10" x14ac:dyDescent="0.25">
      <c r="A1026" s="37"/>
      <c r="B1026" s="38"/>
      <c r="C1026" s="38"/>
      <c r="D1026" s="39"/>
      <c r="E1026" s="40"/>
      <c r="F1026" s="31" t="str">
        <f>IF(ISBLANK(TCTACTE[[#This Row],[F. Cobro]]),"Pendiente","Abonado")</f>
        <v>Pendiente</v>
      </c>
      <c r="G1026" s="37"/>
      <c r="H1026" s="45"/>
      <c r="I1026" s="13">
        <f>IF(ISBLANK(TCTACTE[[#This Row],[Monto]]),0,IF(ISBLANK(TCTACTE[[#This Row],[F. Cobro]]),E1026,0))</f>
        <v>0</v>
      </c>
      <c r="J1026" s="13">
        <f>SUBTOTAL(9,$I$2:I1026)</f>
        <v>0</v>
      </c>
    </row>
    <row r="1027" spans="1:10" x14ac:dyDescent="0.25">
      <c r="A1027" s="37"/>
      <c r="B1027" s="38"/>
      <c r="C1027" s="38"/>
      <c r="D1027" s="39"/>
      <c r="E1027" s="40"/>
      <c r="F1027" s="31" t="str">
        <f>IF(ISBLANK(TCTACTE[[#This Row],[F. Cobro]]),"Pendiente","Abonado")</f>
        <v>Pendiente</v>
      </c>
      <c r="G1027" s="37"/>
      <c r="H1027" s="45"/>
      <c r="I1027" s="13">
        <f>IF(ISBLANK(TCTACTE[[#This Row],[Monto]]),0,IF(ISBLANK(TCTACTE[[#This Row],[F. Cobro]]),E1027,0))</f>
        <v>0</v>
      </c>
      <c r="J1027" s="13">
        <f>SUBTOTAL(9,$I$2:I1027)</f>
        <v>0</v>
      </c>
    </row>
    <row r="1028" spans="1:10" x14ac:dyDescent="0.25">
      <c r="A1028" s="37"/>
      <c r="B1028" s="38"/>
      <c r="C1028" s="38"/>
      <c r="D1028" s="39"/>
      <c r="E1028" s="40"/>
      <c r="F1028" s="31" t="str">
        <f>IF(ISBLANK(TCTACTE[[#This Row],[F. Cobro]]),"Pendiente","Abonado")</f>
        <v>Pendiente</v>
      </c>
      <c r="G1028" s="37"/>
      <c r="H1028" s="45"/>
      <c r="I1028" s="13">
        <f>IF(ISBLANK(TCTACTE[[#This Row],[Monto]]),0,IF(ISBLANK(TCTACTE[[#This Row],[F. Cobro]]),E1028,0))</f>
        <v>0</v>
      </c>
      <c r="J1028" s="13">
        <f>SUBTOTAL(9,$I$2:I1028)</f>
        <v>0</v>
      </c>
    </row>
    <row r="1029" spans="1:10" x14ac:dyDescent="0.25">
      <c r="A1029" s="37"/>
      <c r="B1029" s="38"/>
      <c r="C1029" s="38"/>
      <c r="D1029" s="39"/>
      <c r="E1029" s="40"/>
      <c r="F1029" s="31" t="str">
        <f>IF(ISBLANK(TCTACTE[[#This Row],[F. Cobro]]),"Pendiente","Abonado")</f>
        <v>Pendiente</v>
      </c>
      <c r="G1029" s="37"/>
      <c r="H1029" s="45"/>
      <c r="I1029" s="13">
        <f>IF(ISBLANK(TCTACTE[[#This Row],[Monto]]),0,IF(ISBLANK(TCTACTE[[#This Row],[F. Cobro]]),E1029,0))</f>
        <v>0</v>
      </c>
      <c r="J1029" s="13">
        <f>SUBTOTAL(9,$I$2:I1029)</f>
        <v>0</v>
      </c>
    </row>
    <row r="1030" spans="1:10" x14ac:dyDescent="0.25">
      <c r="A1030" s="37"/>
      <c r="B1030" s="38"/>
      <c r="C1030" s="38"/>
      <c r="D1030" s="39"/>
      <c r="E1030" s="40"/>
      <c r="F1030" s="31" t="str">
        <f>IF(ISBLANK(TCTACTE[[#This Row],[F. Cobro]]),"Pendiente","Abonado")</f>
        <v>Pendiente</v>
      </c>
      <c r="G1030" s="37"/>
      <c r="H1030" s="45"/>
      <c r="I1030" s="13">
        <f>IF(ISBLANK(TCTACTE[[#This Row],[Monto]]),0,IF(ISBLANK(TCTACTE[[#This Row],[F. Cobro]]),E1030,0))</f>
        <v>0</v>
      </c>
      <c r="J1030" s="13">
        <f>SUBTOTAL(9,$I$2:I1030)</f>
        <v>0</v>
      </c>
    </row>
    <row r="1031" spans="1:10" x14ac:dyDescent="0.25">
      <c r="A1031" s="37"/>
      <c r="B1031" s="38"/>
      <c r="C1031" s="38"/>
      <c r="D1031" s="39"/>
      <c r="E1031" s="40"/>
      <c r="F1031" s="31" t="str">
        <f>IF(ISBLANK(TCTACTE[[#This Row],[F. Cobro]]),"Pendiente","Abonado")</f>
        <v>Pendiente</v>
      </c>
      <c r="G1031" s="37"/>
      <c r="H1031" s="45"/>
      <c r="I1031" s="13">
        <f>IF(ISBLANK(TCTACTE[[#This Row],[Monto]]),0,IF(ISBLANK(TCTACTE[[#This Row],[F. Cobro]]),E1031,0))</f>
        <v>0</v>
      </c>
      <c r="J1031" s="13">
        <f>SUBTOTAL(9,$I$2:I1031)</f>
        <v>0</v>
      </c>
    </row>
    <row r="1032" spans="1:10" x14ac:dyDescent="0.25">
      <c r="A1032" s="37"/>
      <c r="B1032" s="38"/>
      <c r="C1032" s="38"/>
      <c r="D1032" s="39"/>
      <c r="E1032" s="40"/>
      <c r="F1032" s="31" t="str">
        <f>IF(ISBLANK(TCTACTE[[#This Row],[F. Cobro]]),"Pendiente","Abonado")</f>
        <v>Pendiente</v>
      </c>
      <c r="G1032" s="37"/>
      <c r="H1032" s="45"/>
      <c r="I1032" s="13">
        <f>IF(ISBLANK(TCTACTE[[#This Row],[Monto]]),0,IF(ISBLANK(TCTACTE[[#This Row],[F. Cobro]]),E1032,0))</f>
        <v>0</v>
      </c>
      <c r="J1032" s="13">
        <f>SUBTOTAL(9,$I$2:I1032)</f>
        <v>0</v>
      </c>
    </row>
    <row r="1033" spans="1:10" x14ac:dyDescent="0.25">
      <c r="A1033" s="37"/>
      <c r="B1033" s="38"/>
      <c r="C1033" s="38"/>
      <c r="D1033" s="39"/>
      <c r="E1033" s="40"/>
      <c r="F1033" s="31" t="str">
        <f>IF(ISBLANK(TCTACTE[[#This Row],[F. Cobro]]),"Pendiente","Abonado")</f>
        <v>Pendiente</v>
      </c>
      <c r="G1033" s="45"/>
      <c r="H1033" s="45"/>
      <c r="I1033" s="13">
        <f>IF(ISBLANK(TCTACTE[[#This Row],[Monto]]),0,IF(ISBLANK(TCTACTE[[#This Row],[F. Cobro]]),E1033,0))</f>
        <v>0</v>
      </c>
      <c r="J1033" s="13">
        <f>SUBTOTAL(9,$I$2:I1033)</f>
        <v>0</v>
      </c>
    </row>
    <row r="1034" spans="1:10" x14ac:dyDescent="0.25">
      <c r="A1034" s="37"/>
      <c r="B1034" s="38"/>
      <c r="C1034" s="38"/>
      <c r="D1034" s="39"/>
      <c r="E1034" s="40"/>
      <c r="F1034" s="31" t="str">
        <f>IF(ISBLANK(TCTACTE[[#This Row],[F. Cobro]]),"Pendiente","Abonado")</f>
        <v>Pendiente</v>
      </c>
      <c r="G1034" s="37"/>
      <c r="H1034" s="45"/>
      <c r="I1034" s="13">
        <f>IF(ISBLANK(TCTACTE[[#This Row],[Monto]]),0,IF(ISBLANK(TCTACTE[[#This Row],[F. Cobro]]),E1034,0))</f>
        <v>0</v>
      </c>
      <c r="J1034" s="13">
        <f>SUBTOTAL(9,$I$2:I1034)</f>
        <v>0</v>
      </c>
    </row>
    <row r="1035" spans="1:10" x14ac:dyDescent="0.25">
      <c r="A1035" s="37"/>
      <c r="B1035" s="38"/>
      <c r="C1035" s="38"/>
      <c r="D1035" s="39"/>
      <c r="E1035" s="40"/>
      <c r="F1035" s="31" t="str">
        <f>IF(ISBLANK(TCTACTE[[#This Row],[F. Cobro]]),"Pendiente","Abonado")</f>
        <v>Pendiente</v>
      </c>
      <c r="G1035" s="37"/>
      <c r="H1035" s="45"/>
      <c r="I1035" s="13">
        <f>IF(ISBLANK(TCTACTE[[#This Row],[Monto]]),0,IF(ISBLANK(TCTACTE[[#This Row],[F. Cobro]]),E1035,0))</f>
        <v>0</v>
      </c>
      <c r="J1035" s="13">
        <f>SUBTOTAL(9,$I$2:I1035)</f>
        <v>0</v>
      </c>
    </row>
    <row r="1036" spans="1:10" x14ac:dyDescent="0.25">
      <c r="A1036" s="37"/>
      <c r="B1036" s="38"/>
      <c r="C1036" s="38"/>
      <c r="D1036" s="39"/>
      <c r="E1036" s="40"/>
      <c r="F1036" s="31" t="str">
        <f>IF(ISBLANK(TCTACTE[[#This Row],[F. Cobro]]),"Pendiente","Abonado")</f>
        <v>Pendiente</v>
      </c>
      <c r="G1036" s="37"/>
      <c r="H1036" s="45"/>
      <c r="I1036" s="13">
        <f>IF(ISBLANK(TCTACTE[[#This Row],[Monto]]),0,IF(ISBLANK(TCTACTE[[#This Row],[F. Cobro]]),E1036,0))</f>
        <v>0</v>
      </c>
      <c r="J1036" s="13">
        <f>SUBTOTAL(9,$I$2:I1036)</f>
        <v>0</v>
      </c>
    </row>
    <row r="1037" spans="1:10" x14ac:dyDescent="0.25">
      <c r="A1037" s="37"/>
      <c r="B1037" s="38"/>
      <c r="C1037" s="38"/>
      <c r="D1037" s="39"/>
      <c r="E1037" s="40"/>
      <c r="F1037" s="31" t="str">
        <f>IF(ISBLANK(TCTACTE[[#This Row],[F. Cobro]]),"Pendiente","Abonado")</f>
        <v>Pendiente</v>
      </c>
      <c r="G1037" s="37"/>
      <c r="H1037" s="45"/>
      <c r="I1037" s="13">
        <f>IF(ISBLANK(TCTACTE[[#This Row],[Monto]]),0,IF(ISBLANK(TCTACTE[[#This Row],[F. Cobro]]),E1037,0))</f>
        <v>0</v>
      </c>
      <c r="J1037" s="13">
        <f>SUBTOTAL(9,$I$2:I1037)</f>
        <v>0</v>
      </c>
    </row>
    <row r="1038" spans="1:10" x14ac:dyDescent="0.25">
      <c r="A1038" s="37"/>
      <c r="B1038" s="38"/>
      <c r="C1038" s="38"/>
      <c r="D1038" s="39"/>
      <c r="E1038" s="40"/>
      <c r="F1038" s="31" t="str">
        <f>IF(ISBLANK(TCTACTE[[#This Row],[F. Cobro]]),"Pendiente","Abonado")</f>
        <v>Pendiente</v>
      </c>
      <c r="G1038" s="37"/>
      <c r="H1038" s="45"/>
      <c r="I1038" s="13">
        <f>IF(ISBLANK(TCTACTE[[#This Row],[Monto]]),0,IF(ISBLANK(TCTACTE[[#This Row],[F. Cobro]]),E1038,0))</f>
        <v>0</v>
      </c>
      <c r="J1038" s="13">
        <f>SUBTOTAL(9,$I$2:I1038)</f>
        <v>0</v>
      </c>
    </row>
    <row r="1039" spans="1:10" x14ac:dyDescent="0.25">
      <c r="A1039" s="37"/>
      <c r="B1039" s="38"/>
      <c r="C1039" s="38"/>
      <c r="D1039" s="39"/>
      <c r="E1039" s="40"/>
      <c r="F1039" s="31" t="str">
        <f>IF(ISBLANK(TCTACTE[[#This Row],[F. Cobro]]),"Pendiente","Abonado")</f>
        <v>Pendiente</v>
      </c>
      <c r="G1039" s="37"/>
      <c r="H1039" s="45"/>
      <c r="I1039" s="13">
        <f>IF(ISBLANK(TCTACTE[[#This Row],[Monto]]),0,IF(ISBLANK(TCTACTE[[#This Row],[F. Cobro]]),E1039,0))</f>
        <v>0</v>
      </c>
      <c r="J1039" s="13">
        <f>SUBTOTAL(9,$I$2:I1039)</f>
        <v>0</v>
      </c>
    </row>
    <row r="1040" spans="1:10" x14ac:dyDescent="0.25">
      <c r="A1040" s="37"/>
      <c r="B1040" s="38"/>
      <c r="C1040" s="38"/>
      <c r="D1040" s="39"/>
      <c r="E1040" s="40"/>
      <c r="F1040" s="31" t="str">
        <f>IF(ISBLANK(TCTACTE[[#This Row],[F. Cobro]]),"Pendiente","Abonado")</f>
        <v>Pendiente</v>
      </c>
      <c r="G1040" s="37"/>
      <c r="H1040" s="45"/>
      <c r="I1040" s="13">
        <f>IF(ISBLANK(TCTACTE[[#This Row],[Monto]]),0,IF(ISBLANK(TCTACTE[[#This Row],[F. Cobro]]),E1040,0))</f>
        <v>0</v>
      </c>
      <c r="J1040" s="13">
        <f>SUBTOTAL(9,$I$2:I1040)</f>
        <v>0</v>
      </c>
    </row>
    <row r="1041" spans="1:10" x14ac:dyDescent="0.25">
      <c r="A1041" s="37"/>
      <c r="B1041" s="38"/>
      <c r="C1041" s="38"/>
      <c r="D1041" s="39"/>
      <c r="E1041" s="40"/>
      <c r="F1041" s="31" t="str">
        <f>IF(ISBLANK(TCTACTE[[#This Row],[F. Cobro]]),"Pendiente","Abonado")</f>
        <v>Pendiente</v>
      </c>
      <c r="G1041" s="37"/>
      <c r="H1041" s="45"/>
      <c r="I1041" s="13">
        <f>IF(ISBLANK(TCTACTE[[#This Row],[Monto]]),0,IF(ISBLANK(TCTACTE[[#This Row],[F. Cobro]]),E1041,0))</f>
        <v>0</v>
      </c>
      <c r="J1041" s="13">
        <f>SUBTOTAL(9,$I$2:I1041)</f>
        <v>0</v>
      </c>
    </row>
    <row r="1042" spans="1:10" x14ac:dyDescent="0.25">
      <c r="A1042" s="37"/>
      <c r="B1042" s="38"/>
      <c r="C1042" s="38"/>
      <c r="D1042" s="39"/>
      <c r="E1042" s="40"/>
      <c r="F1042" s="31" t="str">
        <f>IF(ISBLANK(TCTACTE[[#This Row],[F. Cobro]]),"Pendiente","Abonado")</f>
        <v>Pendiente</v>
      </c>
      <c r="G1042" s="37"/>
      <c r="H1042" s="45"/>
      <c r="I1042" s="13">
        <f>IF(ISBLANK(TCTACTE[[#This Row],[Monto]]),0,IF(ISBLANK(TCTACTE[[#This Row],[F. Cobro]]),E1042,0))</f>
        <v>0</v>
      </c>
      <c r="J1042" s="13">
        <f>SUBTOTAL(9,$I$2:I1042)</f>
        <v>0</v>
      </c>
    </row>
    <row r="1043" spans="1:10" x14ac:dyDescent="0.25">
      <c r="A1043" s="37"/>
      <c r="B1043" s="38"/>
      <c r="C1043" s="38"/>
      <c r="D1043" s="39"/>
      <c r="E1043" s="40"/>
      <c r="F1043" s="31" t="str">
        <f>IF(ISBLANK(TCTACTE[[#This Row],[F. Cobro]]),"Pendiente","Abonado")</f>
        <v>Pendiente</v>
      </c>
      <c r="G1043" s="37"/>
      <c r="H1043" s="45"/>
      <c r="I1043" s="13">
        <f>IF(ISBLANK(TCTACTE[[#This Row],[Monto]]),0,IF(ISBLANK(TCTACTE[[#This Row],[F. Cobro]]),E1043,0))</f>
        <v>0</v>
      </c>
      <c r="J1043" s="13">
        <f>SUBTOTAL(9,$I$2:I1043)</f>
        <v>0</v>
      </c>
    </row>
    <row r="1044" spans="1:10" x14ac:dyDescent="0.25">
      <c r="A1044" s="37"/>
      <c r="B1044" s="38"/>
      <c r="C1044" s="38"/>
      <c r="D1044" s="39"/>
      <c r="E1044" s="40"/>
      <c r="F1044" s="31" t="str">
        <f>IF(ISBLANK(TCTACTE[[#This Row],[F. Cobro]]),"Pendiente","Abonado")</f>
        <v>Pendiente</v>
      </c>
      <c r="G1044" s="37"/>
      <c r="H1044" s="45"/>
      <c r="I1044" s="13">
        <f>IF(ISBLANK(TCTACTE[[#This Row],[Monto]]),0,IF(ISBLANK(TCTACTE[[#This Row],[F. Cobro]]),E1044,0))</f>
        <v>0</v>
      </c>
      <c r="J1044" s="13">
        <f>SUBTOTAL(9,$I$2:I1044)</f>
        <v>0</v>
      </c>
    </row>
    <row r="1045" spans="1:10" x14ac:dyDescent="0.25">
      <c r="A1045" s="37"/>
      <c r="B1045" s="38"/>
      <c r="C1045" s="38"/>
      <c r="D1045" s="39"/>
      <c r="E1045" s="40"/>
      <c r="F1045" s="31" t="str">
        <f>IF(ISBLANK(TCTACTE[[#This Row],[F. Cobro]]),"Pendiente","Abonado")</f>
        <v>Pendiente</v>
      </c>
      <c r="G1045" s="37"/>
      <c r="H1045" s="45"/>
      <c r="I1045" s="13">
        <f>IF(ISBLANK(TCTACTE[[#This Row],[Monto]]),0,IF(ISBLANK(TCTACTE[[#This Row],[F. Cobro]]),E1045,0))</f>
        <v>0</v>
      </c>
      <c r="J1045" s="13">
        <f>SUBTOTAL(9,$I$2:I1045)</f>
        <v>0</v>
      </c>
    </row>
    <row r="1046" spans="1:10" x14ac:dyDescent="0.25">
      <c r="A1046" s="37"/>
      <c r="B1046" s="38"/>
      <c r="C1046" s="38"/>
      <c r="D1046" s="39"/>
      <c r="E1046" s="40"/>
      <c r="F1046" s="31" t="str">
        <f>IF(ISBLANK(TCTACTE[[#This Row],[F. Cobro]]),"Pendiente","Abonado")</f>
        <v>Pendiente</v>
      </c>
      <c r="G1046" s="37"/>
      <c r="H1046" s="45"/>
      <c r="I1046" s="13">
        <f>IF(ISBLANK(TCTACTE[[#This Row],[Monto]]),0,IF(ISBLANK(TCTACTE[[#This Row],[F. Cobro]]),E1046,0))</f>
        <v>0</v>
      </c>
      <c r="J1046" s="13">
        <f>SUBTOTAL(9,$I$2:I1046)</f>
        <v>0</v>
      </c>
    </row>
    <row r="1047" spans="1:10" x14ac:dyDescent="0.25">
      <c r="A1047" s="37"/>
      <c r="B1047" s="38"/>
      <c r="C1047" s="38"/>
      <c r="D1047" s="39"/>
      <c r="E1047" s="40"/>
      <c r="F1047" s="31" t="str">
        <f>IF(ISBLANK(TCTACTE[[#This Row],[F. Cobro]]),"Pendiente","Abonado")</f>
        <v>Pendiente</v>
      </c>
      <c r="G1047" s="37"/>
      <c r="H1047" s="45"/>
      <c r="I1047" s="13">
        <f>IF(ISBLANK(TCTACTE[[#This Row],[Monto]]),0,IF(ISBLANK(TCTACTE[[#This Row],[F. Cobro]]),E1047,0))</f>
        <v>0</v>
      </c>
      <c r="J1047" s="13">
        <f>SUBTOTAL(9,$I$2:I1047)</f>
        <v>0</v>
      </c>
    </row>
    <row r="1048" spans="1:10" x14ac:dyDescent="0.25">
      <c r="A1048" s="37"/>
      <c r="B1048" s="38"/>
      <c r="C1048" s="38"/>
      <c r="D1048" s="39"/>
      <c r="E1048" s="40"/>
      <c r="F1048" s="31" t="str">
        <f>IF(ISBLANK(TCTACTE[[#This Row],[F. Cobro]]),"Pendiente","Abonado")</f>
        <v>Pendiente</v>
      </c>
      <c r="G1048" s="37"/>
      <c r="H1048" s="45"/>
      <c r="I1048" s="13">
        <f>IF(ISBLANK(TCTACTE[[#This Row],[Monto]]),0,IF(ISBLANK(TCTACTE[[#This Row],[F. Cobro]]),E1048,0))</f>
        <v>0</v>
      </c>
      <c r="J1048" s="13">
        <f>SUBTOTAL(9,$I$2:I1048)</f>
        <v>0</v>
      </c>
    </row>
    <row r="1049" spans="1:10" x14ac:dyDescent="0.25">
      <c r="A1049" s="37"/>
      <c r="B1049" s="38"/>
      <c r="C1049" s="38"/>
      <c r="D1049" s="39"/>
      <c r="E1049" s="40"/>
      <c r="F1049" s="31" t="str">
        <f>IF(ISBLANK(TCTACTE[[#This Row],[F. Cobro]]),"Pendiente","Abonado")</f>
        <v>Pendiente</v>
      </c>
      <c r="G1049" s="37"/>
      <c r="H1049" s="45"/>
      <c r="I1049" s="13">
        <f>IF(ISBLANK(TCTACTE[[#This Row],[Monto]]),0,IF(ISBLANK(TCTACTE[[#This Row],[F. Cobro]]),E1049,0))</f>
        <v>0</v>
      </c>
      <c r="J1049" s="13">
        <f>SUBTOTAL(9,$I$2:I1049)</f>
        <v>0</v>
      </c>
    </row>
    <row r="1050" spans="1:10" x14ac:dyDescent="0.25">
      <c r="A1050" s="37"/>
      <c r="B1050" s="38"/>
      <c r="C1050" s="38"/>
      <c r="D1050" s="39"/>
      <c r="E1050" s="40"/>
      <c r="F1050" s="31" t="str">
        <f>IF(ISBLANK(TCTACTE[[#This Row],[F. Cobro]]),"Pendiente","Abonado")</f>
        <v>Pendiente</v>
      </c>
      <c r="G1050" s="37"/>
      <c r="H1050" s="45"/>
      <c r="I1050" s="13">
        <f>IF(ISBLANK(TCTACTE[[#This Row],[Monto]]),0,IF(ISBLANK(TCTACTE[[#This Row],[F. Cobro]]),E1050,0))</f>
        <v>0</v>
      </c>
      <c r="J1050" s="13">
        <f>SUBTOTAL(9,$I$2:I1050)</f>
        <v>0</v>
      </c>
    </row>
    <row r="1051" spans="1:10" x14ac:dyDescent="0.25">
      <c r="A1051" s="37"/>
      <c r="B1051" s="38"/>
      <c r="C1051" s="38"/>
      <c r="D1051" s="39"/>
      <c r="E1051" s="40"/>
      <c r="F1051" s="31" t="str">
        <f>IF(ISBLANK(TCTACTE[[#This Row],[F. Cobro]]),"Pendiente","Abonado")</f>
        <v>Pendiente</v>
      </c>
      <c r="G1051" s="37"/>
      <c r="H1051" s="45"/>
      <c r="I1051" s="13">
        <f>IF(ISBLANK(TCTACTE[[#This Row],[Monto]]),0,IF(ISBLANK(TCTACTE[[#This Row],[F. Cobro]]),E1051,0))</f>
        <v>0</v>
      </c>
      <c r="J1051" s="13">
        <f>SUBTOTAL(9,$I$2:I1051)</f>
        <v>0</v>
      </c>
    </row>
    <row r="1052" spans="1:10" x14ac:dyDescent="0.25">
      <c r="A1052" s="37"/>
      <c r="B1052" s="38"/>
      <c r="C1052" s="38"/>
      <c r="D1052" s="39"/>
      <c r="E1052" s="40"/>
      <c r="F1052" s="31" t="str">
        <f>IF(ISBLANK(TCTACTE[[#This Row],[F. Cobro]]),"Pendiente","Abonado")</f>
        <v>Pendiente</v>
      </c>
      <c r="G1052" s="37"/>
      <c r="H1052" s="45"/>
      <c r="I1052" s="13">
        <f>IF(ISBLANK(TCTACTE[[#This Row],[Monto]]),0,IF(ISBLANK(TCTACTE[[#This Row],[F. Cobro]]),E1052,0))</f>
        <v>0</v>
      </c>
      <c r="J1052" s="13">
        <f>SUBTOTAL(9,$I$2:I1052)</f>
        <v>0</v>
      </c>
    </row>
    <row r="1053" spans="1:10" x14ac:dyDescent="0.25">
      <c r="A1053" s="37"/>
      <c r="B1053" s="38"/>
      <c r="C1053" s="38"/>
      <c r="D1053" s="39"/>
      <c r="E1053" s="40"/>
      <c r="F1053" s="31" t="str">
        <f>IF(ISBLANK(TCTACTE[[#This Row],[F. Cobro]]),"Pendiente","Abonado")</f>
        <v>Pendiente</v>
      </c>
      <c r="G1053" s="37"/>
      <c r="H1053" s="45"/>
      <c r="I1053" s="13">
        <f>IF(ISBLANK(TCTACTE[[#This Row],[Monto]]),0,IF(ISBLANK(TCTACTE[[#This Row],[F. Cobro]]),E1053,0))</f>
        <v>0</v>
      </c>
      <c r="J1053" s="13">
        <f>SUBTOTAL(9,$I$2:I1053)</f>
        <v>0</v>
      </c>
    </row>
    <row r="1054" spans="1:10" x14ac:dyDescent="0.25">
      <c r="A1054" s="37"/>
      <c r="B1054" s="38"/>
      <c r="C1054" s="38"/>
      <c r="D1054" s="39"/>
      <c r="E1054" s="40"/>
      <c r="F1054" s="31" t="str">
        <f>IF(ISBLANK(TCTACTE[[#This Row],[F. Cobro]]),"Pendiente","Abonado")</f>
        <v>Pendiente</v>
      </c>
      <c r="G1054" s="37"/>
      <c r="H1054" s="45"/>
      <c r="I1054" s="13">
        <f>IF(ISBLANK(TCTACTE[[#This Row],[Monto]]),0,IF(ISBLANK(TCTACTE[[#This Row],[F. Cobro]]),E1054,0))</f>
        <v>0</v>
      </c>
      <c r="J1054" s="13">
        <f>SUBTOTAL(9,$I$2:I1054)</f>
        <v>0</v>
      </c>
    </row>
    <row r="1055" spans="1:10" x14ac:dyDescent="0.25">
      <c r="A1055" s="37"/>
      <c r="B1055" s="38"/>
      <c r="C1055" s="38"/>
      <c r="D1055" s="39"/>
      <c r="E1055" s="40"/>
      <c r="F1055" s="31" t="str">
        <f>IF(ISBLANK(TCTACTE[[#This Row],[F. Cobro]]),"Pendiente","Abonado")</f>
        <v>Pendiente</v>
      </c>
      <c r="G1055" s="37"/>
      <c r="H1055" s="45"/>
      <c r="I1055" s="13">
        <f>IF(ISBLANK(TCTACTE[[#This Row],[Monto]]),0,IF(ISBLANK(TCTACTE[[#This Row],[F. Cobro]]),E1055,0))</f>
        <v>0</v>
      </c>
      <c r="J1055" s="13">
        <f>SUBTOTAL(9,$I$2:I1055)</f>
        <v>0</v>
      </c>
    </row>
    <row r="1056" spans="1:10" x14ac:dyDescent="0.25">
      <c r="A1056" s="37"/>
      <c r="B1056" s="38"/>
      <c r="C1056" s="38"/>
      <c r="D1056" s="39"/>
      <c r="E1056" s="40"/>
      <c r="F1056" s="31" t="str">
        <f>IF(ISBLANK(TCTACTE[[#This Row],[F. Cobro]]),"Pendiente","Abonado")</f>
        <v>Pendiente</v>
      </c>
      <c r="G1056" s="37"/>
      <c r="H1056" s="45"/>
      <c r="I1056" s="13">
        <f>IF(ISBLANK(TCTACTE[[#This Row],[Monto]]),0,IF(ISBLANK(TCTACTE[[#This Row],[F. Cobro]]),E1056,0))</f>
        <v>0</v>
      </c>
      <c r="J1056" s="13">
        <f>SUBTOTAL(9,$I$2:I1056)</f>
        <v>0</v>
      </c>
    </row>
    <row r="1057" spans="1:10" x14ac:dyDescent="0.25">
      <c r="A1057" s="37"/>
      <c r="B1057" s="38"/>
      <c r="C1057" s="38"/>
      <c r="D1057" s="39"/>
      <c r="E1057" s="40"/>
      <c r="F1057" s="31" t="str">
        <f>IF(ISBLANK(TCTACTE[[#This Row],[F. Cobro]]),"Pendiente","Abonado")</f>
        <v>Pendiente</v>
      </c>
      <c r="G1057" s="37"/>
      <c r="H1057" s="45"/>
      <c r="I1057" s="13">
        <f>IF(ISBLANK(TCTACTE[[#This Row],[Monto]]),0,IF(ISBLANK(TCTACTE[[#This Row],[F. Cobro]]),E1057,0))</f>
        <v>0</v>
      </c>
      <c r="J1057" s="13">
        <f>SUBTOTAL(9,$I$2:I1057)</f>
        <v>0</v>
      </c>
    </row>
    <row r="1058" spans="1:10" x14ac:dyDescent="0.25">
      <c r="A1058" s="37"/>
      <c r="B1058" s="38"/>
      <c r="C1058" s="38"/>
      <c r="D1058" s="39"/>
      <c r="E1058" s="40"/>
      <c r="F1058" s="31" t="str">
        <f>IF(ISBLANK(TCTACTE[[#This Row],[F. Cobro]]),"Pendiente","Abonado")</f>
        <v>Pendiente</v>
      </c>
      <c r="G1058" s="37"/>
      <c r="H1058" s="45"/>
      <c r="I1058" s="13">
        <f>IF(ISBLANK(TCTACTE[[#This Row],[Monto]]),0,IF(ISBLANK(TCTACTE[[#This Row],[F. Cobro]]),E1058,0))</f>
        <v>0</v>
      </c>
      <c r="J1058" s="13">
        <f>SUBTOTAL(9,$I$2:I1058)</f>
        <v>0</v>
      </c>
    </row>
    <row r="1059" spans="1:10" x14ac:dyDescent="0.25">
      <c r="A1059" s="37"/>
      <c r="B1059" s="38"/>
      <c r="C1059" s="38"/>
      <c r="D1059" s="39"/>
      <c r="E1059" s="40"/>
      <c r="F1059" s="31" t="str">
        <f>IF(ISBLANK(TCTACTE[[#This Row],[F. Cobro]]),"Pendiente","Abonado")</f>
        <v>Pendiente</v>
      </c>
      <c r="G1059" s="37"/>
      <c r="H1059" s="45"/>
      <c r="I1059" s="13">
        <f>IF(ISBLANK(TCTACTE[[#This Row],[Monto]]),0,IF(ISBLANK(TCTACTE[[#This Row],[F. Cobro]]),E1059,0))</f>
        <v>0</v>
      </c>
      <c r="J1059" s="13">
        <f>SUBTOTAL(9,$I$2:I1059)</f>
        <v>0</v>
      </c>
    </row>
    <row r="1060" spans="1:10" x14ac:dyDescent="0.25">
      <c r="A1060" s="37"/>
      <c r="B1060" s="38"/>
      <c r="C1060" s="38"/>
      <c r="D1060" s="39"/>
      <c r="E1060" s="40"/>
      <c r="F1060" s="31" t="str">
        <f>IF(ISBLANK(TCTACTE[[#This Row],[F. Cobro]]),"Pendiente","Abonado")</f>
        <v>Pendiente</v>
      </c>
      <c r="G1060" s="37"/>
      <c r="H1060" s="45"/>
      <c r="I1060" s="13">
        <f>IF(ISBLANK(TCTACTE[[#This Row],[Monto]]),0,IF(ISBLANK(TCTACTE[[#This Row],[F. Cobro]]),E1060,0))</f>
        <v>0</v>
      </c>
      <c r="J1060" s="13">
        <f>SUBTOTAL(9,$I$2:I1060)</f>
        <v>0</v>
      </c>
    </row>
    <row r="1061" spans="1:10" x14ac:dyDescent="0.25">
      <c r="A1061" s="37"/>
      <c r="B1061" s="38"/>
      <c r="C1061" s="38"/>
      <c r="D1061" s="39"/>
      <c r="E1061" s="40"/>
      <c r="F1061" s="31" t="str">
        <f>IF(ISBLANK(TCTACTE[[#This Row],[F. Cobro]]),"Pendiente","Abonado")</f>
        <v>Pendiente</v>
      </c>
      <c r="G1061" s="37"/>
      <c r="H1061" s="45"/>
      <c r="I1061" s="13">
        <f>IF(ISBLANK(TCTACTE[[#This Row],[Monto]]),0,IF(ISBLANK(TCTACTE[[#This Row],[F. Cobro]]),E1061,0))</f>
        <v>0</v>
      </c>
      <c r="J1061" s="13">
        <f>SUBTOTAL(9,$I$2:I1061)</f>
        <v>0</v>
      </c>
    </row>
    <row r="1062" spans="1:10" x14ac:dyDescent="0.25">
      <c r="A1062" s="37"/>
      <c r="B1062" s="38"/>
      <c r="C1062" s="38"/>
      <c r="D1062" s="39"/>
      <c r="E1062" s="40"/>
      <c r="F1062" s="31" t="str">
        <f>IF(ISBLANK(TCTACTE[[#This Row],[F. Cobro]]),"Pendiente","Abonado")</f>
        <v>Pendiente</v>
      </c>
      <c r="G1062" s="37"/>
      <c r="H1062" s="45"/>
      <c r="I1062" s="13">
        <f>IF(ISBLANK(TCTACTE[[#This Row],[Monto]]),0,IF(ISBLANK(TCTACTE[[#This Row],[F. Cobro]]),E1062,0))</f>
        <v>0</v>
      </c>
      <c r="J1062" s="13">
        <f>SUBTOTAL(9,$I$2:I1062)</f>
        <v>0</v>
      </c>
    </row>
    <row r="1063" spans="1:10" x14ac:dyDescent="0.25">
      <c r="A1063" s="37"/>
      <c r="B1063" s="38"/>
      <c r="C1063" s="38"/>
      <c r="D1063" s="39"/>
      <c r="E1063" s="40"/>
      <c r="F1063" s="31" t="str">
        <f>IF(ISBLANK(TCTACTE[[#This Row],[F. Cobro]]),"Pendiente","Abonado")</f>
        <v>Pendiente</v>
      </c>
      <c r="G1063" s="37"/>
      <c r="H1063" s="45"/>
      <c r="I1063" s="13">
        <f>IF(ISBLANK(TCTACTE[[#This Row],[Monto]]),0,IF(ISBLANK(TCTACTE[[#This Row],[F. Cobro]]),E1063,0))</f>
        <v>0</v>
      </c>
      <c r="J1063" s="13">
        <f>SUBTOTAL(9,$I$2:I1063)</f>
        <v>0</v>
      </c>
    </row>
    <row r="1064" spans="1:10" x14ac:dyDescent="0.25">
      <c r="A1064" s="37"/>
      <c r="B1064" s="38"/>
      <c r="C1064" s="38"/>
      <c r="D1064" s="39"/>
      <c r="E1064" s="40"/>
      <c r="F1064" s="31" t="str">
        <f>IF(ISBLANK(TCTACTE[[#This Row],[F. Cobro]]),"Pendiente","Abonado")</f>
        <v>Pendiente</v>
      </c>
      <c r="G1064" s="37"/>
      <c r="H1064" s="45"/>
      <c r="I1064" s="13">
        <f>IF(ISBLANK(TCTACTE[[#This Row],[Monto]]),0,IF(ISBLANK(TCTACTE[[#This Row],[F. Cobro]]),E1064,0))</f>
        <v>0</v>
      </c>
      <c r="J1064" s="13">
        <f>SUBTOTAL(9,$I$2:I1064)</f>
        <v>0</v>
      </c>
    </row>
    <row r="1065" spans="1:10" x14ac:dyDescent="0.25">
      <c r="A1065" s="37"/>
      <c r="B1065" s="38"/>
      <c r="C1065" s="38"/>
      <c r="D1065" s="39"/>
      <c r="E1065" s="40"/>
      <c r="F1065" s="31" t="str">
        <f>IF(ISBLANK(TCTACTE[[#This Row],[F. Cobro]]),"Pendiente","Abonado")</f>
        <v>Pendiente</v>
      </c>
      <c r="G1065" s="37"/>
      <c r="H1065" s="45"/>
      <c r="I1065" s="13">
        <f>IF(ISBLANK(TCTACTE[[#This Row],[Monto]]),0,IF(ISBLANK(TCTACTE[[#This Row],[F. Cobro]]),E1065,0))</f>
        <v>0</v>
      </c>
      <c r="J1065" s="13">
        <f>SUBTOTAL(9,$I$2:I1065)</f>
        <v>0</v>
      </c>
    </row>
    <row r="1066" spans="1:10" x14ac:dyDescent="0.25">
      <c r="A1066" s="37"/>
      <c r="B1066" s="38"/>
      <c r="C1066" s="38"/>
      <c r="D1066" s="39"/>
      <c r="E1066" s="40"/>
      <c r="F1066" s="31" t="str">
        <f>IF(ISBLANK(TCTACTE[[#This Row],[F. Cobro]]),"Pendiente","Abonado")</f>
        <v>Pendiente</v>
      </c>
      <c r="G1066" s="37"/>
      <c r="H1066" s="45"/>
      <c r="I1066" s="13">
        <f>IF(ISBLANK(TCTACTE[[#This Row],[Monto]]),0,IF(ISBLANK(TCTACTE[[#This Row],[F. Cobro]]),E1066,0))</f>
        <v>0</v>
      </c>
      <c r="J1066" s="13">
        <f>SUBTOTAL(9,$I$2:I1066)</f>
        <v>0</v>
      </c>
    </row>
    <row r="1067" spans="1:10" x14ac:dyDescent="0.25">
      <c r="A1067" s="37"/>
      <c r="B1067" s="38"/>
      <c r="C1067" s="38"/>
      <c r="D1067" s="39"/>
      <c r="E1067" s="40"/>
      <c r="F1067" s="31" t="str">
        <f>IF(ISBLANK(TCTACTE[[#This Row],[F. Cobro]]),"Pendiente","Abonado")</f>
        <v>Pendiente</v>
      </c>
      <c r="G1067" s="37"/>
      <c r="H1067" s="45"/>
      <c r="I1067" s="13">
        <f>IF(ISBLANK(TCTACTE[[#This Row],[Monto]]),0,IF(ISBLANK(TCTACTE[[#This Row],[F. Cobro]]),E1067,0))</f>
        <v>0</v>
      </c>
      <c r="J1067" s="13">
        <f>SUBTOTAL(9,$I$2:I1067)</f>
        <v>0</v>
      </c>
    </row>
    <row r="1068" spans="1:10" x14ac:dyDescent="0.25">
      <c r="A1068" s="37"/>
      <c r="B1068" s="38"/>
      <c r="C1068" s="38"/>
      <c r="D1068" s="39"/>
      <c r="E1068" s="40"/>
      <c r="F1068" s="31" t="str">
        <f>IF(ISBLANK(TCTACTE[[#This Row],[F. Cobro]]),"Pendiente","Abonado")</f>
        <v>Pendiente</v>
      </c>
      <c r="G1068" s="37"/>
      <c r="H1068" s="45"/>
      <c r="I1068" s="13">
        <f>IF(ISBLANK(TCTACTE[[#This Row],[Monto]]),0,IF(ISBLANK(TCTACTE[[#This Row],[F. Cobro]]),E1068,0))</f>
        <v>0</v>
      </c>
      <c r="J1068" s="13">
        <f>SUBTOTAL(9,$I$2:I1068)</f>
        <v>0</v>
      </c>
    </row>
    <row r="1069" spans="1:10" x14ac:dyDescent="0.25">
      <c r="A1069" s="37"/>
      <c r="B1069" s="38"/>
      <c r="C1069" s="38"/>
      <c r="D1069" s="39"/>
      <c r="E1069" s="40"/>
      <c r="F1069" s="31" t="str">
        <f>IF(ISBLANK(TCTACTE[[#This Row],[F. Cobro]]),"Pendiente","Abonado")</f>
        <v>Pendiente</v>
      </c>
      <c r="G1069" s="37"/>
      <c r="H1069" s="45"/>
      <c r="I1069" s="13">
        <f>IF(ISBLANK(TCTACTE[[#This Row],[Monto]]),0,IF(ISBLANK(TCTACTE[[#This Row],[F. Cobro]]),E1069,0))</f>
        <v>0</v>
      </c>
      <c r="J1069" s="13">
        <f>SUBTOTAL(9,$I$2:I1069)</f>
        <v>0</v>
      </c>
    </row>
    <row r="1070" spans="1:10" x14ac:dyDescent="0.25">
      <c r="A1070" s="37"/>
      <c r="B1070" s="38"/>
      <c r="C1070" s="38"/>
      <c r="D1070" s="39"/>
      <c r="E1070" s="40"/>
      <c r="F1070" s="31" t="str">
        <f>IF(ISBLANK(TCTACTE[[#This Row],[F. Cobro]]),"Pendiente","Abonado")</f>
        <v>Pendiente</v>
      </c>
      <c r="G1070" s="37"/>
      <c r="H1070" s="45"/>
      <c r="I1070" s="13">
        <f>IF(ISBLANK(TCTACTE[[#This Row],[Monto]]),0,IF(ISBLANK(TCTACTE[[#This Row],[F. Cobro]]),E1070,0))</f>
        <v>0</v>
      </c>
      <c r="J1070" s="13">
        <f>SUBTOTAL(9,$I$2:I1070)</f>
        <v>0</v>
      </c>
    </row>
    <row r="1071" spans="1:10" x14ac:dyDescent="0.25">
      <c r="A1071" s="37"/>
      <c r="B1071" s="38"/>
      <c r="C1071" s="38"/>
      <c r="D1071" s="39"/>
      <c r="E1071" s="40"/>
      <c r="F1071" s="31" t="str">
        <f>IF(ISBLANK(TCTACTE[[#This Row],[F. Cobro]]),"Pendiente","Abonado")</f>
        <v>Pendiente</v>
      </c>
      <c r="G1071" s="37"/>
      <c r="H1071" s="45"/>
      <c r="I1071" s="13">
        <f>IF(ISBLANK(TCTACTE[[#This Row],[Monto]]),0,IF(ISBLANK(TCTACTE[[#This Row],[F. Cobro]]),E1071,0))</f>
        <v>0</v>
      </c>
      <c r="J1071" s="13">
        <f>SUBTOTAL(9,$I$2:I1071)</f>
        <v>0</v>
      </c>
    </row>
    <row r="1072" spans="1:10" x14ac:dyDescent="0.25">
      <c r="A1072" s="37"/>
      <c r="B1072" s="38"/>
      <c r="C1072" s="38"/>
      <c r="D1072" s="39"/>
      <c r="E1072" s="40"/>
      <c r="F1072" s="31" t="str">
        <f>IF(ISBLANK(TCTACTE[[#This Row],[F. Cobro]]),"Pendiente","Abonado")</f>
        <v>Pendiente</v>
      </c>
      <c r="G1072" s="37"/>
      <c r="H1072" s="45"/>
      <c r="I1072" s="13">
        <f>IF(ISBLANK(TCTACTE[[#This Row],[Monto]]),0,IF(ISBLANK(TCTACTE[[#This Row],[F. Cobro]]),E1072,0))</f>
        <v>0</v>
      </c>
      <c r="J1072" s="13">
        <f>SUBTOTAL(9,$I$2:I1072)</f>
        <v>0</v>
      </c>
    </row>
    <row r="1073" spans="1:10" x14ac:dyDescent="0.25">
      <c r="A1073" s="37"/>
      <c r="B1073" s="38"/>
      <c r="C1073" s="38"/>
      <c r="D1073" s="39"/>
      <c r="E1073" s="40"/>
      <c r="F1073" s="31" t="str">
        <f>IF(ISBLANK(TCTACTE[[#This Row],[F. Cobro]]),"Pendiente","Abonado")</f>
        <v>Pendiente</v>
      </c>
      <c r="G1073" s="37"/>
      <c r="H1073" s="45"/>
      <c r="I1073" s="13">
        <f>IF(ISBLANK(TCTACTE[[#This Row],[Monto]]),0,IF(ISBLANK(TCTACTE[[#This Row],[F. Cobro]]),E1073,0))</f>
        <v>0</v>
      </c>
      <c r="J1073" s="13">
        <f>SUBTOTAL(9,$I$2:I1073)</f>
        <v>0</v>
      </c>
    </row>
    <row r="1074" spans="1:10" x14ac:dyDescent="0.25">
      <c r="A1074" s="37"/>
      <c r="B1074" s="38"/>
      <c r="C1074" s="38"/>
      <c r="D1074" s="39"/>
      <c r="E1074" s="40"/>
      <c r="F1074" s="31" t="str">
        <f>IF(ISBLANK(TCTACTE[[#This Row],[F. Cobro]]),"Pendiente","Abonado")</f>
        <v>Pendiente</v>
      </c>
      <c r="G1074" s="37"/>
      <c r="H1074" s="45"/>
      <c r="I1074" s="13">
        <f>IF(ISBLANK(TCTACTE[[#This Row],[Monto]]),0,IF(ISBLANK(TCTACTE[[#This Row],[F. Cobro]]),E1074,0))</f>
        <v>0</v>
      </c>
      <c r="J1074" s="13">
        <f>SUBTOTAL(9,$I$2:I1074)</f>
        <v>0</v>
      </c>
    </row>
    <row r="1075" spans="1:10" x14ac:dyDescent="0.25">
      <c r="A1075" s="37"/>
      <c r="B1075" s="38"/>
      <c r="C1075" s="38"/>
      <c r="D1075" s="39"/>
      <c r="E1075" s="40"/>
      <c r="F1075" s="31" t="str">
        <f>IF(ISBLANK(TCTACTE[[#This Row],[F. Cobro]]),"Pendiente","Abonado")</f>
        <v>Pendiente</v>
      </c>
      <c r="G1075" s="37"/>
      <c r="H1075" s="45"/>
      <c r="I1075" s="13">
        <f>IF(ISBLANK(TCTACTE[[#This Row],[Monto]]),0,IF(ISBLANK(TCTACTE[[#This Row],[F. Cobro]]),E1075,0))</f>
        <v>0</v>
      </c>
      <c r="J1075" s="13">
        <f>SUBTOTAL(9,$I$2:I1075)</f>
        <v>0</v>
      </c>
    </row>
    <row r="1076" spans="1:10" x14ac:dyDescent="0.25">
      <c r="A1076" s="37"/>
      <c r="B1076" s="38"/>
      <c r="C1076" s="38"/>
      <c r="D1076" s="39"/>
      <c r="E1076" s="40"/>
      <c r="F1076" s="31" t="str">
        <f>IF(ISBLANK(TCTACTE[[#This Row],[F. Cobro]]),"Pendiente","Abonado")</f>
        <v>Pendiente</v>
      </c>
      <c r="G1076" s="37"/>
      <c r="H1076" s="45"/>
      <c r="I1076" s="13">
        <f>IF(ISBLANK(TCTACTE[[#This Row],[Monto]]),0,IF(ISBLANK(TCTACTE[[#This Row],[F. Cobro]]),E1076,0))</f>
        <v>0</v>
      </c>
      <c r="J1076" s="13">
        <f>SUBTOTAL(9,$I$2:I1076)</f>
        <v>0</v>
      </c>
    </row>
    <row r="1077" spans="1:10" x14ac:dyDescent="0.25">
      <c r="A1077" s="37"/>
      <c r="B1077" s="38"/>
      <c r="C1077" s="38"/>
      <c r="D1077" s="39"/>
      <c r="E1077" s="40"/>
      <c r="F1077" s="31" t="str">
        <f>IF(ISBLANK(TCTACTE[[#This Row],[F. Cobro]]),"Pendiente","Abonado")</f>
        <v>Pendiente</v>
      </c>
      <c r="G1077" s="37"/>
      <c r="H1077" s="45"/>
      <c r="I1077" s="13">
        <f>IF(ISBLANK(TCTACTE[[#This Row],[Monto]]),0,IF(ISBLANK(TCTACTE[[#This Row],[F. Cobro]]),E1077,0))</f>
        <v>0</v>
      </c>
      <c r="J1077" s="13">
        <f>SUBTOTAL(9,$I$2:I1077)</f>
        <v>0</v>
      </c>
    </row>
    <row r="1078" spans="1:10" x14ac:dyDescent="0.25">
      <c r="A1078" s="37"/>
      <c r="B1078" s="38"/>
      <c r="C1078" s="38"/>
      <c r="D1078" s="39"/>
      <c r="E1078" s="40"/>
      <c r="F1078" s="31" t="str">
        <f>IF(ISBLANK(TCTACTE[[#This Row],[F. Cobro]]),"Pendiente","Abonado")</f>
        <v>Pendiente</v>
      </c>
      <c r="G1078" s="37"/>
      <c r="H1078" s="45"/>
      <c r="I1078" s="13">
        <f>IF(ISBLANK(TCTACTE[[#This Row],[Monto]]),0,IF(ISBLANK(TCTACTE[[#This Row],[F. Cobro]]),E1078,0))</f>
        <v>0</v>
      </c>
      <c r="J1078" s="13">
        <f>SUBTOTAL(9,$I$2:I1078)</f>
        <v>0</v>
      </c>
    </row>
    <row r="1079" spans="1:10" x14ac:dyDescent="0.25">
      <c r="A1079" s="37"/>
      <c r="B1079" s="38"/>
      <c r="C1079" s="38"/>
      <c r="D1079" s="39"/>
      <c r="E1079" s="40"/>
      <c r="F1079" s="31" t="str">
        <f>IF(ISBLANK(TCTACTE[[#This Row],[F. Cobro]]),"Pendiente","Abonado")</f>
        <v>Pendiente</v>
      </c>
      <c r="G1079" s="37"/>
      <c r="H1079" s="45"/>
      <c r="I1079" s="13">
        <f>IF(ISBLANK(TCTACTE[[#This Row],[Monto]]),0,IF(ISBLANK(TCTACTE[[#This Row],[F. Cobro]]),E1079,0))</f>
        <v>0</v>
      </c>
      <c r="J1079" s="13">
        <f>SUBTOTAL(9,$I$2:I1079)</f>
        <v>0</v>
      </c>
    </row>
    <row r="1080" spans="1:10" x14ac:dyDescent="0.25">
      <c r="A1080" s="37"/>
      <c r="B1080" s="38"/>
      <c r="C1080" s="38"/>
      <c r="D1080" s="39"/>
      <c r="E1080" s="40"/>
      <c r="F1080" s="31" t="str">
        <f>IF(ISBLANK(TCTACTE[[#This Row],[F. Cobro]]),"Pendiente","Abonado")</f>
        <v>Pendiente</v>
      </c>
      <c r="G1080" s="37"/>
      <c r="H1080" s="45"/>
      <c r="I1080" s="13">
        <f>IF(ISBLANK(TCTACTE[[#This Row],[Monto]]),0,IF(ISBLANK(TCTACTE[[#This Row],[F. Cobro]]),E1080,0))</f>
        <v>0</v>
      </c>
      <c r="J1080" s="13">
        <f>SUBTOTAL(9,$I$2:I1080)</f>
        <v>0</v>
      </c>
    </row>
    <row r="1081" spans="1:10" x14ac:dyDescent="0.25">
      <c r="A1081" s="37"/>
      <c r="B1081" s="38"/>
      <c r="C1081" s="38"/>
      <c r="D1081" s="39"/>
      <c r="E1081" s="40"/>
      <c r="F1081" s="31" t="str">
        <f>IF(ISBLANK(TCTACTE[[#This Row],[F. Cobro]]),"Pendiente","Abonado")</f>
        <v>Pendiente</v>
      </c>
      <c r="G1081" s="37"/>
      <c r="H1081" s="45"/>
      <c r="I1081" s="13">
        <f>IF(ISBLANK(TCTACTE[[#This Row],[Monto]]),0,IF(ISBLANK(TCTACTE[[#This Row],[F. Cobro]]),E1081,0))</f>
        <v>0</v>
      </c>
      <c r="J1081" s="13">
        <f>SUBTOTAL(9,$I$2:I1081)</f>
        <v>0</v>
      </c>
    </row>
    <row r="1082" spans="1:10" x14ac:dyDescent="0.25">
      <c r="A1082" s="37"/>
      <c r="B1082" s="38"/>
      <c r="C1082" s="38"/>
      <c r="D1082" s="39"/>
      <c r="E1082" s="40"/>
      <c r="F1082" s="31" t="str">
        <f>IF(ISBLANK(TCTACTE[[#This Row],[F. Cobro]]),"Pendiente","Abonado")</f>
        <v>Pendiente</v>
      </c>
      <c r="G1082" s="37"/>
      <c r="H1082" s="45"/>
      <c r="I1082" s="13">
        <f>IF(ISBLANK(TCTACTE[[#This Row],[Monto]]),0,IF(ISBLANK(TCTACTE[[#This Row],[F. Cobro]]),E1082,0))</f>
        <v>0</v>
      </c>
      <c r="J1082" s="13">
        <f>SUBTOTAL(9,$I$2:I1082)</f>
        <v>0</v>
      </c>
    </row>
    <row r="1083" spans="1:10" x14ac:dyDescent="0.25">
      <c r="A1083" s="37"/>
      <c r="B1083" s="38"/>
      <c r="C1083" s="38"/>
      <c r="D1083" s="39"/>
      <c r="E1083" s="40"/>
      <c r="F1083" s="31" t="str">
        <f>IF(ISBLANK(TCTACTE[[#This Row],[F. Cobro]]),"Pendiente","Abonado")</f>
        <v>Pendiente</v>
      </c>
      <c r="G1083" s="37"/>
      <c r="H1083" s="45"/>
      <c r="I1083" s="13">
        <f>IF(ISBLANK(TCTACTE[[#This Row],[Monto]]),0,IF(ISBLANK(TCTACTE[[#This Row],[F. Cobro]]),E1083,0))</f>
        <v>0</v>
      </c>
      <c r="J1083" s="13">
        <f>SUBTOTAL(9,$I$2:I1083)</f>
        <v>0</v>
      </c>
    </row>
    <row r="1084" spans="1:10" x14ac:dyDescent="0.25">
      <c r="A1084" s="37"/>
      <c r="B1084" s="38"/>
      <c r="C1084" s="38"/>
      <c r="D1084" s="39"/>
      <c r="E1084" s="40"/>
      <c r="F1084" s="31" t="str">
        <f>IF(ISBLANK(TCTACTE[[#This Row],[F. Cobro]]),"Pendiente","Abonado")</f>
        <v>Pendiente</v>
      </c>
      <c r="G1084" s="37"/>
      <c r="H1084" s="45"/>
      <c r="I1084" s="13">
        <f>IF(ISBLANK(TCTACTE[[#This Row],[Monto]]),0,IF(ISBLANK(TCTACTE[[#This Row],[F. Cobro]]),E1084,0))</f>
        <v>0</v>
      </c>
      <c r="J1084" s="13">
        <f>SUBTOTAL(9,$I$2:I1084)</f>
        <v>0</v>
      </c>
    </row>
    <row r="1085" spans="1:10" x14ac:dyDescent="0.25">
      <c r="A1085" s="37"/>
      <c r="B1085" s="38"/>
      <c r="C1085" s="38"/>
      <c r="D1085" s="39"/>
      <c r="E1085" s="40"/>
      <c r="F1085" s="31" t="str">
        <f>IF(ISBLANK(TCTACTE[[#This Row],[F. Cobro]]),"Pendiente","Abonado")</f>
        <v>Pendiente</v>
      </c>
      <c r="G1085" s="37"/>
      <c r="H1085" s="45"/>
      <c r="I1085" s="13">
        <f>IF(ISBLANK(TCTACTE[[#This Row],[Monto]]),0,IF(ISBLANK(TCTACTE[[#This Row],[F. Cobro]]),E1085,0))</f>
        <v>0</v>
      </c>
      <c r="J1085" s="13">
        <f>SUBTOTAL(9,$I$2:I1085)</f>
        <v>0</v>
      </c>
    </row>
    <row r="1086" spans="1:10" x14ac:dyDescent="0.25">
      <c r="A1086" s="37"/>
      <c r="B1086" s="38"/>
      <c r="C1086" s="38"/>
      <c r="D1086" s="39"/>
      <c r="E1086" s="40"/>
      <c r="F1086" s="31" t="str">
        <f>IF(ISBLANK(TCTACTE[[#This Row],[F. Cobro]]),"Pendiente","Abonado")</f>
        <v>Pendiente</v>
      </c>
      <c r="G1086" s="37"/>
      <c r="H1086" s="45"/>
      <c r="I1086" s="13">
        <f>IF(ISBLANK(TCTACTE[[#This Row],[Monto]]),0,IF(ISBLANK(TCTACTE[[#This Row],[F. Cobro]]),E1086,0))</f>
        <v>0</v>
      </c>
      <c r="J1086" s="13">
        <f>SUBTOTAL(9,$I$2:I1086)</f>
        <v>0</v>
      </c>
    </row>
    <row r="1087" spans="1:10" x14ac:dyDescent="0.25">
      <c r="A1087" s="37"/>
      <c r="B1087" s="38"/>
      <c r="C1087" s="38"/>
      <c r="D1087" s="39"/>
      <c r="E1087" s="40"/>
      <c r="F1087" s="31" t="str">
        <f>IF(ISBLANK(TCTACTE[[#This Row],[F. Cobro]]),"Pendiente","Abonado")</f>
        <v>Pendiente</v>
      </c>
      <c r="G1087" s="37"/>
      <c r="H1087" s="45"/>
      <c r="I1087" s="13">
        <f>IF(ISBLANK(TCTACTE[[#This Row],[Monto]]),0,IF(ISBLANK(TCTACTE[[#This Row],[F. Cobro]]),E1087,0))</f>
        <v>0</v>
      </c>
      <c r="J1087" s="13">
        <f>SUBTOTAL(9,$I$2:I1087)</f>
        <v>0</v>
      </c>
    </row>
    <row r="1088" spans="1:10" x14ac:dyDescent="0.25">
      <c r="A1088" s="37"/>
      <c r="B1088" s="38"/>
      <c r="C1088" s="38"/>
      <c r="D1088" s="39"/>
      <c r="E1088" s="40"/>
      <c r="F1088" s="31" t="str">
        <f>IF(ISBLANK(TCTACTE[[#This Row],[F. Cobro]]),"Pendiente","Abonado")</f>
        <v>Pendiente</v>
      </c>
      <c r="G1088" s="37"/>
      <c r="H1088" s="45"/>
      <c r="I1088" s="13">
        <f>IF(ISBLANK(TCTACTE[[#This Row],[Monto]]),0,IF(ISBLANK(TCTACTE[[#This Row],[F. Cobro]]),E1088,0))</f>
        <v>0</v>
      </c>
      <c r="J1088" s="13">
        <f>SUBTOTAL(9,$I$2:I1088)</f>
        <v>0</v>
      </c>
    </row>
    <row r="1089" spans="1:10" x14ac:dyDescent="0.25">
      <c r="A1089" s="37"/>
      <c r="B1089" s="38"/>
      <c r="C1089" s="38"/>
      <c r="D1089" s="39"/>
      <c r="E1089" s="40"/>
      <c r="F1089" s="31" t="str">
        <f>IF(ISBLANK(TCTACTE[[#This Row],[F. Cobro]]),"Pendiente","Abonado")</f>
        <v>Pendiente</v>
      </c>
      <c r="G1089" s="37"/>
      <c r="H1089" s="45"/>
      <c r="I1089" s="13">
        <f>IF(ISBLANK(TCTACTE[[#This Row],[Monto]]),0,IF(ISBLANK(TCTACTE[[#This Row],[F. Cobro]]),E1089,0))</f>
        <v>0</v>
      </c>
      <c r="J1089" s="13">
        <f>SUBTOTAL(9,$I$2:I1089)</f>
        <v>0</v>
      </c>
    </row>
    <row r="1090" spans="1:10" x14ac:dyDescent="0.25">
      <c r="A1090" s="37"/>
      <c r="B1090" s="38"/>
      <c r="C1090" s="38"/>
      <c r="D1090" s="39"/>
      <c r="E1090" s="40"/>
      <c r="F1090" s="31" t="str">
        <f>IF(ISBLANK(TCTACTE[[#This Row],[F. Cobro]]),"Pendiente","Abonado")</f>
        <v>Pendiente</v>
      </c>
      <c r="G1090" s="37"/>
      <c r="H1090" s="45"/>
      <c r="I1090" s="13">
        <f>IF(ISBLANK(TCTACTE[[#This Row],[Monto]]),0,IF(ISBLANK(TCTACTE[[#This Row],[F. Cobro]]),E1090,0))</f>
        <v>0</v>
      </c>
      <c r="J1090" s="13">
        <f>SUBTOTAL(9,$I$2:I1090)</f>
        <v>0</v>
      </c>
    </row>
    <row r="1091" spans="1:10" x14ac:dyDescent="0.25">
      <c r="A1091" s="37"/>
      <c r="B1091" s="38"/>
      <c r="C1091" s="38"/>
      <c r="D1091" s="39"/>
      <c r="E1091" s="40"/>
      <c r="F1091" s="31" t="str">
        <f>IF(ISBLANK(TCTACTE[[#This Row],[F. Cobro]]),"Pendiente","Abonado")</f>
        <v>Pendiente</v>
      </c>
      <c r="G1091" s="37"/>
      <c r="H1091" s="45"/>
      <c r="I1091" s="13">
        <f>IF(ISBLANK(TCTACTE[[#This Row],[Monto]]),0,IF(ISBLANK(TCTACTE[[#This Row],[F. Cobro]]),E1091,0))</f>
        <v>0</v>
      </c>
      <c r="J1091" s="13">
        <f>SUBTOTAL(9,$I$2:I1091)</f>
        <v>0</v>
      </c>
    </row>
    <row r="1092" spans="1:10" x14ac:dyDescent="0.25">
      <c r="A1092" s="37"/>
      <c r="B1092" s="38"/>
      <c r="C1092" s="38"/>
      <c r="D1092" s="39"/>
      <c r="E1092" s="40"/>
      <c r="F1092" s="31" t="str">
        <f>IF(ISBLANK(TCTACTE[[#This Row],[F. Cobro]]),"Pendiente","Abonado")</f>
        <v>Pendiente</v>
      </c>
      <c r="G1092" s="37"/>
      <c r="H1092" s="45"/>
      <c r="I1092" s="13">
        <f>IF(ISBLANK(TCTACTE[[#This Row],[Monto]]),0,IF(ISBLANK(TCTACTE[[#This Row],[F. Cobro]]),E1092,0))</f>
        <v>0</v>
      </c>
      <c r="J1092" s="13">
        <f>SUBTOTAL(9,$I$2:I1092)</f>
        <v>0</v>
      </c>
    </row>
    <row r="1093" spans="1:10" x14ac:dyDescent="0.25">
      <c r="A1093" s="37"/>
      <c r="B1093" s="38"/>
      <c r="C1093" s="38"/>
      <c r="D1093" s="39"/>
      <c r="E1093" s="40"/>
      <c r="F1093" s="31" t="str">
        <f>IF(ISBLANK(TCTACTE[[#This Row],[F. Cobro]]),"Pendiente","Abonado")</f>
        <v>Pendiente</v>
      </c>
      <c r="G1093" s="37"/>
      <c r="H1093" s="45"/>
      <c r="I1093" s="13">
        <f>IF(ISBLANK(TCTACTE[[#This Row],[Monto]]),0,IF(ISBLANK(TCTACTE[[#This Row],[F. Cobro]]),E1093,0))</f>
        <v>0</v>
      </c>
      <c r="J1093" s="13">
        <f>SUBTOTAL(9,$I$2:I1093)</f>
        <v>0</v>
      </c>
    </row>
    <row r="1094" spans="1:10" x14ac:dyDescent="0.25">
      <c r="A1094" s="37"/>
      <c r="B1094" s="38"/>
      <c r="C1094" s="38"/>
      <c r="D1094" s="39"/>
      <c r="E1094" s="40"/>
      <c r="F1094" s="31" t="str">
        <f>IF(ISBLANK(TCTACTE[[#This Row],[F. Cobro]]),"Pendiente","Abonado")</f>
        <v>Pendiente</v>
      </c>
      <c r="G1094" s="37"/>
      <c r="H1094" s="45"/>
      <c r="I1094" s="13">
        <f>IF(ISBLANK(TCTACTE[[#This Row],[Monto]]),0,IF(ISBLANK(TCTACTE[[#This Row],[F. Cobro]]),E1094,0))</f>
        <v>0</v>
      </c>
      <c r="J1094" s="13">
        <f>SUBTOTAL(9,$I$2:I1094)</f>
        <v>0</v>
      </c>
    </row>
    <row r="1095" spans="1:10" x14ac:dyDescent="0.25">
      <c r="A1095" s="37"/>
      <c r="B1095" s="38"/>
      <c r="C1095" s="38"/>
      <c r="D1095" s="39"/>
      <c r="E1095" s="40"/>
      <c r="F1095" s="31" t="str">
        <f>IF(ISBLANK(TCTACTE[[#This Row],[F. Cobro]]),"Pendiente","Abonado")</f>
        <v>Pendiente</v>
      </c>
      <c r="G1095" s="37"/>
      <c r="H1095" s="45"/>
      <c r="I1095" s="13">
        <f>IF(ISBLANK(TCTACTE[[#This Row],[Monto]]),0,IF(ISBLANK(TCTACTE[[#This Row],[F. Cobro]]),E1095,0))</f>
        <v>0</v>
      </c>
      <c r="J1095" s="13">
        <f>SUBTOTAL(9,$I$2:I1095)</f>
        <v>0</v>
      </c>
    </row>
    <row r="1096" spans="1:10" x14ac:dyDescent="0.25">
      <c r="A1096" s="37"/>
      <c r="B1096" s="38"/>
      <c r="C1096" s="38"/>
      <c r="D1096" s="39"/>
      <c r="E1096" s="40"/>
      <c r="F1096" s="31" t="str">
        <f>IF(ISBLANK(TCTACTE[[#This Row],[F. Cobro]]),"Pendiente","Abonado")</f>
        <v>Pendiente</v>
      </c>
      <c r="G1096" s="37"/>
      <c r="H1096" s="45"/>
      <c r="I1096" s="13">
        <f>IF(ISBLANK(TCTACTE[[#This Row],[Monto]]),0,IF(ISBLANK(TCTACTE[[#This Row],[F. Cobro]]),E1096,0))</f>
        <v>0</v>
      </c>
      <c r="J1096" s="13">
        <f>SUBTOTAL(9,$I$2:I1096)</f>
        <v>0</v>
      </c>
    </row>
    <row r="1097" spans="1:10" x14ac:dyDescent="0.25">
      <c r="A1097" s="37"/>
      <c r="B1097" s="38"/>
      <c r="C1097" s="38"/>
      <c r="D1097" s="39"/>
      <c r="E1097" s="40"/>
      <c r="F1097" s="31" t="str">
        <f>IF(ISBLANK(TCTACTE[[#This Row],[F. Cobro]]),"Pendiente","Abonado")</f>
        <v>Pendiente</v>
      </c>
      <c r="G1097" s="37"/>
      <c r="H1097" s="45"/>
      <c r="I1097" s="13">
        <f>IF(ISBLANK(TCTACTE[[#This Row],[Monto]]),0,IF(ISBLANK(TCTACTE[[#This Row],[F. Cobro]]),E1097,0))</f>
        <v>0</v>
      </c>
      <c r="J1097" s="13">
        <f>SUBTOTAL(9,$I$2:I1097)</f>
        <v>0</v>
      </c>
    </row>
    <row r="1098" spans="1:10" x14ac:dyDescent="0.25">
      <c r="A1098" s="37"/>
      <c r="B1098" s="38"/>
      <c r="C1098" s="38"/>
      <c r="D1098" s="39"/>
      <c r="E1098" s="40"/>
      <c r="F1098" s="31" t="str">
        <f>IF(ISBLANK(TCTACTE[[#This Row],[F. Cobro]]),"Pendiente","Abonado")</f>
        <v>Pendiente</v>
      </c>
      <c r="G1098" s="37"/>
      <c r="H1098" s="45"/>
      <c r="I1098" s="13">
        <f>IF(ISBLANK(TCTACTE[[#This Row],[Monto]]),0,IF(ISBLANK(TCTACTE[[#This Row],[F. Cobro]]),E1098,0))</f>
        <v>0</v>
      </c>
      <c r="J1098" s="13">
        <f>SUBTOTAL(9,$I$2:I1098)</f>
        <v>0</v>
      </c>
    </row>
    <row r="1099" spans="1:10" x14ac:dyDescent="0.25">
      <c r="A1099" s="37"/>
      <c r="B1099" s="38"/>
      <c r="C1099" s="38"/>
      <c r="D1099" s="39"/>
      <c r="E1099" s="40"/>
      <c r="F1099" s="31" t="str">
        <f>IF(ISBLANK(TCTACTE[[#This Row],[F. Cobro]]),"Pendiente","Abonado")</f>
        <v>Pendiente</v>
      </c>
      <c r="G1099" s="37"/>
      <c r="H1099" s="45"/>
      <c r="I1099" s="13">
        <f>IF(ISBLANK(TCTACTE[[#This Row],[Monto]]),0,IF(ISBLANK(TCTACTE[[#This Row],[F. Cobro]]),E1099,0))</f>
        <v>0</v>
      </c>
      <c r="J1099" s="13">
        <f>SUBTOTAL(9,$I$2:I1099)</f>
        <v>0</v>
      </c>
    </row>
    <row r="1100" spans="1:10" x14ac:dyDescent="0.25">
      <c r="A1100" s="37"/>
      <c r="B1100" s="38"/>
      <c r="C1100" s="38"/>
      <c r="D1100" s="39"/>
      <c r="E1100" s="40"/>
      <c r="F1100" s="31" t="str">
        <f>IF(ISBLANK(TCTACTE[[#This Row],[F. Cobro]]),"Pendiente","Abonado")</f>
        <v>Pendiente</v>
      </c>
      <c r="G1100" s="37"/>
      <c r="H1100" s="45"/>
      <c r="I1100" s="13">
        <f>IF(ISBLANK(TCTACTE[[#This Row],[Monto]]),0,IF(ISBLANK(TCTACTE[[#This Row],[F. Cobro]]),E1100,0))</f>
        <v>0</v>
      </c>
      <c r="J1100" s="13">
        <f>SUBTOTAL(9,$I$2:I1100)</f>
        <v>0</v>
      </c>
    </row>
    <row r="1101" spans="1:10" x14ac:dyDescent="0.25">
      <c r="A1101" s="37"/>
      <c r="B1101" s="38"/>
      <c r="C1101" s="38"/>
      <c r="D1101" s="39"/>
      <c r="E1101" s="40"/>
      <c r="F1101" s="31" t="str">
        <f>IF(ISBLANK(TCTACTE[[#This Row],[F. Cobro]]),"Pendiente","Abonado")</f>
        <v>Pendiente</v>
      </c>
      <c r="G1101" s="37"/>
      <c r="H1101" s="45"/>
      <c r="I1101" s="13">
        <f>IF(ISBLANK(TCTACTE[[#This Row],[Monto]]),0,IF(ISBLANK(TCTACTE[[#This Row],[F. Cobro]]),E1101,0))</f>
        <v>0</v>
      </c>
      <c r="J1101" s="13">
        <f>SUBTOTAL(9,$I$2:I1101)</f>
        <v>0</v>
      </c>
    </row>
    <row r="1102" spans="1:10" x14ac:dyDescent="0.25">
      <c r="A1102" s="37"/>
      <c r="B1102" s="38"/>
      <c r="C1102" s="38"/>
      <c r="D1102" s="39"/>
      <c r="E1102" s="40"/>
      <c r="F1102" s="31" t="str">
        <f>IF(ISBLANK(TCTACTE[[#This Row],[F. Cobro]]),"Pendiente","Abonado")</f>
        <v>Pendiente</v>
      </c>
      <c r="G1102" s="37"/>
      <c r="H1102" s="45"/>
      <c r="I1102" s="13">
        <f>IF(ISBLANK(TCTACTE[[#This Row],[Monto]]),0,IF(ISBLANK(TCTACTE[[#This Row],[F. Cobro]]),E1102,0))</f>
        <v>0</v>
      </c>
      <c r="J1102" s="13">
        <f>SUBTOTAL(9,$I$2:I1102)</f>
        <v>0</v>
      </c>
    </row>
    <row r="1103" spans="1:10" x14ac:dyDescent="0.25">
      <c r="A1103" s="37"/>
      <c r="B1103" s="38"/>
      <c r="C1103" s="38"/>
      <c r="D1103" s="39"/>
      <c r="E1103" s="40"/>
      <c r="F1103" s="31" t="str">
        <f>IF(ISBLANK(TCTACTE[[#This Row],[F. Cobro]]),"Pendiente","Abonado")</f>
        <v>Pendiente</v>
      </c>
      <c r="G1103" s="37"/>
      <c r="H1103" s="45"/>
      <c r="I1103" s="13">
        <f>IF(ISBLANK(TCTACTE[[#This Row],[Monto]]),0,IF(ISBLANK(TCTACTE[[#This Row],[F. Cobro]]),E1103,0))</f>
        <v>0</v>
      </c>
      <c r="J1103" s="13">
        <f>SUBTOTAL(9,$I$2:I1103)</f>
        <v>0</v>
      </c>
    </row>
    <row r="1104" spans="1:10" x14ac:dyDescent="0.25">
      <c r="A1104" s="37"/>
      <c r="B1104" s="38"/>
      <c r="C1104" s="38"/>
      <c r="D1104" s="39"/>
      <c r="E1104" s="40"/>
      <c r="F1104" s="31" t="str">
        <f>IF(ISBLANK(TCTACTE[[#This Row],[F. Cobro]]),"Pendiente","Abonado")</f>
        <v>Pendiente</v>
      </c>
      <c r="G1104" s="37"/>
      <c r="H1104" s="45"/>
      <c r="I1104" s="13">
        <f>IF(ISBLANK(TCTACTE[[#This Row],[Monto]]),0,IF(ISBLANK(TCTACTE[[#This Row],[F. Cobro]]),E1104,0))</f>
        <v>0</v>
      </c>
      <c r="J1104" s="13">
        <f>SUBTOTAL(9,$I$2:I1104)</f>
        <v>0</v>
      </c>
    </row>
    <row r="1105" spans="1:10" x14ac:dyDescent="0.25">
      <c r="A1105" s="37"/>
      <c r="B1105" s="38"/>
      <c r="C1105" s="38"/>
      <c r="D1105" s="39"/>
      <c r="E1105" s="40"/>
      <c r="F1105" s="31" t="str">
        <f>IF(ISBLANK(TCTACTE[[#This Row],[F. Cobro]]),"Pendiente","Abonado")</f>
        <v>Pendiente</v>
      </c>
      <c r="G1105" s="37"/>
      <c r="H1105" s="45"/>
      <c r="I1105" s="13">
        <f>IF(ISBLANK(TCTACTE[[#This Row],[Monto]]),0,IF(ISBLANK(TCTACTE[[#This Row],[F. Cobro]]),E1105,0))</f>
        <v>0</v>
      </c>
      <c r="J1105" s="13">
        <f>SUBTOTAL(9,$I$2:I1105)</f>
        <v>0</v>
      </c>
    </row>
    <row r="1106" spans="1:10" x14ac:dyDescent="0.25">
      <c r="A1106" s="37"/>
      <c r="B1106" s="38"/>
      <c r="C1106" s="38"/>
      <c r="D1106" s="39"/>
      <c r="E1106" s="40"/>
      <c r="F1106" s="31" t="str">
        <f>IF(ISBLANK(TCTACTE[[#This Row],[F. Cobro]]),"Pendiente","Abonado")</f>
        <v>Pendiente</v>
      </c>
      <c r="G1106" s="37"/>
      <c r="H1106" s="45"/>
      <c r="I1106" s="13">
        <f>IF(ISBLANK(TCTACTE[[#This Row],[Monto]]),0,IF(ISBLANK(TCTACTE[[#This Row],[F. Cobro]]),E1106,0))</f>
        <v>0</v>
      </c>
      <c r="J1106" s="13">
        <f>SUBTOTAL(9,$I$2:I1106)</f>
        <v>0</v>
      </c>
    </row>
    <row r="1107" spans="1:10" x14ac:dyDescent="0.25">
      <c r="A1107" s="37"/>
      <c r="B1107" s="38"/>
      <c r="C1107" s="38"/>
      <c r="D1107" s="39"/>
      <c r="E1107" s="40"/>
      <c r="F1107" s="31" t="str">
        <f>IF(ISBLANK(TCTACTE[[#This Row],[F. Cobro]]),"Pendiente","Abonado")</f>
        <v>Pendiente</v>
      </c>
      <c r="G1107" s="37"/>
      <c r="H1107" s="45"/>
      <c r="I1107" s="13">
        <f>IF(ISBLANK(TCTACTE[[#This Row],[Monto]]),0,IF(ISBLANK(TCTACTE[[#This Row],[F. Cobro]]),E1107,0))</f>
        <v>0</v>
      </c>
      <c r="J1107" s="13">
        <f>SUBTOTAL(9,$I$2:I1107)</f>
        <v>0</v>
      </c>
    </row>
    <row r="1108" spans="1:10" x14ac:dyDescent="0.25">
      <c r="A1108" s="37"/>
      <c r="B1108" s="38"/>
      <c r="C1108" s="38"/>
      <c r="D1108" s="39"/>
      <c r="E1108" s="40"/>
      <c r="F1108" s="31" t="str">
        <f>IF(ISBLANK(TCTACTE[[#This Row],[F. Cobro]]),"Pendiente","Abonado")</f>
        <v>Pendiente</v>
      </c>
      <c r="G1108" s="37"/>
      <c r="H1108" s="45"/>
      <c r="I1108" s="13">
        <f>IF(ISBLANK(TCTACTE[[#This Row],[Monto]]),0,IF(ISBLANK(TCTACTE[[#This Row],[F. Cobro]]),E1108,0))</f>
        <v>0</v>
      </c>
      <c r="J1108" s="13">
        <f>SUBTOTAL(9,$I$2:I1108)</f>
        <v>0</v>
      </c>
    </row>
    <row r="1109" spans="1:10" x14ac:dyDescent="0.25">
      <c r="A1109" s="37"/>
      <c r="B1109" s="38"/>
      <c r="C1109" s="38"/>
      <c r="D1109" s="39"/>
      <c r="E1109" s="40"/>
      <c r="F1109" s="31" t="str">
        <f>IF(ISBLANK(TCTACTE[[#This Row],[F. Cobro]]),"Pendiente","Abonado")</f>
        <v>Pendiente</v>
      </c>
      <c r="G1109" s="37"/>
      <c r="H1109" s="45"/>
      <c r="I1109" s="13">
        <f>IF(ISBLANK(TCTACTE[[#This Row],[Monto]]),0,IF(ISBLANK(TCTACTE[[#This Row],[F. Cobro]]),E1109,0))</f>
        <v>0</v>
      </c>
      <c r="J1109" s="13">
        <f>SUBTOTAL(9,$I$2:I1109)</f>
        <v>0</v>
      </c>
    </row>
    <row r="1110" spans="1:10" x14ac:dyDescent="0.25">
      <c r="A1110" s="37"/>
      <c r="B1110" s="38"/>
      <c r="C1110" s="38"/>
      <c r="D1110" s="39"/>
      <c r="E1110" s="40"/>
      <c r="F1110" s="31" t="str">
        <f>IF(ISBLANK(TCTACTE[[#This Row],[F. Cobro]]),"Pendiente","Abonado")</f>
        <v>Pendiente</v>
      </c>
      <c r="G1110" s="37"/>
      <c r="H1110" s="45"/>
      <c r="I1110" s="13">
        <f>IF(ISBLANK(TCTACTE[[#This Row],[Monto]]),0,IF(ISBLANK(TCTACTE[[#This Row],[F. Cobro]]),E1110,0))</f>
        <v>0</v>
      </c>
      <c r="J1110" s="13">
        <f>SUBTOTAL(9,$I$2:I1110)</f>
        <v>0</v>
      </c>
    </row>
    <row r="1111" spans="1:10" x14ac:dyDescent="0.25">
      <c r="A1111" s="37"/>
      <c r="B1111" s="38"/>
      <c r="C1111" s="38"/>
      <c r="D1111" s="39"/>
      <c r="E1111" s="40"/>
      <c r="F1111" s="31" t="str">
        <f>IF(ISBLANK(TCTACTE[[#This Row],[F. Cobro]]),"Pendiente","Abonado")</f>
        <v>Pendiente</v>
      </c>
      <c r="G1111" s="37"/>
      <c r="H1111" s="45"/>
      <c r="I1111" s="13">
        <f>IF(ISBLANK(TCTACTE[[#This Row],[Monto]]),0,IF(ISBLANK(TCTACTE[[#This Row],[F. Cobro]]),E1111,0))</f>
        <v>0</v>
      </c>
      <c r="J1111" s="13">
        <f>SUBTOTAL(9,$I$2:I1111)</f>
        <v>0</v>
      </c>
    </row>
    <row r="1112" spans="1:10" x14ac:dyDescent="0.25">
      <c r="A1112" s="37"/>
      <c r="B1112" s="38"/>
      <c r="C1112" s="38"/>
      <c r="D1112" s="39"/>
      <c r="E1112" s="40"/>
      <c r="F1112" s="31" t="str">
        <f>IF(ISBLANK(TCTACTE[[#This Row],[F. Cobro]]),"Pendiente","Abonado")</f>
        <v>Pendiente</v>
      </c>
      <c r="G1112" s="37"/>
      <c r="H1112" s="45"/>
      <c r="I1112" s="13">
        <f>IF(ISBLANK(TCTACTE[[#This Row],[Monto]]),0,IF(ISBLANK(TCTACTE[[#This Row],[F. Cobro]]),E1112,0))</f>
        <v>0</v>
      </c>
      <c r="J1112" s="13">
        <f>SUBTOTAL(9,$I$2:I1112)</f>
        <v>0</v>
      </c>
    </row>
    <row r="1113" spans="1:10" x14ac:dyDescent="0.25">
      <c r="A1113" s="37"/>
      <c r="B1113" s="38"/>
      <c r="C1113" s="38"/>
      <c r="D1113" s="39"/>
      <c r="E1113" s="40"/>
      <c r="F1113" s="31" t="str">
        <f>IF(ISBLANK(TCTACTE[[#This Row],[F. Cobro]]),"Pendiente","Abonado")</f>
        <v>Pendiente</v>
      </c>
      <c r="G1113" s="37"/>
      <c r="H1113" s="45"/>
      <c r="I1113" s="13">
        <f>IF(ISBLANK(TCTACTE[[#This Row],[Monto]]),0,IF(ISBLANK(TCTACTE[[#This Row],[F. Cobro]]),E1113,0))</f>
        <v>0</v>
      </c>
      <c r="J1113" s="13">
        <f>SUBTOTAL(9,$I$2:I1113)</f>
        <v>0</v>
      </c>
    </row>
    <row r="1114" spans="1:10" x14ac:dyDescent="0.25">
      <c r="A1114" s="37"/>
      <c r="B1114" s="38"/>
      <c r="C1114" s="38"/>
      <c r="D1114" s="39"/>
      <c r="E1114" s="40"/>
      <c r="F1114" s="31" t="str">
        <f>IF(ISBLANK(TCTACTE[[#This Row],[F. Cobro]]),"Pendiente","Abonado")</f>
        <v>Pendiente</v>
      </c>
      <c r="G1114" s="37"/>
      <c r="H1114" s="45"/>
      <c r="I1114" s="13">
        <f>IF(ISBLANK(TCTACTE[[#This Row],[Monto]]),0,IF(ISBLANK(TCTACTE[[#This Row],[F. Cobro]]),E1114,0))</f>
        <v>0</v>
      </c>
      <c r="J1114" s="13">
        <f>SUBTOTAL(9,$I$2:I1114)</f>
        <v>0</v>
      </c>
    </row>
    <row r="1115" spans="1:10" x14ac:dyDescent="0.25">
      <c r="A1115" s="37"/>
      <c r="B1115" s="38"/>
      <c r="C1115" s="38"/>
      <c r="D1115" s="39"/>
      <c r="E1115" s="40"/>
      <c r="F1115" s="31" t="str">
        <f>IF(ISBLANK(TCTACTE[[#This Row],[F. Cobro]]),"Pendiente","Abonado")</f>
        <v>Pendiente</v>
      </c>
      <c r="G1115" s="37"/>
      <c r="H1115" s="45"/>
      <c r="I1115" s="13">
        <f>IF(ISBLANK(TCTACTE[[#This Row],[Monto]]),0,IF(ISBLANK(TCTACTE[[#This Row],[F. Cobro]]),E1115,0))</f>
        <v>0</v>
      </c>
      <c r="J1115" s="13">
        <f>SUBTOTAL(9,$I$2:I1115)</f>
        <v>0</v>
      </c>
    </row>
    <row r="1116" spans="1:10" x14ac:dyDescent="0.25">
      <c r="A1116" s="37"/>
      <c r="B1116" s="38"/>
      <c r="C1116" s="38"/>
      <c r="D1116" s="39"/>
      <c r="E1116" s="40"/>
      <c r="F1116" s="31" t="str">
        <f>IF(ISBLANK(TCTACTE[[#This Row],[F. Cobro]]),"Pendiente","Abonado")</f>
        <v>Pendiente</v>
      </c>
      <c r="G1116" s="37"/>
      <c r="H1116" s="45"/>
      <c r="I1116" s="13">
        <f>IF(ISBLANK(TCTACTE[[#This Row],[Monto]]),0,IF(ISBLANK(TCTACTE[[#This Row],[F. Cobro]]),E1116,0))</f>
        <v>0</v>
      </c>
      <c r="J1116" s="13">
        <f>SUBTOTAL(9,$I$2:I1116)</f>
        <v>0</v>
      </c>
    </row>
    <row r="1117" spans="1:10" x14ac:dyDescent="0.25">
      <c r="A1117" s="37"/>
      <c r="B1117" s="38"/>
      <c r="C1117" s="38"/>
      <c r="D1117" s="39"/>
      <c r="E1117" s="40"/>
      <c r="F1117" s="31" t="str">
        <f>IF(ISBLANK(TCTACTE[[#This Row],[F. Cobro]]),"Pendiente","Abonado")</f>
        <v>Pendiente</v>
      </c>
      <c r="G1117" s="37"/>
      <c r="H1117" s="45"/>
      <c r="I1117" s="13">
        <f>IF(ISBLANK(TCTACTE[[#This Row],[Monto]]),0,IF(ISBLANK(TCTACTE[[#This Row],[F. Cobro]]),E1117,0))</f>
        <v>0</v>
      </c>
      <c r="J1117" s="13">
        <f>SUBTOTAL(9,$I$2:I1117)</f>
        <v>0</v>
      </c>
    </row>
    <row r="1118" spans="1:10" x14ac:dyDescent="0.25">
      <c r="A1118" s="37"/>
      <c r="B1118" s="38"/>
      <c r="C1118" s="38"/>
      <c r="D1118" s="39"/>
      <c r="E1118" s="40"/>
      <c r="F1118" s="31" t="str">
        <f>IF(ISBLANK(TCTACTE[[#This Row],[F. Cobro]]),"Pendiente","Abonado")</f>
        <v>Pendiente</v>
      </c>
      <c r="G1118" s="37"/>
      <c r="H1118" s="45"/>
      <c r="I1118" s="13">
        <f>IF(ISBLANK(TCTACTE[[#This Row],[Monto]]),0,IF(ISBLANK(TCTACTE[[#This Row],[F. Cobro]]),E1118,0))</f>
        <v>0</v>
      </c>
      <c r="J1118" s="13">
        <f>SUBTOTAL(9,$I$2:I1118)</f>
        <v>0</v>
      </c>
    </row>
    <row r="1119" spans="1:10" x14ac:dyDescent="0.25">
      <c r="A1119" s="37"/>
      <c r="B1119" s="38"/>
      <c r="C1119" s="38"/>
      <c r="D1119" s="39"/>
      <c r="E1119" s="40"/>
      <c r="F1119" s="31" t="str">
        <f>IF(ISBLANK(TCTACTE[[#This Row],[F. Cobro]]),"Pendiente","Abonado")</f>
        <v>Pendiente</v>
      </c>
      <c r="G1119" s="37"/>
      <c r="H1119" s="45"/>
      <c r="I1119" s="13">
        <f>IF(ISBLANK(TCTACTE[[#This Row],[Monto]]),0,IF(ISBLANK(TCTACTE[[#This Row],[F. Cobro]]),E1119,0))</f>
        <v>0</v>
      </c>
      <c r="J1119" s="13">
        <f>SUBTOTAL(9,$I$2:I1119)</f>
        <v>0</v>
      </c>
    </row>
    <row r="1120" spans="1:10" x14ac:dyDescent="0.25">
      <c r="A1120" s="37"/>
      <c r="B1120" s="38"/>
      <c r="C1120" s="38"/>
      <c r="D1120" s="39"/>
      <c r="E1120" s="40"/>
      <c r="F1120" s="31" t="str">
        <f>IF(ISBLANK(TCTACTE[[#This Row],[F. Cobro]]),"Pendiente","Abonado")</f>
        <v>Pendiente</v>
      </c>
      <c r="G1120" s="37"/>
      <c r="H1120" s="45"/>
      <c r="I1120" s="13">
        <f>IF(ISBLANK(TCTACTE[[#This Row],[Monto]]),0,IF(ISBLANK(TCTACTE[[#This Row],[F. Cobro]]),E1120,0))</f>
        <v>0</v>
      </c>
      <c r="J1120" s="13">
        <f>SUBTOTAL(9,$I$2:I1120)</f>
        <v>0</v>
      </c>
    </row>
    <row r="1121" spans="1:10" x14ac:dyDescent="0.25">
      <c r="A1121" s="37"/>
      <c r="B1121" s="38"/>
      <c r="C1121" s="38"/>
      <c r="D1121" s="39"/>
      <c r="E1121" s="40"/>
      <c r="F1121" s="31" t="str">
        <f>IF(ISBLANK(TCTACTE[[#This Row],[F. Cobro]]),"Pendiente","Abonado")</f>
        <v>Pendiente</v>
      </c>
      <c r="G1121" s="37"/>
      <c r="H1121" s="45"/>
      <c r="I1121" s="13">
        <f>IF(ISBLANK(TCTACTE[[#This Row],[Monto]]),0,IF(ISBLANK(TCTACTE[[#This Row],[F. Cobro]]),E1121,0))</f>
        <v>0</v>
      </c>
      <c r="J1121" s="13">
        <f>SUBTOTAL(9,$I$2:I1121)</f>
        <v>0</v>
      </c>
    </row>
    <row r="1122" spans="1:10" x14ac:dyDescent="0.25">
      <c r="A1122" s="37"/>
      <c r="B1122" s="38"/>
      <c r="C1122" s="38"/>
      <c r="D1122" s="39"/>
      <c r="E1122" s="40"/>
      <c r="F1122" s="31" t="str">
        <f>IF(ISBLANK(TCTACTE[[#This Row],[F. Cobro]]),"Pendiente","Abonado")</f>
        <v>Pendiente</v>
      </c>
      <c r="G1122" s="37"/>
      <c r="H1122" s="45"/>
      <c r="I1122" s="13">
        <f>IF(ISBLANK(TCTACTE[[#This Row],[Monto]]),0,IF(ISBLANK(TCTACTE[[#This Row],[F. Cobro]]),E1122,0))</f>
        <v>0</v>
      </c>
      <c r="J1122" s="13">
        <f>SUBTOTAL(9,$I$2:I1122)</f>
        <v>0</v>
      </c>
    </row>
    <row r="1123" spans="1:10" x14ac:dyDescent="0.25">
      <c r="A1123" s="37"/>
      <c r="B1123" s="38"/>
      <c r="C1123" s="38"/>
      <c r="D1123" s="39"/>
      <c r="E1123" s="40"/>
      <c r="F1123" s="31" t="str">
        <f>IF(ISBLANK(TCTACTE[[#This Row],[F. Cobro]]),"Pendiente","Abonado")</f>
        <v>Pendiente</v>
      </c>
      <c r="G1123" s="37"/>
      <c r="H1123" s="45"/>
      <c r="I1123" s="13">
        <f>IF(ISBLANK(TCTACTE[[#This Row],[Monto]]),0,IF(ISBLANK(TCTACTE[[#This Row],[F. Cobro]]),E1123,0))</f>
        <v>0</v>
      </c>
      <c r="J1123" s="13">
        <f>SUBTOTAL(9,$I$2:I1123)</f>
        <v>0</v>
      </c>
    </row>
    <row r="1124" spans="1:10" x14ac:dyDescent="0.25">
      <c r="A1124" s="37"/>
      <c r="B1124" s="38"/>
      <c r="C1124" s="38"/>
      <c r="D1124" s="39"/>
      <c r="E1124" s="40"/>
      <c r="F1124" s="31" t="str">
        <f>IF(ISBLANK(TCTACTE[[#This Row],[F. Cobro]]),"Pendiente","Abonado")</f>
        <v>Pendiente</v>
      </c>
      <c r="G1124" s="37"/>
      <c r="H1124" s="45"/>
      <c r="I1124" s="13">
        <f>IF(ISBLANK(TCTACTE[[#This Row],[Monto]]),0,IF(ISBLANK(TCTACTE[[#This Row],[F. Cobro]]),E1124,0))</f>
        <v>0</v>
      </c>
      <c r="J1124" s="13">
        <f>SUBTOTAL(9,$I$2:I1124)</f>
        <v>0</v>
      </c>
    </row>
    <row r="1125" spans="1:10" x14ac:dyDescent="0.25">
      <c r="A1125" s="37"/>
      <c r="B1125" s="38"/>
      <c r="C1125" s="38"/>
      <c r="D1125" s="39"/>
      <c r="E1125" s="40"/>
      <c r="F1125" s="31" t="str">
        <f>IF(ISBLANK(TCTACTE[[#This Row],[F. Cobro]]),"Pendiente","Abonado")</f>
        <v>Pendiente</v>
      </c>
      <c r="G1125" s="37"/>
      <c r="H1125" s="45"/>
      <c r="I1125" s="13">
        <f>IF(ISBLANK(TCTACTE[[#This Row],[Monto]]),0,IF(ISBLANK(TCTACTE[[#This Row],[F. Cobro]]),E1125,0))</f>
        <v>0</v>
      </c>
      <c r="J1125" s="13">
        <f>SUBTOTAL(9,$I$2:I1125)</f>
        <v>0</v>
      </c>
    </row>
    <row r="1126" spans="1:10" x14ac:dyDescent="0.25">
      <c r="A1126" s="37"/>
      <c r="B1126" s="38"/>
      <c r="C1126" s="38"/>
      <c r="D1126" s="39"/>
      <c r="E1126" s="40"/>
      <c r="F1126" s="31" t="str">
        <f>IF(ISBLANK(TCTACTE[[#This Row],[F. Cobro]]),"Pendiente","Abonado")</f>
        <v>Pendiente</v>
      </c>
      <c r="G1126" s="37"/>
      <c r="H1126" s="45"/>
      <c r="I1126" s="13">
        <f>IF(ISBLANK(TCTACTE[[#This Row],[Monto]]),0,IF(ISBLANK(TCTACTE[[#This Row],[F. Cobro]]),E1126,0))</f>
        <v>0</v>
      </c>
      <c r="J1126" s="13">
        <f>SUBTOTAL(9,$I$2:I1126)</f>
        <v>0</v>
      </c>
    </row>
    <row r="1127" spans="1:10" x14ac:dyDescent="0.25">
      <c r="A1127" s="37"/>
      <c r="B1127" s="38"/>
      <c r="C1127" s="38"/>
      <c r="D1127" s="39"/>
      <c r="E1127" s="40"/>
      <c r="F1127" s="31" t="str">
        <f>IF(ISBLANK(TCTACTE[[#This Row],[F. Cobro]]),"Pendiente","Abonado")</f>
        <v>Pendiente</v>
      </c>
      <c r="G1127" s="37"/>
      <c r="H1127" s="45"/>
      <c r="I1127" s="13">
        <f>IF(ISBLANK(TCTACTE[[#This Row],[Monto]]),0,IF(ISBLANK(TCTACTE[[#This Row],[F. Cobro]]),E1127,0))</f>
        <v>0</v>
      </c>
      <c r="J1127" s="13">
        <f>SUBTOTAL(9,$I$2:I1127)</f>
        <v>0</v>
      </c>
    </row>
    <row r="1128" spans="1:10" x14ac:dyDescent="0.25">
      <c r="A1128" s="37"/>
      <c r="B1128" s="38"/>
      <c r="C1128" s="38"/>
      <c r="D1128" s="39"/>
      <c r="E1128" s="40"/>
      <c r="F1128" s="31" t="str">
        <f>IF(ISBLANK(TCTACTE[[#This Row],[F. Cobro]]),"Pendiente","Abonado")</f>
        <v>Pendiente</v>
      </c>
      <c r="G1128" s="37"/>
      <c r="H1128" s="45"/>
      <c r="I1128" s="13">
        <f>IF(ISBLANK(TCTACTE[[#This Row],[Monto]]),0,IF(ISBLANK(TCTACTE[[#This Row],[F. Cobro]]),E1128,0))</f>
        <v>0</v>
      </c>
      <c r="J1128" s="13">
        <f>SUBTOTAL(9,$I$2:I1128)</f>
        <v>0</v>
      </c>
    </row>
    <row r="1129" spans="1:10" x14ac:dyDescent="0.25">
      <c r="A1129" s="37"/>
      <c r="B1129" s="38"/>
      <c r="C1129" s="38"/>
      <c r="D1129" s="39"/>
      <c r="E1129" s="40"/>
      <c r="F1129" s="31" t="str">
        <f>IF(ISBLANK(TCTACTE[[#This Row],[F. Cobro]]),"Pendiente","Abonado")</f>
        <v>Pendiente</v>
      </c>
      <c r="G1129" s="37"/>
      <c r="H1129" s="45"/>
      <c r="I1129" s="13">
        <f>IF(ISBLANK(TCTACTE[[#This Row],[Monto]]),0,IF(ISBLANK(TCTACTE[[#This Row],[F. Cobro]]),E1129,0))</f>
        <v>0</v>
      </c>
      <c r="J1129" s="13">
        <f>SUBTOTAL(9,$I$2:I1129)</f>
        <v>0</v>
      </c>
    </row>
    <row r="1130" spans="1:10" x14ac:dyDescent="0.25">
      <c r="A1130" s="37"/>
      <c r="B1130" s="38"/>
      <c r="C1130" s="38"/>
      <c r="D1130" s="39"/>
      <c r="E1130" s="40"/>
      <c r="F1130" s="31" t="str">
        <f>IF(ISBLANK(TCTACTE[[#This Row],[F. Cobro]]),"Pendiente","Abonado")</f>
        <v>Pendiente</v>
      </c>
      <c r="G1130" s="37"/>
      <c r="H1130" s="45"/>
      <c r="I1130" s="13">
        <f>IF(ISBLANK(TCTACTE[[#This Row],[Monto]]),0,IF(ISBLANK(TCTACTE[[#This Row],[F. Cobro]]),E1130,0))</f>
        <v>0</v>
      </c>
      <c r="J1130" s="13">
        <f>SUBTOTAL(9,$I$2:I1130)</f>
        <v>0</v>
      </c>
    </row>
    <row r="1131" spans="1:10" x14ac:dyDescent="0.25">
      <c r="A1131" s="37"/>
      <c r="B1131" s="38"/>
      <c r="C1131" s="38"/>
      <c r="D1131" s="39"/>
      <c r="E1131" s="40"/>
      <c r="F1131" s="31" t="str">
        <f>IF(ISBLANK(TCTACTE[[#This Row],[F. Cobro]]),"Pendiente","Abonado")</f>
        <v>Pendiente</v>
      </c>
      <c r="G1131" s="37"/>
      <c r="H1131" s="45"/>
      <c r="I1131" s="13">
        <f>IF(ISBLANK(TCTACTE[[#This Row],[Monto]]),0,IF(ISBLANK(TCTACTE[[#This Row],[F. Cobro]]),E1131,0))</f>
        <v>0</v>
      </c>
      <c r="J1131" s="13">
        <f>SUBTOTAL(9,$I$2:I1131)</f>
        <v>0</v>
      </c>
    </row>
    <row r="1132" spans="1:10" x14ac:dyDescent="0.25">
      <c r="A1132" s="37"/>
      <c r="B1132" s="38"/>
      <c r="C1132" s="38"/>
      <c r="D1132" s="39"/>
      <c r="E1132" s="40"/>
      <c r="F1132" s="31" t="str">
        <f>IF(ISBLANK(TCTACTE[[#This Row],[F. Cobro]]),"Pendiente","Abonado")</f>
        <v>Pendiente</v>
      </c>
      <c r="G1132" s="37"/>
      <c r="H1132" s="45"/>
      <c r="I1132" s="13">
        <f>IF(ISBLANK(TCTACTE[[#This Row],[Monto]]),0,IF(ISBLANK(TCTACTE[[#This Row],[F. Cobro]]),E1132,0))</f>
        <v>0</v>
      </c>
      <c r="J1132" s="13">
        <f>SUBTOTAL(9,$I$2:I1132)</f>
        <v>0</v>
      </c>
    </row>
    <row r="1133" spans="1:10" x14ac:dyDescent="0.25">
      <c r="A1133" s="37"/>
      <c r="B1133" s="38"/>
      <c r="C1133" s="38"/>
      <c r="D1133" s="39"/>
      <c r="E1133" s="40"/>
      <c r="F1133" s="31" t="str">
        <f>IF(ISBLANK(TCTACTE[[#This Row],[F. Cobro]]),"Pendiente","Abonado")</f>
        <v>Pendiente</v>
      </c>
      <c r="G1133" s="37"/>
      <c r="H1133" s="45"/>
      <c r="I1133" s="13">
        <f>IF(ISBLANK(TCTACTE[[#This Row],[Monto]]),0,IF(ISBLANK(TCTACTE[[#This Row],[F. Cobro]]),E1133,0))</f>
        <v>0</v>
      </c>
      <c r="J1133" s="13">
        <f>SUBTOTAL(9,$I$2:I1133)</f>
        <v>0</v>
      </c>
    </row>
    <row r="1134" spans="1:10" x14ac:dyDescent="0.25">
      <c r="A1134" s="37"/>
      <c r="B1134" s="38"/>
      <c r="C1134" s="38"/>
      <c r="D1134" s="39"/>
      <c r="E1134" s="40"/>
      <c r="F1134" s="31" t="str">
        <f>IF(ISBLANK(TCTACTE[[#This Row],[F. Cobro]]),"Pendiente","Abonado")</f>
        <v>Pendiente</v>
      </c>
      <c r="G1134" s="37"/>
      <c r="H1134" s="45"/>
      <c r="I1134" s="13">
        <f>IF(ISBLANK(TCTACTE[[#This Row],[Monto]]),0,IF(ISBLANK(TCTACTE[[#This Row],[F. Cobro]]),E1134,0))</f>
        <v>0</v>
      </c>
      <c r="J1134" s="13">
        <f>SUBTOTAL(9,$I$2:I1134)</f>
        <v>0</v>
      </c>
    </row>
    <row r="1135" spans="1:10" x14ac:dyDescent="0.25">
      <c r="A1135" s="37"/>
      <c r="B1135" s="38"/>
      <c r="C1135" s="38"/>
      <c r="D1135" s="39"/>
      <c r="E1135" s="40"/>
      <c r="F1135" s="31" t="str">
        <f>IF(ISBLANK(TCTACTE[[#This Row],[F. Cobro]]),"Pendiente","Abonado")</f>
        <v>Pendiente</v>
      </c>
      <c r="G1135" s="37"/>
      <c r="H1135" s="45"/>
      <c r="I1135" s="13">
        <f>IF(ISBLANK(TCTACTE[[#This Row],[Monto]]),0,IF(ISBLANK(TCTACTE[[#This Row],[F. Cobro]]),E1135,0))</f>
        <v>0</v>
      </c>
      <c r="J1135" s="13">
        <f>SUBTOTAL(9,$I$2:I1135)</f>
        <v>0</v>
      </c>
    </row>
    <row r="1136" spans="1:10" x14ac:dyDescent="0.25">
      <c r="A1136" s="37"/>
      <c r="B1136" s="38"/>
      <c r="C1136" s="38"/>
      <c r="D1136" s="39"/>
      <c r="E1136" s="40"/>
      <c r="F1136" s="31" t="str">
        <f>IF(ISBLANK(TCTACTE[[#This Row],[F. Cobro]]),"Pendiente","Abonado")</f>
        <v>Pendiente</v>
      </c>
      <c r="G1136" s="37"/>
      <c r="H1136" s="45"/>
      <c r="I1136" s="13">
        <f>IF(ISBLANK(TCTACTE[[#This Row],[Monto]]),0,IF(ISBLANK(TCTACTE[[#This Row],[F. Cobro]]),E1136,0))</f>
        <v>0</v>
      </c>
      <c r="J1136" s="13">
        <f>SUBTOTAL(9,$I$2:I1136)</f>
        <v>0</v>
      </c>
    </row>
    <row r="1137" spans="1:10" x14ac:dyDescent="0.25">
      <c r="A1137" s="37"/>
      <c r="B1137" s="38"/>
      <c r="C1137" s="38"/>
      <c r="D1137" s="39"/>
      <c r="E1137" s="40"/>
      <c r="F1137" s="31" t="str">
        <f>IF(ISBLANK(TCTACTE[[#This Row],[F. Cobro]]),"Pendiente","Abonado")</f>
        <v>Pendiente</v>
      </c>
      <c r="G1137" s="37"/>
      <c r="H1137" s="45"/>
      <c r="I1137" s="13">
        <f>IF(ISBLANK(TCTACTE[[#This Row],[Monto]]),0,IF(ISBLANK(TCTACTE[[#This Row],[F. Cobro]]),E1137,0))</f>
        <v>0</v>
      </c>
      <c r="J1137" s="13">
        <f>SUBTOTAL(9,$I$2:I1137)</f>
        <v>0</v>
      </c>
    </row>
    <row r="1138" spans="1:10" x14ac:dyDescent="0.25">
      <c r="A1138" s="37"/>
      <c r="B1138" s="38"/>
      <c r="C1138" s="38"/>
      <c r="D1138" s="39"/>
      <c r="E1138" s="40"/>
      <c r="F1138" s="31" t="str">
        <f>IF(ISBLANK(TCTACTE[[#This Row],[F. Cobro]]),"Pendiente","Abonado")</f>
        <v>Pendiente</v>
      </c>
      <c r="G1138" s="37"/>
      <c r="H1138" s="45"/>
      <c r="I1138" s="13">
        <f>IF(ISBLANK(TCTACTE[[#This Row],[Monto]]),0,IF(ISBLANK(TCTACTE[[#This Row],[F. Cobro]]),E1138,0))</f>
        <v>0</v>
      </c>
      <c r="J1138" s="13">
        <f>SUBTOTAL(9,$I$2:I1138)</f>
        <v>0</v>
      </c>
    </row>
    <row r="1139" spans="1:10" x14ac:dyDescent="0.25">
      <c r="A1139" s="37"/>
      <c r="B1139" s="38"/>
      <c r="C1139" s="38"/>
      <c r="D1139" s="39"/>
      <c r="E1139" s="40"/>
      <c r="F1139" s="31" t="str">
        <f>IF(ISBLANK(TCTACTE[[#This Row],[F. Cobro]]),"Pendiente","Abonado")</f>
        <v>Pendiente</v>
      </c>
      <c r="G1139" s="37"/>
      <c r="H1139" s="45"/>
      <c r="I1139" s="13">
        <f>IF(ISBLANK(TCTACTE[[#This Row],[Monto]]),0,IF(ISBLANK(TCTACTE[[#This Row],[F. Cobro]]),E1139,0))</f>
        <v>0</v>
      </c>
      <c r="J1139" s="13">
        <f>SUBTOTAL(9,$I$2:I1139)</f>
        <v>0</v>
      </c>
    </row>
    <row r="1140" spans="1:10" x14ac:dyDescent="0.25">
      <c r="A1140" s="37"/>
      <c r="B1140" s="38"/>
      <c r="C1140" s="38"/>
      <c r="D1140" s="39"/>
      <c r="E1140" s="40"/>
      <c r="F1140" s="31" t="str">
        <f>IF(ISBLANK(TCTACTE[[#This Row],[F. Cobro]]),"Pendiente","Abonado")</f>
        <v>Pendiente</v>
      </c>
      <c r="G1140" s="37"/>
      <c r="H1140" s="45"/>
      <c r="I1140" s="13">
        <f>IF(ISBLANK(TCTACTE[[#This Row],[Monto]]),0,IF(ISBLANK(TCTACTE[[#This Row],[F. Cobro]]),E1140,0))</f>
        <v>0</v>
      </c>
      <c r="J1140" s="13">
        <f>SUBTOTAL(9,$I$2:I1140)</f>
        <v>0</v>
      </c>
    </row>
    <row r="1141" spans="1:10" x14ac:dyDescent="0.25">
      <c r="A1141" s="37"/>
      <c r="B1141" s="38"/>
      <c r="C1141" s="38"/>
      <c r="D1141" s="39"/>
      <c r="E1141" s="40"/>
      <c r="F1141" s="31" t="str">
        <f>IF(ISBLANK(TCTACTE[[#This Row],[F. Cobro]]),"Pendiente","Abonado")</f>
        <v>Pendiente</v>
      </c>
      <c r="G1141" s="37"/>
      <c r="H1141" s="45"/>
      <c r="I1141" s="13">
        <f>IF(ISBLANK(TCTACTE[[#This Row],[Monto]]),0,IF(ISBLANK(TCTACTE[[#This Row],[F. Cobro]]),E1141,0))</f>
        <v>0</v>
      </c>
      <c r="J1141" s="13">
        <f>SUBTOTAL(9,$I$2:I1141)</f>
        <v>0</v>
      </c>
    </row>
    <row r="1142" spans="1:10" x14ac:dyDescent="0.25">
      <c r="A1142" s="37"/>
      <c r="B1142" s="38"/>
      <c r="C1142" s="38"/>
      <c r="D1142" s="39"/>
      <c r="E1142" s="40"/>
      <c r="F1142" s="31" t="str">
        <f>IF(ISBLANK(TCTACTE[[#This Row],[F. Cobro]]),"Pendiente","Abonado")</f>
        <v>Pendiente</v>
      </c>
      <c r="G1142" s="37"/>
      <c r="H1142" s="45"/>
      <c r="I1142" s="13">
        <f>IF(ISBLANK(TCTACTE[[#This Row],[Monto]]),0,IF(ISBLANK(TCTACTE[[#This Row],[F. Cobro]]),E1142,0))</f>
        <v>0</v>
      </c>
      <c r="J1142" s="13">
        <f>SUBTOTAL(9,$I$2:I1142)</f>
        <v>0</v>
      </c>
    </row>
    <row r="1143" spans="1:10" x14ac:dyDescent="0.25">
      <c r="A1143" s="37"/>
      <c r="B1143" s="38"/>
      <c r="C1143" s="38"/>
      <c r="D1143" s="39"/>
      <c r="E1143" s="40"/>
      <c r="F1143" s="31" t="str">
        <f>IF(ISBLANK(TCTACTE[[#This Row],[F. Cobro]]),"Pendiente","Abonado")</f>
        <v>Pendiente</v>
      </c>
      <c r="G1143" s="37"/>
      <c r="H1143" s="45"/>
      <c r="I1143" s="13">
        <f>IF(ISBLANK(TCTACTE[[#This Row],[Monto]]),0,IF(ISBLANK(TCTACTE[[#This Row],[F. Cobro]]),E1143,0))</f>
        <v>0</v>
      </c>
      <c r="J1143" s="13">
        <f>SUBTOTAL(9,$I$2:I1143)</f>
        <v>0</v>
      </c>
    </row>
    <row r="1144" spans="1:10" x14ac:dyDescent="0.25">
      <c r="A1144" s="37"/>
      <c r="B1144" s="38"/>
      <c r="C1144" s="38"/>
      <c r="D1144" s="39"/>
      <c r="E1144" s="40"/>
      <c r="F1144" s="31" t="str">
        <f>IF(ISBLANK(TCTACTE[[#This Row],[F. Cobro]]),"Pendiente","Abonado")</f>
        <v>Pendiente</v>
      </c>
      <c r="G1144" s="37"/>
      <c r="H1144" s="45"/>
      <c r="I1144" s="13">
        <f>IF(ISBLANK(TCTACTE[[#This Row],[Monto]]),0,IF(ISBLANK(TCTACTE[[#This Row],[F. Cobro]]),E1144,0))</f>
        <v>0</v>
      </c>
      <c r="J1144" s="13">
        <f>SUBTOTAL(9,$I$2:I1144)</f>
        <v>0</v>
      </c>
    </row>
    <row r="1145" spans="1:10" x14ac:dyDescent="0.25">
      <c r="A1145" s="37"/>
      <c r="B1145" s="38"/>
      <c r="C1145" s="38"/>
      <c r="D1145" s="39"/>
      <c r="E1145" s="40"/>
      <c r="F1145" s="31" t="str">
        <f>IF(ISBLANK(TCTACTE[[#This Row],[F. Cobro]]),"Pendiente","Abonado")</f>
        <v>Pendiente</v>
      </c>
      <c r="G1145" s="37"/>
      <c r="H1145" s="45"/>
      <c r="I1145" s="13">
        <f>IF(ISBLANK(TCTACTE[[#This Row],[Monto]]),0,IF(ISBLANK(TCTACTE[[#This Row],[F. Cobro]]),E1145,0))</f>
        <v>0</v>
      </c>
      <c r="J1145" s="13">
        <f>SUBTOTAL(9,$I$2:I1145)</f>
        <v>0</v>
      </c>
    </row>
    <row r="1146" spans="1:10" x14ac:dyDescent="0.25">
      <c r="A1146" s="37"/>
      <c r="B1146" s="38"/>
      <c r="C1146" s="38"/>
      <c r="D1146" s="39"/>
      <c r="E1146" s="40"/>
      <c r="F1146" s="31" t="str">
        <f>IF(ISBLANK(TCTACTE[[#This Row],[F. Cobro]]),"Pendiente","Abonado")</f>
        <v>Pendiente</v>
      </c>
      <c r="G1146" s="37"/>
      <c r="H1146" s="45"/>
      <c r="I1146" s="13">
        <f>IF(ISBLANK(TCTACTE[[#This Row],[Monto]]),0,IF(ISBLANK(TCTACTE[[#This Row],[F. Cobro]]),E1146,0))</f>
        <v>0</v>
      </c>
      <c r="J1146" s="13">
        <f>SUBTOTAL(9,$I$2:I1146)</f>
        <v>0</v>
      </c>
    </row>
    <row r="1147" spans="1:10" x14ac:dyDescent="0.25">
      <c r="A1147" s="37"/>
      <c r="B1147" s="38"/>
      <c r="C1147" s="38"/>
      <c r="D1147" s="39"/>
      <c r="E1147" s="40"/>
      <c r="F1147" s="31" t="str">
        <f>IF(ISBLANK(TCTACTE[[#This Row],[F. Cobro]]),"Pendiente","Abonado")</f>
        <v>Pendiente</v>
      </c>
      <c r="G1147" s="37"/>
      <c r="H1147" s="45"/>
      <c r="I1147" s="13">
        <f>IF(ISBLANK(TCTACTE[[#This Row],[Monto]]),0,IF(ISBLANK(TCTACTE[[#This Row],[F. Cobro]]),E1147,0))</f>
        <v>0</v>
      </c>
      <c r="J1147" s="13">
        <f>SUBTOTAL(9,$I$2:I1147)</f>
        <v>0</v>
      </c>
    </row>
    <row r="1148" spans="1:10" x14ac:dyDescent="0.25">
      <c r="A1148" s="37"/>
      <c r="B1148" s="38"/>
      <c r="C1148" s="38"/>
      <c r="D1148" s="39"/>
      <c r="E1148" s="40"/>
      <c r="F1148" s="31" t="str">
        <f>IF(ISBLANK(TCTACTE[[#This Row],[F. Cobro]]),"Pendiente","Abonado")</f>
        <v>Pendiente</v>
      </c>
      <c r="G1148" s="37"/>
      <c r="H1148" s="45"/>
      <c r="I1148" s="13">
        <f>IF(ISBLANK(TCTACTE[[#This Row],[Monto]]),0,IF(ISBLANK(TCTACTE[[#This Row],[F. Cobro]]),E1148,0))</f>
        <v>0</v>
      </c>
      <c r="J1148" s="13">
        <f>SUBTOTAL(9,$I$2:I1148)</f>
        <v>0</v>
      </c>
    </row>
    <row r="1149" spans="1:10" x14ac:dyDescent="0.25">
      <c r="A1149" s="37"/>
      <c r="B1149" s="38"/>
      <c r="C1149" s="38"/>
      <c r="D1149" s="39"/>
      <c r="E1149" s="40"/>
      <c r="F1149" s="31" t="str">
        <f>IF(ISBLANK(TCTACTE[[#This Row],[F. Cobro]]),"Pendiente","Abonado")</f>
        <v>Pendiente</v>
      </c>
      <c r="G1149" s="37"/>
      <c r="H1149" s="45"/>
      <c r="I1149" s="13">
        <f>IF(ISBLANK(TCTACTE[[#This Row],[Monto]]),0,IF(ISBLANK(TCTACTE[[#This Row],[F. Cobro]]),E1149,0))</f>
        <v>0</v>
      </c>
      <c r="J1149" s="13">
        <f>SUBTOTAL(9,$I$2:I1149)</f>
        <v>0</v>
      </c>
    </row>
    <row r="1150" spans="1:10" x14ac:dyDescent="0.25">
      <c r="A1150" s="37"/>
      <c r="B1150" s="38"/>
      <c r="C1150" s="38"/>
      <c r="D1150" s="39"/>
      <c r="E1150" s="40"/>
      <c r="F1150" s="31" t="str">
        <f>IF(ISBLANK(TCTACTE[[#This Row],[F. Cobro]]),"Pendiente","Abonado")</f>
        <v>Pendiente</v>
      </c>
      <c r="G1150" s="37"/>
      <c r="H1150" s="45"/>
      <c r="I1150" s="13">
        <f>IF(ISBLANK(TCTACTE[[#This Row],[Monto]]),0,IF(ISBLANK(TCTACTE[[#This Row],[F. Cobro]]),E1150,0))</f>
        <v>0</v>
      </c>
      <c r="J1150" s="13">
        <f>SUBTOTAL(9,$I$2:I1150)</f>
        <v>0</v>
      </c>
    </row>
    <row r="1151" spans="1:10" x14ac:dyDescent="0.25">
      <c r="A1151" s="37"/>
      <c r="B1151" s="38"/>
      <c r="C1151" s="38"/>
      <c r="D1151" s="39"/>
      <c r="E1151" s="40"/>
      <c r="F1151" s="31" t="str">
        <f>IF(ISBLANK(TCTACTE[[#This Row],[F. Cobro]]),"Pendiente","Abonado")</f>
        <v>Pendiente</v>
      </c>
      <c r="G1151" s="37"/>
      <c r="H1151" s="45"/>
      <c r="I1151" s="13">
        <f>IF(ISBLANK(TCTACTE[[#This Row],[Monto]]),0,IF(ISBLANK(TCTACTE[[#This Row],[F. Cobro]]),E1151,0))</f>
        <v>0</v>
      </c>
      <c r="J1151" s="13">
        <f>SUBTOTAL(9,$I$2:I1151)</f>
        <v>0</v>
      </c>
    </row>
    <row r="1152" spans="1:10" x14ac:dyDescent="0.25">
      <c r="A1152" s="37"/>
      <c r="B1152" s="38"/>
      <c r="C1152" s="38"/>
      <c r="D1152" s="39"/>
      <c r="E1152" s="40"/>
      <c r="F1152" s="31" t="str">
        <f>IF(ISBLANK(TCTACTE[[#This Row],[F. Cobro]]),"Pendiente","Abonado")</f>
        <v>Pendiente</v>
      </c>
      <c r="G1152" s="37"/>
      <c r="H1152" s="45"/>
      <c r="I1152" s="13">
        <f>IF(ISBLANK(TCTACTE[[#This Row],[Monto]]),0,IF(ISBLANK(TCTACTE[[#This Row],[F. Cobro]]),E1152,0))</f>
        <v>0</v>
      </c>
      <c r="J1152" s="13">
        <f>SUBTOTAL(9,$I$2:I1152)</f>
        <v>0</v>
      </c>
    </row>
    <row r="1153" spans="1:10" x14ac:dyDescent="0.25">
      <c r="A1153" s="37"/>
      <c r="B1153" s="38"/>
      <c r="C1153" s="38"/>
      <c r="D1153" s="39"/>
      <c r="E1153" s="40"/>
      <c r="F1153" s="31" t="str">
        <f>IF(ISBLANK(TCTACTE[[#This Row],[F. Cobro]]),"Pendiente","Abonado")</f>
        <v>Pendiente</v>
      </c>
      <c r="G1153" s="37"/>
      <c r="H1153" s="45"/>
      <c r="I1153" s="13">
        <f>IF(ISBLANK(TCTACTE[[#This Row],[Monto]]),0,IF(ISBLANK(TCTACTE[[#This Row],[F. Cobro]]),E1153,0))</f>
        <v>0</v>
      </c>
      <c r="J1153" s="13">
        <f>SUBTOTAL(9,$I$2:I1153)</f>
        <v>0</v>
      </c>
    </row>
    <row r="1154" spans="1:10" x14ac:dyDescent="0.25">
      <c r="A1154" s="37"/>
      <c r="B1154" s="38"/>
      <c r="C1154" s="38"/>
      <c r="D1154" s="39"/>
      <c r="E1154" s="40"/>
      <c r="F1154" s="31" t="str">
        <f>IF(ISBLANK(TCTACTE[[#This Row],[F. Cobro]]),"Pendiente","Abonado")</f>
        <v>Pendiente</v>
      </c>
      <c r="G1154" s="37"/>
      <c r="H1154" s="45"/>
      <c r="I1154" s="13">
        <f>IF(ISBLANK(TCTACTE[[#This Row],[Monto]]),0,IF(ISBLANK(TCTACTE[[#This Row],[F. Cobro]]),E1154,0))</f>
        <v>0</v>
      </c>
      <c r="J1154" s="13">
        <f>SUBTOTAL(9,$I$2:I1154)</f>
        <v>0</v>
      </c>
    </row>
    <row r="1155" spans="1:10" x14ac:dyDescent="0.25">
      <c r="A1155" s="37"/>
      <c r="B1155" s="38"/>
      <c r="C1155" s="38"/>
      <c r="D1155" s="39"/>
      <c r="E1155" s="40"/>
      <c r="F1155" s="31" t="str">
        <f>IF(ISBLANK(TCTACTE[[#This Row],[F. Cobro]]),"Pendiente","Abonado")</f>
        <v>Pendiente</v>
      </c>
      <c r="G1155" s="37"/>
      <c r="H1155" s="45"/>
      <c r="I1155" s="13">
        <f>IF(ISBLANK(TCTACTE[[#This Row],[Monto]]),0,IF(ISBLANK(TCTACTE[[#This Row],[F. Cobro]]),E1155,0))</f>
        <v>0</v>
      </c>
      <c r="J1155" s="13">
        <f>SUBTOTAL(9,$I$2:I1155)</f>
        <v>0</v>
      </c>
    </row>
    <row r="1156" spans="1:10" x14ac:dyDescent="0.25">
      <c r="A1156" s="37"/>
      <c r="B1156" s="38"/>
      <c r="C1156" s="38"/>
      <c r="D1156" s="39"/>
      <c r="E1156" s="40"/>
      <c r="F1156" s="31" t="str">
        <f>IF(ISBLANK(TCTACTE[[#This Row],[F. Cobro]]),"Pendiente","Abonado")</f>
        <v>Pendiente</v>
      </c>
      <c r="G1156" s="37"/>
      <c r="H1156" s="45"/>
      <c r="I1156" s="13">
        <f>IF(ISBLANK(TCTACTE[[#This Row],[Monto]]),0,IF(ISBLANK(TCTACTE[[#This Row],[F. Cobro]]),E1156,0))</f>
        <v>0</v>
      </c>
      <c r="J1156" s="13">
        <f>SUBTOTAL(9,$I$2:I1156)</f>
        <v>0</v>
      </c>
    </row>
    <row r="1157" spans="1:10" x14ac:dyDescent="0.25">
      <c r="A1157" s="37"/>
      <c r="B1157" s="38"/>
      <c r="C1157" s="38"/>
      <c r="D1157" s="39"/>
      <c r="E1157" s="40"/>
      <c r="F1157" s="31" t="str">
        <f>IF(ISBLANK(TCTACTE[[#This Row],[F. Cobro]]),"Pendiente","Abonado")</f>
        <v>Pendiente</v>
      </c>
      <c r="G1157" s="37"/>
      <c r="H1157" s="45"/>
      <c r="I1157" s="13">
        <f>IF(ISBLANK(TCTACTE[[#This Row],[Monto]]),0,IF(ISBLANK(TCTACTE[[#This Row],[F. Cobro]]),E1157,0))</f>
        <v>0</v>
      </c>
      <c r="J1157" s="13">
        <f>SUBTOTAL(9,$I$2:I1157)</f>
        <v>0</v>
      </c>
    </row>
    <row r="1158" spans="1:10" x14ac:dyDescent="0.25">
      <c r="A1158" s="37"/>
      <c r="B1158" s="38"/>
      <c r="C1158" s="38"/>
      <c r="D1158" s="39"/>
      <c r="E1158" s="40"/>
      <c r="F1158" s="31" t="str">
        <f>IF(ISBLANK(TCTACTE[[#This Row],[F. Cobro]]),"Pendiente","Abonado")</f>
        <v>Pendiente</v>
      </c>
      <c r="G1158" s="37"/>
      <c r="H1158" s="45"/>
      <c r="I1158" s="13">
        <f>IF(ISBLANK(TCTACTE[[#This Row],[Monto]]),0,IF(ISBLANK(TCTACTE[[#This Row],[F. Cobro]]),E1158,0))</f>
        <v>0</v>
      </c>
      <c r="J1158" s="13">
        <f>SUBTOTAL(9,$I$2:I1158)</f>
        <v>0</v>
      </c>
    </row>
    <row r="1159" spans="1:10" x14ac:dyDescent="0.25">
      <c r="A1159" s="37"/>
      <c r="B1159" s="38"/>
      <c r="C1159" s="38"/>
      <c r="D1159" s="39"/>
      <c r="E1159" s="40"/>
      <c r="F1159" s="31" t="str">
        <f>IF(ISBLANK(TCTACTE[[#This Row],[F. Cobro]]),"Pendiente","Abonado")</f>
        <v>Pendiente</v>
      </c>
      <c r="G1159" s="37"/>
      <c r="H1159" s="45"/>
      <c r="I1159" s="13">
        <f>IF(ISBLANK(TCTACTE[[#This Row],[Monto]]),0,IF(ISBLANK(TCTACTE[[#This Row],[F. Cobro]]),E1159,0))</f>
        <v>0</v>
      </c>
      <c r="J1159" s="13">
        <f>SUBTOTAL(9,$I$2:I1159)</f>
        <v>0</v>
      </c>
    </row>
    <row r="1160" spans="1:10" x14ac:dyDescent="0.25">
      <c r="A1160" s="37"/>
      <c r="B1160" s="38"/>
      <c r="C1160" s="38"/>
      <c r="D1160" s="39"/>
      <c r="E1160" s="40"/>
      <c r="F1160" s="31" t="str">
        <f>IF(ISBLANK(TCTACTE[[#This Row],[F. Cobro]]),"Pendiente","Abonado")</f>
        <v>Pendiente</v>
      </c>
      <c r="G1160" s="37"/>
      <c r="H1160" s="45"/>
      <c r="I1160" s="13">
        <f>IF(ISBLANK(TCTACTE[[#This Row],[Monto]]),0,IF(ISBLANK(TCTACTE[[#This Row],[F. Cobro]]),E1160,0))</f>
        <v>0</v>
      </c>
      <c r="J1160" s="13">
        <f>SUBTOTAL(9,$I$2:I1160)</f>
        <v>0</v>
      </c>
    </row>
    <row r="1161" spans="1:10" x14ac:dyDescent="0.25">
      <c r="A1161" s="37"/>
      <c r="B1161" s="38"/>
      <c r="C1161" s="38"/>
      <c r="D1161" s="39"/>
      <c r="E1161" s="40"/>
      <c r="F1161" s="31" t="str">
        <f>IF(ISBLANK(TCTACTE[[#This Row],[F. Cobro]]),"Pendiente","Abonado")</f>
        <v>Pendiente</v>
      </c>
      <c r="G1161" s="37"/>
      <c r="H1161" s="45"/>
      <c r="I1161" s="13">
        <f>IF(ISBLANK(TCTACTE[[#This Row],[Monto]]),0,IF(ISBLANK(TCTACTE[[#This Row],[F. Cobro]]),E1161,0))</f>
        <v>0</v>
      </c>
      <c r="J1161" s="13">
        <f>SUBTOTAL(9,$I$2:I1161)</f>
        <v>0</v>
      </c>
    </row>
    <row r="1162" spans="1:10" x14ac:dyDescent="0.25">
      <c r="A1162" s="37"/>
      <c r="B1162" s="38"/>
      <c r="C1162" s="38"/>
      <c r="D1162" s="39"/>
      <c r="E1162" s="40"/>
      <c r="F1162" s="31" t="str">
        <f>IF(ISBLANK(TCTACTE[[#This Row],[F. Cobro]]),"Pendiente","Abonado")</f>
        <v>Pendiente</v>
      </c>
      <c r="G1162" s="37"/>
      <c r="H1162" s="45"/>
      <c r="I1162" s="13">
        <f>IF(ISBLANK(TCTACTE[[#This Row],[Monto]]),0,IF(ISBLANK(TCTACTE[[#This Row],[F. Cobro]]),E1162,0))</f>
        <v>0</v>
      </c>
      <c r="J1162" s="13">
        <f>SUBTOTAL(9,$I$2:I1162)</f>
        <v>0</v>
      </c>
    </row>
    <row r="1163" spans="1:10" x14ac:dyDescent="0.25">
      <c r="A1163" s="37"/>
      <c r="B1163" s="38"/>
      <c r="C1163" s="38"/>
      <c r="D1163" s="39"/>
      <c r="E1163" s="40"/>
      <c r="F1163" s="31" t="str">
        <f>IF(ISBLANK(TCTACTE[[#This Row],[F. Cobro]]),"Pendiente","Abonado")</f>
        <v>Pendiente</v>
      </c>
      <c r="G1163" s="37"/>
      <c r="H1163" s="45"/>
      <c r="I1163" s="13">
        <f>IF(ISBLANK(TCTACTE[[#This Row],[Monto]]),0,IF(ISBLANK(TCTACTE[[#This Row],[F. Cobro]]),E1163,0))</f>
        <v>0</v>
      </c>
      <c r="J1163" s="13">
        <f>SUBTOTAL(9,$I$2:I1163)</f>
        <v>0</v>
      </c>
    </row>
    <row r="1164" spans="1:10" x14ac:dyDescent="0.25">
      <c r="A1164" s="37"/>
      <c r="B1164" s="38"/>
      <c r="C1164" s="38"/>
      <c r="D1164" s="39"/>
      <c r="E1164" s="40"/>
      <c r="F1164" s="31" t="str">
        <f>IF(ISBLANK(TCTACTE[[#This Row],[F. Cobro]]),"Pendiente","Abonado")</f>
        <v>Pendiente</v>
      </c>
      <c r="G1164" s="37"/>
      <c r="H1164" s="45"/>
      <c r="I1164" s="13">
        <f>IF(ISBLANK(TCTACTE[[#This Row],[Monto]]),0,IF(ISBLANK(TCTACTE[[#This Row],[F. Cobro]]),E1164,0))</f>
        <v>0</v>
      </c>
      <c r="J1164" s="13">
        <f>SUBTOTAL(9,$I$2:I1164)</f>
        <v>0</v>
      </c>
    </row>
    <row r="1165" spans="1:10" x14ac:dyDescent="0.25">
      <c r="A1165" s="37"/>
      <c r="B1165" s="38"/>
      <c r="C1165" s="38"/>
      <c r="D1165" s="39"/>
      <c r="E1165" s="40"/>
      <c r="F1165" s="31" t="str">
        <f>IF(ISBLANK(TCTACTE[[#This Row],[F. Cobro]]),"Pendiente","Abonado")</f>
        <v>Pendiente</v>
      </c>
      <c r="G1165" s="37"/>
      <c r="H1165" s="45"/>
      <c r="I1165" s="13">
        <f>IF(ISBLANK(TCTACTE[[#This Row],[Monto]]),0,IF(ISBLANK(TCTACTE[[#This Row],[F. Cobro]]),E1165,0))</f>
        <v>0</v>
      </c>
      <c r="J1165" s="13">
        <f>SUBTOTAL(9,$I$2:I1165)</f>
        <v>0</v>
      </c>
    </row>
    <row r="1166" spans="1:10" x14ac:dyDescent="0.25">
      <c r="A1166" s="37"/>
      <c r="B1166" s="38"/>
      <c r="C1166" s="38"/>
      <c r="D1166" s="39"/>
      <c r="E1166" s="40"/>
      <c r="F1166" s="31" t="str">
        <f>IF(ISBLANK(TCTACTE[[#This Row],[F. Cobro]]),"Pendiente","Abonado")</f>
        <v>Pendiente</v>
      </c>
      <c r="G1166" s="37"/>
      <c r="H1166" s="45"/>
      <c r="I1166" s="13">
        <f>IF(ISBLANK(TCTACTE[[#This Row],[Monto]]),0,IF(ISBLANK(TCTACTE[[#This Row],[F. Cobro]]),E1166,0))</f>
        <v>0</v>
      </c>
      <c r="J1166" s="13">
        <f>SUBTOTAL(9,$I$2:I1166)</f>
        <v>0</v>
      </c>
    </row>
    <row r="1167" spans="1:10" x14ac:dyDescent="0.25">
      <c r="A1167" s="37"/>
      <c r="B1167" s="38"/>
      <c r="C1167" s="38"/>
      <c r="D1167" s="39"/>
      <c r="E1167" s="40"/>
      <c r="F1167" s="31" t="str">
        <f>IF(ISBLANK(TCTACTE[[#This Row],[F. Cobro]]),"Pendiente","Abonado")</f>
        <v>Pendiente</v>
      </c>
      <c r="G1167" s="37"/>
      <c r="H1167" s="45"/>
      <c r="I1167" s="13">
        <f>IF(ISBLANK(TCTACTE[[#This Row],[Monto]]),0,IF(ISBLANK(TCTACTE[[#This Row],[F. Cobro]]),E1167,0))</f>
        <v>0</v>
      </c>
      <c r="J1167" s="13">
        <f>SUBTOTAL(9,$I$2:I1167)</f>
        <v>0</v>
      </c>
    </row>
    <row r="1168" spans="1:10" x14ac:dyDescent="0.25">
      <c r="A1168" s="37"/>
      <c r="B1168" s="38"/>
      <c r="C1168" s="38"/>
      <c r="D1168" s="39"/>
      <c r="E1168" s="40"/>
      <c r="F1168" s="31" t="str">
        <f>IF(ISBLANK(TCTACTE[[#This Row],[F. Cobro]]),"Pendiente","Abonado")</f>
        <v>Pendiente</v>
      </c>
      <c r="G1168" s="37"/>
      <c r="H1168" s="45"/>
      <c r="I1168" s="13">
        <f>IF(ISBLANK(TCTACTE[[#This Row],[Monto]]),0,IF(ISBLANK(TCTACTE[[#This Row],[F. Cobro]]),E1168,0))</f>
        <v>0</v>
      </c>
      <c r="J1168" s="13">
        <f>SUBTOTAL(9,$I$2:I1168)</f>
        <v>0</v>
      </c>
    </row>
    <row r="1169" spans="1:10" x14ac:dyDescent="0.25">
      <c r="A1169" s="37"/>
      <c r="B1169" s="38"/>
      <c r="C1169" s="38"/>
      <c r="D1169" s="39"/>
      <c r="E1169" s="40"/>
      <c r="F1169" s="31" t="str">
        <f>IF(ISBLANK(TCTACTE[[#This Row],[F. Cobro]]),"Pendiente","Abonado")</f>
        <v>Pendiente</v>
      </c>
      <c r="G1169" s="37"/>
      <c r="H1169" s="45"/>
      <c r="I1169" s="13">
        <f>IF(ISBLANK(TCTACTE[[#This Row],[Monto]]),0,IF(ISBLANK(TCTACTE[[#This Row],[F. Cobro]]),E1169,0))</f>
        <v>0</v>
      </c>
      <c r="J1169" s="13">
        <f>SUBTOTAL(9,$I$2:I1169)</f>
        <v>0</v>
      </c>
    </row>
    <row r="1170" spans="1:10" x14ac:dyDescent="0.25">
      <c r="A1170" s="37"/>
      <c r="B1170" s="38"/>
      <c r="C1170" s="38"/>
      <c r="D1170" s="39"/>
      <c r="E1170" s="40"/>
      <c r="F1170" s="31" t="str">
        <f>IF(ISBLANK(TCTACTE[[#This Row],[F. Cobro]]),"Pendiente","Abonado")</f>
        <v>Pendiente</v>
      </c>
      <c r="G1170" s="37"/>
      <c r="H1170" s="45"/>
      <c r="I1170" s="13">
        <f>IF(ISBLANK(TCTACTE[[#This Row],[Monto]]),0,IF(ISBLANK(TCTACTE[[#This Row],[F. Cobro]]),E1170,0))</f>
        <v>0</v>
      </c>
      <c r="J1170" s="13">
        <f>SUBTOTAL(9,$I$2:I1170)</f>
        <v>0</v>
      </c>
    </row>
    <row r="1171" spans="1:10" x14ac:dyDescent="0.25">
      <c r="A1171" s="37"/>
      <c r="B1171" s="38"/>
      <c r="C1171" s="38"/>
      <c r="D1171" s="39"/>
      <c r="E1171" s="40"/>
      <c r="F1171" s="31" t="str">
        <f>IF(ISBLANK(TCTACTE[[#This Row],[F. Cobro]]),"Pendiente","Abonado")</f>
        <v>Pendiente</v>
      </c>
      <c r="G1171" s="37"/>
      <c r="H1171" s="45"/>
      <c r="I1171" s="13">
        <f>IF(ISBLANK(TCTACTE[[#This Row],[Monto]]),0,IF(ISBLANK(TCTACTE[[#This Row],[F. Cobro]]),E1171,0))</f>
        <v>0</v>
      </c>
      <c r="J1171" s="13">
        <f>SUBTOTAL(9,$I$2:I1171)</f>
        <v>0</v>
      </c>
    </row>
    <row r="1172" spans="1:10" x14ac:dyDescent="0.25">
      <c r="A1172" s="37"/>
      <c r="B1172" s="38"/>
      <c r="C1172" s="38"/>
      <c r="D1172" s="39"/>
      <c r="E1172" s="40"/>
      <c r="F1172" s="31" t="str">
        <f>IF(ISBLANK(TCTACTE[[#This Row],[F. Cobro]]),"Pendiente","Abonado")</f>
        <v>Pendiente</v>
      </c>
      <c r="G1172" s="37"/>
      <c r="H1172" s="45"/>
      <c r="I1172" s="13">
        <f>IF(ISBLANK(TCTACTE[[#This Row],[Monto]]),0,IF(ISBLANK(TCTACTE[[#This Row],[F. Cobro]]),E1172,0))</f>
        <v>0</v>
      </c>
      <c r="J1172" s="13">
        <f>SUBTOTAL(9,$I$2:I1172)</f>
        <v>0</v>
      </c>
    </row>
    <row r="1173" spans="1:10" x14ac:dyDescent="0.25">
      <c r="A1173" s="37"/>
      <c r="B1173" s="38"/>
      <c r="C1173" s="38"/>
      <c r="D1173" s="39"/>
      <c r="E1173" s="40"/>
      <c r="F1173" s="31" t="str">
        <f>IF(ISBLANK(TCTACTE[[#This Row],[F. Cobro]]),"Pendiente","Abonado")</f>
        <v>Pendiente</v>
      </c>
      <c r="G1173" s="37"/>
      <c r="H1173" s="45"/>
      <c r="I1173" s="13">
        <f>IF(ISBLANK(TCTACTE[[#This Row],[Monto]]),0,IF(ISBLANK(TCTACTE[[#This Row],[F. Cobro]]),E1173,0))</f>
        <v>0</v>
      </c>
      <c r="J1173" s="13">
        <f>SUBTOTAL(9,$I$2:I1173)</f>
        <v>0</v>
      </c>
    </row>
    <row r="1174" spans="1:10" x14ac:dyDescent="0.25">
      <c r="A1174" s="37"/>
      <c r="B1174" s="38"/>
      <c r="C1174" s="38"/>
      <c r="D1174" s="39"/>
      <c r="E1174" s="40"/>
      <c r="F1174" s="31" t="str">
        <f>IF(ISBLANK(TCTACTE[[#This Row],[F. Cobro]]),"Pendiente","Abonado")</f>
        <v>Pendiente</v>
      </c>
      <c r="G1174" s="37"/>
      <c r="H1174" s="45"/>
      <c r="I1174" s="13">
        <f>IF(ISBLANK(TCTACTE[[#This Row],[Monto]]),0,IF(ISBLANK(TCTACTE[[#This Row],[F. Cobro]]),E1174,0))</f>
        <v>0</v>
      </c>
      <c r="J1174" s="13">
        <f>SUBTOTAL(9,$I$2:I1174)</f>
        <v>0</v>
      </c>
    </row>
    <row r="1175" spans="1:10" x14ac:dyDescent="0.25">
      <c r="A1175" s="37"/>
      <c r="B1175" s="38"/>
      <c r="C1175" s="38"/>
      <c r="D1175" s="39"/>
      <c r="E1175" s="40"/>
      <c r="F1175" s="31" t="str">
        <f>IF(ISBLANK(TCTACTE[[#This Row],[F. Cobro]]),"Pendiente","Abonado")</f>
        <v>Pendiente</v>
      </c>
      <c r="G1175" s="37"/>
      <c r="H1175" s="45"/>
      <c r="I1175" s="13">
        <f>IF(ISBLANK(TCTACTE[[#This Row],[Monto]]),0,IF(ISBLANK(TCTACTE[[#This Row],[F. Cobro]]),E1175,0))</f>
        <v>0</v>
      </c>
      <c r="J1175" s="13">
        <f>SUBTOTAL(9,$I$2:I1175)</f>
        <v>0</v>
      </c>
    </row>
    <row r="1176" spans="1:10" x14ac:dyDescent="0.25">
      <c r="A1176" s="37"/>
      <c r="B1176" s="38"/>
      <c r="C1176" s="38"/>
      <c r="D1176" s="39"/>
      <c r="E1176" s="40"/>
      <c r="F1176" s="31" t="str">
        <f>IF(ISBLANK(TCTACTE[[#This Row],[F. Cobro]]),"Pendiente","Abonado")</f>
        <v>Pendiente</v>
      </c>
      <c r="G1176" s="37"/>
      <c r="H1176" s="45"/>
      <c r="I1176" s="13">
        <f>IF(ISBLANK(TCTACTE[[#This Row],[Monto]]),0,IF(ISBLANK(TCTACTE[[#This Row],[F. Cobro]]),E1176,0))</f>
        <v>0</v>
      </c>
      <c r="J1176" s="13">
        <f>SUBTOTAL(9,$I$2:I1176)</f>
        <v>0</v>
      </c>
    </row>
    <row r="1177" spans="1:10" x14ac:dyDescent="0.25">
      <c r="A1177" s="37"/>
      <c r="B1177" s="38"/>
      <c r="C1177" s="38"/>
      <c r="D1177" s="39"/>
      <c r="E1177" s="40"/>
      <c r="F1177" s="31" t="str">
        <f>IF(ISBLANK(TCTACTE[[#This Row],[F. Cobro]]),"Pendiente","Abonado")</f>
        <v>Pendiente</v>
      </c>
      <c r="G1177" s="37"/>
      <c r="H1177" s="45"/>
      <c r="I1177" s="13">
        <f>IF(ISBLANK(TCTACTE[[#This Row],[Monto]]),0,IF(ISBLANK(TCTACTE[[#This Row],[F. Cobro]]),E1177,0))</f>
        <v>0</v>
      </c>
      <c r="J1177" s="13">
        <f>SUBTOTAL(9,$I$2:I1177)</f>
        <v>0</v>
      </c>
    </row>
    <row r="1178" spans="1:10" x14ac:dyDescent="0.25">
      <c r="A1178" s="37"/>
      <c r="B1178" s="38"/>
      <c r="C1178" s="38"/>
      <c r="D1178" s="39"/>
      <c r="E1178" s="40"/>
      <c r="F1178" s="31" t="str">
        <f>IF(ISBLANK(TCTACTE[[#This Row],[F. Cobro]]),"Pendiente","Abonado")</f>
        <v>Pendiente</v>
      </c>
      <c r="G1178" s="37"/>
      <c r="H1178" s="45"/>
      <c r="I1178" s="13">
        <f>IF(ISBLANK(TCTACTE[[#This Row],[Monto]]),0,IF(ISBLANK(TCTACTE[[#This Row],[F. Cobro]]),E1178,0))</f>
        <v>0</v>
      </c>
      <c r="J1178" s="13">
        <f>SUBTOTAL(9,$I$2:I1178)</f>
        <v>0</v>
      </c>
    </row>
    <row r="1179" spans="1:10" x14ac:dyDescent="0.25">
      <c r="A1179" s="37"/>
      <c r="B1179" s="38"/>
      <c r="C1179" s="38"/>
      <c r="D1179" s="39"/>
      <c r="E1179" s="40"/>
      <c r="F1179" s="31" t="str">
        <f>IF(ISBLANK(TCTACTE[[#This Row],[F. Cobro]]),"Pendiente","Abonado")</f>
        <v>Pendiente</v>
      </c>
      <c r="G1179" s="37"/>
      <c r="H1179" s="45"/>
      <c r="I1179" s="13">
        <f>IF(ISBLANK(TCTACTE[[#This Row],[Monto]]),0,IF(ISBLANK(TCTACTE[[#This Row],[F. Cobro]]),E1179,0))</f>
        <v>0</v>
      </c>
      <c r="J1179" s="13">
        <f>SUBTOTAL(9,$I$2:I1179)</f>
        <v>0</v>
      </c>
    </row>
    <row r="1180" spans="1:10" x14ac:dyDescent="0.25">
      <c r="A1180" s="37"/>
      <c r="B1180" s="38"/>
      <c r="C1180" s="38"/>
      <c r="D1180" s="39"/>
      <c r="E1180" s="40"/>
      <c r="F1180" s="31" t="str">
        <f>IF(ISBLANK(TCTACTE[[#This Row],[F. Cobro]]),"Pendiente","Abonado")</f>
        <v>Pendiente</v>
      </c>
      <c r="G1180" s="37"/>
      <c r="H1180" s="45"/>
      <c r="I1180" s="13">
        <f>IF(ISBLANK(TCTACTE[[#This Row],[Monto]]),0,IF(ISBLANK(TCTACTE[[#This Row],[F. Cobro]]),E1180,0))</f>
        <v>0</v>
      </c>
      <c r="J1180" s="13">
        <f>SUBTOTAL(9,$I$2:I1180)</f>
        <v>0</v>
      </c>
    </row>
    <row r="1181" spans="1:10" x14ac:dyDescent="0.25">
      <c r="A1181" s="37"/>
      <c r="B1181" s="38"/>
      <c r="C1181" s="38"/>
      <c r="D1181" s="39"/>
      <c r="E1181" s="40"/>
      <c r="F1181" s="31" t="str">
        <f>IF(ISBLANK(TCTACTE[[#This Row],[F. Cobro]]),"Pendiente","Abonado")</f>
        <v>Pendiente</v>
      </c>
      <c r="G1181" s="37"/>
      <c r="H1181" s="45"/>
      <c r="I1181" s="13">
        <f>IF(ISBLANK(TCTACTE[[#This Row],[Monto]]),0,IF(ISBLANK(TCTACTE[[#This Row],[F. Cobro]]),E1181,0))</f>
        <v>0</v>
      </c>
      <c r="J1181" s="13">
        <f>SUBTOTAL(9,$I$2:I1181)</f>
        <v>0</v>
      </c>
    </row>
    <row r="1182" spans="1:10" x14ac:dyDescent="0.25">
      <c r="A1182" s="37"/>
      <c r="B1182" s="38"/>
      <c r="C1182" s="38"/>
      <c r="D1182" s="39"/>
      <c r="E1182" s="40"/>
      <c r="F1182" s="31" t="str">
        <f>IF(ISBLANK(TCTACTE[[#This Row],[F. Cobro]]),"Pendiente","Abonado")</f>
        <v>Pendiente</v>
      </c>
      <c r="G1182" s="37"/>
      <c r="H1182" s="45"/>
      <c r="I1182" s="13">
        <f>IF(ISBLANK(TCTACTE[[#This Row],[Monto]]),0,IF(ISBLANK(TCTACTE[[#This Row],[F. Cobro]]),E1182,0))</f>
        <v>0</v>
      </c>
      <c r="J1182" s="13">
        <f>SUBTOTAL(9,$I$2:I1182)</f>
        <v>0</v>
      </c>
    </row>
    <row r="1183" spans="1:10" x14ac:dyDescent="0.25">
      <c r="A1183" s="37"/>
      <c r="B1183" s="38"/>
      <c r="C1183" s="38"/>
      <c r="D1183" s="39"/>
      <c r="E1183" s="40"/>
      <c r="F1183" s="31" t="str">
        <f>IF(ISBLANK(TCTACTE[[#This Row],[F. Cobro]]),"Pendiente","Abonado")</f>
        <v>Pendiente</v>
      </c>
      <c r="G1183" s="37"/>
      <c r="H1183" s="45"/>
      <c r="I1183" s="13">
        <f>IF(ISBLANK(TCTACTE[[#This Row],[Monto]]),0,IF(ISBLANK(TCTACTE[[#This Row],[F. Cobro]]),E1183,0))</f>
        <v>0</v>
      </c>
      <c r="J1183" s="13">
        <f>SUBTOTAL(9,$I$2:I1183)</f>
        <v>0</v>
      </c>
    </row>
    <row r="1184" spans="1:10" x14ac:dyDescent="0.25">
      <c r="A1184" s="37"/>
      <c r="B1184" s="38"/>
      <c r="C1184" s="38"/>
      <c r="D1184" s="39"/>
      <c r="E1184" s="40"/>
      <c r="F1184" s="31" t="str">
        <f>IF(ISBLANK(TCTACTE[[#This Row],[F. Cobro]]),"Pendiente","Abonado")</f>
        <v>Pendiente</v>
      </c>
      <c r="G1184" s="37"/>
      <c r="H1184" s="45"/>
      <c r="I1184" s="13">
        <f>IF(ISBLANK(TCTACTE[[#This Row],[Monto]]),0,IF(ISBLANK(TCTACTE[[#This Row],[F. Cobro]]),E1184,0))</f>
        <v>0</v>
      </c>
      <c r="J1184" s="13">
        <f>SUBTOTAL(9,$I$2:I1184)</f>
        <v>0</v>
      </c>
    </row>
    <row r="1185" spans="1:10" x14ac:dyDescent="0.25">
      <c r="A1185" s="37"/>
      <c r="B1185" s="38"/>
      <c r="C1185" s="38"/>
      <c r="D1185" s="39"/>
      <c r="E1185" s="40"/>
      <c r="F1185" s="31" t="str">
        <f>IF(ISBLANK(TCTACTE[[#This Row],[F. Cobro]]),"Pendiente","Abonado")</f>
        <v>Pendiente</v>
      </c>
      <c r="G1185" s="37"/>
      <c r="H1185" s="45"/>
      <c r="I1185" s="13">
        <f>IF(ISBLANK(TCTACTE[[#This Row],[Monto]]),0,IF(ISBLANK(TCTACTE[[#This Row],[F. Cobro]]),E1185,0))</f>
        <v>0</v>
      </c>
      <c r="J1185" s="13">
        <f>SUBTOTAL(9,$I$2:I1185)</f>
        <v>0</v>
      </c>
    </row>
    <row r="1186" spans="1:10" x14ac:dyDescent="0.25">
      <c r="A1186" s="37"/>
      <c r="B1186" s="38"/>
      <c r="C1186" s="38"/>
      <c r="D1186" s="39"/>
      <c r="E1186" s="40"/>
      <c r="F1186" s="31" t="str">
        <f>IF(ISBLANK(TCTACTE[[#This Row],[F. Cobro]]),"Pendiente","Abonado")</f>
        <v>Pendiente</v>
      </c>
      <c r="G1186" s="37"/>
      <c r="H1186" s="45"/>
      <c r="I1186" s="13">
        <f>IF(ISBLANK(TCTACTE[[#This Row],[Monto]]),0,IF(ISBLANK(TCTACTE[[#This Row],[F. Cobro]]),E1186,0))</f>
        <v>0</v>
      </c>
      <c r="J1186" s="13">
        <f>SUBTOTAL(9,$I$2:I1186)</f>
        <v>0</v>
      </c>
    </row>
    <row r="1187" spans="1:10" x14ac:dyDescent="0.25">
      <c r="A1187" s="37"/>
      <c r="B1187" s="38"/>
      <c r="C1187" s="38"/>
      <c r="D1187" s="39"/>
      <c r="E1187" s="40"/>
      <c r="F1187" s="31" t="str">
        <f>IF(ISBLANK(TCTACTE[[#This Row],[F. Cobro]]),"Pendiente","Abonado")</f>
        <v>Pendiente</v>
      </c>
      <c r="G1187" s="37"/>
      <c r="H1187" s="45"/>
      <c r="I1187" s="13">
        <f>IF(ISBLANK(TCTACTE[[#This Row],[Monto]]),0,IF(ISBLANK(TCTACTE[[#This Row],[F. Cobro]]),E1187,0))</f>
        <v>0</v>
      </c>
      <c r="J1187" s="13">
        <f>SUBTOTAL(9,$I$2:I1187)</f>
        <v>0</v>
      </c>
    </row>
    <row r="1188" spans="1:10" x14ac:dyDescent="0.25">
      <c r="A1188" s="37"/>
      <c r="B1188" s="38"/>
      <c r="C1188" s="38"/>
      <c r="D1188" s="39"/>
      <c r="E1188" s="40"/>
      <c r="F1188" s="31" t="str">
        <f>IF(ISBLANK(TCTACTE[[#This Row],[F. Cobro]]),"Pendiente","Abonado")</f>
        <v>Pendiente</v>
      </c>
      <c r="G1188" s="37"/>
      <c r="H1188" s="45"/>
      <c r="I1188" s="13">
        <f>IF(ISBLANK(TCTACTE[[#This Row],[Monto]]),0,IF(ISBLANK(TCTACTE[[#This Row],[F. Cobro]]),E1188,0))</f>
        <v>0</v>
      </c>
      <c r="J1188" s="13">
        <f>SUBTOTAL(9,$I$2:I1188)</f>
        <v>0</v>
      </c>
    </row>
    <row r="1189" spans="1:10" x14ac:dyDescent="0.25">
      <c r="A1189" s="37"/>
      <c r="B1189" s="38"/>
      <c r="C1189" s="38"/>
      <c r="D1189" s="39"/>
      <c r="E1189" s="40"/>
      <c r="F1189" s="31" t="str">
        <f>IF(ISBLANK(TCTACTE[[#This Row],[F. Cobro]]),"Pendiente","Abonado")</f>
        <v>Pendiente</v>
      </c>
      <c r="G1189" s="37"/>
      <c r="H1189" s="45"/>
      <c r="I1189" s="13">
        <f>IF(ISBLANK(TCTACTE[[#This Row],[Monto]]),0,IF(ISBLANK(TCTACTE[[#This Row],[F. Cobro]]),E1189,0))</f>
        <v>0</v>
      </c>
      <c r="J1189" s="13">
        <f>SUBTOTAL(9,$I$2:I1189)</f>
        <v>0</v>
      </c>
    </row>
    <row r="1190" spans="1:10" x14ac:dyDescent="0.25">
      <c r="A1190" s="37"/>
      <c r="B1190" s="38"/>
      <c r="C1190" s="38"/>
      <c r="D1190" s="39"/>
      <c r="E1190" s="40"/>
      <c r="F1190" s="31" t="str">
        <f>IF(ISBLANK(TCTACTE[[#This Row],[F. Cobro]]),"Pendiente","Abonado")</f>
        <v>Pendiente</v>
      </c>
      <c r="G1190" s="37"/>
      <c r="H1190" s="45"/>
      <c r="I1190" s="13">
        <f>IF(ISBLANK(TCTACTE[[#This Row],[Monto]]),0,IF(ISBLANK(TCTACTE[[#This Row],[F. Cobro]]),E1190,0))</f>
        <v>0</v>
      </c>
      <c r="J1190" s="13">
        <f>SUBTOTAL(9,$I$2:I1190)</f>
        <v>0</v>
      </c>
    </row>
    <row r="1191" spans="1:10" x14ac:dyDescent="0.25">
      <c r="A1191" s="37"/>
      <c r="B1191" s="38"/>
      <c r="C1191" s="38"/>
      <c r="D1191" s="39"/>
      <c r="E1191" s="40"/>
      <c r="F1191" s="31" t="str">
        <f>IF(ISBLANK(TCTACTE[[#This Row],[F. Cobro]]),"Pendiente","Abonado")</f>
        <v>Pendiente</v>
      </c>
      <c r="G1191" s="37"/>
      <c r="H1191" s="45"/>
      <c r="I1191" s="13">
        <f>IF(ISBLANK(TCTACTE[[#This Row],[Monto]]),0,IF(ISBLANK(TCTACTE[[#This Row],[F. Cobro]]),E1191,0))</f>
        <v>0</v>
      </c>
      <c r="J1191" s="13">
        <f>SUBTOTAL(9,$I$2:I1191)</f>
        <v>0</v>
      </c>
    </row>
    <row r="1192" spans="1:10" x14ac:dyDescent="0.25">
      <c r="A1192" s="37"/>
      <c r="B1192" s="38"/>
      <c r="C1192" s="38"/>
      <c r="D1192" s="39"/>
      <c r="E1192" s="40"/>
      <c r="F1192" s="31" t="str">
        <f>IF(ISBLANK(TCTACTE[[#This Row],[F. Cobro]]),"Pendiente","Abonado")</f>
        <v>Pendiente</v>
      </c>
      <c r="G1192" s="37"/>
      <c r="H1192" s="45"/>
      <c r="I1192" s="13">
        <f>IF(ISBLANK(TCTACTE[[#This Row],[Monto]]),0,IF(ISBLANK(TCTACTE[[#This Row],[F. Cobro]]),E1192,0))</f>
        <v>0</v>
      </c>
      <c r="J1192" s="13">
        <f>SUBTOTAL(9,$I$2:I1192)</f>
        <v>0</v>
      </c>
    </row>
    <row r="1193" spans="1:10" x14ac:dyDescent="0.25">
      <c r="A1193" s="37"/>
      <c r="B1193" s="38"/>
      <c r="C1193" s="38"/>
      <c r="D1193" s="39"/>
      <c r="E1193" s="40"/>
      <c r="F1193" s="31" t="str">
        <f>IF(ISBLANK(TCTACTE[[#This Row],[F. Cobro]]),"Pendiente","Abonado")</f>
        <v>Pendiente</v>
      </c>
      <c r="G1193" s="37"/>
      <c r="H1193" s="45"/>
      <c r="I1193" s="13">
        <f>IF(ISBLANK(TCTACTE[[#This Row],[Monto]]),0,IF(ISBLANK(TCTACTE[[#This Row],[F. Cobro]]),E1193,0))</f>
        <v>0</v>
      </c>
      <c r="J1193" s="13">
        <f>SUBTOTAL(9,$I$2:I1193)</f>
        <v>0</v>
      </c>
    </row>
    <row r="1194" spans="1:10" x14ac:dyDescent="0.25">
      <c r="A1194" s="37"/>
      <c r="B1194" s="38"/>
      <c r="C1194" s="38"/>
      <c r="D1194" s="39"/>
      <c r="E1194" s="40"/>
      <c r="F1194" s="31" t="str">
        <f>IF(ISBLANK(TCTACTE[[#This Row],[F. Cobro]]),"Pendiente","Abonado")</f>
        <v>Pendiente</v>
      </c>
      <c r="G1194" s="37"/>
      <c r="H1194" s="45"/>
      <c r="I1194" s="13">
        <f>IF(ISBLANK(TCTACTE[[#This Row],[Monto]]),0,IF(ISBLANK(TCTACTE[[#This Row],[F. Cobro]]),E1194,0))</f>
        <v>0</v>
      </c>
      <c r="J1194" s="13">
        <f>SUBTOTAL(9,$I$2:I1194)</f>
        <v>0</v>
      </c>
    </row>
    <row r="1195" spans="1:10" x14ac:dyDescent="0.25">
      <c r="A1195" s="37"/>
      <c r="B1195" s="38"/>
      <c r="C1195" s="38"/>
      <c r="D1195" s="39"/>
      <c r="E1195" s="40"/>
      <c r="F1195" s="31" t="str">
        <f>IF(ISBLANK(TCTACTE[[#This Row],[F. Cobro]]),"Pendiente","Abonado")</f>
        <v>Pendiente</v>
      </c>
      <c r="G1195" s="37"/>
      <c r="H1195" s="45"/>
      <c r="I1195" s="13">
        <f>IF(ISBLANK(TCTACTE[[#This Row],[Monto]]),0,IF(ISBLANK(TCTACTE[[#This Row],[F. Cobro]]),E1195,0))</f>
        <v>0</v>
      </c>
      <c r="J1195" s="13">
        <f>SUBTOTAL(9,$I$2:I1195)</f>
        <v>0</v>
      </c>
    </row>
    <row r="1196" spans="1:10" x14ac:dyDescent="0.25">
      <c r="A1196" s="37"/>
      <c r="B1196" s="38"/>
      <c r="C1196" s="38"/>
      <c r="D1196" s="39"/>
      <c r="E1196" s="40"/>
      <c r="F1196" s="31" t="str">
        <f>IF(ISBLANK(TCTACTE[[#This Row],[F. Cobro]]),"Pendiente","Abonado")</f>
        <v>Pendiente</v>
      </c>
      <c r="G1196" s="37"/>
      <c r="H1196" s="45"/>
      <c r="I1196" s="13">
        <f>IF(ISBLANK(TCTACTE[[#This Row],[Monto]]),0,IF(ISBLANK(TCTACTE[[#This Row],[F. Cobro]]),E1196,0))</f>
        <v>0</v>
      </c>
      <c r="J1196" s="13">
        <f>SUBTOTAL(9,$I$2:I1196)</f>
        <v>0</v>
      </c>
    </row>
    <row r="1197" spans="1:10" x14ac:dyDescent="0.25">
      <c r="A1197" s="37"/>
      <c r="B1197" s="38"/>
      <c r="C1197" s="38"/>
      <c r="D1197" s="39"/>
      <c r="E1197" s="40"/>
      <c r="F1197" s="31" t="str">
        <f>IF(ISBLANK(TCTACTE[[#This Row],[F. Cobro]]),"Pendiente","Abonado")</f>
        <v>Pendiente</v>
      </c>
      <c r="G1197" s="37"/>
      <c r="H1197" s="45"/>
      <c r="I1197" s="13">
        <f>IF(ISBLANK(TCTACTE[[#This Row],[Monto]]),0,IF(ISBLANK(TCTACTE[[#This Row],[F. Cobro]]),E1197,0))</f>
        <v>0</v>
      </c>
      <c r="J1197" s="13">
        <f>SUBTOTAL(9,$I$2:I1197)</f>
        <v>0</v>
      </c>
    </row>
    <row r="1198" spans="1:10" x14ac:dyDescent="0.25">
      <c r="A1198" s="37"/>
      <c r="B1198" s="38"/>
      <c r="C1198" s="38"/>
      <c r="D1198" s="39"/>
      <c r="E1198" s="40"/>
      <c r="F1198" s="31" t="str">
        <f>IF(ISBLANK(TCTACTE[[#This Row],[F. Cobro]]),"Pendiente","Abonado")</f>
        <v>Pendiente</v>
      </c>
      <c r="G1198" s="37"/>
      <c r="H1198" s="45"/>
      <c r="I1198" s="13">
        <f>IF(ISBLANK(TCTACTE[[#This Row],[Monto]]),0,IF(ISBLANK(TCTACTE[[#This Row],[F. Cobro]]),E1198,0))</f>
        <v>0</v>
      </c>
      <c r="J1198" s="13">
        <f>SUBTOTAL(9,$I$2:I1198)</f>
        <v>0</v>
      </c>
    </row>
    <row r="1199" spans="1:10" x14ac:dyDescent="0.25">
      <c r="A1199" s="37"/>
      <c r="B1199" s="38"/>
      <c r="C1199" s="38"/>
      <c r="D1199" s="39"/>
      <c r="E1199" s="40"/>
      <c r="F1199" s="31" t="str">
        <f>IF(ISBLANK(TCTACTE[[#This Row],[F. Cobro]]),"Pendiente","Abonado")</f>
        <v>Pendiente</v>
      </c>
      <c r="G1199" s="37"/>
      <c r="H1199" s="45"/>
      <c r="I1199" s="13">
        <f>IF(ISBLANK(TCTACTE[[#This Row],[Monto]]),0,IF(ISBLANK(TCTACTE[[#This Row],[F. Cobro]]),E1199,0))</f>
        <v>0</v>
      </c>
      <c r="J1199" s="13">
        <f>SUBTOTAL(9,$I$2:I1199)</f>
        <v>0</v>
      </c>
    </row>
    <row r="1200" spans="1:10" x14ac:dyDescent="0.25">
      <c r="A1200" s="37"/>
      <c r="B1200" s="38"/>
      <c r="C1200" s="38"/>
      <c r="D1200" s="39"/>
      <c r="E1200" s="40"/>
      <c r="F1200" s="31" t="str">
        <f>IF(ISBLANK(TCTACTE[[#This Row],[F. Cobro]]),"Pendiente","Abonado")</f>
        <v>Pendiente</v>
      </c>
      <c r="G1200" s="37"/>
      <c r="H1200" s="45"/>
      <c r="I1200" s="13">
        <f>IF(ISBLANK(TCTACTE[[#This Row],[Monto]]),0,IF(ISBLANK(TCTACTE[[#This Row],[F. Cobro]]),E1200,0))</f>
        <v>0</v>
      </c>
      <c r="J1200" s="13">
        <f>SUBTOTAL(9,$I$2:I1200)</f>
        <v>0</v>
      </c>
    </row>
    <row r="1201" spans="1:10" x14ac:dyDescent="0.25">
      <c r="A1201" s="37"/>
      <c r="B1201" s="38"/>
      <c r="C1201" s="38"/>
      <c r="D1201" s="39"/>
      <c r="E1201" s="40"/>
      <c r="F1201" s="31" t="str">
        <f>IF(ISBLANK(TCTACTE[[#This Row],[F. Cobro]]),"Pendiente","Abonado")</f>
        <v>Pendiente</v>
      </c>
      <c r="G1201" s="37"/>
      <c r="H1201" s="45"/>
      <c r="I1201" s="13">
        <f>IF(ISBLANK(TCTACTE[[#This Row],[Monto]]),0,IF(ISBLANK(TCTACTE[[#This Row],[F. Cobro]]),E1201,0))</f>
        <v>0</v>
      </c>
      <c r="J1201" s="13">
        <f>SUBTOTAL(9,$I$2:I1201)</f>
        <v>0</v>
      </c>
    </row>
    <row r="1202" spans="1:10" x14ac:dyDescent="0.25">
      <c r="A1202" s="37"/>
      <c r="B1202" s="38"/>
      <c r="C1202" s="38"/>
      <c r="D1202" s="39"/>
      <c r="E1202" s="40"/>
      <c r="F1202" s="31" t="str">
        <f>IF(ISBLANK(TCTACTE[[#This Row],[F. Cobro]]),"Pendiente","Abonado")</f>
        <v>Pendiente</v>
      </c>
      <c r="G1202" s="37"/>
      <c r="H1202" s="45"/>
      <c r="I1202" s="13">
        <f>IF(ISBLANK(TCTACTE[[#This Row],[Monto]]),0,IF(ISBLANK(TCTACTE[[#This Row],[F. Cobro]]),E1202,0))</f>
        <v>0</v>
      </c>
      <c r="J1202" s="13">
        <f>SUBTOTAL(9,$I$2:I1202)</f>
        <v>0</v>
      </c>
    </row>
    <row r="1203" spans="1:10" x14ac:dyDescent="0.25">
      <c r="A1203" s="37"/>
      <c r="B1203" s="38"/>
      <c r="C1203" s="38"/>
      <c r="D1203" s="39"/>
      <c r="E1203" s="40"/>
      <c r="F1203" s="31" t="str">
        <f>IF(ISBLANK(TCTACTE[[#This Row],[F. Cobro]]),"Pendiente","Abonado")</f>
        <v>Pendiente</v>
      </c>
      <c r="G1203" s="37"/>
      <c r="H1203" s="45"/>
      <c r="I1203" s="13">
        <f>IF(ISBLANK(TCTACTE[[#This Row],[Monto]]),0,IF(ISBLANK(TCTACTE[[#This Row],[F. Cobro]]),E1203,0))</f>
        <v>0</v>
      </c>
      <c r="J1203" s="13">
        <f>SUBTOTAL(9,$I$2:I1203)</f>
        <v>0</v>
      </c>
    </row>
    <row r="1204" spans="1:10" x14ac:dyDescent="0.25">
      <c r="A1204" s="37"/>
      <c r="B1204" s="38"/>
      <c r="C1204" s="38"/>
      <c r="D1204" s="39"/>
      <c r="E1204" s="40"/>
      <c r="F1204" s="31" t="str">
        <f>IF(ISBLANK(TCTACTE[[#This Row],[F. Cobro]]),"Pendiente","Abonado")</f>
        <v>Pendiente</v>
      </c>
      <c r="G1204" s="37"/>
      <c r="H1204" s="45"/>
      <c r="I1204" s="13">
        <f>IF(ISBLANK(TCTACTE[[#This Row],[Monto]]),0,IF(ISBLANK(TCTACTE[[#This Row],[F. Cobro]]),E1204,0))</f>
        <v>0</v>
      </c>
      <c r="J1204" s="13">
        <f>SUBTOTAL(9,$I$2:I1204)</f>
        <v>0</v>
      </c>
    </row>
    <row r="1205" spans="1:10" x14ac:dyDescent="0.25">
      <c r="A1205" s="37"/>
      <c r="B1205" s="38"/>
      <c r="C1205" s="38"/>
      <c r="D1205" s="39"/>
      <c r="E1205" s="40"/>
      <c r="F1205" s="31" t="str">
        <f>IF(ISBLANK(TCTACTE[[#This Row],[F. Cobro]]),"Pendiente","Abonado")</f>
        <v>Pendiente</v>
      </c>
      <c r="G1205" s="37"/>
      <c r="H1205" s="45"/>
      <c r="I1205" s="13">
        <f>IF(ISBLANK(TCTACTE[[#This Row],[Monto]]),0,IF(ISBLANK(TCTACTE[[#This Row],[F. Cobro]]),E1205,0))</f>
        <v>0</v>
      </c>
      <c r="J1205" s="13">
        <f>SUBTOTAL(9,$I$2:I1205)</f>
        <v>0</v>
      </c>
    </row>
    <row r="1206" spans="1:10" x14ac:dyDescent="0.25">
      <c r="A1206" s="37"/>
      <c r="B1206" s="38"/>
      <c r="C1206" s="38"/>
      <c r="D1206" s="39"/>
      <c r="E1206" s="40"/>
      <c r="F1206" s="31" t="str">
        <f>IF(ISBLANK(TCTACTE[[#This Row],[F. Cobro]]),"Pendiente","Abonado")</f>
        <v>Pendiente</v>
      </c>
      <c r="G1206" s="37"/>
      <c r="H1206" s="45"/>
      <c r="I1206" s="13">
        <f>IF(ISBLANK(TCTACTE[[#This Row],[Monto]]),0,IF(ISBLANK(TCTACTE[[#This Row],[F. Cobro]]),E1206,0))</f>
        <v>0</v>
      </c>
      <c r="J1206" s="13">
        <f>SUBTOTAL(9,$I$2:I1206)</f>
        <v>0</v>
      </c>
    </row>
    <row r="1207" spans="1:10" x14ac:dyDescent="0.25">
      <c r="A1207" s="37"/>
      <c r="B1207" s="38"/>
      <c r="C1207" s="38"/>
      <c r="D1207" s="39"/>
      <c r="E1207" s="40"/>
      <c r="F1207" s="31" t="str">
        <f>IF(ISBLANK(TCTACTE[[#This Row],[F. Cobro]]),"Pendiente","Abonado")</f>
        <v>Pendiente</v>
      </c>
      <c r="G1207" s="37"/>
      <c r="H1207" s="45"/>
      <c r="I1207" s="13">
        <f>IF(ISBLANK(TCTACTE[[#This Row],[Monto]]),0,IF(ISBLANK(TCTACTE[[#This Row],[F. Cobro]]),E1207,0))</f>
        <v>0</v>
      </c>
      <c r="J1207" s="13">
        <f>SUBTOTAL(9,$I$2:I1207)</f>
        <v>0</v>
      </c>
    </row>
    <row r="1208" spans="1:10" x14ac:dyDescent="0.25">
      <c r="A1208" s="37"/>
      <c r="B1208" s="38"/>
      <c r="C1208" s="38"/>
      <c r="D1208" s="39"/>
      <c r="E1208" s="40"/>
      <c r="F1208" s="31" t="str">
        <f>IF(ISBLANK(TCTACTE[[#This Row],[F. Cobro]]),"Pendiente","Abonado")</f>
        <v>Pendiente</v>
      </c>
      <c r="G1208" s="37"/>
      <c r="H1208" s="45"/>
      <c r="I1208" s="13">
        <f>IF(ISBLANK(TCTACTE[[#This Row],[Monto]]),0,IF(ISBLANK(TCTACTE[[#This Row],[F. Cobro]]),E1208,0))</f>
        <v>0</v>
      </c>
      <c r="J1208" s="13">
        <f>SUBTOTAL(9,$I$2:I1208)</f>
        <v>0</v>
      </c>
    </row>
    <row r="1209" spans="1:10" x14ac:dyDescent="0.25">
      <c r="A1209" s="37"/>
      <c r="B1209" s="38"/>
      <c r="C1209" s="38"/>
      <c r="D1209" s="39"/>
      <c r="E1209" s="40"/>
      <c r="F1209" s="31" t="str">
        <f>IF(ISBLANK(TCTACTE[[#This Row],[F. Cobro]]),"Pendiente","Abonado")</f>
        <v>Pendiente</v>
      </c>
      <c r="G1209" s="37"/>
      <c r="H1209" s="45"/>
      <c r="I1209" s="13">
        <f>IF(ISBLANK(TCTACTE[[#This Row],[Monto]]),0,IF(ISBLANK(TCTACTE[[#This Row],[F. Cobro]]),E1209,0))</f>
        <v>0</v>
      </c>
      <c r="J1209" s="13">
        <f>SUBTOTAL(9,$I$2:I1209)</f>
        <v>0</v>
      </c>
    </row>
    <row r="1210" spans="1:10" x14ac:dyDescent="0.25">
      <c r="A1210" s="37"/>
      <c r="B1210" s="38"/>
      <c r="C1210" s="38"/>
      <c r="D1210" s="39"/>
      <c r="E1210" s="40"/>
      <c r="F1210" s="31" t="str">
        <f>IF(ISBLANK(TCTACTE[[#This Row],[F. Cobro]]),"Pendiente","Abonado")</f>
        <v>Pendiente</v>
      </c>
      <c r="G1210" s="37"/>
      <c r="H1210" s="45"/>
      <c r="I1210" s="13">
        <f>IF(ISBLANK(TCTACTE[[#This Row],[Monto]]),0,IF(ISBLANK(TCTACTE[[#This Row],[F. Cobro]]),E1210,0))</f>
        <v>0</v>
      </c>
      <c r="J1210" s="13">
        <f>SUBTOTAL(9,$I$2:I1210)</f>
        <v>0</v>
      </c>
    </row>
    <row r="1211" spans="1:10" x14ac:dyDescent="0.25">
      <c r="A1211" s="37"/>
      <c r="B1211" s="38"/>
      <c r="C1211" s="38"/>
      <c r="D1211" s="39"/>
      <c r="E1211" s="40"/>
      <c r="F1211" s="31" t="str">
        <f>IF(ISBLANK(TCTACTE[[#This Row],[F. Cobro]]),"Pendiente","Abonado")</f>
        <v>Pendiente</v>
      </c>
      <c r="G1211" s="37"/>
      <c r="H1211" s="45"/>
      <c r="I1211" s="13">
        <f>IF(ISBLANK(TCTACTE[[#This Row],[Monto]]),0,IF(ISBLANK(TCTACTE[[#This Row],[F. Cobro]]),E1211,0))</f>
        <v>0</v>
      </c>
      <c r="J1211" s="13">
        <f>SUBTOTAL(9,$I$2:I1211)</f>
        <v>0</v>
      </c>
    </row>
    <row r="1212" spans="1:10" x14ac:dyDescent="0.25">
      <c r="A1212" s="37"/>
      <c r="B1212" s="38"/>
      <c r="C1212" s="38"/>
      <c r="D1212" s="39"/>
      <c r="E1212" s="40"/>
      <c r="F1212" s="31" t="str">
        <f>IF(ISBLANK(TCTACTE[[#This Row],[F. Cobro]]),"Pendiente","Abonado")</f>
        <v>Pendiente</v>
      </c>
      <c r="G1212" s="37"/>
      <c r="H1212" s="45"/>
      <c r="I1212" s="13">
        <f>IF(ISBLANK(TCTACTE[[#This Row],[Monto]]),0,IF(ISBLANK(TCTACTE[[#This Row],[F. Cobro]]),E1212,0))</f>
        <v>0</v>
      </c>
      <c r="J1212" s="13">
        <f>SUBTOTAL(9,$I$2:I1212)</f>
        <v>0</v>
      </c>
    </row>
    <row r="1213" spans="1:10" x14ac:dyDescent="0.25">
      <c r="A1213" s="37"/>
      <c r="B1213" s="38"/>
      <c r="C1213" s="38"/>
      <c r="D1213" s="39"/>
      <c r="E1213" s="40"/>
      <c r="F1213" s="31" t="str">
        <f>IF(ISBLANK(TCTACTE[[#This Row],[F. Cobro]]),"Pendiente","Abonado")</f>
        <v>Pendiente</v>
      </c>
      <c r="G1213" s="37"/>
      <c r="H1213" s="45"/>
      <c r="I1213" s="13">
        <f>IF(ISBLANK(TCTACTE[[#This Row],[Monto]]),0,IF(ISBLANK(TCTACTE[[#This Row],[F. Cobro]]),E1213,0))</f>
        <v>0</v>
      </c>
      <c r="J1213" s="13">
        <f>SUBTOTAL(9,$I$2:I1213)</f>
        <v>0</v>
      </c>
    </row>
    <row r="1214" spans="1:10" x14ac:dyDescent="0.25">
      <c r="A1214" s="37"/>
      <c r="B1214" s="38"/>
      <c r="C1214" s="38"/>
      <c r="D1214" s="39"/>
      <c r="E1214" s="40"/>
      <c r="F1214" s="31" t="str">
        <f>IF(ISBLANK(TCTACTE[[#This Row],[F. Cobro]]),"Pendiente","Abonado")</f>
        <v>Pendiente</v>
      </c>
      <c r="G1214" s="37"/>
      <c r="H1214" s="45"/>
      <c r="I1214" s="13">
        <f>IF(ISBLANK(TCTACTE[[#This Row],[Monto]]),0,IF(ISBLANK(TCTACTE[[#This Row],[F. Cobro]]),E1214,0))</f>
        <v>0</v>
      </c>
      <c r="J1214" s="13">
        <f>SUBTOTAL(9,$I$2:I1214)</f>
        <v>0</v>
      </c>
    </row>
    <row r="1215" spans="1:10" x14ac:dyDescent="0.25">
      <c r="A1215" s="37"/>
      <c r="B1215" s="38"/>
      <c r="C1215" s="38"/>
      <c r="D1215" s="39"/>
      <c r="E1215" s="40"/>
      <c r="F1215" s="31" t="str">
        <f>IF(ISBLANK(TCTACTE[[#This Row],[F. Cobro]]),"Pendiente","Abonado")</f>
        <v>Pendiente</v>
      </c>
      <c r="G1215" s="37"/>
      <c r="H1215" s="45"/>
      <c r="I1215" s="13">
        <f>IF(ISBLANK(TCTACTE[[#This Row],[Monto]]),0,IF(ISBLANK(TCTACTE[[#This Row],[F. Cobro]]),E1215,0))</f>
        <v>0</v>
      </c>
      <c r="J1215" s="13">
        <f>SUBTOTAL(9,$I$2:I1215)</f>
        <v>0</v>
      </c>
    </row>
    <row r="1216" spans="1:10" x14ac:dyDescent="0.25">
      <c r="A1216" s="37"/>
      <c r="B1216" s="38"/>
      <c r="C1216" s="38"/>
      <c r="D1216" s="39"/>
      <c r="E1216" s="40"/>
      <c r="F1216" s="31" t="str">
        <f>IF(ISBLANK(TCTACTE[[#This Row],[F. Cobro]]),"Pendiente","Abonado")</f>
        <v>Pendiente</v>
      </c>
      <c r="G1216" s="37"/>
      <c r="H1216" s="45"/>
      <c r="I1216" s="13">
        <f>IF(ISBLANK(TCTACTE[[#This Row],[Monto]]),0,IF(ISBLANK(TCTACTE[[#This Row],[F. Cobro]]),E1216,0))</f>
        <v>0</v>
      </c>
      <c r="J1216" s="13">
        <f>SUBTOTAL(9,$I$2:I1216)</f>
        <v>0</v>
      </c>
    </row>
    <row r="1217" spans="1:10" x14ac:dyDescent="0.25">
      <c r="A1217" s="37"/>
      <c r="B1217" s="38"/>
      <c r="C1217" s="38"/>
      <c r="D1217" s="39"/>
      <c r="E1217" s="40"/>
      <c r="F1217" s="31" t="str">
        <f>IF(ISBLANK(TCTACTE[[#This Row],[F. Cobro]]),"Pendiente","Abonado")</f>
        <v>Pendiente</v>
      </c>
      <c r="G1217" s="37"/>
      <c r="H1217" s="45"/>
      <c r="I1217" s="13">
        <f>IF(ISBLANK(TCTACTE[[#This Row],[Monto]]),0,IF(ISBLANK(TCTACTE[[#This Row],[F. Cobro]]),E1217,0))</f>
        <v>0</v>
      </c>
      <c r="J1217" s="13">
        <f>SUBTOTAL(9,$I$2:I1217)</f>
        <v>0</v>
      </c>
    </row>
    <row r="1218" spans="1:10" x14ac:dyDescent="0.25">
      <c r="A1218" s="37"/>
      <c r="B1218" s="38"/>
      <c r="C1218" s="38"/>
      <c r="D1218" s="39"/>
      <c r="E1218" s="40"/>
      <c r="F1218" s="31" t="str">
        <f>IF(ISBLANK(TCTACTE[[#This Row],[F. Cobro]]),"Pendiente","Abonado")</f>
        <v>Pendiente</v>
      </c>
      <c r="G1218" s="37"/>
      <c r="H1218" s="45"/>
      <c r="I1218" s="13">
        <f>IF(ISBLANK(TCTACTE[[#This Row],[Monto]]),0,IF(ISBLANK(TCTACTE[[#This Row],[F. Cobro]]),E1218,0))</f>
        <v>0</v>
      </c>
      <c r="J1218" s="13">
        <f>SUBTOTAL(9,$I$2:I1218)</f>
        <v>0</v>
      </c>
    </row>
    <row r="1219" spans="1:10" x14ac:dyDescent="0.25">
      <c r="A1219" s="37"/>
      <c r="B1219" s="38"/>
      <c r="C1219" s="38"/>
      <c r="D1219" s="39"/>
      <c r="E1219" s="40"/>
      <c r="F1219" s="31" t="str">
        <f>IF(ISBLANK(TCTACTE[[#This Row],[F. Cobro]]),"Pendiente","Abonado")</f>
        <v>Pendiente</v>
      </c>
      <c r="G1219" s="37"/>
      <c r="H1219" s="45"/>
      <c r="I1219" s="13">
        <f>IF(ISBLANK(TCTACTE[[#This Row],[Monto]]),0,IF(ISBLANK(TCTACTE[[#This Row],[F. Cobro]]),E1219,0))</f>
        <v>0</v>
      </c>
      <c r="J1219" s="13">
        <f>SUBTOTAL(9,$I$2:I1219)</f>
        <v>0</v>
      </c>
    </row>
    <row r="1220" spans="1:10" x14ac:dyDescent="0.25">
      <c r="A1220" s="37"/>
      <c r="B1220" s="38"/>
      <c r="C1220" s="38"/>
      <c r="D1220" s="39"/>
      <c r="E1220" s="40"/>
      <c r="F1220" s="31" t="str">
        <f>IF(ISBLANK(TCTACTE[[#This Row],[F. Cobro]]),"Pendiente","Abonado")</f>
        <v>Pendiente</v>
      </c>
      <c r="G1220" s="37"/>
      <c r="H1220" s="45"/>
      <c r="I1220" s="13">
        <f>IF(ISBLANK(TCTACTE[[#This Row],[Monto]]),0,IF(ISBLANK(TCTACTE[[#This Row],[F. Cobro]]),E1220,0))</f>
        <v>0</v>
      </c>
      <c r="J1220" s="13">
        <f>SUBTOTAL(9,$I$2:I1220)</f>
        <v>0</v>
      </c>
    </row>
    <row r="1221" spans="1:10" x14ac:dyDescent="0.25">
      <c r="A1221" s="37"/>
      <c r="B1221" s="38"/>
      <c r="C1221" s="38"/>
      <c r="D1221" s="39"/>
      <c r="E1221" s="40"/>
      <c r="F1221" s="31" t="str">
        <f>IF(ISBLANK(TCTACTE[[#This Row],[F. Cobro]]),"Pendiente","Abonado")</f>
        <v>Pendiente</v>
      </c>
      <c r="G1221" s="37"/>
      <c r="H1221" s="45"/>
      <c r="I1221" s="13">
        <f>IF(ISBLANK(TCTACTE[[#This Row],[Monto]]),0,IF(ISBLANK(TCTACTE[[#This Row],[F. Cobro]]),E1221,0))</f>
        <v>0</v>
      </c>
      <c r="J1221" s="13">
        <f>SUBTOTAL(9,$I$2:I1221)</f>
        <v>0</v>
      </c>
    </row>
    <row r="1222" spans="1:10" x14ac:dyDescent="0.25">
      <c r="A1222" s="37"/>
      <c r="B1222" s="38"/>
      <c r="C1222" s="38"/>
      <c r="D1222" s="39"/>
      <c r="E1222" s="40"/>
      <c r="F1222" s="31" t="str">
        <f>IF(ISBLANK(TCTACTE[[#This Row],[F. Cobro]]),"Pendiente","Abonado")</f>
        <v>Pendiente</v>
      </c>
      <c r="G1222" s="37"/>
      <c r="H1222" s="45"/>
      <c r="I1222" s="13">
        <f>IF(ISBLANK(TCTACTE[[#This Row],[Monto]]),0,IF(ISBLANK(TCTACTE[[#This Row],[F. Cobro]]),E1222,0))</f>
        <v>0</v>
      </c>
      <c r="J1222" s="13">
        <f>SUBTOTAL(9,$I$2:I1222)</f>
        <v>0</v>
      </c>
    </row>
    <row r="1223" spans="1:10" x14ac:dyDescent="0.25">
      <c r="A1223" s="37"/>
      <c r="B1223" s="38"/>
      <c r="C1223" s="38"/>
      <c r="D1223" s="39"/>
      <c r="E1223" s="40"/>
      <c r="F1223" s="31" t="str">
        <f>IF(ISBLANK(TCTACTE[[#This Row],[F. Cobro]]),"Pendiente","Abonado")</f>
        <v>Pendiente</v>
      </c>
      <c r="G1223" s="37"/>
      <c r="H1223" s="45"/>
      <c r="I1223" s="13">
        <f>IF(ISBLANK(TCTACTE[[#This Row],[Monto]]),0,IF(ISBLANK(TCTACTE[[#This Row],[F. Cobro]]),E1223,0))</f>
        <v>0</v>
      </c>
      <c r="J1223" s="13">
        <f>SUBTOTAL(9,$I$2:I1223)</f>
        <v>0</v>
      </c>
    </row>
    <row r="1224" spans="1:10" x14ac:dyDescent="0.25">
      <c r="A1224" s="37"/>
      <c r="B1224" s="38"/>
      <c r="C1224" s="38"/>
      <c r="D1224" s="39"/>
      <c r="E1224" s="40"/>
      <c r="F1224" s="31" t="str">
        <f>IF(ISBLANK(TCTACTE[[#This Row],[F. Cobro]]),"Pendiente","Abonado")</f>
        <v>Pendiente</v>
      </c>
      <c r="G1224" s="37"/>
      <c r="H1224" s="45"/>
      <c r="I1224" s="13">
        <f>IF(ISBLANK(TCTACTE[[#This Row],[Monto]]),0,IF(ISBLANK(TCTACTE[[#This Row],[F. Cobro]]),E1224,0))</f>
        <v>0</v>
      </c>
      <c r="J1224" s="13">
        <f>SUBTOTAL(9,$I$2:I1224)</f>
        <v>0</v>
      </c>
    </row>
    <row r="1225" spans="1:10" x14ac:dyDescent="0.25">
      <c r="A1225" s="37"/>
      <c r="B1225" s="38"/>
      <c r="C1225" s="38"/>
      <c r="D1225" s="39"/>
      <c r="E1225" s="40"/>
      <c r="F1225" s="31" t="str">
        <f>IF(ISBLANK(TCTACTE[[#This Row],[F. Cobro]]),"Pendiente","Abonado")</f>
        <v>Pendiente</v>
      </c>
      <c r="G1225" s="37"/>
      <c r="H1225" s="45"/>
      <c r="I1225" s="13">
        <f>IF(ISBLANK(TCTACTE[[#This Row],[Monto]]),0,IF(ISBLANK(TCTACTE[[#This Row],[F. Cobro]]),E1225,0))</f>
        <v>0</v>
      </c>
      <c r="J1225" s="13">
        <f>SUBTOTAL(9,$I$2:I1225)</f>
        <v>0</v>
      </c>
    </row>
    <row r="1226" spans="1:10" x14ac:dyDescent="0.25">
      <c r="A1226" s="37"/>
      <c r="B1226" s="38"/>
      <c r="C1226" s="38"/>
      <c r="D1226" s="39"/>
      <c r="E1226" s="40"/>
      <c r="F1226" s="31" t="str">
        <f>IF(ISBLANK(TCTACTE[[#This Row],[F. Cobro]]),"Pendiente","Abonado")</f>
        <v>Pendiente</v>
      </c>
      <c r="G1226" s="37"/>
      <c r="H1226" s="45"/>
      <c r="I1226" s="13">
        <f>IF(ISBLANK(TCTACTE[[#This Row],[Monto]]),0,IF(ISBLANK(TCTACTE[[#This Row],[F. Cobro]]),E1226,0))</f>
        <v>0</v>
      </c>
      <c r="J1226" s="13">
        <f>SUBTOTAL(9,$I$2:I1226)</f>
        <v>0</v>
      </c>
    </row>
    <row r="1227" spans="1:10" x14ac:dyDescent="0.25">
      <c r="A1227" s="37"/>
      <c r="B1227" s="38"/>
      <c r="C1227" s="38"/>
      <c r="D1227" s="39"/>
      <c r="E1227" s="40"/>
      <c r="F1227" s="31" t="str">
        <f>IF(ISBLANK(TCTACTE[[#This Row],[F. Cobro]]),"Pendiente","Abonado")</f>
        <v>Pendiente</v>
      </c>
      <c r="G1227" s="37"/>
      <c r="H1227" s="45"/>
      <c r="I1227" s="13">
        <f>IF(ISBLANK(TCTACTE[[#This Row],[Monto]]),0,IF(ISBLANK(TCTACTE[[#This Row],[F. Cobro]]),E1227,0))</f>
        <v>0</v>
      </c>
      <c r="J1227" s="13">
        <f>SUBTOTAL(9,$I$2:I1227)</f>
        <v>0</v>
      </c>
    </row>
    <row r="1228" spans="1:10" x14ac:dyDescent="0.25">
      <c r="A1228" s="37"/>
      <c r="B1228" s="38"/>
      <c r="C1228" s="38"/>
      <c r="D1228" s="39"/>
      <c r="E1228" s="40"/>
      <c r="F1228" s="31" t="str">
        <f>IF(ISBLANK(TCTACTE[[#This Row],[F. Cobro]]),"Pendiente","Abonado")</f>
        <v>Pendiente</v>
      </c>
      <c r="G1228" s="37"/>
      <c r="H1228" s="45"/>
      <c r="I1228" s="13">
        <f>IF(ISBLANK(TCTACTE[[#This Row],[Monto]]),0,IF(ISBLANK(TCTACTE[[#This Row],[F. Cobro]]),E1228,0))</f>
        <v>0</v>
      </c>
      <c r="J1228" s="13">
        <f>SUBTOTAL(9,$I$2:I1228)</f>
        <v>0</v>
      </c>
    </row>
    <row r="1229" spans="1:10" x14ac:dyDescent="0.25">
      <c r="A1229" s="37"/>
      <c r="B1229" s="38"/>
      <c r="C1229" s="38"/>
      <c r="D1229" s="39"/>
      <c r="E1229" s="40"/>
      <c r="F1229" s="31" t="str">
        <f>IF(ISBLANK(TCTACTE[[#This Row],[F. Cobro]]),"Pendiente","Abonado")</f>
        <v>Pendiente</v>
      </c>
      <c r="G1229" s="37"/>
      <c r="H1229" s="45"/>
      <c r="I1229" s="13">
        <f>IF(ISBLANK(TCTACTE[[#This Row],[Monto]]),0,IF(ISBLANK(TCTACTE[[#This Row],[F. Cobro]]),E1229,0))</f>
        <v>0</v>
      </c>
      <c r="J1229" s="13">
        <f>SUBTOTAL(9,$I$2:I1229)</f>
        <v>0</v>
      </c>
    </row>
    <row r="1230" spans="1:10" x14ac:dyDescent="0.25">
      <c r="A1230" s="37"/>
      <c r="B1230" s="38"/>
      <c r="C1230" s="38"/>
      <c r="D1230" s="39"/>
      <c r="E1230" s="40"/>
      <c r="F1230" s="31" t="str">
        <f>IF(ISBLANK(TCTACTE[[#This Row],[F. Cobro]]),"Pendiente","Abonado")</f>
        <v>Pendiente</v>
      </c>
      <c r="G1230" s="37"/>
      <c r="H1230" s="45"/>
      <c r="I1230" s="13">
        <f>IF(ISBLANK(TCTACTE[[#This Row],[Monto]]),0,IF(ISBLANK(TCTACTE[[#This Row],[F. Cobro]]),E1230,0))</f>
        <v>0</v>
      </c>
      <c r="J1230" s="13">
        <f>SUBTOTAL(9,$I$2:I1230)</f>
        <v>0</v>
      </c>
    </row>
    <row r="1231" spans="1:10" x14ac:dyDescent="0.25">
      <c r="A1231" s="37"/>
      <c r="B1231" s="38"/>
      <c r="C1231" s="38"/>
      <c r="D1231" s="39"/>
      <c r="E1231" s="40"/>
      <c r="F1231" s="31" t="str">
        <f>IF(ISBLANK(TCTACTE[[#This Row],[F. Cobro]]),"Pendiente","Abonado")</f>
        <v>Pendiente</v>
      </c>
      <c r="G1231" s="37"/>
      <c r="H1231" s="45"/>
      <c r="I1231" s="13">
        <f>IF(ISBLANK(TCTACTE[[#This Row],[Monto]]),0,IF(ISBLANK(TCTACTE[[#This Row],[F. Cobro]]),E1231,0))</f>
        <v>0</v>
      </c>
      <c r="J1231" s="13">
        <f>SUBTOTAL(9,$I$2:I1231)</f>
        <v>0</v>
      </c>
    </row>
    <row r="1232" spans="1:10" x14ac:dyDescent="0.25">
      <c r="A1232" s="37"/>
      <c r="B1232" s="38"/>
      <c r="C1232" s="38"/>
      <c r="D1232" s="39"/>
      <c r="E1232" s="40"/>
      <c r="F1232" s="31" t="str">
        <f>IF(ISBLANK(TCTACTE[[#This Row],[F. Cobro]]),"Pendiente","Abonado")</f>
        <v>Pendiente</v>
      </c>
      <c r="G1232" s="37"/>
      <c r="H1232" s="45"/>
      <c r="I1232" s="13">
        <f>IF(ISBLANK(TCTACTE[[#This Row],[Monto]]),0,IF(ISBLANK(TCTACTE[[#This Row],[F. Cobro]]),E1232,0))</f>
        <v>0</v>
      </c>
      <c r="J1232" s="13">
        <f>SUBTOTAL(9,$I$2:I1232)</f>
        <v>0</v>
      </c>
    </row>
    <row r="1233" spans="1:10" x14ac:dyDescent="0.25">
      <c r="A1233" s="37"/>
      <c r="B1233" s="38"/>
      <c r="C1233" s="38"/>
      <c r="D1233" s="39"/>
      <c r="E1233" s="40"/>
      <c r="F1233" s="31" t="str">
        <f>IF(ISBLANK(TCTACTE[[#This Row],[F. Cobro]]),"Pendiente","Abonado")</f>
        <v>Pendiente</v>
      </c>
      <c r="G1233" s="37"/>
      <c r="H1233" s="45"/>
      <c r="I1233" s="13">
        <f>IF(ISBLANK(TCTACTE[[#This Row],[Monto]]),0,IF(ISBLANK(TCTACTE[[#This Row],[F. Cobro]]),E1233,0))</f>
        <v>0</v>
      </c>
      <c r="J1233" s="13">
        <f>SUBTOTAL(9,$I$2:I1233)</f>
        <v>0</v>
      </c>
    </row>
    <row r="1234" spans="1:10" x14ac:dyDescent="0.25">
      <c r="A1234" s="37"/>
      <c r="B1234" s="38"/>
      <c r="C1234" s="38"/>
      <c r="D1234" s="39"/>
      <c r="E1234" s="40"/>
      <c r="F1234" s="31" t="str">
        <f>IF(ISBLANK(TCTACTE[[#This Row],[F. Cobro]]),"Pendiente","Abonado")</f>
        <v>Pendiente</v>
      </c>
      <c r="G1234" s="37"/>
      <c r="H1234" s="45"/>
      <c r="I1234" s="13">
        <f>IF(ISBLANK(TCTACTE[[#This Row],[Monto]]),0,IF(ISBLANK(TCTACTE[[#This Row],[F. Cobro]]),E1234,0))</f>
        <v>0</v>
      </c>
      <c r="J1234" s="13">
        <f>SUBTOTAL(9,$I$2:I1234)</f>
        <v>0</v>
      </c>
    </row>
    <row r="1235" spans="1:10" x14ac:dyDescent="0.25">
      <c r="A1235" s="37"/>
      <c r="B1235" s="38"/>
      <c r="C1235" s="38"/>
      <c r="D1235" s="39"/>
      <c r="E1235" s="40"/>
      <c r="F1235" s="31" t="str">
        <f>IF(ISBLANK(TCTACTE[[#This Row],[F. Cobro]]),"Pendiente","Abonado")</f>
        <v>Pendiente</v>
      </c>
      <c r="G1235" s="37"/>
      <c r="H1235" s="45"/>
      <c r="I1235" s="13">
        <f>IF(ISBLANK(TCTACTE[[#This Row],[Monto]]),0,IF(ISBLANK(TCTACTE[[#This Row],[F. Cobro]]),E1235,0))</f>
        <v>0</v>
      </c>
      <c r="J1235" s="13">
        <f>SUBTOTAL(9,$I$2:I1235)</f>
        <v>0</v>
      </c>
    </row>
    <row r="1236" spans="1:10" x14ac:dyDescent="0.25">
      <c r="A1236" s="37"/>
      <c r="B1236" s="38"/>
      <c r="C1236" s="38"/>
      <c r="D1236" s="39"/>
      <c r="E1236" s="40"/>
      <c r="F1236" s="31" t="str">
        <f>IF(ISBLANK(TCTACTE[[#This Row],[F. Cobro]]),"Pendiente","Abonado")</f>
        <v>Pendiente</v>
      </c>
      <c r="G1236" s="37"/>
      <c r="H1236" s="45"/>
      <c r="I1236" s="13">
        <f>IF(ISBLANK(TCTACTE[[#This Row],[Monto]]),0,IF(ISBLANK(TCTACTE[[#This Row],[F. Cobro]]),E1236,0))</f>
        <v>0</v>
      </c>
      <c r="J1236" s="13">
        <f>SUBTOTAL(9,$I$2:I1236)</f>
        <v>0</v>
      </c>
    </row>
    <row r="1237" spans="1:10" x14ac:dyDescent="0.25">
      <c r="A1237" s="37"/>
      <c r="B1237" s="38"/>
      <c r="C1237" s="38"/>
      <c r="D1237" s="39"/>
      <c r="E1237" s="40"/>
      <c r="F1237" s="31" t="str">
        <f>IF(ISBLANK(TCTACTE[[#This Row],[F. Cobro]]),"Pendiente","Abonado")</f>
        <v>Pendiente</v>
      </c>
      <c r="G1237" s="37"/>
      <c r="H1237" s="45"/>
      <c r="I1237" s="13">
        <f>IF(ISBLANK(TCTACTE[[#This Row],[Monto]]),0,IF(ISBLANK(TCTACTE[[#This Row],[F. Cobro]]),E1237,0))</f>
        <v>0</v>
      </c>
      <c r="J1237" s="13">
        <f>SUBTOTAL(9,$I$2:I1237)</f>
        <v>0</v>
      </c>
    </row>
    <row r="1238" spans="1:10" x14ac:dyDescent="0.25">
      <c r="A1238" s="37"/>
      <c r="B1238" s="38"/>
      <c r="C1238" s="38"/>
      <c r="D1238" s="39"/>
      <c r="E1238" s="40"/>
      <c r="F1238" s="31" t="str">
        <f>IF(ISBLANK(TCTACTE[[#This Row],[F. Cobro]]),"Pendiente","Abonado")</f>
        <v>Pendiente</v>
      </c>
      <c r="G1238" s="37"/>
      <c r="H1238" s="45"/>
      <c r="I1238" s="13">
        <f>IF(ISBLANK(TCTACTE[[#This Row],[Monto]]),0,IF(ISBLANK(TCTACTE[[#This Row],[F. Cobro]]),E1238,0))</f>
        <v>0</v>
      </c>
      <c r="J1238" s="13">
        <f>SUBTOTAL(9,$I$2:I1238)</f>
        <v>0</v>
      </c>
    </row>
    <row r="1239" spans="1:10" x14ac:dyDescent="0.25">
      <c r="A1239" s="37"/>
      <c r="B1239" s="38"/>
      <c r="C1239" s="38"/>
      <c r="D1239" s="39"/>
      <c r="E1239" s="40"/>
      <c r="F1239" s="31" t="str">
        <f>IF(ISBLANK(TCTACTE[[#This Row],[F. Cobro]]),"Pendiente","Abonado")</f>
        <v>Pendiente</v>
      </c>
      <c r="G1239" s="37"/>
      <c r="H1239" s="45"/>
      <c r="I1239" s="13">
        <f>IF(ISBLANK(TCTACTE[[#This Row],[Monto]]),0,IF(ISBLANK(TCTACTE[[#This Row],[F. Cobro]]),E1239,0))</f>
        <v>0</v>
      </c>
      <c r="J1239" s="13">
        <f>SUBTOTAL(9,$I$2:I1239)</f>
        <v>0</v>
      </c>
    </row>
    <row r="1240" spans="1:10" x14ac:dyDescent="0.25">
      <c r="A1240" s="37"/>
      <c r="B1240" s="38"/>
      <c r="C1240" s="38"/>
      <c r="D1240" s="39"/>
      <c r="E1240" s="40"/>
      <c r="F1240" s="31" t="str">
        <f>IF(ISBLANK(TCTACTE[[#This Row],[F. Cobro]]),"Pendiente","Abonado")</f>
        <v>Pendiente</v>
      </c>
      <c r="G1240" s="37"/>
      <c r="H1240" s="45"/>
      <c r="I1240" s="13">
        <f>IF(ISBLANK(TCTACTE[[#This Row],[Monto]]),0,IF(ISBLANK(TCTACTE[[#This Row],[F. Cobro]]),E1240,0))</f>
        <v>0</v>
      </c>
      <c r="J1240" s="13">
        <f>SUBTOTAL(9,$I$2:I1240)</f>
        <v>0</v>
      </c>
    </row>
    <row r="1241" spans="1:10" x14ac:dyDescent="0.25">
      <c r="A1241" s="37"/>
      <c r="B1241" s="38"/>
      <c r="C1241" s="38"/>
      <c r="D1241" s="39"/>
      <c r="E1241" s="40"/>
      <c r="F1241" s="31" t="str">
        <f>IF(ISBLANK(TCTACTE[[#This Row],[F. Cobro]]),"Pendiente","Abonado")</f>
        <v>Pendiente</v>
      </c>
      <c r="G1241" s="37"/>
      <c r="H1241" s="45"/>
      <c r="I1241" s="13">
        <f>IF(ISBLANK(TCTACTE[[#This Row],[Monto]]),0,IF(ISBLANK(TCTACTE[[#This Row],[F. Cobro]]),E1241,0))</f>
        <v>0</v>
      </c>
      <c r="J1241" s="13">
        <f>SUBTOTAL(9,$I$2:I1241)</f>
        <v>0</v>
      </c>
    </row>
    <row r="1242" spans="1:10" x14ac:dyDescent="0.25">
      <c r="A1242" s="37"/>
      <c r="B1242" s="38"/>
      <c r="C1242" s="38"/>
      <c r="D1242" s="39"/>
      <c r="E1242" s="40"/>
      <c r="F1242" s="31" t="str">
        <f>IF(ISBLANK(TCTACTE[[#This Row],[F. Cobro]]),"Pendiente","Abonado")</f>
        <v>Pendiente</v>
      </c>
      <c r="G1242" s="37"/>
      <c r="H1242" s="45"/>
      <c r="I1242" s="13">
        <f>IF(ISBLANK(TCTACTE[[#This Row],[Monto]]),0,IF(ISBLANK(TCTACTE[[#This Row],[F. Cobro]]),E1242,0))</f>
        <v>0</v>
      </c>
      <c r="J1242" s="13">
        <f>SUBTOTAL(9,$I$2:I1242)</f>
        <v>0</v>
      </c>
    </row>
    <row r="1243" spans="1:10" x14ac:dyDescent="0.25">
      <c r="A1243" s="37"/>
      <c r="B1243" s="38"/>
      <c r="C1243" s="38"/>
      <c r="D1243" s="39"/>
      <c r="E1243" s="40"/>
      <c r="F1243" s="31" t="str">
        <f>IF(ISBLANK(TCTACTE[[#This Row],[F. Cobro]]),"Pendiente","Abonado")</f>
        <v>Pendiente</v>
      </c>
      <c r="G1243" s="37"/>
      <c r="H1243" s="45"/>
      <c r="I1243" s="13">
        <f>IF(ISBLANK(TCTACTE[[#This Row],[Monto]]),0,IF(ISBLANK(TCTACTE[[#This Row],[F. Cobro]]),E1243,0))</f>
        <v>0</v>
      </c>
      <c r="J1243" s="13">
        <f>SUBTOTAL(9,$I$2:I1243)</f>
        <v>0</v>
      </c>
    </row>
    <row r="1244" spans="1:10" x14ac:dyDescent="0.25">
      <c r="A1244" s="37"/>
      <c r="B1244" s="38"/>
      <c r="C1244" s="38"/>
      <c r="D1244" s="39"/>
      <c r="E1244" s="40"/>
      <c r="F1244" s="31" t="str">
        <f>IF(ISBLANK(TCTACTE[[#This Row],[F. Cobro]]),"Pendiente","Abonado")</f>
        <v>Pendiente</v>
      </c>
      <c r="G1244" s="37"/>
      <c r="H1244" s="45"/>
      <c r="I1244" s="13">
        <f>IF(ISBLANK(TCTACTE[[#This Row],[Monto]]),0,IF(ISBLANK(TCTACTE[[#This Row],[F. Cobro]]),E1244,0))</f>
        <v>0</v>
      </c>
      <c r="J1244" s="13">
        <f>SUBTOTAL(9,$I$2:I1244)</f>
        <v>0</v>
      </c>
    </row>
    <row r="1245" spans="1:10" x14ac:dyDescent="0.25">
      <c r="A1245" s="37"/>
      <c r="B1245" s="38"/>
      <c r="C1245" s="38"/>
      <c r="D1245" s="39"/>
      <c r="E1245" s="40"/>
      <c r="F1245" s="31" t="str">
        <f>IF(ISBLANK(TCTACTE[[#This Row],[F. Cobro]]),"Pendiente","Abonado")</f>
        <v>Pendiente</v>
      </c>
      <c r="G1245" s="37"/>
      <c r="H1245" s="45"/>
      <c r="I1245" s="13">
        <f>IF(ISBLANK(TCTACTE[[#This Row],[Monto]]),0,IF(ISBLANK(TCTACTE[[#This Row],[F. Cobro]]),E1245,0))</f>
        <v>0</v>
      </c>
      <c r="J1245" s="13">
        <f>SUBTOTAL(9,$I$2:I1245)</f>
        <v>0</v>
      </c>
    </row>
    <row r="1246" spans="1:10" x14ac:dyDescent="0.25">
      <c r="A1246" s="37"/>
      <c r="B1246" s="38"/>
      <c r="C1246" s="38"/>
      <c r="D1246" s="39"/>
      <c r="E1246" s="40"/>
      <c r="F1246" s="31" t="str">
        <f>IF(ISBLANK(TCTACTE[[#This Row],[F. Cobro]]),"Pendiente","Abonado")</f>
        <v>Pendiente</v>
      </c>
      <c r="G1246" s="37"/>
      <c r="H1246" s="45"/>
      <c r="I1246" s="13">
        <f>IF(ISBLANK(TCTACTE[[#This Row],[Monto]]),0,IF(ISBLANK(TCTACTE[[#This Row],[F. Cobro]]),E1246,0))</f>
        <v>0</v>
      </c>
      <c r="J1246" s="13">
        <f>SUBTOTAL(9,$I$2:I1246)</f>
        <v>0</v>
      </c>
    </row>
    <row r="1247" spans="1:10" x14ac:dyDescent="0.25">
      <c r="A1247" s="37"/>
      <c r="B1247" s="38"/>
      <c r="C1247" s="38"/>
      <c r="D1247" s="39"/>
      <c r="E1247" s="40"/>
      <c r="F1247" s="31" t="str">
        <f>IF(ISBLANK(TCTACTE[[#This Row],[F. Cobro]]),"Pendiente","Abonado")</f>
        <v>Pendiente</v>
      </c>
      <c r="G1247" s="37"/>
      <c r="H1247" s="45"/>
      <c r="I1247" s="13">
        <f>IF(ISBLANK(TCTACTE[[#This Row],[Monto]]),0,IF(ISBLANK(TCTACTE[[#This Row],[F. Cobro]]),E1247,0))</f>
        <v>0</v>
      </c>
      <c r="J1247" s="13">
        <f>SUBTOTAL(9,$I$2:I1247)</f>
        <v>0</v>
      </c>
    </row>
    <row r="1248" spans="1:10" x14ac:dyDescent="0.25">
      <c r="A1248" s="37"/>
      <c r="B1248" s="38"/>
      <c r="C1248" s="38"/>
      <c r="D1248" s="39"/>
      <c r="E1248" s="40"/>
      <c r="F1248" s="31" t="str">
        <f>IF(ISBLANK(TCTACTE[[#This Row],[F. Cobro]]),"Pendiente","Abonado")</f>
        <v>Pendiente</v>
      </c>
      <c r="G1248" s="37"/>
      <c r="H1248" s="45"/>
      <c r="I1248" s="13">
        <f>IF(ISBLANK(TCTACTE[[#This Row],[Monto]]),0,IF(ISBLANK(TCTACTE[[#This Row],[F. Cobro]]),E1248,0))</f>
        <v>0</v>
      </c>
      <c r="J1248" s="13">
        <f>SUBTOTAL(9,$I$2:I1248)</f>
        <v>0</v>
      </c>
    </row>
    <row r="1249" spans="1:10" x14ac:dyDescent="0.25">
      <c r="A1249" s="37"/>
      <c r="B1249" s="38"/>
      <c r="C1249" s="38"/>
      <c r="D1249" s="39"/>
      <c r="E1249" s="40"/>
      <c r="F1249" s="31" t="str">
        <f>IF(ISBLANK(TCTACTE[[#This Row],[F. Cobro]]),"Pendiente","Abonado")</f>
        <v>Pendiente</v>
      </c>
      <c r="G1249" s="37"/>
      <c r="H1249" s="45"/>
      <c r="I1249" s="13">
        <f>IF(ISBLANK(TCTACTE[[#This Row],[Monto]]),0,IF(ISBLANK(TCTACTE[[#This Row],[F. Cobro]]),E1249,0))</f>
        <v>0</v>
      </c>
      <c r="J1249" s="13">
        <f>SUBTOTAL(9,$I$2:I1249)</f>
        <v>0</v>
      </c>
    </row>
    <row r="1250" spans="1:10" x14ac:dyDescent="0.25">
      <c r="A1250" s="37"/>
      <c r="B1250" s="38"/>
      <c r="C1250" s="38"/>
      <c r="D1250" s="39"/>
      <c r="E1250" s="40"/>
      <c r="F1250" s="31" t="str">
        <f>IF(ISBLANK(TCTACTE[[#This Row],[F. Cobro]]),"Pendiente","Abonado")</f>
        <v>Pendiente</v>
      </c>
      <c r="G1250" s="37"/>
      <c r="H1250" s="45"/>
      <c r="I1250" s="13">
        <f>IF(ISBLANK(TCTACTE[[#This Row],[Monto]]),0,IF(ISBLANK(TCTACTE[[#This Row],[F. Cobro]]),E1250,0))</f>
        <v>0</v>
      </c>
      <c r="J1250" s="13">
        <f>SUBTOTAL(9,$I$2:I1250)</f>
        <v>0</v>
      </c>
    </row>
    <row r="1251" spans="1:10" x14ac:dyDescent="0.25">
      <c r="A1251" s="37"/>
      <c r="B1251" s="38"/>
      <c r="C1251" s="38"/>
      <c r="D1251" s="39"/>
      <c r="E1251" s="40"/>
      <c r="F1251" s="31" t="str">
        <f>IF(ISBLANK(TCTACTE[[#This Row],[F. Cobro]]),"Pendiente","Abonado")</f>
        <v>Pendiente</v>
      </c>
      <c r="G1251" s="37"/>
      <c r="H1251" s="45"/>
      <c r="I1251" s="13">
        <f>IF(ISBLANK(TCTACTE[[#This Row],[Monto]]),0,IF(ISBLANK(TCTACTE[[#This Row],[F. Cobro]]),E1251,0))</f>
        <v>0</v>
      </c>
      <c r="J1251" s="13">
        <f>SUBTOTAL(9,$I$2:I1251)</f>
        <v>0</v>
      </c>
    </row>
    <row r="1252" spans="1:10" x14ac:dyDescent="0.25">
      <c r="A1252" s="37"/>
      <c r="B1252" s="38"/>
      <c r="C1252" s="38"/>
      <c r="D1252" s="39"/>
      <c r="E1252" s="40"/>
      <c r="F1252" s="31" t="str">
        <f>IF(ISBLANK(TCTACTE[[#This Row],[F. Cobro]]),"Pendiente","Abonado")</f>
        <v>Pendiente</v>
      </c>
      <c r="G1252" s="37"/>
      <c r="H1252" s="45"/>
      <c r="I1252" s="13">
        <f>IF(ISBLANK(TCTACTE[[#This Row],[Monto]]),0,IF(ISBLANK(TCTACTE[[#This Row],[F. Cobro]]),E1252,0))</f>
        <v>0</v>
      </c>
      <c r="J1252" s="13">
        <f>SUBTOTAL(9,$I$2:I1252)</f>
        <v>0</v>
      </c>
    </row>
    <row r="1253" spans="1:10" x14ac:dyDescent="0.25">
      <c r="A1253" s="37"/>
      <c r="B1253" s="38"/>
      <c r="C1253" s="38"/>
      <c r="D1253" s="39"/>
      <c r="E1253" s="40"/>
      <c r="F1253" s="31" t="str">
        <f>IF(ISBLANK(TCTACTE[[#This Row],[F. Cobro]]),"Pendiente","Abonado")</f>
        <v>Pendiente</v>
      </c>
      <c r="G1253" s="37"/>
      <c r="H1253" s="45"/>
      <c r="I1253" s="13">
        <f>IF(ISBLANK(TCTACTE[[#This Row],[Monto]]),0,IF(ISBLANK(TCTACTE[[#This Row],[F. Cobro]]),E1253,0))</f>
        <v>0</v>
      </c>
      <c r="J1253" s="13">
        <f>SUBTOTAL(9,$I$2:I1253)</f>
        <v>0</v>
      </c>
    </row>
    <row r="1254" spans="1:10" x14ac:dyDescent="0.25">
      <c r="A1254" s="37"/>
      <c r="B1254" s="38"/>
      <c r="C1254" s="38"/>
      <c r="D1254" s="39"/>
      <c r="E1254" s="40"/>
      <c r="F1254" s="31" t="str">
        <f>IF(ISBLANK(TCTACTE[[#This Row],[F. Cobro]]),"Pendiente","Abonado")</f>
        <v>Pendiente</v>
      </c>
      <c r="G1254" s="37"/>
      <c r="H1254" s="45"/>
      <c r="I1254" s="13">
        <f>IF(ISBLANK(TCTACTE[[#This Row],[Monto]]),0,IF(ISBLANK(TCTACTE[[#This Row],[F. Cobro]]),E1254,0))</f>
        <v>0</v>
      </c>
      <c r="J1254" s="13">
        <f>SUBTOTAL(9,$I$2:I1254)</f>
        <v>0</v>
      </c>
    </row>
    <row r="1255" spans="1:10" x14ac:dyDescent="0.25">
      <c r="A1255" s="37"/>
      <c r="B1255" s="38"/>
      <c r="C1255" s="38"/>
      <c r="D1255" s="39"/>
      <c r="E1255" s="40"/>
      <c r="F1255" s="31" t="str">
        <f>IF(ISBLANK(TCTACTE[[#This Row],[F. Cobro]]),"Pendiente","Abonado")</f>
        <v>Pendiente</v>
      </c>
      <c r="G1255" s="37"/>
      <c r="H1255" s="45"/>
      <c r="I1255" s="13">
        <f>IF(ISBLANK(TCTACTE[[#This Row],[Monto]]),0,IF(ISBLANK(TCTACTE[[#This Row],[F. Cobro]]),E1255,0))</f>
        <v>0</v>
      </c>
      <c r="J1255" s="13">
        <f>SUBTOTAL(9,$I$2:I1255)</f>
        <v>0</v>
      </c>
    </row>
    <row r="1256" spans="1:10" x14ac:dyDescent="0.25">
      <c r="A1256" s="37"/>
      <c r="B1256" s="38"/>
      <c r="C1256" s="38"/>
      <c r="D1256" s="39"/>
      <c r="E1256" s="40"/>
      <c r="F1256" s="31" t="str">
        <f>IF(ISBLANK(TCTACTE[[#This Row],[F. Cobro]]),"Pendiente","Abonado")</f>
        <v>Pendiente</v>
      </c>
      <c r="G1256" s="37"/>
      <c r="H1256" s="45"/>
      <c r="I1256" s="13">
        <f>IF(ISBLANK(TCTACTE[[#This Row],[Monto]]),0,IF(ISBLANK(TCTACTE[[#This Row],[F. Cobro]]),E1256,0))</f>
        <v>0</v>
      </c>
      <c r="J1256" s="13">
        <f>SUBTOTAL(9,$I$2:I1256)</f>
        <v>0</v>
      </c>
    </row>
    <row r="1257" spans="1:10" x14ac:dyDescent="0.25">
      <c r="A1257" s="37"/>
      <c r="B1257" s="38"/>
      <c r="C1257" s="38"/>
      <c r="D1257" s="39"/>
      <c r="E1257" s="40"/>
      <c r="F1257" s="31" t="str">
        <f>IF(ISBLANK(TCTACTE[[#This Row],[F. Cobro]]),"Pendiente","Abonado")</f>
        <v>Pendiente</v>
      </c>
      <c r="G1257" s="37"/>
      <c r="H1257" s="45"/>
      <c r="I1257" s="13">
        <f>IF(ISBLANK(TCTACTE[[#This Row],[Monto]]),0,IF(ISBLANK(TCTACTE[[#This Row],[F. Cobro]]),E1257,0))</f>
        <v>0</v>
      </c>
      <c r="J1257" s="13">
        <f>SUBTOTAL(9,$I$2:I1257)</f>
        <v>0</v>
      </c>
    </row>
    <row r="1258" spans="1:10" x14ac:dyDescent="0.25">
      <c r="A1258" s="37"/>
      <c r="B1258" s="38"/>
      <c r="C1258" s="38"/>
      <c r="D1258" s="39"/>
      <c r="E1258" s="40"/>
      <c r="F1258" s="31" t="str">
        <f>IF(ISBLANK(TCTACTE[[#This Row],[F. Cobro]]),"Pendiente","Abonado")</f>
        <v>Pendiente</v>
      </c>
      <c r="G1258" s="37"/>
      <c r="H1258" s="45"/>
      <c r="I1258" s="13">
        <f>IF(ISBLANK(TCTACTE[[#This Row],[Monto]]),0,IF(ISBLANK(TCTACTE[[#This Row],[F. Cobro]]),E1258,0))</f>
        <v>0</v>
      </c>
      <c r="J1258" s="13">
        <f>SUBTOTAL(9,$I$2:I1258)</f>
        <v>0</v>
      </c>
    </row>
    <row r="1259" spans="1:10" x14ac:dyDescent="0.25">
      <c r="A1259" s="37"/>
      <c r="B1259" s="38"/>
      <c r="C1259" s="38"/>
      <c r="D1259" s="39"/>
      <c r="E1259" s="40"/>
      <c r="F1259" s="31" t="str">
        <f>IF(ISBLANK(TCTACTE[[#This Row],[F. Cobro]]),"Pendiente","Abonado")</f>
        <v>Pendiente</v>
      </c>
      <c r="G1259" s="37"/>
      <c r="H1259" s="45"/>
      <c r="I1259" s="13">
        <f>IF(ISBLANK(TCTACTE[[#This Row],[Monto]]),0,IF(ISBLANK(TCTACTE[[#This Row],[F. Cobro]]),E1259,0))</f>
        <v>0</v>
      </c>
      <c r="J1259" s="13">
        <f>SUBTOTAL(9,$I$2:I1259)</f>
        <v>0</v>
      </c>
    </row>
    <row r="1260" spans="1:10" x14ac:dyDescent="0.25">
      <c r="A1260" s="37"/>
      <c r="B1260" s="38"/>
      <c r="C1260" s="38"/>
      <c r="D1260" s="39"/>
      <c r="E1260" s="40"/>
      <c r="F1260" s="31" t="str">
        <f>IF(ISBLANK(TCTACTE[[#This Row],[F. Cobro]]),"Pendiente","Abonado")</f>
        <v>Pendiente</v>
      </c>
      <c r="G1260" s="37"/>
      <c r="H1260" s="45"/>
      <c r="I1260" s="13">
        <f>IF(ISBLANK(TCTACTE[[#This Row],[Monto]]),0,IF(ISBLANK(TCTACTE[[#This Row],[F. Cobro]]),E1260,0))</f>
        <v>0</v>
      </c>
      <c r="J1260" s="13">
        <f>SUBTOTAL(9,$I$2:I1260)</f>
        <v>0</v>
      </c>
    </row>
    <row r="1261" spans="1:10" x14ac:dyDescent="0.25">
      <c r="A1261" s="37"/>
      <c r="B1261" s="38"/>
      <c r="C1261" s="38"/>
      <c r="D1261" s="39"/>
      <c r="E1261" s="40"/>
      <c r="F1261" s="31" t="str">
        <f>IF(ISBLANK(TCTACTE[[#This Row],[F. Cobro]]),"Pendiente","Abonado")</f>
        <v>Pendiente</v>
      </c>
      <c r="G1261" s="37"/>
      <c r="H1261" s="45"/>
      <c r="I1261" s="13">
        <f>IF(ISBLANK(TCTACTE[[#This Row],[Monto]]),0,IF(ISBLANK(TCTACTE[[#This Row],[F. Cobro]]),E1261,0))</f>
        <v>0</v>
      </c>
      <c r="J1261" s="13">
        <f>SUBTOTAL(9,$I$2:I1261)</f>
        <v>0</v>
      </c>
    </row>
    <row r="1262" spans="1:10" x14ac:dyDescent="0.25">
      <c r="A1262" s="37"/>
      <c r="B1262" s="38"/>
      <c r="C1262" s="38"/>
      <c r="D1262" s="39"/>
      <c r="E1262" s="40"/>
      <c r="F1262" s="31" t="str">
        <f>IF(ISBLANK(TCTACTE[[#This Row],[F. Cobro]]),"Pendiente","Abonado")</f>
        <v>Pendiente</v>
      </c>
      <c r="G1262" s="37"/>
      <c r="H1262" s="45"/>
      <c r="I1262" s="13">
        <f>IF(ISBLANK(TCTACTE[[#This Row],[Monto]]),0,IF(ISBLANK(TCTACTE[[#This Row],[F. Cobro]]),E1262,0))</f>
        <v>0</v>
      </c>
      <c r="J1262" s="13">
        <f>SUBTOTAL(9,$I$2:I1262)</f>
        <v>0</v>
      </c>
    </row>
    <row r="1263" spans="1:10" x14ac:dyDescent="0.25">
      <c r="A1263" s="37"/>
      <c r="B1263" s="38"/>
      <c r="C1263" s="38"/>
      <c r="D1263" s="39"/>
      <c r="E1263" s="40"/>
      <c r="F1263" s="31" t="str">
        <f>IF(ISBLANK(TCTACTE[[#This Row],[F. Cobro]]),"Pendiente","Abonado")</f>
        <v>Pendiente</v>
      </c>
      <c r="G1263" s="37"/>
      <c r="H1263" s="45"/>
      <c r="I1263" s="13">
        <f>IF(ISBLANK(TCTACTE[[#This Row],[Monto]]),0,IF(ISBLANK(TCTACTE[[#This Row],[F. Cobro]]),E1263,0))</f>
        <v>0</v>
      </c>
      <c r="J1263" s="13">
        <f>SUBTOTAL(9,$I$2:I1263)</f>
        <v>0</v>
      </c>
    </row>
    <row r="1264" spans="1:10" x14ac:dyDescent="0.25">
      <c r="A1264" s="37"/>
      <c r="B1264" s="38"/>
      <c r="C1264" s="38"/>
      <c r="D1264" s="39"/>
      <c r="E1264" s="40"/>
      <c r="F1264" s="31" t="str">
        <f>IF(ISBLANK(TCTACTE[[#This Row],[F. Cobro]]),"Pendiente","Abonado")</f>
        <v>Pendiente</v>
      </c>
      <c r="G1264" s="37"/>
      <c r="H1264" s="45"/>
      <c r="I1264" s="13">
        <f>IF(ISBLANK(TCTACTE[[#This Row],[Monto]]),0,IF(ISBLANK(TCTACTE[[#This Row],[F. Cobro]]),E1264,0))</f>
        <v>0</v>
      </c>
      <c r="J1264" s="13">
        <f>SUBTOTAL(9,$I$2:I1264)</f>
        <v>0</v>
      </c>
    </row>
    <row r="1265" spans="1:10" x14ac:dyDescent="0.25">
      <c r="A1265" s="37"/>
      <c r="B1265" s="38"/>
      <c r="C1265" s="38"/>
      <c r="D1265" s="39"/>
      <c r="E1265" s="40"/>
      <c r="F1265" s="31" t="str">
        <f>IF(ISBLANK(TCTACTE[[#This Row],[F. Cobro]]),"Pendiente","Abonado")</f>
        <v>Pendiente</v>
      </c>
      <c r="G1265" s="37"/>
      <c r="H1265" s="45"/>
      <c r="I1265" s="13">
        <f>IF(ISBLANK(TCTACTE[[#This Row],[Monto]]),0,IF(ISBLANK(TCTACTE[[#This Row],[F. Cobro]]),E1265,0))</f>
        <v>0</v>
      </c>
      <c r="J1265" s="13">
        <f>SUBTOTAL(9,$I$2:I1265)</f>
        <v>0</v>
      </c>
    </row>
    <row r="1266" spans="1:10" x14ac:dyDescent="0.25">
      <c r="A1266" s="37"/>
      <c r="B1266" s="38"/>
      <c r="C1266" s="38"/>
      <c r="D1266" s="39"/>
      <c r="E1266" s="40"/>
      <c r="F1266" s="31" t="str">
        <f>IF(ISBLANK(TCTACTE[[#This Row],[F. Cobro]]),"Pendiente","Abonado")</f>
        <v>Pendiente</v>
      </c>
      <c r="G1266" s="37"/>
      <c r="H1266" s="45"/>
      <c r="I1266" s="13">
        <f>IF(ISBLANK(TCTACTE[[#This Row],[Monto]]),0,IF(ISBLANK(TCTACTE[[#This Row],[F. Cobro]]),E1266,0))</f>
        <v>0</v>
      </c>
      <c r="J1266" s="13">
        <f>SUBTOTAL(9,$I$2:I1266)</f>
        <v>0</v>
      </c>
    </row>
    <row r="1267" spans="1:10" x14ac:dyDescent="0.25">
      <c r="A1267" s="37"/>
      <c r="B1267" s="38"/>
      <c r="C1267" s="38"/>
      <c r="D1267" s="39"/>
      <c r="E1267" s="40"/>
      <c r="F1267" s="31" t="str">
        <f>IF(ISBLANK(TCTACTE[[#This Row],[F. Cobro]]),"Pendiente","Abonado")</f>
        <v>Pendiente</v>
      </c>
      <c r="G1267" s="37"/>
      <c r="H1267" s="45"/>
      <c r="I1267" s="13">
        <f>IF(ISBLANK(TCTACTE[[#This Row],[Monto]]),0,IF(ISBLANK(TCTACTE[[#This Row],[F. Cobro]]),E1267,0))</f>
        <v>0</v>
      </c>
      <c r="J1267" s="13">
        <f>SUBTOTAL(9,$I$2:I1267)</f>
        <v>0</v>
      </c>
    </row>
    <row r="1268" spans="1:10" x14ac:dyDescent="0.25">
      <c r="A1268" s="37"/>
      <c r="B1268" s="38"/>
      <c r="C1268" s="38"/>
      <c r="D1268" s="39"/>
      <c r="E1268" s="40"/>
      <c r="F1268" s="31" t="str">
        <f>IF(ISBLANK(TCTACTE[[#This Row],[F. Cobro]]),"Pendiente","Abonado")</f>
        <v>Pendiente</v>
      </c>
      <c r="G1268" s="37"/>
      <c r="H1268" s="45"/>
      <c r="I1268" s="13">
        <f>IF(ISBLANK(TCTACTE[[#This Row],[Monto]]),0,IF(ISBLANK(TCTACTE[[#This Row],[F. Cobro]]),E1268,0))</f>
        <v>0</v>
      </c>
      <c r="J1268" s="13">
        <f>SUBTOTAL(9,$I$2:I1268)</f>
        <v>0</v>
      </c>
    </row>
    <row r="1269" spans="1:10" x14ac:dyDescent="0.25">
      <c r="A1269" s="37"/>
      <c r="B1269" s="38"/>
      <c r="C1269" s="38"/>
      <c r="D1269" s="39"/>
      <c r="E1269" s="40"/>
      <c r="F1269" s="31" t="str">
        <f>IF(ISBLANK(TCTACTE[[#This Row],[F. Cobro]]),"Pendiente","Abonado")</f>
        <v>Pendiente</v>
      </c>
      <c r="G1269" s="37"/>
      <c r="H1269" s="45"/>
      <c r="I1269" s="13">
        <f>IF(ISBLANK(TCTACTE[[#This Row],[Monto]]),0,IF(ISBLANK(TCTACTE[[#This Row],[F. Cobro]]),E1269,0))</f>
        <v>0</v>
      </c>
      <c r="J1269" s="13">
        <f>SUBTOTAL(9,$I$2:I1269)</f>
        <v>0</v>
      </c>
    </row>
    <row r="1270" spans="1:10" x14ac:dyDescent="0.25">
      <c r="A1270" s="37"/>
      <c r="B1270" s="38"/>
      <c r="C1270" s="38"/>
      <c r="D1270" s="39"/>
      <c r="E1270" s="40"/>
      <c r="F1270" s="31" t="str">
        <f>IF(ISBLANK(TCTACTE[[#This Row],[F. Cobro]]),"Pendiente","Abonado")</f>
        <v>Pendiente</v>
      </c>
      <c r="G1270" s="37"/>
      <c r="H1270" s="45"/>
      <c r="I1270" s="13">
        <f>IF(ISBLANK(TCTACTE[[#This Row],[Monto]]),0,IF(ISBLANK(TCTACTE[[#This Row],[F. Cobro]]),E1270,0))</f>
        <v>0</v>
      </c>
      <c r="J1270" s="13">
        <f>SUBTOTAL(9,$I$2:I1270)</f>
        <v>0</v>
      </c>
    </row>
    <row r="1271" spans="1:10" x14ac:dyDescent="0.25">
      <c r="A1271" s="37"/>
      <c r="B1271" s="38"/>
      <c r="C1271" s="38"/>
      <c r="D1271" s="39"/>
      <c r="E1271" s="40"/>
      <c r="F1271" s="31" t="str">
        <f>IF(ISBLANK(TCTACTE[[#This Row],[F. Cobro]]),"Pendiente","Abonado")</f>
        <v>Pendiente</v>
      </c>
      <c r="G1271" s="37"/>
      <c r="H1271" s="45"/>
      <c r="I1271" s="13">
        <f>IF(ISBLANK(TCTACTE[[#This Row],[Monto]]),0,IF(ISBLANK(TCTACTE[[#This Row],[F. Cobro]]),E1271,0))</f>
        <v>0</v>
      </c>
      <c r="J1271" s="13">
        <f>SUBTOTAL(9,$I$2:I1271)</f>
        <v>0</v>
      </c>
    </row>
    <row r="1272" spans="1:10" x14ac:dyDescent="0.25">
      <c r="A1272" s="37"/>
      <c r="B1272" s="38"/>
      <c r="C1272" s="38"/>
      <c r="D1272" s="39"/>
      <c r="E1272" s="40"/>
      <c r="F1272" s="31" t="str">
        <f>IF(ISBLANK(TCTACTE[[#This Row],[F. Cobro]]),"Pendiente","Abonado")</f>
        <v>Pendiente</v>
      </c>
      <c r="G1272" s="37"/>
      <c r="H1272" s="45"/>
      <c r="I1272" s="13">
        <f>IF(ISBLANK(TCTACTE[[#This Row],[Monto]]),0,IF(ISBLANK(TCTACTE[[#This Row],[F. Cobro]]),E1272,0))</f>
        <v>0</v>
      </c>
      <c r="J1272" s="13">
        <f>SUBTOTAL(9,$I$2:I1272)</f>
        <v>0</v>
      </c>
    </row>
    <row r="1273" spans="1:10" x14ac:dyDescent="0.25">
      <c r="A1273" s="37"/>
      <c r="B1273" s="38"/>
      <c r="C1273" s="38"/>
      <c r="D1273" s="39"/>
      <c r="E1273" s="40"/>
      <c r="F1273" s="31" t="str">
        <f>IF(ISBLANK(TCTACTE[[#This Row],[F. Cobro]]),"Pendiente","Abonado")</f>
        <v>Pendiente</v>
      </c>
      <c r="G1273" s="37"/>
      <c r="H1273" s="45"/>
      <c r="I1273" s="13">
        <f>IF(ISBLANK(TCTACTE[[#This Row],[Monto]]),0,IF(ISBLANK(TCTACTE[[#This Row],[F. Cobro]]),E1273,0))</f>
        <v>0</v>
      </c>
      <c r="J1273" s="13">
        <f>SUBTOTAL(9,$I$2:I1273)</f>
        <v>0</v>
      </c>
    </row>
    <row r="1274" spans="1:10" x14ac:dyDescent="0.25">
      <c r="A1274" s="37"/>
      <c r="B1274" s="38"/>
      <c r="C1274" s="38"/>
      <c r="D1274" s="39"/>
      <c r="E1274" s="40"/>
      <c r="F1274" s="31" t="str">
        <f>IF(ISBLANK(TCTACTE[[#This Row],[F. Cobro]]),"Pendiente","Abonado")</f>
        <v>Pendiente</v>
      </c>
      <c r="G1274" s="37"/>
      <c r="H1274" s="45"/>
      <c r="I1274" s="13">
        <f>IF(ISBLANK(TCTACTE[[#This Row],[Monto]]),0,IF(ISBLANK(TCTACTE[[#This Row],[F. Cobro]]),E1274,0))</f>
        <v>0</v>
      </c>
      <c r="J1274" s="13">
        <f>SUBTOTAL(9,$I$2:I1274)</f>
        <v>0</v>
      </c>
    </row>
    <row r="1275" spans="1:10" x14ac:dyDescent="0.25">
      <c r="A1275" s="37"/>
      <c r="B1275" s="38"/>
      <c r="C1275" s="38"/>
      <c r="D1275" s="39"/>
      <c r="E1275" s="40"/>
      <c r="F1275" s="31" t="str">
        <f>IF(ISBLANK(TCTACTE[[#This Row],[F. Cobro]]),"Pendiente","Abonado")</f>
        <v>Pendiente</v>
      </c>
      <c r="G1275" s="37"/>
      <c r="H1275" s="45"/>
      <c r="I1275" s="13">
        <f>IF(ISBLANK(TCTACTE[[#This Row],[Monto]]),0,IF(ISBLANK(TCTACTE[[#This Row],[F. Cobro]]),E1275,0))</f>
        <v>0</v>
      </c>
      <c r="J1275" s="13">
        <f>SUBTOTAL(9,$I$2:I1275)</f>
        <v>0</v>
      </c>
    </row>
    <row r="1276" spans="1:10" x14ac:dyDescent="0.25">
      <c r="A1276" s="37"/>
      <c r="B1276" s="38"/>
      <c r="C1276" s="38"/>
      <c r="D1276" s="39"/>
      <c r="E1276" s="40"/>
      <c r="F1276" s="31" t="str">
        <f>IF(ISBLANK(TCTACTE[[#This Row],[F. Cobro]]),"Pendiente","Abonado")</f>
        <v>Pendiente</v>
      </c>
      <c r="G1276" s="37"/>
      <c r="H1276" s="45"/>
      <c r="I1276" s="13">
        <f>IF(ISBLANK(TCTACTE[[#This Row],[Monto]]),0,IF(ISBLANK(TCTACTE[[#This Row],[F. Cobro]]),E1276,0))</f>
        <v>0</v>
      </c>
      <c r="J1276" s="13">
        <f>SUBTOTAL(9,$I$2:I1276)</f>
        <v>0</v>
      </c>
    </row>
    <row r="1277" spans="1:10" x14ac:dyDescent="0.25">
      <c r="A1277" s="37"/>
      <c r="B1277" s="38"/>
      <c r="C1277" s="38"/>
      <c r="D1277" s="39"/>
      <c r="E1277" s="40"/>
      <c r="F1277" s="31" t="str">
        <f>IF(ISBLANK(TCTACTE[[#This Row],[F. Cobro]]),"Pendiente","Abonado")</f>
        <v>Pendiente</v>
      </c>
      <c r="G1277" s="37"/>
      <c r="H1277" s="45"/>
      <c r="I1277" s="13">
        <f>IF(ISBLANK(TCTACTE[[#This Row],[Monto]]),0,IF(ISBLANK(TCTACTE[[#This Row],[F. Cobro]]),E1277,0))</f>
        <v>0</v>
      </c>
      <c r="J1277" s="13">
        <f>SUBTOTAL(9,$I$2:I1277)</f>
        <v>0</v>
      </c>
    </row>
    <row r="1278" spans="1:10" x14ac:dyDescent="0.25">
      <c r="A1278" s="37"/>
      <c r="B1278" s="38"/>
      <c r="C1278" s="38"/>
      <c r="D1278" s="39"/>
      <c r="E1278" s="40"/>
      <c r="F1278" s="31" t="str">
        <f>IF(ISBLANK(TCTACTE[[#This Row],[F. Cobro]]),"Pendiente","Abonado")</f>
        <v>Pendiente</v>
      </c>
      <c r="G1278" s="37"/>
      <c r="H1278" s="45"/>
      <c r="I1278" s="13">
        <f>IF(ISBLANK(TCTACTE[[#This Row],[Monto]]),0,IF(ISBLANK(TCTACTE[[#This Row],[F. Cobro]]),E1278,0))</f>
        <v>0</v>
      </c>
      <c r="J1278" s="13">
        <f>SUBTOTAL(9,$I$2:I1278)</f>
        <v>0</v>
      </c>
    </row>
    <row r="1279" spans="1:10" x14ac:dyDescent="0.25">
      <c r="A1279" s="37"/>
      <c r="B1279" s="38"/>
      <c r="C1279" s="38"/>
      <c r="D1279" s="39"/>
      <c r="E1279" s="40"/>
      <c r="F1279" s="31" t="str">
        <f>IF(ISBLANK(TCTACTE[[#This Row],[F. Cobro]]),"Pendiente","Abonado")</f>
        <v>Pendiente</v>
      </c>
      <c r="G1279" s="37"/>
      <c r="H1279" s="45"/>
      <c r="I1279" s="13">
        <f>IF(ISBLANK(TCTACTE[[#This Row],[Monto]]),0,IF(ISBLANK(TCTACTE[[#This Row],[F. Cobro]]),E1279,0))</f>
        <v>0</v>
      </c>
      <c r="J1279" s="13">
        <f>SUBTOTAL(9,$I$2:I1279)</f>
        <v>0</v>
      </c>
    </row>
    <row r="1280" spans="1:10" x14ac:dyDescent="0.25">
      <c r="A1280" s="37"/>
      <c r="B1280" s="38"/>
      <c r="C1280" s="38"/>
      <c r="D1280" s="39"/>
      <c r="E1280" s="40"/>
      <c r="F1280" s="31" t="str">
        <f>IF(ISBLANK(TCTACTE[[#This Row],[F. Cobro]]),"Pendiente","Abonado")</f>
        <v>Pendiente</v>
      </c>
      <c r="G1280" s="37"/>
      <c r="H1280" s="45"/>
      <c r="I1280" s="13">
        <f>IF(ISBLANK(TCTACTE[[#This Row],[Monto]]),0,IF(ISBLANK(TCTACTE[[#This Row],[F. Cobro]]),E1280,0))</f>
        <v>0</v>
      </c>
      <c r="J1280" s="13">
        <f>SUBTOTAL(9,$I$2:I1280)</f>
        <v>0</v>
      </c>
    </row>
    <row r="1281" spans="1:10" x14ac:dyDescent="0.25">
      <c r="A1281" s="37"/>
      <c r="B1281" s="38"/>
      <c r="C1281" s="38"/>
      <c r="D1281" s="39"/>
      <c r="E1281" s="40"/>
      <c r="F1281" s="31" t="str">
        <f>IF(ISBLANK(TCTACTE[[#This Row],[F. Cobro]]),"Pendiente","Abonado")</f>
        <v>Pendiente</v>
      </c>
      <c r="G1281" s="37"/>
      <c r="H1281" s="45"/>
      <c r="I1281" s="13">
        <f>IF(ISBLANK(TCTACTE[[#This Row],[Monto]]),0,IF(ISBLANK(TCTACTE[[#This Row],[F. Cobro]]),E1281,0))</f>
        <v>0</v>
      </c>
      <c r="J1281" s="13">
        <f>SUBTOTAL(9,$I$2:I1281)</f>
        <v>0</v>
      </c>
    </row>
    <row r="1282" spans="1:10" x14ac:dyDescent="0.25">
      <c r="A1282" s="37"/>
      <c r="B1282" s="38"/>
      <c r="C1282" s="38"/>
      <c r="D1282" s="39"/>
      <c r="E1282" s="40"/>
      <c r="F1282" s="31" t="str">
        <f>IF(ISBLANK(TCTACTE[[#This Row],[F. Cobro]]),"Pendiente","Abonado")</f>
        <v>Pendiente</v>
      </c>
      <c r="G1282" s="37"/>
      <c r="H1282" s="45"/>
      <c r="I1282" s="13">
        <f>IF(ISBLANK(TCTACTE[[#This Row],[Monto]]),0,IF(ISBLANK(TCTACTE[[#This Row],[F. Cobro]]),E1282,0))</f>
        <v>0</v>
      </c>
      <c r="J1282" s="13">
        <f>SUBTOTAL(9,$I$2:I1282)</f>
        <v>0</v>
      </c>
    </row>
    <row r="1283" spans="1:10" x14ac:dyDescent="0.25">
      <c r="A1283" s="37"/>
      <c r="B1283" s="38"/>
      <c r="C1283" s="38"/>
      <c r="D1283" s="39"/>
      <c r="E1283" s="40"/>
      <c r="F1283" s="31" t="str">
        <f>IF(ISBLANK(TCTACTE[[#This Row],[F. Cobro]]),"Pendiente","Abonado")</f>
        <v>Pendiente</v>
      </c>
      <c r="G1283" s="37"/>
      <c r="H1283" s="45"/>
      <c r="I1283" s="13">
        <f>IF(ISBLANK(TCTACTE[[#This Row],[Monto]]),0,IF(ISBLANK(TCTACTE[[#This Row],[F. Cobro]]),E1283,0))</f>
        <v>0</v>
      </c>
      <c r="J1283" s="13">
        <f>SUBTOTAL(9,$I$2:I1283)</f>
        <v>0</v>
      </c>
    </row>
    <row r="1284" spans="1:10" x14ac:dyDescent="0.25">
      <c r="A1284" s="37"/>
      <c r="B1284" s="38"/>
      <c r="C1284" s="38"/>
      <c r="D1284" s="39"/>
      <c r="E1284" s="40"/>
      <c r="F1284" s="31" t="str">
        <f>IF(ISBLANK(TCTACTE[[#This Row],[F. Cobro]]),"Pendiente","Abonado")</f>
        <v>Pendiente</v>
      </c>
      <c r="G1284" s="37"/>
      <c r="H1284" s="45"/>
      <c r="I1284" s="13">
        <f>IF(ISBLANK(TCTACTE[[#This Row],[Monto]]),0,IF(ISBLANK(TCTACTE[[#This Row],[F. Cobro]]),E1284,0))</f>
        <v>0</v>
      </c>
      <c r="J1284" s="13">
        <f>SUBTOTAL(9,$I$2:I1284)</f>
        <v>0</v>
      </c>
    </row>
    <row r="1285" spans="1:10" x14ac:dyDescent="0.25">
      <c r="A1285" s="37"/>
      <c r="B1285" s="38"/>
      <c r="C1285" s="38"/>
      <c r="D1285" s="39"/>
      <c r="E1285" s="40"/>
      <c r="F1285" s="31" t="str">
        <f>IF(ISBLANK(TCTACTE[[#This Row],[F. Cobro]]),"Pendiente","Abonado")</f>
        <v>Pendiente</v>
      </c>
      <c r="G1285" s="37"/>
      <c r="H1285" s="45"/>
      <c r="I1285" s="13">
        <f>IF(ISBLANK(TCTACTE[[#This Row],[Monto]]),0,IF(ISBLANK(TCTACTE[[#This Row],[F. Cobro]]),E1285,0))</f>
        <v>0</v>
      </c>
      <c r="J1285" s="13">
        <f>SUBTOTAL(9,$I$2:I1285)</f>
        <v>0</v>
      </c>
    </row>
    <row r="1286" spans="1:10" x14ac:dyDescent="0.25">
      <c r="A1286" s="37"/>
      <c r="B1286" s="38"/>
      <c r="C1286" s="38"/>
      <c r="D1286" s="39"/>
      <c r="E1286" s="40"/>
      <c r="F1286" s="31" t="str">
        <f>IF(ISBLANK(TCTACTE[[#This Row],[F. Cobro]]),"Pendiente","Abonado")</f>
        <v>Pendiente</v>
      </c>
      <c r="G1286" s="37"/>
      <c r="H1286" s="45"/>
      <c r="I1286" s="13">
        <f>IF(ISBLANK(TCTACTE[[#This Row],[Monto]]),0,IF(ISBLANK(TCTACTE[[#This Row],[F. Cobro]]),E1286,0))</f>
        <v>0</v>
      </c>
      <c r="J1286" s="13">
        <f>SUBTOTAL(9,$I$2:I1286)</f>
        <v>0</v>
      </c>
    </row>
    <row r="1287" spans="1:10" x14ac:dyDescent="0.25">
      <c r="A1287" s="37"/>
      <c r="B1287" s="38"/>
      <c r="C1287" s="38"/>
      <c r="D1287" s="39"/>
      <c r="E1287" s="40"/>
      <c r="F1287" s="31" t="str">
        <f>IF(ISBLANK(TCTACTE[[#This Row],[F. Cobro]]),"Pendiente","Abonado")</f>
        <v>Pendiente</v>
      </c>
      <c r="G1287" s="37"/>
      <c r="H1287" s="45"/>
      <c r="I1287" s="13">
        <f>IF(ISBLANK(TCTACTE[[#This Row],[Monto]]),0,IF(ISBLANK(TCTACTE[[#This Row],[F. Cobro]]),E1287,0))</f>
        <v>0</v>
      </c>
      <c r="J1287" s="13">
        <f>SUBTOTAL(9,$I$2:I1287)</f>
        <v>0</v>
      </c>
    </row>
    <row r="1288" spans="1:10" x14ac:dyDescent="0.25">
      <c r="A1288" s="37"/>
      <c r="B1288" s="38"/>
      <c r="C1288" s="38"/>
      <c r="D1288" s="39"/>
      <c r="E1288" s="40"/>
      <c r="F1288" s="31" t="str">
        <f>IF(ISBLANK(TCTACTE[[#This Row],[F. Cobro]]),"Pendiente","Abonado")</f>
        <v>Pendiente</v>
      </c>
      <c r="G1288" s="37"/>
      <c r="H1288" s="45"/>
      <c r="I1288" s="13">
        <f>IF(ISBLANK(TCTACTE[[#This Row],[Monto]]),0,IF(ISBLANK(TCTACTE[[#This Row],[F. Cobro]]),E1288,0))</f>
        <v>0</v>
      </c>
      <c r="J1288" s="13">
        <f>SUBTOTAL(9,$I$2:I1288)</f>
        <v>0</v>
      </c>
    </row>
    <row r="1289" spans="1:10" x14ac:dyDescent="0.25">
      <c r="A1289" s="37"/>
      <c r="B1289" s="38"/>
      <c r="C1289" s="38"/>
      <c r="D1289" s="39"/>
      <c r="E1289" s="40"/>
      <c r="F1289" s="31" t="str">
        <f>IF(ISBLANK(TCTACTE[[#This Row],[F. Cobro]]),"Pendiente","Abonado")</f>
        <v>Pendiente</v>
      </c>
      <c r="G1289" s="37"/>
      <c r="H1289" s="45"/>
      <c r="I1289" s="13">
        <f>IF(ISBLANK(TCTACTE[[#This Row],[Monto]]),0,IF(ISBLANK(TCTACTE[[#This Row],[F. Cobro]]),E1289,0))</f>
        <v>0</v>
      </c>
      <c r="J1289" s="13">
        <f>SUBTOTAL(9,$I$2:I1289)</f>
        <v>0</v>
      </c>
    </row>
    <row r="1290" spans="1:10" x14ac:dyDescent="0.25">
      <c r="A1290" s="37"/>
      <c r="B1290" s="38"/>
      <c r="C1290" s="38"/>
      <c r="D1290" s="39"/>
      <c r="E1290" s="40"/>
      <c r="F1290" s="31" t="str">
        <f>IF(ISBLANK(TCTACTE[[#This Row],[F. Cobro]]),"Pendiente","Abonado")</f>
        <v>Pendiente</v>
      </c>
      <c r="G1290" s="37"/>
      <c r="H1290" s="45"/>
      <c r="I1290" s="13">
        <f>IF(ISBLANK(TCTACTE[[#This Row],[Monto]]),0,IF(ISBLANK(TCTACTE[[#This Row],[F. Cobro]]),E1290,0))</f>
        <v>0</v>
      </c>
      <c r="J1290" s="13">
        <f>SUBTOTAL(9,$I$2:I1290)</f>
        <v>0</v>
      </c>
    </row>
    <row r="1291" spans="1:10" x14ac:dyDescent="0.25">
      <c r="A1291" s="37"/>
      <c r="B1291" s="38"/>
      <c r="C1291" s="38"/>
      <c r="D1291" s="39"/>
      <c r="E1291" s="40"/>
      <c r="F1291" s="31" t="str">
        <f>IF(ISBLANK(TCTACTE[[#This Row],[F. Cobro]]),"Pendiente","Abonado")</f>
        <v>Pendiente</v>
      </c>
      <c r="G1291" s="37"/>
      <c r="H1291" s="45"/>
      <c r="I1291" s="13">
        <f>IF(ISBLANK(TCTACTE[[#This Row],[Monto]]),0,IF(ISBLANK(TCTACTE[[#This Row],[F. Cobro]]),E1291,0))</f>
        <v>0</v>
      </c>
      <c r="J1291" s="13">
        <f>SUBTOTAL(9,$I$2:I1291)</f>
        <v>0</v>
      </c>
    </row>
    <row r="1292" spans="1:10" x14ac:dyDescent="0.25">
      <c r="A1292" s="37"/>
      <c r="B1292" s="38"/>
      <c r="C1292" s="38"/>
      <c r="D1292" s="39"/>
      <c r="E1292" s="40"/>
      <c r="F1292" s="31" t="str">
        <f>IF(ISBLANK(TCTACTE[[#This Row],[F. Cobro]]),"Pendiente","Abonado")</f>
        <v>Pendiente</v>
      </c>
      <c r="G1292" s="37"/>
      <c r="H1292" s="45"/>
      <c r="I1292" s="13">
        <f>IF(ISBLANK(TCTACTE[[#This Row],[Monto]]),0,IF(ISBLANK(TCTACTE[[#This Row],[F. Cobro]]),E1292,0))</f>
        <v>0</v>
      </c>
      <c r="J1292" s="13">
        <f>SUBTOTAL(9,$I$2:I1292)</f>
        <v>0</v>
      </c>
    </row>
    <row r="1293" spans="1:10" x14ac:dyDescent="0.25">
      <c r="A1293" s="37"/>
      <c r="B1293" s="38"/>
      <c r="C1293" s="38"/>
      <c r="D1293" s="39"/>
      <c r="E1293" s="40"/>
      <c r="F1293" s="31" t="str">
        <f>IF(ISBLANK(TCTACTE[[#This Row],[F. Cobro]]),"Pendiente","Abonado")</f>
        <v>Pendiente</v>
      </c>
      <c r="G1293" s="37"/>
      <c r="H1293" s="45"/>
      <c r="I1293" s="13">
        <f>IF(ISBLANK(TCTACTE[[#This Row],[Monto]]),0,IF(ISBLANK(TCTACTE[[#This Row],[F. Cobro]]),E1293,0))</f>
        <v>0</v>
      </c>
      <c r="J1293" s="13">
        <f>SUBTOTAL(9,$I$2:I1293)</f>
        <v>0</v>
      </c>
    </row>
    <row r="1294" spans="1:10" x14ac:dyDescent="0.25">
      <c r="A1294" s="37"/>
      <c r="B1294" s="38"/>
      <c r="C1294" s="38"/>
      <c r="D1294" s="39"/>
      <c r="E1294" s="40"/>
      <c r="F1294" s="31" t="str">
        <f>IF(ISBLANK(TCTACTE[[#This Row],[F. Cobro]]),"Pendiente","Abonado")</f>
        <v>Pendiente</v>
      </c>
      <c r="G1294" s="37"/>
      <c r="H1294" s="45"/>
      <c r="I1294" s="13">
        <f>IF(ISBLANK(TCTACTE[[#This Row],[Monto]]),0,IF(ISBLANK(TCTACTE[[#This Row],[F. Cobro]]),E1294,0))</f>
        <v>0</v>
      </c>
      <c r="J1294" s="13">
        <f>SUBTOTAL(9,$I$2:I1294)</f>
        <v>0</v>
      </c>
    </row>
    <row r="1295" spans="1:10" x14ac:dyDescent="0.25">
      <c r="A1295" s="37"/>
      <c r="B1295" s="38"/>
      <c r="C1295" s="38"/>
      <c r="D1295" s="39"/>
      <c r="E1295" s="40"/>
      <c r="F1295" s="31" t="str">
        <f>IF(ISBLANK(TCTACTE[[#This Row],[F. Cobro]]),"Pendiente","Abonado")</f>
        <v>Pendiente</v>
      </c>
      <c r="G1295" s="37"/>
      <c r="H1295" s="45"/>
      <c r="I1295" s="13">
        <f>IF(ISBLANK(TCTACTE[[#This Row],[Monto]]),0,IF(ISBLANK(TCTACTE[[#This Row],[F. Cobro]]),E1295,0))</f>
        <v>0</v>
      </c>
      <c r="J1295" s="13">
        <f>SUBTOTAL(9,$I$2:I1295)</f>
        <v>0</v>
      </c>
    </row>
    <row r="1296" spans="1:10" x14ac:dyDescent="0.25">
      <c r="A1296" s="37"/>
      <c r="B1296" s="38"/>
      <c r="C1296" s="38"/>
      <c r="D1296" s="39"/>
      <c r="E1296" s="40"/>
      <c r="F1296" s="31" t="str">
        <f>IF(ISBLANK(TCTACTE[[#This Row],[F. Cobro]]),"Pendiente","Abonado")</f>
        <v>Pendiente</v>
      </c>
      <c r="G1296" s="37"/>
      <c r="H1296" s="45"/>
      <c r="I1296" s="13">
        <f>IF(ISBLANK(TCTACTE[[#This Row],[Monto]]),0,IF(ISBLANK(TCTACTE[[#This Row],[F. Cobro]]),E1296,0))</f>
        <v>0</v>
      </c>
      <c r="J1296" s="13">
        <f>SUBTOTAL(9,$I$2:I1296)</f>
        <v>0</v>
      </c>
    </row>
    <row r="1297" spans="1:10" x14ac:dyDescent="0.25">
      <c r="A1297" s="37"/>
      <c r="B1297" s="38"/>
      <c r="C1297" s="38"/>
      <c r="D1297" s="39"/>
      <c r="E1297" s="40"/>
      <c r="F1297" s="31" t="str">
        <f>IF(ISBLANK(TCTACTE[[#This Row],[F. Cobro]]),"Pendiente","Abonado")</f>
        <v>Pendiente</v>
      </c>
      <c r="G1297" s="37"/>
      <c r="H1297" s="45"/>
      <c r="I1297" s="13">
        <f>IF(ISBLANK(TCTACTE[[#This Row],[Monto]]),0,IF(ISBLANK(TCTACTE[[#This Row],[F. Cobro]]),E1297,0))</f>
        <v>0</v>
      </c>
      <c r="J1297" s="13">
        <f>SUBTOTAL(9,$I$2:I1297)</f>
        <v>0</v>
      </c>
    </row>
    <row r="1298" spans="1:10" x14ac:dyDescent="0.25">
      <c r="A1298" s="37"/>
      <c r="B1298" s="38"/>
      <c r="C1298" s="38"/>
      <c r="D1298" s="39"/>
      <c r="E1298" s="40"/>
      <c r="F1298" s="31" t="str">
        <f>IF(ISBLANK(TCTACTE[[#This Row],[F. Cobro]]),"Pendiente","Abonado")</f>
        <v>Pendiente</v>
      </c>
      <c r="G1298" s="37"/>
      <c r="H1298" s="45"/>
      <c r="I1298" s="13">
        <f>IF(ISBLANK(TCTACTE[[#This Row],[Monto]]),0,IF(ISBLANK(TCTACTE[[#This Row],[F. Cobro]]),E1298,0))</f>
        <v>0</v>
      </c>
      <c r="J1298" s="13">
        <f>SUBTOTAL(9,$I$2:I1298)</f>
        <v>0</v>
      </c>
    </row>
    <row r="1299" spans="1:10" x14ac:dyDescent="0.25">
      <c r="A1299" s="37"/>
      <c r="B1299" s="38"/>
      <c r="C1299" s="38"/>
      <c r="D1299" s="39"/>
      <c r="E1299" s="40"/>
      <c r="F1299" s="31" t="str">
        <f>IF(ISBLANK(TCTACTE[[#This Row],[F. Cobro]]),"Pendiente","Abonado")</f>
        <v>Pendiente</v>
      </c>
      <c r="G1299" s="37"/>
      <c r="H1299" s="45"/>
      <c r="I1299" s="13">
        <f>IF(ISBLANK(TCTACTE[[#This Row],[Monto]]),0,IF(ISBLANK(TCTACTE[[#This Row],[F. Cobro]]),E1299,0))</f>
        <v>0</v>
      </c>
      <c r="J1299" s="13">
        <f>SUBTOTAL(9,$I$2:I1299)</f>
        <v>0</v>
      </c>
    </row>
  </sheetData>
  <sheetProtection password="B709" sheet="1" objects="1" scenarios="1" formatColumns="0" formatRows="0"/>
  <dataValidations count="1">
    <dataValidation type="list" allowBlank="1" showInputMessage="1" showErrorMessage="1" sqref="F2:F1299">
      <formula1>"Pendiente,Abonado"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I2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6.5" x14ac:dyDescent="0.3"/>
  <cols>
    <col min="1" max="1" width="11.42578125" style="49"/>
    <col min="2" max="2" width="13.85546875" style="49" customWidth="1"/>
    <col min="3" max="3" width="12.7109375" style="49" customWidth="1"/>
    <col min="4" max="4" width="11.42578125" style="49"/>
    <col min="5" max="5" width="16.7109375" style="49" bestFit="1" customWidth="1"/>
    <col min="6" max="6" width="13.42578125" style="49" customWidth="1"/>
    <col min="7" max="7" width="14.28515625" style="49" customWidth="1"/>
    <col min="8" max="8" width="15.5703125" style="49" customWidth="1"/>
    <col min="9" max="9" width="9.85546875" style="48" customWidth="1"/>
    <col min="10" max="16384" width="11.42578125" style="48"/>
  </cols>
  <sheetData>
    <row r="1" spans="1:9" x14ac:dyDescent="0.3">
      <c r="A1" s="142" t="s">
        <v>75</v>
      </c>
      <c r="B1" s="142" t="s">
        <v>76</v>
      </c>
      <c r="C1" s="142" t="s">
        <v>77</v>
      </c>
      <c r="D1" s="142" t="s">
        <v>78</v>
      </c>
      <c r="E1" s="142" t="s">
        <v>79</v>
      </c>
      <c r="F1" s="142" t="s">
        <v>80</v>
      </c>
      <c r="G1" s="142" t="s">
        <v>81</v>
      </c>
      <c r="H1" s="142" t="s">
        <v>82</v>
      </c>
      <c r="I1" s="142" t="s">
        <v>97</v>
      </c>
    </row>
    <row r="2" spans="1:9" x14ac:dyDescent="0.3">
      <c r="A2" s="141">
        <v>1</v>
      </c>
      <c r="B2" s="141"/>
      <c r="C2" s="141"/>
      <c r="D2" s="141"/>
      <c r="E2" s="141"/>
      <c r="F2" s="141"/>
      <c r="G2" s="143">
        <v>44197</v>
      </c>
      <c r="H2" s="141">
        <v>300</v>
      </c>
      <c r="I2" s="141"/>
    </row>
  </sheetData>
  <sheetProtection password="B709" sheet="1" objects="1" scenarios="1" formatCells="0" formatColumns="0" formatRows="0" insertRows="0" deleteRows="0" sort="0" autoFilter="0"/>
  <dataValidations count="1">
    <dataValidation type="list" allowBlank="1" showInputMessage="1" showErrorMessage="1" sqref="I2">
      <formula1>"x,"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I95"/>
  <sheetViews>
    <sheetView showGridLines="0" workbookViewId="0">
      <selection activeCell="F4" sqref="F4"/>
    </sheetView>
  </sheetViews>
  <sheetFormatPr baseColWidth="10" defaultRowHeight="15" x14ac:dyDescent="0.25"/>
  <cols>
    <col min="1" max="2" width="2.85546875" style="30" customWidth="1"/>
    <col min="3" max="3" width="10.7109375" bestFit="1" customWidth="1"/>
  </cols>
  <sheetData>
    <row r="1" spans="1:9" x14ac:dyDescent="0.25">
      <c r="A1" s="27" t="s">
        <v>54</v>
      </c>
      <c r="B1" s="27" t="s">
        <v>55</v>
      </c>
      <c r="C1" s="120" t="s">
        <v>50</v>
      </c>
      <c r="D1" s="121" t="s">
        <v>8</v>
      </c>
      <c r="E1" s="121" t="s">
        <v>9</v>
      </c>
      <c r="F1" s="121" t="s">
        <v>10</v>
      </c>
      <c r="G1" s="122" t="s">
        <v>51</v>
      </c>
      <c r="H1" s="122" t="s">
        <v>52</v>
      </c>
      <c r="I1" s="123" t="s">
        <v>11</v>
      </c>
    </row>
    <row r="2" spans="1:9" x14ac:dyDescent="0.25">
      <c r="A2" s="29">
        <v>1</v>
      </c>
      <c r="B2" s="29">
        <v>7</v>
      </c>
      <c r="C2" s="105">
        <f>'Caja Bar'!H2</f>
        <v>44197</v>
      </c>
      <c r="D2" s="101">
        <f ca="1">OFFSET('Caja Bar'!B$1,$B2,($A2-1)*9,1,1)</f>
        <v>0</v>
      </c>
      <c r="E2" s="101">
        <f ca="1">OFFSET('Caja Bar'!C$1,$B2,($A2-1)*9,1,1)</f>
        <v>0</v>
      </c>
      <c r="F2" s="101">
        <f ca="1">OFFSET('Caja Bar'!D$1,$B2,($A2-1)*9,1,1)</f>
        <v>0</v>
      </c>
      <c r="G2" s="106">
        <f t="shared" ref="G2" ca="1" si="0">I2/1.21</f>
        <v>16.528925619834713</v>
      </c>
      <c r="H2" s="102">
        <f t="shared" ref="H2" ca="1" si="1">+I2-G2</f>
        <v>3.4710743801652875</v>
      </c>
      <c r="I2" s="107">
        <f ca="1">OFFSET('Caja Bar'!E$1,$B2,($A2-1)*9,1,1)</f>
        <v>20</v>
      </c>
    </row>
    <row r="3" spans="1:9" x14ac:dyDescent="0.25">
      <c r="A3" s="29">
        <v>1</v>
      </c>
      <c r="B3" s="29">
        <v>8</v>
      </c>
      <c r="C3" s="105">
        <f>C2</f>
        <v>44197</v>
      </c>
      <c r="D3" s="101">
        <f ca="1">OFFSET('Caja Bar'!B$1,$B3,($A3-1)*9,1,1)</f>
        <v>6524</v>
      </c>
      <c r="E3" s="101">
        <f ca="1">OFFSET('Caja Bar'!C$1,$B3,($A3-1)*9,1,1)</f>
        <v>130</v>
      </c>
      <c r="F3" s="101">
        <f ca="1">OFFSET('Caja Bar'!D$1,$B3,($A3-1)*9,1,1)</f>
        <v>133</v>
      </c>
      <c r="G3" s="106">
        <f ca="1">I3/1.21</f>
        <v>0</v>
      </c>
      <c r="H3" s="102">
        <f ca="1">+I3-G3</f>
        <v>0</v>
      </c>
      <c r="I3" s="107">
        <f ca="1">OFFSET('Caja Bar'!E$1,$B3,($A3-1)*9,1,1)</f>
        <v>0</v>
      </c>
    </row>
    <row r="4" spans="1:9" x14ac:dyDescent="0.25">
      <c r="A4" s="29">
        <v>1</v>
      </c>
      <c r="B4" s="29">
        <v>9</v>
      </c>
      <c r="C4" s="113">
        <f>C3</f>
        <v>44197</v>
      </c>
      <c r="D4" s="114">
        <f ca="1">OFFSET('Caja Bar'!B$1,$B4,($A4-1)*9,1,1)</f>
        <v>0</v>
      </c>
      <c r="E4" s="114">
        <f ca="1">OFFSET('Caja Bar'!C$1,$B4,($A4-1)*9,1,1)</f>
        <v>0</v>
      </c>
      <c r="F4" s="114">
        <f ca="1">OFFSET('Caja Bar'!D$1,$B4,($A4-1)*9,1,1)</f>
        <v>0</v>
      </c>
      <c r="G4" s="115">
        <f t="shared" ref="G4:G31" ca="1" si="2">I4/1.21</f>
        <v>0</v>
      </c>
      <c r="H4" s="116">
        <f t="shared" ref="H4:H31" ca="1" si="3">+I4-G4</f>
        <v>0</v>
      </c>
      <c r="I4" s="117">
        <f ca="1">OFFSET('Caja Bar'!E$1,$B4,($A4-1)*9,1,1)</f>
        <v>0</v>
      </c>
    </row>
    <row r="5" spans="1:9" x14ac:dyDescent="0.25">
      <c r="A5" s="29">
        <v>2</v>
      </c>
      <c r="B5" s="29">
        <v>7</v>
      </c>
      <c r="C5" s="105">
        <f>+C2+1</f>
        <v>44198</v>
      </c>
      <c r="D5" s="101">
        <f ca="1">OFFSET('Caja Bar'!B$1,$B5,($A5-1)*9,1,1)</f>
        <v>0</v>
      </c>
      <c r="E5" s="101">
        <f ca="1">OFFSET('Caja Bar'!C$1,$B5,($A5-1)*9,1,1)</f>
        <v>0</v>
      </c>
      <c r="F5" s="101">
        <f ca="1">OFFSET('Caja Bar'!D$1,$B5,($A5-1)*9,1,1)</f>
        <v>0</v>
      </c>
      <c r="G5" s="106">
        <f t="shared" ca="1" si="2"/>
        <v>0</v>
      </c>
      <c r="H5" s="102">
        <f t="shared" ca="1" si="3"/>
        <v>0</v>
      </c>
      <c r="I5" s="107">
        <f ca="1">OFFSET('Caja Bar'!E$1,$B5,($A5-1)*9,1,1)</f>
        <v>0</v>
      </c>
    </row>
    <row r="6" spans="1:9" x14ac:dyDescent="0.25">
      <c r="A6" s="29">
        <v>2</v>
      </c>
      <c r="B6" s="29">
        <v>8</v>
      </c>
      <c r="C6" s="105">
        <f t="shared" ref="C6:C69" si="4">+C3+1</f>
        <v>44198</v>
      </c>
      <c r="D6" s="101">
        <f ca="1">OFFSET('Caja Bar'!B$1,$B6,($A6-1)*9,1,1)</f>
        <v>0</v>
      </c>
      <c r="E6" s="101">
        <f ca="1">OFFSET('Caja Bar'!C$1,$B6,($A6-1)*9,1,1)</f>
        <v>0</v>
      </c>
      <c r="F6" s="101">
        <f ca="1">OFFSET('Caja Bar'!D$1,$B6,($A6-1)*9,1,1)</f>
        <v>0</v>
      </c>
      <c r="G6" s="106">
        <f t="shared" ca="1" si="2"/>
        <v>0</v>
      </c>
      <c r="H6" s="102">
        <f t="shared" ca="1" si="3"/>
        <v>0</v>
      </c>
      <c r="I6" s="107">
        <f ca="1">OFFSET('Caja Bar'!E$1,$B6,($A6-1)*9,1,1)</f>
        <v>0</v>
      </c>
    </row>
    <row r="7" spans="1:9" x14ac:dyDescent="0.25">
      <c r="A7" s="29">
        <v>2</v>
      </c>
      <c r="B7" s="29">
        <v>9</v>
      </c>
      <c r="C7" s="105">
        <f t="shared" si="4"/>
        <v>44198</v>
      </c>
      <c r="D7" s="101">
        <f ca="1">OFFSET('Caja Bar'!B$1,$B7,($A7-1)*9,1,1)</f>
        <v>0</v>
      </c>
      <c r="E7" s="101">
        <f ca="1">OFFSET('Caja Bar'!C$1,$B7,($A7-1)*9,1,1)</f>
        <v>0</v>
      </c>
      <c r="F7" s="101">
        <f ca="1">OFFSET('Caja Bar'!D$1,$B7,($A7-1)*9,1,1)</f>
        <v>0</v>
      </c>
      <c r="G7" s="106">
        <f t="shared" ca="1" si="2"/>
        <v>0</v>
      </c>
      <c r="H7" s="102">
        <f t="shared" ca="1" si="3"/>
        <v>0</v>
      </c>
      <c r="I7" s="107">
        <f ca="1">OFFSET('Caja Bar'!E$1,$B7,($A7-1)*9,1,1)</f>
        <v>0</v>
      </c>
    </row>
    <row r="8" spans="1:9" x14ac:dyDescent="0.25">
      <c r="A8" s="29">
        <v>3</v>
      </c>
      <c r="B8" s="29">
        <v>7</v>
      </c>
      <c r="C8" s="108">
        <f t="shared" si="4"/>
        <v>44199</v>
      </c>
      <c r="D8" s="109">
        <f ca="1">OFFSET('Caja Bar'!B$1,$B8,($A8-1)*9,1,1)</f>
        <v>0</v>
      </c>
      <c r="E8" s="109">
        <f ca="1">OFFSET('Caja Bar'!C$1,$B8,($A8-1)*9,1,1)</f>
        <v>0</v>
      </c>
      <c r="F8" s="109">
        <f ca="1">OFFSET('Caja Bar'!D$1,$B8,($A8-1)*9,1,1)</f>
        <v>0</v>
      </c>
      <c r="G8" s="110">
        <f t="shared" ca="1" si="2"/>
        <v>0</v>
      </c>
      <c r="H8" s="111">
        <f t="shared" ca="1" si="3"/>
        <v>0</v>
      </c>
      <c r="I8" s="112">
        <f ca="1">OFFSET('Caja Bar'!E$1,$B8,($A8-1)*9,1,1)</f>
        <v>0</v>
      </c>
    </row>
    <row r="9" spans="1:9" x14ac:dyDescent="0.25">
      <c r="A9" s="29">
        <v>3</v>
      </c>
      <c r="B9" s="29">
        <v>8</v>
      </c>
      <c r="C9" s="105">
        <f t="shared" si="4"/>
        <v>44199</v>
      </c>
      <c r="D9" s="101">
        <f ca="1">OFFSET('Caja Bar'!B$1,$B9,($A9-1)*9,1,1)</f>
        <v>0</v>
      </c>
      <c r="E9" s="101">
        <f ca="1">OFFSET('Caja Bar'!C$1,$B9,($A9-1)*9,1,1)</f>
        <v>0</v>
      </c>
      <c r="F9" s="101">
        <f ca="1">OFFSET('Caja Bar'!D$1,$B9,($A9-1)*9,1,1)</f>
        <v>0</v>
      </c>
      <c r="G9" s="106">
        <f t="shared" ca="1" si="2"/>
        <v>0</v>
      </c>
      <c r="H9" s="102">
        <f t="shared" ca="1" si="3"/>
        <v>0</v>
      </c>
      <c r="I9" s="107">
        <f ca="1">OFFSET('Caja Bar'!E$1,$B9,($A9-1)*9,1,1)</f>
        <v>0</v>
      </c>
    </row>
    <row r="10" spans="1:9" x14ac:dyDescent="0.25">
      <c r="A10" s="29">
        <v>3</v>
      </c>
      <c r="B10" s="29">
        <v>9</v>
      </c>
      <c r="C10" s="113">
        <f t="shared" si="4"/>
        <v>44199</v>
      </c>
      <c r="D10" s="114">
        <f ca="1">OFFSET('Caja Bar'!B$1,$B10,($A10-1)*9,1,1)</f>
        <v>0</v>
      </c>
      <c r="E10" s="114">
        <f ca="1">OFFSET('Caja Bar'!C$1,$B10,($A10-1)*9,1,1)</f>
        <v>0</v>
      </c>
      <c r="F10" s="114">
        <f ca="1">OFFSET('Caja Bar'!D$1,$B10,($A10-1)*9,1,1)</f>
        <v>0</v>
      </c>
      <c r="G10" s="115">
        <f t="shared" ca="1" si="2"/>
        <v>0</v>
      </c>
      <c r="H10" s="116">
        <f t="shared" ca="1" si="3"/>
        <v>0</v>
      </c>
      <c r="I10" s="117">
        <f ca="1">OFFSET('Caja Bar'!E$1,$B10,($A10-1)*9,1,1)</f>
        <v>0</v>
      </c>
    </row>
    <row r="11" spans="1:9" x14ac:dyDescent="0.25">
      <c r="A11" s="29">
        <v>4</v>
      </c>
      <c r="B11" s="29">
        <v>7</v>
      </c>
      <c r="C11" s="105">
        <f t="shared" si="4"/>
        <v>44200</v>
      </c>
      <c r="D11" s="101">
        <f ca="1">OFFSET('Caja Bar'!B$1,$B11,($A11-1)*9,1,1)</f>
        <v>0</v>
      </c>
      <c r="E11" s="101">
        <f ca="1">OFFSET('Caja Bar'!C$1,$B11,($A11-1)*9,1,1)</f>
        <v>0</v>
      </c>
      <c r="F11" s="101">
        <f ca="1">OFFSET('Caja Bar'!D$1,$B11,($A11-1)*9,1,1)</f>
        <v>0</v>
      </c>
      <c r="G11" s="106">
        <f t="shared" ca="1" si="2"/>
        <v>0</v>
      </c>
      <c r="H11" s="102">
        <f t="shared" ca="1" si="3"/>
        <v>0</v>
      </c>
      <c r="I11" s="107">
        <f ca="1">OFFSET('Caja Bar'!E$1,$B11,($A11-1)*9,1,1)</f>
        <v>0</v>
      </c>
    </row>
    <row r="12" spans="1:9" x14ac:dyDescent="0.25">
      <c r="A12" s="29">
        <v>4</v>
      </c>
      <c r="B12" s="29">
        <v>8</v>
      </c>
      <c r="C12" s="105">
        <f t="shared" si="4"/>
        <v>44200</v>
      </c>
      <c r="D12" s="101">
        <f ca="1">OFFSET('Caja Bar'!B$1,$B12,($A12-1)*9,1,1)</f>
        <v>0</v>
      </c>
      <c r="E12" s="101">
        <f ca="1">OFFSET('Caja Bar'!C$1,$B12,($A12-1)*9,1,1)</f>
        <v>0</v>
      </c>
      <c r="F12" s="101">
        <f ca="1">OFFSET('Caja Bar'!D$1,$B12,($A12-1)*9,1,1)</f>
        <v>0</v>
      </c>
      <c r="G12" s="106">
        <f t="shared" ca="1" si="2"/>
        <v>0</v>
      </c>
      <c r="H12" s="102">
        <f t="shared" ca="1" si="3"/>
        <v>0</v>
      </c>
      <c r="I12" s="107">
        <f ca="1">OFFSET('Caja Bar'!E$1,$B12,($A12-1)*9,1,1)</f>
        <v>0</v>
      </c>
    </row>
    <row r="13" spans="1:9" x14ac:dyDescent="0.25">
      <c r="A13" s="29">
        <v>4</v>
      </c>
      <c r="B13" s="29">
        <v>9</v>
      </c>
      <c r="C13" s="113">
        <f t="shared" si="4"/>
        <v>44200</v>
      </c>
      <c r="D13" s="114">
        <f ca="1">OFFSET('Caja Bar'!B$1,$B13,($A13-1)*9,1,1)</f>
        <v>0</v>
      </c>
      <c r="E13" s="114">
        <f ca="1">OFFSET('Caja Bar'!C$1,$B13,($A13-1)*9,1,1)</f>
        <v>0</v>
      </c>
      <c r="F13" s="114">
        <f ca="1">OFFSET('Caja Bar'!D$1,$B13,($A13-1)*9,1,1)</f>
        <v>0</v>
      </c>
      <c r="G13" s="115">
        <f t="shared" ca="1" si="2"/>
        <v>0</v>
      </c>
      <c r="H13" s="116">
        <f t="shared" ca="1" si="3"/>
        <v>0</v>
      </c>
      <c r="I13" s="117">
        <f ca="1">OFFSET('Caja Bar'!E$1,$B13,($A13-1)*9,1,1)</f>
        <v>0</v>
      </c>
    </row>
    <row r="14" spans="1:9" x14ac:dyDescent="0.25">
      <c r="A14" s="29">
        <v>5</v>
      </c>
      <c r="B14" s="29">
        <v>7</v>
      </c>
      <c r="C14" s="105">
        <f t="shared" si="4"/>
        <v>44201</v>
      </c>
      <c r="D14" s="101">
        <f ca="1">OFFSET('Caja Bar'!B$1,$B14,($A14-1)*9,1,1)</f>
        <v>0</v>
      </c>
      <c r="E14" s="101">
        <f ca="1">OFFSET('Caja Bar'!C$1,$B14,($A14-1)*9,1,1)</f>
        <v>0</v>
      </c>
      <c r="F14" s="101">
        <f ca="1">OFFSET('Caja Bar'!D$1,$B14,($A14-1)*9,1,1)</f>
        <v>0</v>
      </c>
      <c r="G14" s="106">
        <f t="shared" ca="1" si="2"/>
        <v>0</v>
      </c>
      <c r="H14" s="102">
        <f t="shared" ca="1" si="3"/>
        <v>0</v>
      </c>
      <c r="I14" s="107">
        <f ca="1">OFFSET('Caja Bar'!E$1,$B14,($A14-1)*9,1,1)</f>
        <v>0</v>
      </c>
    </row>
    <row r="15" spans="1:9" x14ac:dyDescent="0.25">
      <c r="A15" s="29">
        <v>5</v>
      </c>
      <c r="B15" s="29">
        <v>8</v>
      </c>
      <c r="C15" s="105">
        <f t="shared" si="4"/>
        <v>44201</v>
      </c>
      <c r="D15" s="101">
        <f ca="1">OFFSET('Caja Bar'!B$1,$B15,($A15-1)*9,1,1)</f>
        <v>0</v>
      </c>
      <c r="E15" s="101">
        <f ca="1">OFFSET('Caja Bar'!C$1,$B15,($A15-1)*9,1,1)</f>
        <v>0</v>
      </c>
      <c r="F15" s="101">
        <f ca="1">OFFSET('Caja Bar'!D$1,$B15,($A15-1)*9,1,1)</f>
        <v>0</v>
      </c>
      <c r="G15" s="106">
        <f t="shared" ca="1" si="2"/>
        <v>0</v>
      </c>
      <c r="H15" s="102">
        <f t="shared" ca="1" si="3"/>
        <v>0</v>
      </c>
      <c r="I15" s="107">
        <f ca="1">OFFSET('Caja Bar'!E$1,$B15,($A15-1)*9,1,1)</f>
        <v>0</v>
      </c>
    </row>
    <row r="16" spans="1:9" x14ac:dyDescent="0.25">
      <c r="A16" s="29">
        <v>5</v>
      </c>
      <c r="B16" s="29">
        <v>9</v>
      </c>
      <c r="C16" s="113">
        <f t="shared" si="4"/>
        <v>44201</v>
      </c>
      <c r="D16" s="114">
        <f ca="1">OFFSET('Caja Bar'!B$1,$B16,($A16-1)*9,1,1)</f>
        <v>0</v>
      </c>
      <c r="E16" s="114">
        <f ca="1">OFFSET('Caja Bar'!C$1,$B16,($A16-1)*9,1,1)</f>
        <v>0</v>
      </c>
      <c r="F16" s="114">
        <f ca="1">OFFSET('Caja Bar'!D$1,$B16,($A16-1)*9,1,1)</f>
        <v>0</v>
      </c>
      <c r="G16" s="115">
        <f t="shared" ca="1" si="2"/>
        <v>0</v>
      </c>
      <c r="H16" s="116">
        <f t="shared" ca="1" si="3"/>
        <v>0</v>
      </c>
      <c r="I16" s="117">
        <f ca="1">OFFSET('Caja Bar'!E$1,$B16,($A16-1)*9,1,1)</f>
        <v>0</v>
      </c>
    </row>
    <row r="17" spans="1:9" x14ac:dyDescent="0.25">
      <c r="A17" s="29">
        <v>6</v>
      </c>
      <c r="B17" s="29">
        <v>7</v>
      </c>
      <c r="C17" s="105">
        <f t="shared" si="4"/>
        <v>44202</v>
      </c>
      <c r="D17" s="101">
        <f ca="1">OFFSET('Caja Bar'!B$1,$B17,($A17-1)*9,1,1)</f>
        <v>0</v>
      </c>
      <c r="E17" s="101">
        <f ca="1">OFFSET('Caja Bar'!C$1,$B17,($A17-1)*9,1,1)</f>
        <v>0</v>
      </c>
      <c r="F17" s="101">
        <f ca="1">OFFSET('Caja Bar'!D$1,$B17,($A17-1)*9,1,1)</f>
        <v>0</v>
      </c>
      <c r="G17" s="106">
        <f t="shared" ca="1" si="2"/>
        <v>0</v>
      </c>
      <c r="H17" s="102">
        <f t="shared" ca="1" si="3"/>
        <v>0</v>
      </c>
      <c r="I17" s="107">
        <f ca="1">OFFSET('Caja Bar'!E$1,$B17,($A17-1)*9,1,1)</f>
        <v>0</v>
      </c>
    </row>
    <row r="18" spans="1:9" x14ac:dyDescent="0.25">
      <c r="A18" s="29">
        <v>6</v>
      </c>
      <c r="B18" s="29">
        <v>8</v>
      </c>
      <c r="C18" s="105">
        <f t="shared" si="4"/>
        <v>44202</v>
      </c>
      <c r="D18" s="101">
        <f ca="1">OFFSET('Caja Bar'!B$1,$B18,($A18-1)*9,1,1)</f>
        <v>0</v>
      </c>
      <c r="E18" s="101">
        <f ca="1">OFFSET('Caja Bar'!C$1,$B18,($A18-1)*9,1,1)</f>
        <v>0</v>
      </c>
      <c r="F18" s="101">
        <f ca="1">OFFSET('Caja Bar'!D$1,$B18,($A18-1)*9,1,1)</f>
        <v>0</v>
      </c>
      <c r="G18" s="106">
        <f t="shared" ca="1" si="2"/>
        <v>0</v>
      </c>
      <c r="H18" s="102">
        <f t="shared" ca="1" si="3"/>
        <v>0</v>
      </c>
      <c r="I18" s="107">
        <f ca="1">OFFSET('Caja Bar'!E$1,$B18,($A18-1)*9,1,1)</f>
        <v>0</v>
      </c>
    </row>
    <row r="19" spans="1:9" x14ac:dyDescent="0.25">
      <c r="A19" s="29">
        <v>6</v>
      </c>
      <c r="B19" s="29">
        <v>9</v>
      </c>
      <c r="C19" s="113">
        <f t="shared" si="4"/>
        <v>44202</v>
      </c>
      <c r="D19" s="114">
        <f ca="1">OFFSET('Caja Bar'!B$1,$B19,($A19-1)*9,1,1)</f>
        <v>0</v>
      </c>
      <c r="E19" s="114">
        <f ca="1">OFFSET('Caja Bar'!C$1,$B19,($A19-1)*9,1,1)</f>
        <v>0</v>
      </c>
      <c r="F19" s="114">
        <f ca="1">OFFSET('Caja Bar'!D$1,$B19,($A19-1)*9,1,1)</f>
        <v>0</v>
      </c>
      <c r="G19" s="115">
        <f t="shared" ca="1" si="2"/>
        <v>0</v>
      </c>
      <c r="H19" s="116">
        <f t="shared" ca="1" si="3"/>
        <v>0</v>
      </c>
      <c r="I19" s="117">
        <f ca="1">OFFSET('Caja Bar'!E$1,$B19,($A19-1)*9,1,1)</f>
        <v>0</v>
      </c>
    </row>
    <row r="20" spans="1:9" x14ac:dyDescent="0.25">
      <c r="A20" s="29">
        <v>7</v>
      </c>
      <c r="B20" s="29">
        <v>7</v>
      </c>
      <c r="C20" s="105">
        <f t="shared" si="4"/>
        <v>44203</v>
      </c>
      <c r="D20" s="101">
        <f ca="1">OFFSET('Caja Bar'!B$1,$B20,($A20-1)*9,1,1)</f>
        <v>0</v>
      </c>
      <c r="E20" s="101">
        <f ca="1">OFFSET('Caja Bar'!C$1,$B20,($A20-1)*9,1,1)</f>
        <v>0</v>
      </c>
      <c r="F20" s="101">
        <f ca="1">OFFSET('Caja Bar'!D$1,$B20,($A20-1)*9,1,1)</f>
        <v>0</v>
      </c>
      <c r="G20" s="106">
        <f t="shared" ca="1" si="2"/>
        <v>0</v>
      </c>
      <c r="H20" s="102">
        <f t="shared" ca="1" si="3"/>
        <v>0</v>
      </c>
      <c r="I20" s="107">
        <f ca="1">OFFSET('Caja Bar'!E$1,$B20,($A20-1)*9,1,1)</f>
        <v>0</v>
      </c>
    </row>
    <row r="21" spans="1:9" x14ac:dyDescent="0.25">
      <c r="A21" s="29">
        <v>7</v>
      </c>
      <c r="B21" s="29">
        <v>8</v>
      </c>
      <c r="C21" s="105">
        <f t="shared" si="4"/>
        <v>44203</v>
      </c>
      <c r="D21" s="101">
        <f ca="1">OFFSET('Caja Bar'!B$1,$B21,($A21-1)*9,1,1)</f>
        <v>0</v>
      </c>
      <c r="E21" s="101">
        <f ca="1">OFFSET('Caja Bar'!C$1,$B21,($A21-1)*9,1,1)</f>
        <v>0</v>
      </c>
      <c r="F21" s="101">
        <f ca="1">OFFSET('Caja Bar'!D$1,$B21,($A21-1)*9,1,1)</f>
        <v>0</v>
      </c>
      <c r="G21" s="106">
        <f t="shared" ca="1" si="2"/>
        <v>0</v>
      </c>
      <c r="H21" s="102">
        <f t="shared" ca="1" si="3"/>
        <v>0</v>
      </c>
      <c r="I21" s="107">
        <f ca="1">OFFSET('Caja Bar'!E$1,$B21,($A21-1)*9,1,1)</f>
        <v>0</v>
      </c>
    </row>
    <row r="22" spans="1:9" x14ac:dyDescent="0.25">
      <c r="A22" s="29">
        <v>7</v>
      </c>
      <c r="B22" s="29">
        <v>9</v>
      </c>
      <c r="C22" s="113">
        <f t="shared" si="4"/>
        <v>44203</v>
      </c>
      <c r="D22" s="114">
        <f ca="1">OFFSET('Caja Bar'!B$1,$B22,($A22-1)*9,1,1)</f>
        <v>0</v>
      </c>
      <c r="E22" s="114">
        <f ca="1">OFFSET('Caja Bar'!C$1,$B22,($A22-1)*9,1,1)</f>
        <v>0</v>
      </c>
      <c r="F22" s="114">
        <f ca="1">OFFSET('Caja Bar'!D$1,$B22,($A22-1)*9,1,1)</f>
        <v>0</v>
      </c>
      <c r="G22" s="115">
        <f t="shared" ca="1" si="2"/>
        <v>0</v>
      </c>
      <c r="H22" s="116">
        <f t="shared" ca="1" si="3"/>
        <v>0</v>
      </c>
      <c r="I22" s="117">
        <f ca="1">OFFSET('Caja Bar'!E$1,$B22,($A22-1)*9,1,1)</f>
        <v>0</v>
      </c>
    </row>
    <row r="23" spans="1:9" x14ac:dyDescent="0.25">
      <c r="A23" s="29">
        <v>8</v>
      </c>
      <c r="B23" s="29">
        <v>7</v>
      </c>
      <c r="C23" s="105">
        <f t="shared" si="4"/>
        <v>44204</v>
      </c>
      <c r="D23" s="101">
        <f ca="1">OFFSET('Caja Bar'!B$1,$B23,($A23-1)*9,1,1)</f>
        <v>0</v>
      </c>
      <c r="E23" s="101">
        <f ca="1">OFFSET('Caja Bar'!C$1,$B23,($A23-1)*9,1,1)</f>
        <v>0</v>
      </c>
      <c r="F23" s="101">
        <f ca="1">OFFSET('Caja Bar'!D$1,$B23,($A23-1)*9,1,1)</f>
        <v>0</v>
      </c>
      <c r="G23" s="106">
        <f t="shared" ca="1" si="2"/>
        <v>0</v>
      </c>
      <c r="H23" s="102">
        <f t="shared" ca="1" si="3"/>
        <v>0</v>
      </c>
      <c r="I23" s="107">
        <f ca="1">OFFSET('Caja Bar'!E$1,$B23,($A23-1)*9,1,1)</f>
        <v>0</v>
      </c>
    </row>
    <row r="24" spans="1:9" x14ac:dyDescent="0.25">
      <c r="A24" s="29">
        <v>8</v>
      </c>
      <c r="B24" s="29">
        <v>8</v>
      </c>
      <c r="C24" s="105">
        <f t="shared" si="4"/>
        <v>44204</v>
      </c>
      <c r="D24" s="101">
        <f ca="1">OFFSET('Caja Bar'!B$1,$B24,($A24-1)*9,1,1)</f>
        <v>0</v>
      </c>
      <c r="E24" s="101">
        <f ca="1">OFFSET('Caja Bar'!C$1,$B24,($A24-1)*9,1,1)</f>
        <v>0</v>
      </c>
      <c r="F24" s="101">
        <f ca="1">OFFSET('Caja Bar'!D$1,$B24,($A24-1)*9,1,1)</f>
        <v>0</v>
      </c>
      <c r="G24" s="106">
        <f t="shared" ca="1" si="2"/>
        <v>0</v>
      </c>
      <c r="H24" s="102">
        <f t="shared" ca="1" si="3"/>
        <v>0</v>
      </c>
      <c r="I24" s="107">
        <f ca="1">OFFSET('Caja Bar'!E$1,$B24,($A24-1)*9,1,1)</f>
        <v>0</v>
      </c>
    </row>
    <row r="25" spans="1:9" x14ac:dyDescent="0.25">
      <c r="A25" s="29">
        <v>8</v>
      </c>
      <c r="B25" s="29">
        <v>9</v>
      </c>
      <c r="C25" s="113">
        <f t="shared" si="4"/>
        <v>44204</v>
      </c>
      <c r="D25" s="114">
        <f ca="1">OFFSET('Caja Bar'!B$1,$B25,($A25-1)*9,1,1)</f>
        <v>0</v>
      </c>
      <c r="E25" s="114">
        <f ca="1">OFFSET('Caja Bar'!C$1,$B25,($A25-1)*9,1,1)</f>
        <v>0</v>
      </c>
      <c r="F25" s="114">
        <f ca="1">OFFSET('Caja Bar'!D$1,$B25,($A25-1)*9,1,1)</f>
        <v>0</v>
      </c>
      <c r="G25" s="115">
        <f t="shared" ca="1" si="2"/>
        <v>0</v>
      </c>
      <c r="H25" s="116">
        <f t="shared" ca="1" si="3"/>
        <v>0</v>
      </c>
      <c r="I25" s="117">
        <f ca="1">OFFSET('Caja Bar'!E$1,$B25,($A25-1)*9,1,1)</f>
        <v>0</v>
      </c>
    </row>
    <row r="26" spans="1:9" x14ac:dyDescent="0.25">
      <c r="A26" s="29">
        <v>9</v>
      </c>
      <c r="B26" s="29">
        <v>7</v>
      </c>
      <c r="C26" s="105">
        <f t="shared" si="4"/>
        <v>44205</v>
      </c>
      <c r="D26" s="101">
        <f ca="1">OFFSET('Caja Bar'!B$1,$B26,($A26-1)*9,1,1)</f>
        <v>0</v>
      </c>
      <c r="E26" s="101">
        <f ca="1">OFFSET('Caja Bar'!C$1,$B26,($A26-1)*9,1,1)</f>
        <v>0</v>
      </c>
      <c r="F26" s="101">
        <f ca="1">OFFSET('Caja Bar'!D$1,$B26,($A26-1)*9,1,1)</f>
        <v>0</v>
      </c>
      <c r="G26" s="106">
        <f t="shared" ca="1" si="2"/>
        <v>0</v>
      </c>
      <c r="H26" s="102">
        <f t="shared" ca="1" si="3"/>
        <v>0</v>
      </c>
      <c r="I26" s="107">
        <f ca="1">OFFSET('Caja Bar'!E$1,$B26,($A26-1)*9,1,1)</f>
        <v>0</v>
      </c>
    </row>
    <row r="27" spans="1:9" x14ac:dyDescent="0.25">
      <c r="A27" s="29">
        <v>9</v>
      </c>
      <c r="B27" s="29">
        <v>8</v>
      </c>
      <c r="C27" s="105">
        <f t="shared" si="4"/>
        <v>44205</v>
      </c>
      <c r="D27" s="101">
        <f ca="1">OFFSET('Caja Bar'!B$1,$B27,($A27-1)*9,1,1)</f>
        <v>0</v>
      </c>
      <c r="E27" s="101">
        <f ca="1">OFFSET('Caja Bar'!C$1,$B27,($A27-1)*9,1,1)</f>
        <v>0</v>
      </c>
      <c r="F27" s="101">
        <f ca="1">OFFSET('Caja Bar'!D$1,$B27,($A27-1)*9,1,1)</f>
        <v>0</v>
      </c>
      <c r="G27" s="106">
        <f t="shared" ca="1" si="2"/>
        <v>0</v>
      </c>
      <c r="H27" s="102">
        <f t="shared" ca="1" si="3"/>
        <v>0</v>
      </c>
      <c r="I27" s="107">
        <f ca="1">OFFSET('Caja Bar'!E$1,$B27,($A27-1)*9,1,1)</f>
        <v>0</v>
      </c>
    </row>
    <row r="28" spans="1:9" x14ac:dyDescent="0.25">
      <c r="A28" s="29">
        <v>9</v>
      </c>
      <c r="B28" s="29">
        <v>9</v>
      </c>
      <c r="C28" s="113">
        <f t="shared" si="4"/>
        <v>44205</v>
      </c>
      <c r="D28" s="114">
        <f ca="1">OFFSET('Caja Bar'!B$1,$B28,($A28-1)*9,1,1)</f>
        <v>0</v>
      </c>
      <c r="E28" s="114">
        <f ca="1">OFFSET('Caja Bar'!C$1,$B28,($A28-1)*9,1,1)</f>
        <v>0</v>
      </c>
      <c r="F28" s="114">
        <f ca="1">OFFSET('Caja Bar'!D$1,$B28,($A28-1)*9,1,1)</f>
        <v>0</v>
      </c>
      <c r="G28" s="115">
        <f t="shared" ca="1" si="2"/>
        <v>0</v>
      </c>
      <c r="H28" s="116">
        <f t="shared" ca="1" si="3"/>
        <v>0</v>
      </c>
      <c r="I28" s="117">
        <f ca="1">OFFSET('Caja Bar'!E$1,$B28,($A28-1)*9,1,1)</f>
        <v>0</v>
      </c>
    </row>
    <row r="29" spans="1:9" x14ac:dyDescent="0.25">
      <c r="A29" s="29">
        <v>10</v>
      </c>
      <c r="B29" s="29">
        <v>7</v>
      </c>
      <c r="C29" s="105">
        <f t="shared" si="4"/>
        <v>44206</v>
      </c>
      <c r="D29" s="101">
        <f ca="1">OFFSET('Caja Bar'!B$1,$B29,($A29-1)*9,1,1)</f>
        <v>0</v>
      </c>
      <c r="E29" s="101">
        <f ca="1">OFFSET('Caja Bar'!C$1,$B29,($A29-1)*9,1,1)</f>
        <v>0</v>
      </c>
      <c r="F29" s="101">
        <f ca="1">OFFSET('Caja Bar'!D$1,$B29,($A29-1)*9,1,1)</f>
        <v>0</v>
      </c>
      <c r="G29" s="106">
        <f t="shared" ca="1" si="2"/>
        <v>0</v>
      </c>
      <c r="H29" s="102">
        <f t="shared" ca="1" si="3"/>
        <v>0</v>
      </c>
      <c r="I29" s="107">
        <f ca="1">OFFSET('Caja Bar'!E$1,$B29,($A29-1)*9,1,1)</f>
        <v>0</v>
      </c>
    </row>
    <row r="30" spans="1:9" x14ac:dyDescent="0.25">
      <c r="A30" s="29">
        <v>10</v>
      </c>
      <c r="B30" s="29">
        <v>8</v>
      </c>
      <c r="C30" s="105">
        <f t="shared" si="4"/>
        <v>44206</v>
      </c>
      <c r="D30" s="101">
        <f ca="1">OFFSET('Caja Bar'!B$1,$B30,($A30-1)*9,1,1)</f>
        <v>0</v>
      </c>
      <c r="E30" s="101">
        <f ca="1">OFFSET('Caja Bar'!C$1,$B30,($A30-1)*9,1,1)</f>
        <v>0</v>
      </c>
      <c r="F30" s="101">
        <f ca="1">OFFSET('Caja Bar'!D$1,$B30,($A30-1)*9,1,1)</f>
        <v>0</v>
      </c>
      <c r="G30" s="106">
        <f t="shared" ca="1" si="2"/>
        <v>0</v>
      </c>
      <c r="H30" s="102">
        <f t="shared" ca="1" si="3"/>
        <v>0</v>
      </c>
      <c r="I30" s="107">
        <f ca="1">OFFSET('Caja Bar'!E$1,$B30,($A30-1)*9,1,1)</f>
        <v>0</v>
      </c>
    </row>
    <row r="31" spans="1:9" x14ac:dyDescent="0.25">
      <c r="A31" s="29">
        <v>10</v>
      </c>
      <c r="B31" s="29">
        <v>9</v>
      </c>
      <c r="C31" s="113">
        <f t="shared" si="4"/>
        <v>44206</v>
      </c>
      <c r="D31" s="114">
        <f ca="1">OFFSET('Caja Bar'!B$1,$B31,($A31-1)*9,1,1)</f>
        <v>0</v>
      </c>
      <c r="E31" s="114">
        <f ca="1">OFFSET('Caja Bar'!C$1,$B31,($A31-1)*9,1,1)</f>
        <v>0</v>
      </c>
      <c r="F31" s="114">
        <f ca="1">OFFSET('Caja Bar'!D$1,$B31,($A31-1)*9,1,1)</f>
        <v>0</v>
      </c>
      <c r="G31" s="115">
        <f t="shared" ca="1" si="2"/>
        <v>0</v>
      </c>
      <c r="H31" s="116">
        <f t="shared" ca="1" si="3"/>
        <v>0</v>
      </c>
      <c r="I31" s="117">
        <f ca="1">OFFSET('Caja Bar'!E$1,$B31,($A31-1)*9,1,1)</f>
        <v>0</v>
      </c>
    </row>
    <row r="32" spans="1:9" x14ac:dyDescent="0.25">
      <c r="A32" s="29">
        <v>11</v>
      </c>
      <c r="B32" s="29">
        <v>7</v>
      </c>
      <c r="C32" s="105">
        <f t="shared" si="4"/>
        <v>44207</v>
      </c>
      <c r="D32" s="101">
        <f ca="1">OFFSET('Caja Bar'!B$1,$B32,($A32-1)*9,1,1)</f>
        <v>0</v>
      </c>
      <c r="E32" s="101">
        <f ca="1">OFFSET('Caja Bar'!C$1,$B32,($A32-1)*9,1,1)</f>
        <v>0</v>
      </c>
      <c r="F32" s="101">
        <f ca="1">OFFSET('Caja Bar'!D$1,$B32,($A32-1)*9,1,1)</f>
        <v>0</v>
      </c>
      <c r="G32" s="106">
        <f t="shared" ref="G32:G46" ca="1" si="5">I32/1.21</f>
        <v>0</v>
      </c>
      <c r="H32" s="102">
        <f t="shared" ref="H32:H46" ca="1" si="6">+I32-G32</f>
        <v>0</v>
      </c>
      <c r="I32" s="107">
        <f ca="1">OFFSET('Caja Bar'!E$1,$B32,($A32-1)*9,1,1)</f>
        <v>0</v>
      </c>
    </row>
    <row r="33" spans="1:9" x14ac:dyDescent="0.25">
      <c r="A33" s="29">
        <v>11</v>
      </c>
      <c r="B33" s="29">
        <v>8</v>
      </c>
      <c r="C33" s="105">
        <f t="shared" si="4"/>
        <v>44207</v>
      </c>
      <c r="D33" s="101">
        <f ca="1">OFFSET('Caja Bar'!B$1,$B33,($A33-1)*9,1,1)</f>
        <v>0</v>
      </c>
      <c r="E33" s="101">
        <f ca="1">OFFSET('Caja Bar'!C$1,$B33,($A33-1)*9,1,1)</f>
        <v>0</v>
      </c>
      <c r="F33" s="101">
        <f ca="1">OFFSET('Caja Bar'!D$1,$B33,($A33-1)*9,1,1)</f>
        <v>0</v>
      </c>
      <c r="G33" s="106">
        <f t="shared" ca="1" si="5"/>
        <v>0</v>
      </c>
      <c r="H33" s="102">
        <f t="shared" ca="1" si="6"/>
        <v>0</v>
      </c>
      <c r="I33" s="107">
        <f ca="1">OFFSET('Caja Bar'!E$1,$B33,($A33-1)*9,1,1)</f>
        <v>0</v>
      </c>
    </row>
    <row r="34" spans="1:9" x14ac:dyDescent="0.25">
      <c r="A34" s="29">
        <v>11</v>
      </c>
      <c r="B34" s="29">
        <v>9</v>
      </c>
      <c r="C34" s="113">
        <f t="shared" si="4"/>
        <v>44207</v>
      </c>
      <c r="D34" s="114">
        <f ca="1">OFFSET('Caja Bar'!B$1,$B34,($A34-1)*9,1,1)</f>
        <v>0</v>
      </c>
      <c r="E34" s="114">
        <f ca="1">OFFSET('Caja Bar'!C$1,$B34,($A34-1)*9,1,1)</f>
        <v>0</v>
      </c>
      <c r="F34" s="114">
        <f ca="1">OFFSET('Caja Bar'!D$1,$B34,($A34-1)*9,1,1)</f>
        <v>0</v>
      </c>
      <c r="G34" s="115">
        <f t="shared" ca="1" si="5"/>
        <v>0</v>
      </c>
      <c r="H34" s="116">
        <f t="shared" ca="1" si="6"/>
        <v>0</v>
      </c>
      <c r="I34" s="117">
        <f ca="1">OFFSET('Caja Bar'!E$1,$B34,($A34-1)*9,1,1)</f>
        <v>0</v>
      </c>
    </row>
    <row r="35" spans="1:9" x14ac:dyDescent="0.25">
      <c r="A35" s="29">
        <v>12</v>
      </c>
      <c r="B35" s="29">
        <v>7</v>
      </c>
      <c r="C35" s="105">
        <f t="shared" si="4"/>
        <v>44208</v>
      </c>
      <c r="D35" s="101">
        <f ca="1">OFFSET('Caja Bar'!B$1,$B35,($A35-1)*9,1,1)</f>
        <v>0</v>
      </c>
      <c r="E35" s="101">
        <f ca="1">OFFSET('Caja Bar'!C$1,$B35,($A35-1)*9,1,1)</f>
        <v>0</v>
      </c>
      <c r="F35" s="101">
        <f ca="1">OFFSET('Caja Bar'!D$1,$B35,($A35-1)*9,1,1)</f>
        <v>0</v>
      </c>
      <c r="G35" s="106">
        <f t="shared" ca="1" si="5"/>
        <v>0</v>
      </c>
      <c r="H35" s="102">
        <f t="shared" ca="1" si="6"/>
        <v>0</v>
      </c>
      <c r="I35" s="107">
        <f ca="1">OFFSET('Caja Bar'!E$1,$B35,($A35-1)*9,1,1)</f>
        <v>0</v>
      </c>
    </row>
    <row r="36" spans="1:9" x14ac:dyDescent="0.25">
      <c r="A36" s="29">
        <v>12</v>
      </c>
      <c r="B36" s="29">
        <v>8</v>
      </c>
      <c r="C36" s="105">
        <f t="shared" si="4"/>
        <v>44208</v>
      </c>
      <c r="D36" s="101">
        <f ca="1">OFFSET('Caja Bar'!B$1,$B36,($A36-1)*9,1,1)</f>
        <v>0</v>
      </c>
      <c r="E36" s="101">
        <f ca="1">OFFSET('Caja Bar'!C$1,$B36,($A36-1)*9,1,1)</f>
        <v>0</v>
      </c>
      <c r="F36" s="101">
        <f ca="1">OFFSET('Caja Bar'!D$1,$B36,($A36-1)*9,1,1)</f>
        <v>0</v>
      </c>
      <c r="G36" s="106">
        <f t="shared" ca="1" si="5"/>
        <v>0</v>
      </c>
      <c r="H36" s="102">
        <f t="shared" ca="1" si="6"/>
        <v>0</v>
      </c>
      <c r="I36" s="107">
        <f ca="1">OFFSET('Caja Bar'!E$1,$B36,($A36-1)*9,1,1)</f>
        <v>0</v>
      </c>
    </row>
    <row r="37" spans="1:9" x14ac:dyDescent="0.25">
      <c r="A37" s="29">
        <v>12</v>
      </c>
      <c r="B37" s="29">
        <v>9</v>
      </c>
      <c r="C37" s="113">
        <f t="shared" si="4"/>
        <v>44208</v>
      </c>
      <c r="D37" s="114">
        <f ca="1">OFFSET('Caja Bar'!B$1,$B37,($A37-1)*9,1,1)</f>
        <v>0</v>
      </c>
      <c r="E37" s="114">
        <f ca="1">OFFSET('Caja Bar'!C$1,$B37,($A37-1)*9,1,1)</f>
        <v>0</v>
      </c>
      <c r="F37" s="114">
        <f ca="1">OFFSET('Caja Bar'!D$1,$B37,($A37-1)*9,1,1)</f>
        <v>0</v>
      </c>
      <c r="G37" s="115">
        <f t="shared" ca="1" si="5"/>
        <v>0</v>
      </c>
      <c r="H37" s="116">
        <f t="shared" ca="1" si="6"/>
        <v>0</v>
      </c>
      <c r="I37" s="117">
        <f ca="1">OFFSET('Caja Bar'!E$1,$B37,($A37-1)*9,1,1)</f>
        <v>0</v>
      </c>
    </row>
    <row r="38" spans="1:9" x14ac:dyDescent="0.25">
      <c r="A38" s="29">
        <v>13</v>
      </c>
      <c r="B38" s="29">
        <v>7</v>
      </c>
      <c r="C38" s="105">
        <f t="shared" si="4"/>
        <v>44209</v>
      </c>
      <c r="D38" s="101">
        <f ca="1">OFFSET('Caja Bar'!B$1,$B38,($A38-1)*9,1,1)</f>
        <v>0</v>
      </c>
      <c r="E38" s="101">
        <f ca="1">OFFSET('Caja Bar'!C$1,$B38,($A38-1)*9,1,1)</f>
        <v>0</v>
      </c>
      <c r="F38" s="101">
        <f ca="1">OFFSET('Caja Bar'!D$1,$B38,($A38-1)*9,1,1)</f>
        <v>0</v>
      </c>
      <c r="G38" s="106">
        <f t="shared" ca="1" si="5"/>
        <v>0</v>
      </c>
      <c r="H38" s="102">
        <f t="shared" ca="1" si="6"/>
        <v>0</v>
      </c>
      <c r="I38" s="107">
        <f ca="1">OFFSET('Caja Bar'!E$1,$B38,($A38-1)*9,1,1)</f>
        <v>0</v>
      </c>
    </row>
    <row r="39" spans="1:9" x14ac:dyDescent="0.25">
      <c r="A39" s="29">
        <v>13</v>
      </c>
      <c r="B39" s="29">
        <v>8</v>
      </c>
      <c r="C39" s="105">
        <f t="shared" si="4"/>
        <v>44209</v>
      </c>
      <c r="D39" s="101">
        <f ca="1">OFFSET('Caja Bar'!B$1,$B39,($A39-1)*9,1,1)</f>
        <v>0</v>
      </c>
      <c r="E39" s="101">
        <f ca="1">OFFSET('Caja Bar'!C$1,$B39,($A39-1)*9,1,1)</f>
        <v>0</v>
      </c>
      <c r="F39" s="101">
        <f ca="1">OFFSET('Caja Bar'!D$1,$B39,($A39-1)*9,1,1)</f>
        <v>0</v>
      </c>
      <c r="G39" s="106">
        <f t="shared" ca="1" si="5"/>
        <v>0</v>
      </c>
      <c r="H39" s="102">
        <f t="shared" ca="1" si="6"/>
        <v>0</v>
      </c>
      <c r="I39" s="107">
        <f ca="1">OFFSET('Caja Bar'!E$1,$B39,($A39-1)*9,1,1)</f>
        <v>0</v>
      </c>
    </row>
    <row r="40" spans="1:9" x14ac:dyDescent="0.25">
      <c r="A40" s="29">
        <v>13</v>
      </c>
      <c r="B40" s="29">
        <v>9</v>
      </c>
      <c r="C40" s="113">
        <f t="shared" si="4"/>
        <v>44209</v>
      </c>
      <c r="D40" s="114">
        <f ca="1">OFFSET('Caja Bar'!B$1,$B40,($A40-1)*9,1,1)</f>
        <v>0</v>
      </c>
      <c r="E40" s="114">
        <f ca="1">OFFSET('Caja Bar'!C$1,$B40,($A40-1)*9,1,1)</f>
        <v>0</v>
      </c>
      <c r="F40" s="114">
        <f ca="1">OFFSET('Caja Bar'!D$1,$B40,($A40-1)*9,1,1)</f>
        <v>0</v>
      </c>
      <c r="G40" s="115">
        <f t="shared" ca="1" si="5"/>
        <v>0</v>
      </c>
      <c r="H40" s="116">
        <f t="shared" ca="1" si="6"/>
        <v>0</v>
      </c>
      <c r="I40" s="117">
        <f ca="1">OFFSET('Caja Bar'!E$1,$B40,($A40-1)*9,1,1)</f>
        <v>0</v>
      </c>
    </row>
    <row r="41" spans="1:9" x14ac:dyDescent="0.25">
      <c r="A41" s="29">
        <v>14</v>
      </c>
      <c r="B41" s="29">
        <v>7</v>
      </c>
      <c r="C41" s="105">
        <f t="shared" si="4"/>
        <v>44210</v>
      </c>
      <c r="D41" s="101">
        <f ca="1">OFFSET('Caja Bar'!B$1,$B41,($A41-1)*9,1,1)</f>
        <v>0</v>
      </c>
      <c r="E41" s="101">
        <f ca="1">OFFSET('Caja Bar'!C$1,$B41,($A41-1)*9,1,1)</f>
        <v>0</v>
      </c>
      <c r="F41" s="101">
        <f ca="1">OFFSET('Caja Bar'!D$1,$B41,($A41-1)*9,1,1)</f>
        <v>0</v>
      </c>
      <c r="G41" s="106">
        <f t="shared" ca="1" si="5"/>
        <v>0</v>
      </c>
      <c r="H41" s="102">
        <f t="shared" ca="1" si="6"/>
        <v>0</v>
      </c>
      <c r="I41" s="107">
        <f ca="1">OFFSET('Caja Bar'!E$1,$B41,($A41-1)*9,1,1)</f>
        <v>0</v>
      </c>
    </row>
    <row r="42" spans="1:9" x14ac:dyDescent="0.25">
      <c r="A42" s="29">
        <v>14</v>
      </c>
      <c r="B42" s="29">
        <v>8</v>
      </c>
      <c r="C42" s="105">
        <f t="shared" si="4"/>
        <v>44210</v>
      </c>
      <c r="D42" s="101">
        <f ca="1">OFFSET('Caja Bar'!B$1,$B42,($A42-1)*9,1,1)</f>
        <v>0</v>
      </c>
      <c r="E42" s="101">
        <f ca="1">OFFSET('Caja Bar'!C$1,$B42,($A42-1)*9,1,1)</f>
        <v>0</v>
      </c>
      <c r="F42" s="101">
        <f ca="1">OFFSET('Caja Bar'!D$1,$B42,($A42-1)*9,1,1)</f>
        <v>0</v>
      </c>
      <c r="G42" s="106">
        <f t="shared" ca="1" si="5"/>
        <v>0</v>
      </c>
      <c r="H42" s="102">
        <f t="shared" ca="1" si="6"/>
        <v>0</v>
      </c>
      <c r="I42" s="107">
        <f ca="1">OFFSET('Caja Bar'!E$1,$B42,($A42-1)*9,1,1)</f>
        <v>0</v>
      </c>
    </row>
    <row r="43" spans="1:9" x14ac:dyDescent="0.25">
      <c r="A43" s="29">
        <v>14</v>
      </c>
      <c r="B43" s="29">
        <v>9</v>
      </c>
      <c r="C43" s="113">
        <f t="shared" si="4"/>
        <v>44210</v>
      </c>
      <c r="D43" s="114">
        <f ca="1">OFFSET('Caja Bar'!B$1,$B43,($A43-1)*9,1,1)</f>
        <v>0</v>
      </c>
      <c r="E43" s="114">
        <f ca="1">OFFSET('Caja Bar'!C$1,$B43,($A43-1)*9,1,1)</f>
        <v>0</v>
      </c>
      <c r="F43" s="114">
        <f ca="1">OFFSET('Caja Bar'!D$1,$B43,($A43-1)*9,1,1)</f>
        <v>0</v>
      </c>
      <c r="G43" s="115">
        <f t="shared" ca="1" si="5"/>
        <v>0</v>
      </c>
      <c r="H43" s="116">
        <f t="shared" ca="1" si="6"/>
        <v>0</v>
      </c>
      <c r="I43" s="117">
        <f ca="1">OFFSET('Caja Bar'!E$1,$B43,($A43-1)*9,1,1)</f>
        <v>0</v>
      </c>
    </row>
    <row r="44" spans="1:9" x14ac:dyDescent="0.25">
      <c r="A44" s="29">
        <v>15</v>
      </c>
      <c r="B44" s="29">
        <v>7</v>
      </c>
      <c r="C44" s="105">
        <f t="shared" si="4"/>
        <v>44211</v>
      </c>
      <c r="D44" s="101">
        <f ca="1">OFFSET('Caja Bar'!B$1,$B44,($A44-1)*9,1,1)</f>
        <v>0</v>
      </c>
      <c r="E44" s="101">
        <f ca="1">OFFSET('Caja Bar'!C$1,$B44,($A44-1)*9,1,1)</f>
        <v>0</v>
      </c>
      <c r="F44" s="101">
        <f ca="1">OFFSET('Caja Bar'!D$1,$B44,($A44-1)*9,1,1)</f>
        <v>0</v>
      </c>
      <c r="G44" s="106">
        <f t="shared" ca="1" si="5"/>
        <v>0</v>
      </c>
      <c r="H44" s="102">
        <f t="shared" ca="1" si="6"/>
        <v>0</v>
      </c>
      <c r="I44" s="107">
        <f ca="1">OFFSET('Caja Bar'!E$1,$B44,($A44-1)*9,1,1)</f>
        <v>0</v>
      </c>
    </row>
    <row r="45" spans="1:9" x14ac:dyDescent="0.25">
      <c r="A45" s="29">
        <v>15</v>
      </c>
      <c r="B45" s="29">
        <v>8</v>
      </c>
      <c r="C45" s="105">
        <f t="shared" si="4"/>
        <v>44211</v>
      </c>
      <c r="D45" s="101">
        <f ca="1">OFFSET('Caja Bar'!B$1,$B45,($A45-1)*9,1,1)</f>
        <v>0</v>
      </c>
      <c r="E45" s="101">
        <f ca="1">OFFSET('Caja Bar'!C$1,$B45,($A45-1)*9,1,1)</f>
        <v>0</v>
      </c>
      <c r="F45" s="101">
        <f ca="1">OFFSET('Caja Bar'!D$1,$B45,($A45-1)*9,1,1)</f>
        <v>0</v>
      </c>
      <c r="G45" s="106">
        <f t="shared" ca="1" si="5"/>
        <v>0</v>
      </c>
      <c r="H45" s="102">
        <f t="shared" ca="1" si="6"/>
        <v>0</v>
      </c>
      <c r="I45" s="107">
        <f ca="1">OFFSET('Caja Bar'!E$1,$B45,($A45-1)*9,1,1)</f>
        <v>0</v>
      </c>
    </row>
    <row r="46" spans="1:9" x14ac:dyDescent="0.25">
      <c r="A46" s="29">
        <v>15</v>
      </c>
      <c r="B46" s="29">
        <v>9</v>
      </c>
      <c r="C46" s="113">
        <f t="shared" si="4"/>
        <v>44211</v>
      </c>
      <c r="D46" s="114">
        <f ca="1">OFFSET('Caja Bar'!B$1,$B46,($A46-1)*9,1,1)</f>
        <v>0</v>
      </c>
      <c r="E46" s="114">
        <f ca="1">OFFSET('Caja Bar'!C$1,$B46,($A46-1)*9,1,1)</f>
        <v>0</v>
      </c>
      <c r="F46" s="114">
        <f ca="1">OFFSET('Caja Bar'!D$1,$B46,($A46-1)*9,1,1)</f>
        <v>0</v>
      </c>
      <c r="G46" s="115">
        <f t="shared" ca="1" si="5"/>
        <v>0</v>
      </c>
      <c r="H46" s="116">
        <f t="shared" ca="1" si="6"/>
        <v>0</v>
      </c>
      <c r="I46" s="117">
        <f ca="1">OFFSET('Caja Bar'!E$1,$B46,($A46-1)*9,1,1)</f>
        <v>0</v>
      </c>
    </row>
    <row r="47" spans="1:9" x14ac:dyDescent="0.25">
      <c r="A47" s="29">
        <v>16</v>
      </c>
      <c r="B47" s="29">
        <v>7</v>
      </c>
      <c r="C47" s="105">
        <f t="shared" si="4"/>
        <v>44212</v>
      </c>
      <c r="D47" s="101">
        <f ca="1">OFFSET('Caja Bar'!B$1,$B47,($A47-1)*9,1,1)</f>
        <v>0</v>
      </c>
      <c r="E47" s="101">
        <f ca="1">OFFSET('Caja Bar'!C$1,$B47,($A47-1)*9,1,1)</f>
        <v>0</v>
      </c>
      <c r="F47" s="101">
        <f ca="1">OFFSET('Caja Bar'!D$1,$B47,($A47-1)*9,1,1)</f>
        <v>0</v>
      </c>
      <c r="G47" s="106">
        <f t="shared" ref="G47:G94" ca="1" si="7">I47/1.21</f>
        <v>0</v>
      </c>
      <c r="H47" s="102">
        <f t="shared" ref="H47:H94" ca="1" si="8">+I47-G47</f>
        <v>0</v>
      </c>
      <c r="I47" s="107">
        <f ca="1">OFFSET('Caja Bar'!E$1,$B47,($A47-1)*9,1,1)</f>
        <v>0</v>
      </c>
    </row>
    <row r="48" spans="1:9" x14ac:dyDescent="0.25">
      <c r="A48" s="29">
        <v>16</v>
      </c>
      <c r="B48" s="29">
        <v>8</v>
      </c>
      <c r="C48" s="105">
        <f t="shared" si="4"/>
        <v>44212</v>
      </c>
      <c r="D48" s="101">
        <f ca="1">OFFSET('Caja Bar'!B$1,$B48,($A48-1)*9,1,1)</f>
        <v>0</v>
      </c>
      <c r="E48" s="101">
        <f ca="1">OFFSET('Caja Bar'!C$1,$B48,($A48-1)*9,1,1)</f>
        <v>0</v>
      </c>
      <c r="F48" s="101">
        <f ca="1">OFFSET('Caja Bar'!D$1,$B48,($A48-1)*9,1,1)</f>
        <v>0</v>
      </c>
      <c r="G48" s="106">
        <f t="shared" ca="1" si="7"/>
        <v>0</v>
      </c>
      <c r="H48" s="102">
        <f t="shared" ca="1" si="8"/>
        <v>0</v>
      </c>
      <c r="I48" s="107">
        <f ca="1">OFFSET('Caja Bar'!E$1,$B48,($A48-1)*9,1,1)</f>
        <v>0</v>
      </c>
    </row>
    <row r="49" spans="1:9" x14ac:dyDescent="0.25">
      <c r="A49" s="29">
        <v>16</v>
      </c>
      <c r="B49" s="29">
        <v>9</v>
      </c>
      <c r="C49" s="113">
        <f t="shared" si="4"/>
        <v>44212</v>
      </c>
      <c r="D49" s="114">
        <f ca="1">OFFSET('Caja Bar'!B$1,$B49,($A49-1)*9,1,1)</f>
        <v>0</v>
      </c>
      <c r="E49" s="114">
        <f ca="1">OFFSET('Caja Bar'!C$1,$B49,($A49-1)*9,1,1)</f>
        <v>0</v>
      </c>
      <c r="F49" s="114">
        <f ca="1">OFFSET('Caja Bar'!D$1,$B49,($A49-1)*9,1,1)</f>
        <v>0</v>
      </c>
      <c r="G49" s="115">
        <f t="shared" ca="1" si="7"/>
        <v>0</v>
      </c>
      <c r="H49" s="116">
        <f t="shared" ca="1" si="8"/>
        <v>0</v>
      </c>
      <c r="I49" s="117">
        <f ca="1">OFFSET('Caja Bar'!E$1,$B49,($A49-1)*9,1,1)</f>
        <v>0</v>
      </c>
    </row>
    <row r="50" spans="1:9" x14ac:dyDescent="0.25">
      <c r="A50" s="29">
        <v>17</v>
      </c>
      <c r="B50" s="29">
        <v>7</v>
      </c>
      <c r="C50" s="105">
        <f t="shared" si="4"/>
        <v>44213</v>
      </c>
      <c r="D50" s="101">
        <f ca="1">OFFSET('Caja Bar'!B$1,$B50,($A50-1)*9,1,1)</f>
        <v>0</v>
      </c>
      <c r="E50" s="101">
        <f ca="1">OFFSET('Caja Bar'!C$1,$B50,($A50-1)*9,1,1)</f>
        <v>0</v>
      </c>
      <c r="F50" s="101">
        <f ca="1">OFFSET('Caja Bar'!D$1,$B50,($A50-1)*9,1,1)</f>
        <v>0</v>
      </c>
      <c r="G50" s="106">
        <f t="shared" ca="1" si="7"/>
        <v>0</v>
      </c>
      <c r="H50" s="102">
        <f t="shared" ca="1" si="8"/>
        <v>0</v>
      </c>
      <c r="I50" s="107">
        <f ca="1">OFFSET('Caja Bar'!E$1,$B50,($A50-1)*9,1,1)</f>
        <v>0</v>
      </c>
    </row>
    <row r="51" spans="1:9" x14ac:dyDescent="0.25">
      <c r="A51" s="29">
        <v>17</v>
      </c>
      <c r="B51" s="29">
        <v>8</v>
      </c>
      <c r="C51" s="105">
        <f t="shared" si="4"/>
        <v>44213</v>
      </c>
      <c r="D51" s="101">
        <f ca="1">OFFSET('Caja Bar'!B$1,$B51,($A51-1)*9,1,1)</f>
        <v>0</v>
      </c>
      <c r="E51" s="101">
        <f ca="1">OFFSET('Caja Bar'!C$1,$B51,($A51-1)*9,1,1)</f>
        <v>0</v>
      </c>
      <c r="F51" s="101">
        <f ca="1">OFFSET('Caja Bar'!D$1,$B51,($A51-1)*9,1,1)</f>
        <v>0</v>
      </c>
      <c r="G51" s="106">
        <f t="shared" ca="1" si="7"/>
        <v>0</v>
      </c>
      <c r="H51" s="102">
        <f t="shared" ca="1" si="8"/>
        <v>0</v>
      </c>
      <c r="I51" s="107">
        <f ca="1">OFFSET('Caja Bar'!E$1,$B51,($A51-1)*9,1,1)</f>
        <v>0</v>
      </c>
    </row>
    <row r="52" spans="1:9" x14ac:dyDescent="0.25">
      <c r="A52" s="29">
        <v>17</v>
      </c>
      <c r="B52" s="29">
        <v>9</v>
      </c>
      <c r="C52" s="113">
        <f t="shared" si="4"/>
        <v>44213</v>
      </c>
      <c r="D52" s="114">
        <f ca="1">OFFSET('Caja Bar'!B$1,$B52,($A52-1)*9,1,1)</f>
        <v>0</v>
      </c>
      <c r="E52" s="114">
        <f ca="1">OFFSET('Caja Bar'!C$1,$B52,($A52-1)*9,1,1)</f>
        <v>0</v>
      </c>
      <c r="F52" s="114">
        <f ca="1">OFFSET('Caja Bar'!D$1,$B52,($A52-1)*9,1,1)</f>
        <v>0</v>
      </c>
      <c r="G52" s="115">
        <f t="shared" ca="1" si="7"/>
        <v>0</v>
      </c>
      <c r="H52" s="116">
        <f t="shared" ca="1" si="8"/>
        <v>0</v>
      </c>
      <c r="I52" s="117">
        <f ca="1">OFFSET('Caja Bar'!E$1,$B52,($A52-1)*9,1,1)</f>
        <v>0</v>
      </c>
    </row>
    <row r="53" spans="1:9" x14ac:dyDescent="0.25">
      <c r="A53" s="29">
        <v>18</v>
      </c>
      <c r="B53" s="29">
        <v>7</v>
      </c>
      <c r="C53" s="105">
        <f t="shared" si="4"/>
        <v>44214</v>
      </c>
      <c r="D53" s="101">
        <f ca="1">OFFSET('Caja Bar'!B$1,$B53,($A53-1)*9,1,1)</f>
        <v>0</v>
      </c>
      <c r="E53" s="101">
        <f ca="1">OFFSET('Caja Bar'!C$1,$B53,($A53-1)*9,1,1)</f>
        <v>0</v>
      </c>
      <c r="F53" s="101">
        <f ca="1">OFFSET('Caja Bar'!D$1,$B53,($A53-1)*9,1,1)</f>
        <v>0</v>
      </c>
      <c r="G53" s="106">
        <f t="shared" ca="1" si="7"/>
        <v>0</v>
      </c>
      <c r="H53" s="102">
        <f t="shared" ca="1" si="8"/>
        <v>0</v>
      </c>
      <c r="I53" s="107">
        <f ca="1">OFFSET('Caja Bar'!E$1,$B53,($A53-1)*9,1,1)</f>
        <v>0</v>
      </c>
    </row>
    <row r="54" spans="1:9" x14ac:dyDescent="0.25">
      <c r="A54" s="29">
        <v>18</v>
      </c>
      <c r="B54" s="29">
        <v>8</v>
      </c>
      <c r="C54" s="105">
        <f t="shared" si="4"/>
        <v>44214</v>
      </c>
      <c r="D54" s="101">
        <f ca="1">OFFSET('Caja Bar'!B$1,$B54,($A54-1)*9,1,1)</f>
        <v>0</v>
      </c>
      <c r="E54" s="101">
        <f ca="1">OFFSET('Caja Bar'!C$1,$B54,($A54-1)*9,1,1)</f>
        <v>0</v>
      </c>
      <c r="F54" s="101">
        <f ca="1">OFFSET('Caja Bar'!D$1,$B54,($A54-1)*9,1,1)</f>
        <v>0</v>
      </c>
      <c r="G54" s="106">
        <f t="shared" ca="1" si="7"/>
        <v>0</v>
      </c>
      <c r="H54" s="102">
        <f t="shared" ca="1" si="8"/>
        <v>0</v>
      </c>
      <c r="I54" s="107">
        <f ca="1">OFFSET('Caja Bar'!E$1,$B54,($A54-1)*9,1,1)</f>
        <v>0</v>
      </c>
    </row>
    <row r="55" spans="1:9" x14ac:dyDescent="0.25">
      <c r="A55" s="29">
        <v>18</v>
      </c>
      <c r="B55" s="29">
        <v>9</v>
      </c>
      <c r="C55" s="113">
        <f t="shared" si="4"/>
        <v>44214</v>
      </c>
      <c r="D55" s="114">
        <f ca="1">OFFSET('Caja Bar'!B$1,$B55,($A55-1)*9,1,1)</f>
        <v>0</v>
      </c>
      <c r="E55" s="114">
        <f ca="1">OFFSET('Caja Bar'!C$1,$B55,($A55-1)*9,1,1)</f>
        <v>0</v>
      </c>
      <c r="F55" s="114">
        <f ca="1">OFFSET('Caja Bar'!D$1,$B55,($A55-1)*9,1,1)</f>
        <v>0</v>
      </c>
      <c r="G55" s="115">
        <f t="shared" ca="1" si="7"/>
        <v>0</v>
      </c>
      <c r="H55" s="116">
        <f t="shared" ca="1" si="8"/>
        <v>0</v>
      </c>
      <c r="I55" s="117">
        <f ca="1">OFFSET('Caja Bar'!E$1,$B55,($A55-1)*9,1,1)</f>
        <v>0</v>
      </c>
    </row>
    <row r="56" spans="1:9" x14ac:dyDescent="0.25">
      <c r="A56" s="29">
        <v>19</v>
      </c>
      <c r="B56" s="29">
        <v>7</v>
      </c>
      <c r="C56" s="105">
        <f t="shared" si="4"/>
        <v>44215</v>
      </c>
      <c r="D56" s="101">
        <f ca="1">OFFSET('Caja Bar'!B$1,$B56,($A56-1)*9,1,1)</f>
        <v>0</v>
      </c>
      <c r="E56" s="101">
        <f ca="1">OFFSET('Caja Bar'!C$1,$B56,($A56-1)*9,1,1)</f>
        <v>0</v>
      </c>
      <c r="F56" s="101">
        <f ca="1">OFFSET('Caja Bar'!D$1,$B56,($A56-1)*9,1,1)</f>
        <v>0</v>
      </c>
      <c r="G56" s="106">
        <f t="shared" ca="1" si="7"/>
        <v>0</v>
      </c>
      <c r="H56" s="102">
        <f t="shared" ca="1" si="8"/>
        <v>0</v>
      </c>
      <c r="I56" s="107">
        <f ca="1">OFFSET('Caja Bar'!E$1,$B56,($A56-1)*9,1,1)</f>
        <v>0</v>
      </c>
    </row>
    <row r="57" spans="1:9" x14ac:dyDescent="0.25">
      <c r="A57" s="29">
        <v>19</v>
      </c>
      <c r="B57" s="29">
        <v>8</v>
      </c>
      <c r="C57" s="105">
        <f t="shared" si="4"/>
        <v>44215</v>
      </c>
      <c r="D57" s="101">
        <f ca="1">OFFSET('Caja Bar'!B$1,$B57,($A57-1)*9,1,1)</f>
        <v>0</v>
      </c>
      <c r="E57" s="101">
        <f ca="1">OFFSET('Caja Bar'!C$1,$B57,($A57-1)*9,1,1)</f>
        <v>0</v>
      </c>
      <c r="F57" s="101">
        <f ca="1">OFFSET('Caja Bar'!D$1,$B57,($A57-1)*9,1,1)</f>
        <v>0</v>
      </c>
      <c r="G57" s="106">
        <f t="shared" ca="1" si="7"/>
        <v>0</v>
      </c>
      <c r="H57" s="102">
        <f t="shared" ca="1" si="8"/>
        <v>0</v>
      </c>
      <c r="I57" s="107">
        <f ca="1">OFFSET('Caja Bar'!E$1,$B57,($A57-1)*9,1,1)</f>
        <v>0</v>
      </c>
    </row>
    <row r="58" spans="1:9" x14ac:dyDescent="0.25">
      <c r="A58" s="29">
        <v>19</v>
      </c>
      <c r="B58" s="29">
        <v>9</v>
      </c>
      <c r="C58" s="113">
        <f t="shared" si="4"/>
        <v>44215</v>
      </c>
      <c r="D58" s="114">
        <f ca="1">OFFSET('Caja Bar'!B$1,$B58,($A58-1)*9,1,1)</f>
        <v>0</v>
      </c>
      <c r="E58" s="114">
        <f ca="1">OFFSET('Caja Bar'!C$1,$B58,($A58-1)*9,1,1)</f>
        <v>0</v>
      </c>
      <c r="F58" s="114">
        <f ca="1">OFFSET('Caja Bar'!D$1,$B58,($A58-1)*9,1,1)</f>
        <v>0</v>
      </c>
      <c r="G58" s="115">
        <f t="shared" ca="1" si="7"/>
        <v>0</v>
      </c>
      <c r="H58" s="116">
        <f t="shared" ca="1" si="8"/>
        <v>0</v>
      </c>
      <c r="I58" s="117">
        <f ca="1">OFFSET('Caja Bar'!E$1,$B58,($A58-1)*9,1,1)</f>
        <v>0</v>
      </c>
    </row>
    <row r="59" spans="1:9" x14ac:dyDescent="0.25">
      <c r="A59" s="29">
        <v>20</v>
      </c>
      <c r="B59" s="29">
        <v>7</v>
      </c>
      <c r="C59" s="105">
        <f t="shared" si="4"/>
        <v>44216</v>
      </c>
      <c r="D59" s="101">
        <f ca="1">OFFSET('Caja Bar'!B$1,$B59,($A59-1)*9,1,1)</f>
        <v>0</v>
      </c>
      <c r="E59" s="101">
        <f ca="1">OFFSET('Caja Bar'!C$1,$B59,($A59-1)*9,1,1)</f>
        <v>0</v>
      </c>
      <c r="F59" s="101">
        <f ca="1">OFFSET('Caja Bar'!D$1,$B59,($A59-1)*9,1,1)</f>
        <v>0</v>
      </c>
      <c r="G59" s="106">
        <f t="shared" ca="1" si="7"/>
        <v>0</v>
      </c>
      <c r="H59" s="102">
        <f t="shared" ca="1" si="8"/>
        <v>0</v>
      </c>
      <c r="I59" s="107">
        <f ca="1">OFFSET('Caja Bar'!E$1,$B59,($A59-1)*9,1,1)</f>
        <v>0</v>
      </c>
    </row>
    <row r="60" spans="1:9" x14ac:dyDescent="0.25">
      <c r="A60" s="29">
        <v>20</v>
      </c>
      <c r="B60" s="29">
        <v>8</v>
      </c>
      <c r="C60" s="105">
        <f t="shared" si="4"/>
        <v>44216</v>
      </c>
      <c r="D60" s="101">
        <f ca="1">OFFSET('Caja Bar'!B$1,$B60,($A60-1)*9,1,1)</f>
        <v>0</v>
      </c>
      <c r="E60" s="101">
        <f ca="1">OFFSET('Caja Bar'!C$1,$B60,($A60-1)*9,1,1)</f>
        <v>0</v>
      </c>
      <c r="F60" s="101">
        <f ca="1">OFFSET('Caja Bar'!D$1,$B60,($A60-1)*9,1,1)</f>
        <v>0</v>
      </c>
      <c r="G60" s="106">
        <f t="shared" ca="1" si="7"/>
        <v>0</v>
      </c>
      <c r="H60" s="102">
        <f t="shared" ca="1" si="8"/>
        <v>0</v>
      </c>
      <c r="I60" s="107">
        <f ca="1">OFFSET('Caja Bar'!E$1,$B60,($A60-1)*9,1,1)</f>
        <v>0</v>
      </c>
    </row>
    <row r="61" spans="1:9" x14ac:dyDescent="0.25">
      <c r="A61" s="29">
        <v>20</v>
      </c>
      <c r="B61" s="29">
        <v>9</v>
      </c>
      <c r="C61" s="113">
        <f t="shared" si="4"/>
        <v>44216</v>
      </c>
      <c r="D61" s="114">
        <f ca="1">OFFSET('Caja Bar'!B$1,$B61,($A61-1)*9,1,1)</f>
        <v>0</v>
      </c>
      <c r="E61" s="114">
        <f ca="1">OFFSET('Caja Bar'!C$1,$B61,($A61-1)*9,1,1)</f>
        <v>0</v>
      </c>
      <c r="F61" s="114">
        <f ca="1">OFFSET('Caja Bar'!D$1,$B61,($A61-1)*9,1,1)</f>
        <v>0</v>
      </c>
      <c r="G61" s="115">
        <f t="shared" ca="1" si="7"/>
        <v>0</v>
      </c>
      <c r="H61" s="116">
        <f t="shared" ca="1" si="8"/>
        <v>0</v>
      </c>
      <c r="I61" s="117">
        <f ca="1">OFFSET('Caja Bar'!E$1,$B61,($A61-1)*9,1,1)</f>
        <v>0</v>
      </c>
    </row>
    <row r="62" spans="1:9" x14ac:dyDescent="0.25">
      <c r="A62" s="29">
        <v>21</v>
      </c>
      <c r="B62" s="29">
        <v>7</v>
      </c>
      <c r="C62" s="105">
        <f t="shared" si="4"/>
        <v>44217</v>
      </c>
      <c r="D62" s="101">
        <f ca="1">OFFSET('Caja Bar'!B$1,$B62,($A62-1)*9,1,1)</f>
        <v>0</v>
      </c>
      <c r="E62" s="101">
        <f ca="1">OFFSET('Caja Bar'!C$1,$B62,($A62-1)*9,1,1)</f>
        <v>0</v>
      </c>
      <c r="F62" s="101">
        <f ca="1">OFFSET('Caja Bar'!D$1,$B62,($A62-1)*9,1,1)</f>
        <v>0</v>
      </c>
      <c r="G62" s="106">
        <f t="shared" ca="1" si="7"/>
        <v>0</v>
      </c>
      <c r="H62" s="102">
        <f t="shared" ca="1" si="8"/>
        <v>0</v>
      </c>
      <c r="I62" s="107">
        <f ca="1">OFFSET('Caja Bar'!E$1,$B62,($A62-1)*9,1,1)</f>
        <v>0</v>
      </c>
    </row>
    <row r="63" spans="1:9" x14ac:dyDescent="0.25">
      <c r="A63" s="29">
        <v>21</v>
      </c>
      <c r="B63" s="29">
        <v>8</v>
      </c>
      <c r="C63" s="105">
        <f t="shared" si="4"/>
        <v>44217</v>
      </c>
      <c r="D63" s="101">
        <f ca="1">OFFSET('Caja Bar'!B$1,$B63,($A63-1)*9,1,1)</f>
        <v>0</v>
      </c>
      <c r="E63" s="101">
        <f ca="1">OFFSET('Caja Bar'!C$1,$B63,($A63-1)*9,1,1)</f>
        <v>0</v>
      </c>
      <c r="F63" s="101">
        <f ca="1">OFFSET('Caja Bar'!D$1,$B63,($A63-1)*9,1,1)</f>
        <v>0</v>
      </c>
      <c r="G63" s="106">
        <f t="shared" ca="1" si="7"/>
        <v>0</v>
      </c>
      <c r="H63" s="102">
        <f t="shared" ca="1" si="8"/>
        <v>0</v>
      </c>
      <c r="I63" s="107">
        <f ca="1">OFFSET('Caja Bar'!E$1,$B63,($A63-1)*9,1,1)</f>
        <v>0</v>
      </c>
    </row>
    <row r="64" spans="1:9" x14ac:dyDescent="0.25">
      <c r="A64" s="29">
        <v>21</v>
      </c>
      <c r="B64" s="29">
        <v>9</v>
      </c>
      <c r="C64" s="113">
        <f t="shared" si="4"/>
        <v>44217</v>
      </c>
      <c r="D64" s="114">
        <f ca="1">OFFSET('Caja Bar'!B$1,$B64,($A64-1)*9,1,1)</f>
        <v>0</v>
      </c>
      <c r="E64" s="114">
        <f ca="1">OFFSET('Caja Bar'!C$1,$B64,($A64-1)*9,1,1)</f>
        <v>0</v>
      </c>
      <c r="F64" s="114">
        <f ca="1">OFFSET('Caja Bar'!D$1,$B64,($A64-1)*9,1,1)</f>
        <v>0</v>
      </c>
      <c r="G64" s="115">
        <f t="shared" ca="1" si="7"/>
        <v>0</v>
      </c>
      <c r="H64" s="116">
        <f t="shared" ca="1" si="8"/>
        <v>0</v>
      </c>
      <c r="I64" s="117">
        <f ca="1">OFFSET('Caja Bar'!E$1,$B64,($A64-1)*9,1,1)</f>
        <v>0</v>
      </c>
    </row>
    <row r="65" spans="1:9" x14ac:dyDescent="0.25">
      <c r="A65" s="29">
        <v>22</v>
      </c>
      <c r="B65" s="29">
        <v>7</v>
      </c>
      <c r="C65" s="105">
        <f t="shared" si="4"/>
        <v>44218</v>
      </c>
      <c r="D65" s="101">
        <f ca="1">OFFSET('Caja Bar'!B$1,$B65,($A65-1)*9,1,1)</f>
        <v>0</v>
      </c>
      <c r="E65" s="101">
        <f ca="1">OFFSET('Caja Bar'!C$1,$B65,($A65-1)*9,1,1)</f>
        <v>0</v>
      </c>
      <c r="F65" s="101">
        <f ca="1">OFFSET('Caja Bar'!D$1,$B65,($A65-1)*9,1,1)</f>
        <v>0</v>
      </c>
      <c r="G65" s="106">
        <f t="shared" ca="1" si="7"/>
        <v>0</v>
      </c>
      <c r="H65" s="102">
        <f t="shared" ca="1" si="8"/>
        <v>0</v>
      </c>
      <c r="I65" s="107">
        <f ca="1">OFFSET('Caja Bar'!E$1,$B65,($A65-1)*9,1,1)</f>
        <v>0</v>
      </c>
    </row>
    <row r="66" spans="1:9" x14ac:dyDescent="0.25">
      <c r="A66" s="29">
        <v>22</v>
      </c>
      <c r="B66" s="29">
        <v>8</v>
      </c>
      <c r="C66" s="105">
        <f t="shared" si="4"/>
        <v>44218</v>
      </c>
      <c r="D66" s="101">
        <f ca="1">OFFSET('Caja Bar'!B$1,$B66,($A66-1)*9,1,1)</f>
        <v>0</v>
      </c>
      <c r="E66" s="101">
        <f ca="1">OFFSET('Caja Bar'!C$1,$B66,($A66-1)*9,1,1)</f>
        <v>0</v>
      </c>
      <c r="F66" s="101">
        <f ca="1">OFFSET('Caja Bar'!D$1,$B66,($A66-1)*9,1,1)</f>
        <v>0</v>
      </c>
      <c r="G66" s="106">
        <f t="shared" ca="1" si="7"/>
        <v>0</v>
      </c>
      <c r="H66" s="102">
        <f t="shared" ca="1" si="8"/>
        <v>0</v>
      </c>
      <c r="I66" s="107">
        <f ca="1">OFFSET('Caja Bar'!E$1,$B66,($A66-1)*9,1,1)</f>
        <v>0</v>
      </c>
    </row>
    <row r="67" spans="1:9" x14ac:dyDescent="0.25">
      <c r="A67" s="29">
        <v>22</v>
      </c>
      <c r="B67" s="29">
        <v>9</v>
      </c>
      <c r="C67" s="113">
        <f t="shared" si="4"/>
        <v>44218</v>
      </c>
      <c r="D67" s="114">
        <f ca="1">OFFSET('Caja Bar'!B$1,$B67,($A67-1)*9,1,1)</f>
        <v>0</v>
      </c>
      <c r="E67" s="114">
        <f ca="1">OFFSET('Caja Bar'!C$1,$B67,($A67-1)*9,1,1)</f>
        <v>0</v>
      </c>
      <c r="F67" s="114">
        <f ca="1">OFFSET('Caja Bar'!D$1,$B67,($A67-1)*9,1,1)</f>
        <v>0</v>
      </c>
      <c r="G67" s="115">
        <f t="shared" ca="1" si="7"/>
        <v>0</v>
      </c>
      <c r="H67" s="116">
        <f t="shared" ca="1" si="8"/>
        <v>0</v>
      </c>
      <c r="I67" s="117">
        <f ca="1">OFFSET('Caja Bar'!E$1,$B67,($A67-1)*9,1,1)</f>
        <v>0</v>
      </c>
    </row>
    <row r="68" spans="1:9" x14ac:dyDescent="0.25">
      <c r="A68" s="29">
        <v>23</v>
      </c>
      <c r="B68" s="29">
        <v>7</v>
      </c>
      <c r="C68" s="105">
        <f t="shared" si="4"/>
        <v>44219</v>
      </c>
      <c r="D68" s="101">
        <f ca="1">OFFSET('Caja Bar'!B$1,$B68,($A68-1)*9,1,1)</f>
        <v>0</v>
      </c>
      <c r="E68" s="101">
        <f ca="1">OFFSET('Caja Bar'!C$1,$B68,($A68-1)*9,1,1)</f>
        <v>0</v>
      </c>
      <c r="F68" s="101">
        <f ca="1">OFFSET('Caja Bar'!D$1,$B68,($A68-1)*9,1,1)</f>
        <v>0</v>
      </c>
      <c r="G68" s="106">
        <f t="shared" ca="1" si="7"/>
        <v>0</v>
      </c>
      <c r="H68" s="102">
        <f t="shared" ca="1" si="8"/>
        <v>0</v>
      </c>
      <c r="I68" s="107">
        <f ca="1">OFFSET('Caja Bar'!E$1,$B68,($A68-1)*9,1,1)</f>
        <v>0</v>
      </c>
    </row>
    <row r="69" spans="1:9" x14ac:dyDescent="0.25">
      <c r="A69" s="29">
        <v>23</v>
      </c>
      <c r="B69" s="29">
        <v>8</v>
      </c>
      <c r="C69" s="105">
        <f t="shared" si="4"/>
        <v>44219</v>
      </c>
      <c r="D69" s="101">
        <f ca="1">OFFSET('Caja Bar'!B$1,$B69,($A69-1)*9,1,1)</f>
        <v>0</v>
      </c>
      <c r="E69" s="101">
        <f ca="1">OFFSET('Caja Bar'!C$1,$B69,($A69-1)*9,1,1)</f>
        <v>0</v>
      </c>
      <c r="F69" s="101">
        <f ca="1">OFFSET('Caja Bar'!D$1,$B69,($A69-1)*9,1,1)</f>
        <v>0</v>
      </c>
      <c r="G69" s="106">
        <f t="shared" ca="1" si="7"/>
        <v>0</v>
      </c>
      <c r="H69" s="102">
        <f t="shared" ca="1" si="8"/>
        <v>0</v>
      </c>
      <c r="I69" s="107">
        <f ca="1">OFFSET('Caja Bar'!E$1,$B69,($A69-1)*9,1,1)</f>
        <v>0</v>
      </c>
    </row>
    <row r="70" spans="1:9" x14ac:dyDescent="0.25">
      <c r="A70" s="29">
        <v>23</v>
      </c>
      <c r="B70" s="29">
        <v>9</v>
      </c>
      <c r="C70" s="113">
        <f t="shared" ref="C70:C94" si="9">+C67+1</f>
        <v>44219</v>
      </c>
      <c r="D70" s="114">
        <f ca="1">OFFSET('Caja Bar'!B$1,$B70,($A70-1)*9,1,1)</f>
        <v>0</v>
      </c>
      <c r="E70" s="114">
        <f ca="1">OFFSET('Caja Bar'!C$1,$B70,($A70-1)*9,1,1)</f>
        <v>0</v>
      </c>
      <c r="F70" s="114">
        <f ca="1">OFFSET('Caja Bar'!D$1,$B70,($A70-1)*9,1,1)</f>
        <v>0</v>
      </c>
      <c r="G70" s="115">
        <f t="shared" ca="1" si="7"/>
        <v>0</v>
      </c>
      <c r="H70" s="116">
        <f t="shared" ca="1" si="8"/>
        <v>0</v>
      </c>
      <c r="I70" s="117">
        <f ca="1">OFFSET('Caja Bar'!E$1,$B70,($A70-1)*9,1,1)</f>
        <v>0</v>
      </c>
    </row>
    <row r="71" spans="1:9" x14ac:dyDescent="0.25">
      <c r="A71" s="29">
        <v>24</v>
      </c>
      <c r="B71" s="29">
        <v>7</v>
      </c>
      <c r="C71" s="105">
        <f t="shared" si="9"/>
        <v>44220</v>
      </c>
      <c r="D71" s="101">
        <f ca="1">OFFSET('Caja Bar'!B$1,$B71,($A71-1)*9,1,1)</f>
        <v>0</v>
      </c>
      <c r="E71" s="101">
        <f ca="1">OFFSET('Caja Bar'!C$1,$B71,($A71-1)*9,1,1)</f>
        <v>0</v>
      </c>
      <c r="F71" s="101">
        <f ca="1">OFFSET('Caja Bar'!D$1,$B71,($A71-1)*9,1,1)</f>
        <v>0</v>
      </c>
      <c r="G71" s="106">
        <f t="shared" ca="1" si="7"/>
        <v>0</v>
      </c>
      <c r="H71" s="102">
        <f t="shared" ca="1" si="8"/>
        <v>0</v>
      </c>
      <c r="I71" s="107">
        <f ca="1">OFFSET('Caja Bar'!E$1,$B71,($A71-1)*9,1,1)</f>
        <v>0</v>
      </c>
    </row>
    <row r="72" spans="1:9" x14ac:dyDescent="0.25">
      <c r="A72" s="29">
        <v>24</v>
      </c>
      <c r="B72" s="29">
        <v>8</v>
      </c>
      <c r="C72" s="105">
        <f t="shared" si="9"/>
        <v>44220</v>
      </c>
      <c r="D72" s="101">
        <f ca="1">OFFSET('Caja Bar'!B$1,$B72,($A72-1)*9,1,1)</f>
        <v>0</v>
      </c>
      <c r="E72" s="101">
        <f ca="1">OFFSET('Caja Bar'!C$1,$B72,($A72-1)*9,1,1)</f>
        <v>0</v>
      </c>
      <c r="F72" s="101">
        <f ca="1">OFFSET('Caja Bar'!D$1,$B72,($A72-1)*9,1,1)</f>
        <v>0</v>
      </c>
      <c r="G72" s="106">
        <f t="shared" ca="1" si="7"/>
        <v>0</v>
      </c>
      <c r="H72" s="102">
        <f t="shared" ca="1" si="8"/>
        <v>0</v>
      </c>
      <c r="I72" s="107">
        <f ca="1">OFFSET('Caja Bar'!E$1,$B72,($A72-1)*9,1,1)</f>
        <v>0</v>
      </c>
    </row>
    <row r="73" spans="1:9" x14ac:dyDescent="0.25">
      <c r="A73" s="29">
        <v>24</v>
      </c>
      <c r="B73" s="29">
        <v>9</v>
      </c>
      <c r="C73" s="113">
        <f t="shared" si="9"/>
        <v>44220</v>
      </c>
      <c r="D73" s="114">
        <f ca="1">OFFSET('Caja Bar'!B$1,$B73,($A73-1)*9,1,1)</f>
        <v>0</v>
      </c>
      <c r="E73" s="114">
        <f ca="1">OFFSET('Caja Bar'!C$1,$B73,($A73-1)*9,1,1)</f>
        <v>0</v>
      </c>
      <c r="F73" s="114">
        <f ca="1">OFFSET('Caja Bar'!D$1,$B73,($A73-1)*9,1,1)</f>
        <v>0</v>
      </c>
      <c r="G73" s="115">
        <f t="shared" ca="1" si="7"/>
        <v>0</v>
      </c>
      <c r="H73" s="116">
        <f t="shared" ca="1" si="8"/>
        <v>0</v>
      </c>
      <c r="I73" s="117">
        <f ca="1">OFFSET('Caja Bar'!E$1,$B73,($A73-1)*9,1,1)</f>
        <v>0</v>
      </c>
    </row>
    <row r="74" spans="1:9" x14ac:dyDescent="0.25">
      <c r="A74" s="29">
        <v>25</v>
      </c>
      <c r="B74" s="29">
        <v>7</v>
      </c>
      <c r="C74" s="105">
        <f t="shared" si="9"/>
        <v>44221</v>
      </c>
      <c r="D74" s="101">
        <f ca="1">OFFSET('Caja Bar'!B$1,$B74,($A74-1)*9,1,1)</f>
        <v>0</v>
      </c>
      <c r="E74" s="101">
        <f ca="1">OFFSET('Caja Bar'!C$1,$B74,($A74-1)*9,1,1)</f>
        <v>0</v>
      </c>
      <c r="F74" s="101">
        <f ca="1">OFFSET('Caja Bar'!D$1,$B74,($A74-1)*9,1,1)</f>
        <v>0</v>
      </c>
      <c r="G74" s="106">
        <f t="shared" ca="1" si="7"/>
        <v>0</v>
      </c>
      <c r="H74" s="102">
        <f t="shared" ca="1" si="8"/>
        <v>0</v>
      </c>
      <c r="I74" s="107">
        <f ca="1">OFFSET('Caja Bar'!E$1,$B74,($A74-1)*9,1,1)</f>
        <v>0</v>
      </c>
    </row>
    <row r="75" spans="1:9" x14ac:dyDescent="0.25">
      <c r="A75" s="29">
        <v>25</v>
      </c>
      <c r="B75" s="29">
        <v>8</v>
      </c>
      <c r="C75" s="105">
        <f t="shared" si="9"/>
        <v>44221</v>
      </c>
      <c r="D75" s="101">
        <f ca="1">OFFSET('Caja Bar'!B$1,$B75,($A75-1)*9,1,1)</f>
        <v>0</v>
      </c>
      <c r="E75" s="101">
        <f ca="1">OFFSET('Caja Bar'!C$1,$B75,($A75-1)*9,1,1)</f>
        <v>0</v>
      </c>
      <c r="F75" s="101">
        <f ca="1">OFFSET('Caja Bar'!D$1,$B75,($A75-1)*9,1,1)</f>
        <v>0</v>
      </c>
      <c r="G75" s="106">
        <f t="shared" ca="1" si="7"/>
        <v>0</v>
      </c>
      <c r="H75" s="102">
        <f t="shared" ca="1" si="8"/>
        <v>0</v>
      </c>
      <c r="I75" s="107">
        <f ca="1">OFFSET('Caja Bar'!E$1,$B75,($A75-1)*9,1,1)</f>
        <v>0</v>
      </c>
    </row>
    <row r="76" spans="1:9" x14ac:dyDescent="0.25">
      <c r="A76" s="29">
        <v>25</v>
      </c>
      <c r="B76" s="29">
        <v>9</v>
      </c>
      <c r="C76" s="113">
        <f t="shared" si="9"/>
        <v>44221</v>
      </c>
      <c r="D76" s="114">
        <f ca="1">OFFSET('Caja Bar'!B$1,$B76,($A76-1)*9,1,1)</f>
        <v>0</v>
      </c>
      <c r="E76" s="114">
        <f ca="1">OFFSET('Caja Bar'!C$1,$B76,($A76-1)*9,1,1)</f>
        <v>0</v>
      </c>
      <c r="F76" s="114">
        <f ca="1">OFFSET('Caja Bar'!D$1,$B76,($A76-1)*9,1,1)</f>
        <v>0</v>
      </c>
      <c r="G76" s="115">
        <f t="shared" ca="1" si="7"/>
        <v>0</v>
      </c>
      <c r="H76" s="116">
        <f t="shared" ca="1" si="8"/>
        <v>0</v>
      </c>
      <c r="I76" s="117">
        <f ca="1">OFFSET('Caja Bar'!E$1,$B76,($A76-1)*9,1,1)</f>
        <v>0</v>
      </c>
    </row>
    <row r="77" spans="1:9" x14ac:dyDescent="0.25">
      <c r="A77" s="29">
        <v>26</v>
      </c>
      <c r="B77" s="29">
        <v>7</v>
      </c>
      <c r="C77" s="105">
        <f t="shared" si="9"/>
        <v>44222</v>
      </c>
      <c r="D77" s="101">
        <f ca="1">OFFSET('Caja Bar'!B$1,$B77,($A77-1)*9,1,1)</f>
        <v>0</v>
      </c>
      <c r="E77" s="101">
        <f ca="1">OFFSET('Caja Bar'!C$1,$B77,($A77-1)*9,1,1)</f>
        <v>0</v>
      </c>
      <c r="F77" s="101">
        <f ca="1">OFFSET('Caja Bar'!D$1,$B77,($A77-1)*9,1,1)</f>
        <v>0</v>
      </c>
      <c r="G77" s="106">
        <f t="shared" ca="1" si="7"/>
        <v>0</v>
      </c>
      <c r="H77" s="102">
        <f t="shared" ca="1" si="8"/>
        <v>0</v>
      </c>
      <c r="I77" s="107">
        <f ca="1">OFFSET('Caja Bar'!E$1,$B77,($A77-1)*9,1,1)</f>
        <v>0</v>
      </c>
    </row>
    <row r="78" spans="1:9" x14ac:dyDescent="0.25">
      <c r="A78" s="29">
        <v>26</v>
      </c>
      <c r="B78" s="29">
        <v>8</v>
      </c>
      <c r="C78" s="105">
        <f t="shared" si="9"/>
        <v>44222</v>
      </c>
      <c r="D78" s="101">
        <f ca="1">OFFSET('Caja Bar'!B$1,$B78,($A78-1)*9,1,1)</f>
        <v>0</v>
      </c>
      <c r="E78" s="101">
        <f ca="1">OFFSET('Caja Bar'!C$1,$B78,($A78-1)*9,1,1)</f>
        <v>0</v>
      </c>
      <c r="F78" s="101">
        <f ca="1">OFFSET('Caja Bar'!D$1,$B78,($A78-1)*9,1,1)</f>
        <v>0</v>
      </c>
      <c r="G78" s="106">
        <f t="shared" ca="1" si="7"/>
        <v>0</v>
      </c>
      <c r="H78" s="102">
        <f t="shared" ca="1" si="8"/>
        <v>0</v>
      </c>
      <c r="I78" s="107">
        <f ca="1">OFFSET('Caja Bar'!E$1,$B78,($A78-1)*9,1,1)</f>
        <v>0</v>
      </c>
    </row>
    <row r="79" spans="1:9" x14ac:dyDescent="0.25">
      <c r="A79" s="29">
        <v>26</v>
      </c>
      <c r="B79" s="29">
        <v>9</v>
      </c>
      <c r="C79" s="113">
        <f t="shared" si="9"/>
        <v>44222</v>
      </c>
      <c r="D79" s="114">
        <f ca="1">OFFSET('Caja Bar'!B$1,$B79,($A79-1)*9,1,1)</f>
        <v>0</v>
      </c>
      <c r="E79" s="114">
        <f ca="1">OFFSET('Caja Bar'!C$1,$B79,($A79-1)*9,1,1)</f>
        <v>0</v>
      </c>
      <c r="F79" s="114">
        <f ca="1">OFFSET('Caja Bar'!D$1,$B79,($A79-1)*9,1,1)</f>
        <v>0</v>
      </c>
      <c r="G79" s="115">
        <f t="shared" ca="1" si="7"/>
        <v>0</v>
      </c>
      <c r="H79" s="116">
        <f t="shared" ca="1" si="8"/>
        <v>0</v>
      </c>
      <c r="I79" s="117">
        <f ca="1">OFFSET('Caja Bar'!E$1,$B79,($A79-1)*9,1,1)</f>
        <v>0</v>
      </c>
    </row>
    <row r="80" spans="1:9" x14ac:dyDescent="0.25">
      <c r="A80" s="29">
        <v>27</v>
      </c>
      <c r="B80" s="29">
        <v>7</v>
      </c>
      <c r="C80" s="105">
        <f t="shared" si="9"/>
        <v>44223</v>
      </c>
      <c r="D80" s="101">
        <f ca="1">OFFSET('Caja Bar'!B$1,$B80,($A80-1)*9,1,1)</f>
        <v>0</v>
      </c>
      <c r="E80" s="101">
        <f ca="1">OFFSET('Caja Bar'!C$1,$B80,($A80-1)*9,1,1)</f>
        <v>0</v>
      </c>
      <c r="F80" s="101">
        <f ca="1">OFFSET('Caja Bar'!D$1,$B80,($A80-1)*9,1,1)</f>
        <v>0</v>
      </c>
      <c r="G80" s="106">
        <f t="shared" ca="1" si="7"/>
        <v>0</v>
      </c>
      <c r="H80" s="102">
        <f t="shared" ca="1" si="8"/>
        <v>0</v>
      </c>
      <c r="I80" s="107">
        <f ca="1">OFFSET('Caja Bar'!E$1,$B80,($A80-1)*9,1,1)</f>
        <v>0</v>
      </c>
    </row>
    <row r="81" spans="1:9" x14ac:dyDescent="0.25">
      <c r="A81" s="29">
        <v>27</v>
      </c>
      <c r="B81" s="29">
        <v>8</v>
      </c>
      <c r="C81" s="105">
        <f t="shared" si="9"/>
        <v>44223</v>
      </c>
      <c r="D81" s="101">
        <f ca="1">OFFSET('Caja Bar'!B$1,$B81,($A81-1)*9,1,1)</f>
        <v>0</v>
      </c>
      <c r="E81" s="101">
        <f ca="1">OFFSET('Caja Bar'!C$1,$B81,($A81-1)*9,1,1)</f>
        <v>0</v>
      </c>
      <c r="F81" s="101">
        <f ca="1">OFFSET('Caja Bar'!D$1,$B81,($A81-1)*9,1,1)</f>
        <v>0</v>
      </c>
      <c r="G81" s="106">
        <f t="shared" ca="1" si="7"/>
        <v>0</v>
      </c>
      <c r="H81" s="102">
        <f t="shared" ca="1" si="8"/>
        <v>0</v>
      </c>
      <c r="I81" s="107">
        <f ca="1">OFFSET('Caja Bar'!E$1,$B81,($A81-1)*9,1,1)</f>
        <v>0</v>
      </c>
    </row>
    <row r="82" spans="1:9" x14ac:dyDescent="0.25">
      <c r="A82" s="29">
        <v>27</v>
      </c>
      <c r="B82" s="29">
        <v>9</v>
      </c>
      <c r="C82" s="113">
        <f t="shared" si="9"/>
        <v>44223</v>
      </c>
      <c r="D82" s="114">
        <f ca="1">OFFSET('Caja Bar'!B$1,$B82,($A82-1)*9,1,1)</f>
        <v>0</v>
      </c>
      <c r="E82" s="114">
        <f ca="1">OFFSET('Caja Bar'!C$1,$B82,($A82-1)*9,1,1)</f>
        <v>0</v>
      </c>
      <c r="F82" s="114">
        <f ca="1">OFFSET('Caja Bar'!D$1,$B82,($A82-1)*9,1,1)</f>
        <v>0</v>
      </c>
      <c r="G82" s="115">
        <f t="shared" ca="1" si="7"/>
        <v>0</v>
      </c>
      <c r="H82" s="116">
        <f t="shared" ca="1" si="8"/>
        <v>0</v>
      </c>
      <c r="I82" s="117">
        <f ca="1">OFFSET('Caja Bar'!E$1,$B82,($A82-1)*9,1,1)</f>
        <v>0</v>
      </c>
    </row>
    <row r="83" spans="1:9" x14ac:dyDescent="0.25">
      <c r="A83" s="29">
        <v>28</v>
      </c>
      <c r="B83" s="29">
        <v>7</v>
      </c>
      <c r="C83" s="105">
        <f t="shared" si="9"/>
        <v>44224</v>
      </c>
      <c r="D83" s="101">
        <f ca="1">OFFSET('Caja Bar'!B$1,$B83,($A83-1)*9,1,1)</f>
        <v>0</v>
      </c>
      <c r="E83" s="101">
        <f ca="1">OFFSET('Caja Bar'!C$1,$B83,($A83-1)*9,1,1)</f>
        <v>0</v>
      </c>
      <c r="F83" s="101">
        <f ca="1">OFFSET('Caja Bar'!D$1,$B83,($A83-1)*9,1,1)</f>
        <v>0</v>
      </c>
      <c r="G83" s="106">
        <f t="shared" ca="1" si="7"/>
        <v>0</v>
      </c>
      <c r="H83" s="102">
        <f t="shared" ca="1" si="8"/>
        <v>0</v>
      </c>
      <c r="I83" s="107">
        <f ca="1">OFFSET('Caja Bar'!E$1,$B83,($A83-1)*9,1,1)</f>
        <v>0</v>
      </c>
    </row>
    <row r="84" spans="1:9" x14ac:dyDescent="0.25">
      <c r="A84" s="29">
        <v>28</v>
      </c>
      <c r="B84" s="29">
        <v>8</v>
      </c>
      <c r="C84" s="105">
        <f t="shared" si="9"/>
        <v>44224</v>
      </c>
      <c r="D84" s="101">
        <f ca="1">OFFSET('Caja Bar'!B$1,$B84,($A84-1)*9,1,1)</f>
        <v>0</v>
      </c>
      <c r="E84" s="101">
        <f ca="1">OFFSET('Caja Bar'!C$1,$B84,($A84-1)*9,1,1)</f>
        <v>0</v>
      </c>
      <c r="F84" s="101">
        <f ca="1">OFFSET('Caja Bar'!D$1,$B84,($A84-1)*9,1,1)</f>
        <v>0</v>
      </c>
      <c r="G84" s="106">
        <f t="shared" ca="1" si="7"/>
        <v>0</v>
      </c>
      <c r="H84" s="102">
        <f t="shared" ca="1" si="8"/>
        <v>0</v>
      </c>
      <c r="I84" s="107">
        <f ca="1">OFFSET('Caja Bar'!E$1,$B84,($A84-1)*9,1,1)</f>
        <v>0</v>
      </c>
    </row>
    <row r="85" spans="1:9" x14ac:dyDescent="0.25">
      <c r="A85" s="29">
        <v>28</v>
      </c>
      <c r="B85" s="29">
        <v>9</v>
      </c>
      <c r="C85" s="113">
        <f t="shared" si="9"/>
        <v>44224</v>
      </c>
      <c r="D85" s="114">
        <f ca="1">OFFSET('Caja Bar'!B$1,$B85,($A85-1)*9,1,1)</f>
        <v>0</v>
      </c>
      <c r="E85" s="114">
        <f ca="1">OFFSET('Caja Bar'!C$1,$B85,($A85-1)*9,1,1)</f>
        <v>0</v>
      </c>
      <c r="F85" s="114">
        <f ca="1">OFFSET('Caja Bar'!D$1,$B85,($A85-1)*9,1,1)</f>
        <v>0</v>
      </c>
      <c r="G85" s="115">
        <f t="shared" ca="1" si="7"/>
        <v>0</v>
      </c>
      <c r="H85" s="116">
        <f t="shared" ca="1" si="8"/>
        <v>0</v>
      </c>
      <c r="I85" s="117">
        <f ca="1">OFFSET('Caja Bar'!E$1,$B85,($A85-1)*9,1,1)</f>
        <v>0</v>
      </c>
    </row>
    <row r="86" spans="1:9" x14ac:dyDescent="0.25">
      <c r="A86" s="29">
        <v>29</v>
      </c>
      <c r="B86" s="29">
        <v>7</v>
      </c>
      <c r="C86" s="105">
        <f t="shared" si="9"/>
        <v>44225</v>
      </c>
      <c r="D86" s="101">
        <f ca="1">OFFSET('Caja Bar'!B$1,$B86,($A86-1)*9,1,1)</f>
        <v>0</v>
      </c>
      <c r="E86" s="101">
        <f ca="1">OFFSET('Caja Bar'!C$1,$B86,($A86-1)*9,1,1)</f>
        <v>0</v>
      </c>
      <c r="F86" s="101">
        <f ca="1">OFFSET('Caja Bar'!D$1,$B86,($A86-1)*9,1,1)</f>
        <v>0</v>
      </c>
      <c r="G86" s="106">
        <f t="shared" ca="1" si="7"/>
        <v>0</v>
      </c>
      <c r="H86" s="102">
        <f t="shared" ca="1" si="8"/>
        <v>0</v>
      </c>
      <c r="I86" s="107">
        <f ca="1">OFFSET('Caja Bar'!E$1,$B86,($A86-1)*9,1,1)</f>
        <v>0</v>
      </c>
    </row>
    <row r="87" spans="1:9" x14ac:dyDescent="0.25">
      <c r="A87" s="29">
        <v>29</v>
      </c>
      <c r="B87" s="29">
        <v>8</v>
      </c>
      <c r="C87" s="105">
        <f t="shared" si="9"/>
        <v>44225</v>
      </c>
      <c r="D87" s="101">
        <f ca="1">OFFSET('Caja Bar'!B$1,$B87,($A87-1)*9,1,1)</f>
        <v>0</v>
      </c>
      <c r="E87" s="101">
        <f ca="1">OFFSET('Caja Bar'!C$1,$B87,($A87-1)*9,1,1)</f>
        <v>0</v>
      </c>
      <c r="F87" s="101">
        <f ca="1">OFFSET('Caja Bar'!D$1,$B87,($A87-1)*9,1,1)</f>
        <v>0</v>
      </c>
      <c r="G87" s="106">
        <f t="shared" ca="1" si="7"/>
        <v>0</v>
      </c>
      <c r="H87" s="102">
        <f t="shared" ca="1" si="8"/>
        <v>0</v>
      </c>
      <c r="I87" s="107">
        <f ca="1">OFFSET('Caja Bar'!E$1,$B87,($A87-1)*9,1,1)</f>
        <v>0</v>
      </c>
    </row>
    <row r="88" spans="1:9" x14ac:dyDescent="0.25">
      <c r="A88" s="29">
        <v>29</v>
      </c>
      <c r="B88" s="29">
        <v>9</v>
      </c>
      <c r="C88" s="113">
        <f t="shared" si="9"/>
        <v>44225</v>
      </c>
      <c r="D88" s="114">
        <f ca="1">OFFSET('Caja Bar'!B$1,$B88,($A88-1)*9,1,1)</f>
        <v>0</v>
      </c>
      <c r="E88" s="114">
        <f ca="1">OFFSET('Caja Bar'!C$1,$B88,($A88-1)*9,1,1)</f>
        <v>0</v>
      </c>
      <c r="F88" s="114">
        <f ca="1">OFFSET('Caja Bar'!D$1,$B88,($A88-1)*9,1,1)</f>
        <v>0</v>
      </c>
      <c r="G88" s="115">
        <f t="shared" ca="1" si="7"/>
        <v>0</v>
      </c>
      <c r="H88" s="116">
        <f t="shared" ca="1" si="8"/>
        <v>0</v>
      </c>
      <c r="I88" s="117">
        <f ca="1">OFFSET('Caja Bar'!E$1,$B88,($A88-1)*9,1,1)</f>
        <v>0</v>
      </c>
    </row>
    <row r="89" spans="1:9" x14ac:dyDescent="0.25">
      <c r="A89" s="29">
        <v>30</v>
      </c>
      <c r="B89" s="29">
        <v>7</v>
      </c>
      <c r="C89" s="105">
        <f t="shared" si="9"/>
        <v>44226</v>
      </c>
      <c r="D89" s="101">
        <f ca="1">OFFSET('Caja Bar'!B$1,$B89,($A89-1)*9,1,1)</f>
        <v>0</v>
      </c>
      <c r="E89" s="101">
        <f ca="1">OFFSET('Caja Bar'!C$1,$B89,($A89-1)*9,1,1)</f>
        <v>0</v>
      </c>
      <c r="F89" s="101">
        <f ca="1">OFFSET('Caja Bar'!D$1,$B89,($A89-1)*9,1,1)</f>
        <v>0</v>
      </c>
      <c r="G89" s="106">
        <f t="shared" ca="1" si="7"/>
        <v>0</v>
      </c>
      <c r="H89" s="102">
        <f t="shared" ca="1" si="8"/>
        <v>0</v>
      </c>
      <c r="I89" s="107">
        <f ca="1">OFFSET('Caja Bar'!E$1,$B89,($A89-1)*9,1,1)</f>
        <v>0</v>
      </c>
    </row>
    <row r="90" spans="1:9" x14ac:dyDescent="0.25">
      <c r="A90" s="29">
        <v>30</v>
      </c>
      <c r="B90" s="29">
        <v>8</v>
      </c>
      <c r="C90" s="105">
        <f t="shared" si="9"/>
        <v>44226</v>
      </c>
      <c r="D90" s="101">
        <f ca="1">OFFSET('Caja Bar'!B$1,$B90,($A90-1)*9,1,1)</f>
        <v>0</v>
      </c>
      <c r="E90" s="101">
        <f ca="1">OFFSET('Caja Bar'!C$1,$B90,($A90-1)*9,1,1)</f>
        <v>0</v>
      </c>
      <c r="F90" s="101">
        <f ca="1">OFFSET('Caja Bar'!D$1,$B90,($A90-1)*9,1,1)</f>
        <v>0</v>
      </c>
      <c r="G90" s="106">
        <f t="shared" ca="1" si="7"/>
        <v>0</v>
      </c>
      <c r="H90" s="102">
        <f t="shared" ca="1" si="8"/>
        <v>0</v>
      </c>
      <c r="I90" s="107">
        <f ca="1">OFFSET('Caja Bar'!E$1,$B90,($A90-1)*9,1,1)</f>
        <v>0</v>
      </c>
    </row>
    <row r="91" spans="1:9" x14ac:dyDescent="0.25">
      <c r="A91" s="29">
        <v>30</v>
      </c>
      <c r="B91" s="29">
        <v>9</v>
      </c>
      <c r="C91" s="113">
        <f t="shared" si="9"/>
        <v>44226</v>
      </c>
      <c r="D91" s="114">
        <f ca="1">OFFSET('Caja Bar'!B$1,$B91,($A91-1)*9,1,1)</f>
        <v>0</v>
      </c>
      <c r="E91" s="114">
        <f ca="1">OFFSET('Caja Bar'!C$1,$B91,($A91-1)*9,1,1)</f>
        <v>0</v>
      </c>
      <c r="F91" s="114">
        <f ca="1">OFFSET('Caja Bar'!D$1,$B91,($A91-1)*9,1,1)</f>
        <v>0</v>
      </c>
      <c r="G91" s="115">
        <f t="shared" ca="1" si="7"/>
        <v>0</v>
      </c>
      <c r="H91" s="116">
        <f t="shared" ca="1" si="8"/>
        <v>0</v>
      </c>
      <c r="I91" s="117">
        <f ca="1">OFFSET('Caja Bar'!E$1,$B91,($A91-1)*9,1,1)</f>
        <v>0</v>
      </c>
    </row>
    <row r="92" spans="1:9" x14ac:dyDescent="0.25">
      <c r="A92" s="29">
        <v>31</v>
      </c>
      <c r="B92" s="29">
        <v>7</v>
      </c>
      <c r="C92" s="105">
        <f t="shared" si="9"/>
        <v>44227</v>
      </c>
      <c r="D92" s="101">
        <f ca="1">OFFSET('Caja Bar'!B$1,$B92,($A92-1)*9,1,1)</f>
        <v>0</v>
      </c>
      <c r="E92" s="101">
        <f ca="1">OFFSET('Caja Bar'!C$1,$B92,($A92-1)*9,1,1)</f>
        <v>0</v>
      </c>
      <c r="F92" s="101">
        <f ca="1">OFFSET('Caja Bar'!D$1,$B92,($A92-1)*9,1,1)</f>
        <v>0</v>
      </c>
      <c r="G92" s="106">
        <f t="shared" ca="1" si="7"/>
        <v>0</v>
      </c>
      <c r="H92" s="102">
        <f t="shared" ca="1" si="8"/>
        <v>0</v>
      </c>
      <c r="I92" s="107">
        <f ca="1">OFFSET('Caja Bar'!E$1,$B92,($A92-1)*9,1,1)</f>
        <v>0</v>
      </c>
    </row>
    <row r="93" spans="1:9" x14ac:dyDescent="0.25">
      <c r="A93" s="29">
        <v>31</v>
      </c>
      <c r="B93" s="29">
        <v>8</v>
      </c>
      <c r="C93" s="105">
        <f t="shared" si="9"/>
        <v>44227</v>
      </c>
      <c r="D93" s="101">
        <f ca="1">OFFSET('Caja Bar'!B$1,$B93,($A93-1)*9,1,1)</f>
        <v>0</v>
      </c>
      <c r="E93" s="101">
        <f ca="1">OFFSET('Caja Bar'!C$1,$B93,($A93-1)*9,1,1)</f>
        <v>0</v>
      </c>
      <c r="F93" s="101">
        <f ca="1">OFFSET('Caja Bar'!D$1,$B93,($A93-1)*9,1,1)</f>
        <v>0</v>
      </c>
      <c r="G93" s="106">
        <f t="shared" ca="1" si="7"/>
        <v>0</v>
      </c>
      <c r="H93" s="102">
        <f t="shared" ca="1" si="8"/>
        <v>0</v>
      </c>
      <c r="I93" s="107">
        <f ca="1">OFFSET('Caja Bar'!E$1,$B93,($A93-1)*9,1,1)</f>
        <v>0</v>
      </c>
    </row>
    <row r="94" spans="1:9" x14ac:dyDescent="0.25">
      <c r="A94" s="29">
        <v>31</v>
      </c>
      <c r="B94" s="29">
        <v>9</v>
      </c>
      <c r="C94" s="105">
        <f t="shared" si="9"/>
        <v>44227</v>
      </c>
      <c r="D94" s="101">
        <f ca="1">OFFSET('Caja Bar'!B$1,$B94,($A94-1)*9,1,1)</f>
        <v>0</v>
      </c>
      <c r="E94" s="101">
        <f ca="1">OFFSET('Caja Bar'!C$1,$B94,($A94-1)*9,1,1)</f>
        <v>0</v>
      </c>
      <c r="F94" s="101">
        <f ca="1">OFFSET('Caja Bar'!D$1,$B94,($A94-1)*9,1,1)</f>
        <v>0</v>
      </c>
      <c r="G94" s="106">
        <f t="shared" ca="1" si="7"/>
        <v>0</v>
      </c>
      <c r="H94" s="102">
        <f t="shared" ca="1" si="8"/>
        <v>0</v>
      </c>
      <c r="I94" s="107">
        <f ca="1">OFFSET('Caja Bar'!E$1,$B94,($A94-1)*9,1,1)</f>
        <v>0</v>
      </c>
    </row>
    <row r="95" spans="1:9" x14ac:dyDescent="0.25">
      <c r="C95" s="255" t="s">
        <v>53</v>
      </c>
      <c r="D95" s="256"/>
      <c r="E95" s="256"/>
      <c r="F95" s="256"/>
      <c r="G95" s="118">
        <f ca="1">SUM(G2:G94)</f>
        <v>16.528925619834713</v>
      </c>
      <c r="H95" s="118">
        <f t="shared" ref="H95:I95" ca="1" si="10">SUM(H2:H94)</f>
        <v>3.4710743801652875</v>
      </c>
      <c r="I95" s="119">
        <f t="shared" ca="1" si="10"/>
        <v>20</v>
      </c>
    </row>
  </sheetData>
  <sheetProtection password="B709" sheet="1" objects="1" scenarios="1" sort="0" autoFilter="0"/>
  <autoFilter ref="A1:I95"/>
  <mergeCells count="1">
    <mergeCell ref="C95:F9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I95"/>
  <sheetViews>
    <sheetView showGridLines="0" workbookViewId="0">
      <selection activeCell="E3" sqref="E3"/>
    </sheetView>
  </sheetViews>
  <sheetFormatPr baseColWidth="10" defaultRowHeight="15" x14ac:dyDescent="0.25"/>
  <cols>
    <col min="1" max="2" width="2.85546875" style="29" customWidth="1"/>
    <col min="3" max="16384" width="11.42578125" style="5"/>
  </cols>
  <sheetData>
    <row r="1" spans="1:9" x14ac:dyDescent="0.25">
      <c r="A1" s="27" t="s">
        <v>54</v>
      </c>
      <c r="B1" s="28" t="s">
        <v>55</v>
      </c>
      <c r="C1" s="120" t="s">
        <v>50</v>
      </c>
      <c r="D1" s="121" t="s">
        <v>8</v>
      </c>
      <c r="E1" s="121" t="s">
        <v>9</v>
      </c>
      <c r="F1" s="121" t="s">
        <v>10</v>
      </c>
      <c r="G1" s="122" t="s">
        <v>51</v>
      </c>
      <c r="H1" s="122" t="s">
        <v>52</v>
      </c>
      <c r="I1" s="123" t="s">
        <v>11</v>
      </c>
    </row>
    <row r="2" spans="1:9" x14ac:dyDescent="0.25">
      <c r="A2" s="29">
        <v>1</v>
      </c>
      <c r="B2" s="29">
        <v>14</v>
      </c>
      <c r="C2" s="105">
        <f>'Caja Bar'!H2</f>
        <v>44197</v>
      </c>
      <c r="D2" s="101">
        <f ca="1">OFFSET('Caja Bar'!B$1,$B2,($A2-1)*9,1,1)</f>
        <v>0</v>
      </c>
      <c r="E2" s="101">
        <f ca="1">OFFSET('Caja Bar'!C$1,$B2,($A2-1)*9,1,1)</f>
        <v>0</v>
      </c>
      <c r="F2" s="101">
        <f ca="1">OFFSET('Caja Bar'!D$1,$B2,($A2-1)*9,1,1)</f>
        <v>0</v>
      </c>
      <c r="G2" s="106">
        <f t="shared" ref="G2" ca="1" si="0">I2/1.21</f>
        <v>0</v>
      </c>
      <c r="H2" s="102">
        <f t="shared" ref="H2" ca="1" si="1">+I2-G2</f>
        <v>0</v>
      </c>
      <c r="I2" s="107">
        <f ca="1">OFFSET('Caja Bar'!E$1,$B2,($A2-1)*9,1,1)</f>
        <v>0</v>
      </c>
    </row>
    <row r="3" spans="1:9" x14ac:dyDescent="0.25">
      <c r="A3" s="29">
        <v>1</v>
      </c>
      <c r="B3" s="29">
        <v>15</v>
      </c>
      <c r="C3" s="105">
        <f>C2</f>
        <v>44197</v>
      </c>
      <c r="D3" s="101">
        <f ca="1">OFFSET('Caja Bar'!B$1,$B3,($A3-1)*9,1,1)</f>
        <v>3512</v>
      </c>
      <c r="E3" s="101">
        <f ca="1">OFFSET('Caja Bar'!C$1,$B3,($A3-1)*9,1,1)</f>
        <v>903</v>
      </c>
      <c r="F3" s="101">
        <f ca="1">OFFSET('Caja Bar'!D$1,$B3,($A3-1)*9,1,1)</f>
        <v>905</v>
      </c>
      <c r="G3" s="106">
        <f ca="1">I3/1.21</f>
        <v>0</v>
      </c>
      <c r="H3" s="102">
        <f ca="1">+I3-G3</f>
        <v>0</v>
      </c>
      <c r="I3" s="107">
        <f ca="1">OFFSET('Caja Bar'!E$1,$B3,($A3-1)*9,1,1)</f>
        <v>0</v>
      </c>
    </row>
    <row r="4" spans="1:9" x14ac:dyDescent="0.25">
      <c r="A4" s="29">
        <v>1</v>
      </c>
      <c r="B4" s="29">
        <v>16</v>
      </c>
      <c r="C4" s="113">
        <f>C3</f>
        <v>44197</v>
      </c>
      <c r="D4" s="114">
        <f ca="1">OFFSET('Caja Bar'!B$1,$B4,($A4-1)*9,1,1)</f>
        <v>0</v>
      </c>
      <c r="E4" s="114">
        <f ca="1">OFFSET('Caja Bar'!C$1,$B4,($A4-1)*9,1,1)</f>
        <v>0</v>
      </c>
      <c r="F4" s="114">
        <f ca="1">OFFSET('Caja Bar'!D$1,$B4,($A4-1)*9,1,1)</f>
        <v>0</v>
      </c>
      <c r="G4" s="115">
        <f t="shared" ref="G4:G67" ca="1" si="2">I4/1.21</f>
        <v>0</v>
      </c>
      <c r="H4" s="116">
        <f t="shared" ref="H4:H67" ca="1" si="3">+I4-G4</f>
        <v>0</v>
      </c>
      <c r="I4" s="117">
        <f ca="1">OFFSET('Caja Bar'!E$1,$B4,($A4-1)*9,1,1)</f>
        <v>0</v>
      </c>
    </row>
    <row r="5" spans="1:9" x14ac:dyDescent="0.25">
      <c r="A5" s="29">
        <v>2</v>
      </c>
      <c r="B5" s="29">
        <v>14</v>
      </c>
      <c r="C5" s="105">
        <f>+C2+1</f>
        <v>44198</v>
      </c>
      <c r="D5" s="101">
        <f ca="1">OFFSET('Caja Bar'!B$1,$B5,($A5-1)*9,1,1)</f>
        <v>0</v>
      </c>
      <c r="E5" s="101">
        <f ca="1">OFFSET('Caja Bar'!C$1,$B5,($A5-1)*9,1,1)</f>
        <v>0</v>
      </c>
      <c r="F5" s="101">
        <f ca="1">OFFSET('Caja Bar'!D$1,$B5,($A5-1)*9,1,1)</f>
        <v>0</v>
      </c>
      <c r="G5" s="106">
        <f t="shared" ca="1" si="2"/>
        <v>0</v>
      </c>
      <c r="H5" s="102">
        <f t="shared" ca="1" si="3"/>
        <v>0</v>
      </c>
      <c r="I5" s="107">
        <f ca="1">OFFSET('Caja Bar'!E$1,$B5,($A5-1)*9,1,1)</f>
        <v>0</v>
      </c>
    </row>
    <row r="6" spans="1:9" x14ac:dyDescent="0.25">
      <c r="A6" s="29">
        <v>2</v>
      </c>
      <c r="B6" s="29">
        <v>15</v>
      </c>
      <c r="C6" s="105">
        <f t="shared" ref="C6:C69" si="4">+C3+1</f>
        <v>44198</v>
      </c>
      <c r="D6" s="101">
        <f ca="1">OFFSET('Caja Bar'!B$1,$B6,($A6-1)*9,1,1)</f>
        <v>0</v>
      </c>
      <c r="E6" s="101">
        <f ca="1">OFFSET('Caja Bar'!C$1,$B6,($A6-1)*9,1,1)</f>
        <v>0</v>
      </c>
      <c r="F6" s="101">
        <f ca="1">OFFSET('Caja Bar'!D$1,$B6,($A6-1)*9,1,1)</f>
        <v>0</v>
      </c>
      <c r="G6" s="106">
        <f t="shared" ca="1" si="2"/>
        <v>0</v>
      </c>
      <c r="H6" s="102">
        <f t="shared" ca="1" si="3"/>
        <v>0</v>
      </c>
      <c r="I6" s="107">
        <f ca="1">OFFSET('Caja Bar'!E$1,$B6,($A6-1)*9,1,1)</f>
        <v>0</v>
      </c>
    </row>
    <row r="7" spans="1:9" x14ac:dyDescent="0.25">
      <c r="A7" s="29">
        <v>2</v>
      </c>
      <c r="B7" s="29">
        <v>16</v>
      </c>
      <c r="C7" s="105">
        <f t="shared" si="4"/>
        <v>44198</v>
      </c>
      <c r="D7" s="101">
        <f ca="1">OFFSET('Caja Bar'!B$1,$B7,($A7-1)*9,1,1)</f>
        <v>0</v>
      </c>
      <c r="E7" s="101">
        <f ca="1">OFFSET('Caja Bar'!C$1,$B7,($A7-1)*9,1,1)</f>
        <v>0</v>
      </c>
      <c r="F7" s="101">
        <f ca="1">OFFSET('Caja Bar'!D$1,$B7,($A7-1)*9,1,1)</f>
        <v>0</v>
      </c>
      <c r="G7" s="106">
        <f t="shared" ca="1" si="2"/>
        <v>0</v>
      </c>
      <c r="H7" s="102">
        <f t="shared" ca="1" si="3"/>
        <v>0</v>
      </c>
      <c r="I7" s="107">
        <f ca="1">OFFSET('Caja Bar'!E$1,$B7,($A7-1)*9,1,1)</f>
        <v>0</v>
      </c>
    </row>
    <row r="8" spans="1:9" x14ac:dyDescent="0.25">
      <c r="A8" s="29">
        <v>3</v>
      </c>
      <c r="B8" s="29">
        <v>14</v>
      </c>
      <c r="C8" s="108">
        <f t="shared" si="4"/>
        <v>44199</v>
      </c>
      <c r="D8" s="109">
        <f ca="1">OFFSET('Caja Bar'!B$1,$B8,($A8-1)*9,1,1)</f>
        <v>0</v>
      </c>
      <c r="E8" s="109">
        <f ca="1">OFFSET('Caja Bar'!C$1,$B8,($A8-1)*9,1,1)</f>
        <v>0</v>
      </c>
      <c r="F8" s="109">
        <f ca="1">OFFSET('Caja Bar'!D$1,$B8,($A8-1)*9,1,1)</f>
        <v>0</v>
      </c>
      <c r="G8" s="110">
        <f t="shared" ca="1" si="2"/>
        <v>0</v>
      </c>
      <c r="H8" s="111">
        <f t="shared" ca="1" si="3"/>
        <v>0</v>
      </c>
      <c r="I8" s="112">
        <f ca="1">OFFSET('Caja Bar'!E$1,$B8,($A8-1)*9,1,1)</f>
        <v>0</v>
      </c>
    </row>
    <row r="9" spans="1:9" x14ac:dyDescent="0.25">
      <c r="A9" s="29">
        <v>3</v>
      </c>
      <c r="B9" s="29">
        <v>15</v>
      </c>
      <c r="C9" s="105">
        <f t="shared" si="4"/>
        <v>44199</v>
      </c>
      <c r="D9" s="101">
        <f ca="1">OFFSET('Caja Bar'!B$1,$B9,($A9-1)*9,1,1)</f>
        <v>0</v>
      </c>
      <c r="E9" s="101">
        <f ca="1">OFFSET('Caja Bar'!C$1,$B9,($A9-1)*9,1,1)</f>
        <v>0</v>
      </c>
      <c r="F9" s="101">
        <f ca="1">OFFSET('Caja Bar'!D$1,$B9,($A9-1)*9,1,1)</f>
        <v>0</v>
      </c>
      <c r="G9" s="106">
        <f t="shared" ca="1" si="2"/>
        <v>0</v>
      </c>
      <c r="H9" s="102">
        <f t="shared" ca="1" si="3"/>
        <v>0</v>
      </c>
      <c r="I9" s="107">
        <f ca="1">OFFSET('Caja Bar'!E$1,$B9,($A9-1)*9,1,1)</f>
        <v>0</v>
      </c>
    </row>
    <row r="10" spans="1:9" x14ac:dyDescent="0.25">
      <c r="A10" s="29">
        <v>3</v>
      </c>
      <c r="B10" s="29">
        <v>16</v>
      </c>
      <c r="C10" s="113">
        <f t="shared" si="4"/>
        <v>44199</v>
      </c>
      <c r="D10" s="114">
        <f ca="1">OFFSET('Caja Bar'!B$1,$B10,($A10-1)*9,1,1)</f>
        <v>0</v>
      </c>
      <c r="E10" s="114">
        <f ca="1">OFFSET('Caja Bar'!C$1,$B10,($A10-1)*9,1,1)</f>
        <v>0</v>
      </c>
      <c r="F10" s="114">
        <f ca="1">OFFSET('Caja Bar'!D$1,$B10,($A10-1)*9,1,1)</f>
        <v>0</v>
      </c>
      <c r="G10" s="115">
        <f t="shared" ca="1" si="2"/>
        <v>0</v>
      </c>
      <c r="H10" s="116">
        <f t="shared" ca="1" si="3"/>
        <v>0</v>
      </c>
      <c r="I10" s="117">
        <f ca="1">OFFSET('Caja Bar'!E$1,$B10,($A10-1)*9,1,1)</f>
        <v>0</v>
      </c>
    </row>
    <row r="11" spans="1:9" x14ac:dyDescent="0.25">
      <c r="A11" s="29">
        <v>4</v>
      </c>
      <c r="B11" s="29">
        <v>14</v>
      </c>
      <c r="C11" s="105">
        <f t="shared" si="4"/>
        <v>44200</v>
      </c>
      <c r="D11" s="101">
        <f ca="1">OFFSET('Caja Bar'!B$1,$B11,($A11-1)*9,1,1)</f>
        <v>0</v>
      </c>
      <c r="E11" s="101">
        <f ca="1">OFFSET('Caja Bar'!C$1,$B11,($A11-1)*9,1,1)</f>
        <v>0</v>
      </c>
      <c r="F11" s="101">
        <f ca="1">OFFSET('Caja Bar'!D$1,$B11,($A11-1)*9,1,1)</f>
        <v>0</v>
      </c>
      <c r="G11" s="106">
        <f t="shared" ca="1" si="2"/>
        <v>0</v>
      </c>
      <c r="H11" s="102">
        <f t="shared" ca="1" si="3"/>
        <v>0</v>
      </c>
      <c r="I11" s="107">
        <f ca="1">OFFSET('Caja Bar'!E$1,$B11,($A11-1)*9,1,1)</f>
        <v>0</v>
      </c>
    </row>
    <row r="12" spans="1:9" x14ac:dyDescent="0.25">
      <c r="A12" s="29">
        <v>4</v>
      </c>
      <c r="B12" s="29">
        <v>15</v>
      </c>
      <c r="C12" s="105">
        <f t="shared" si="4"/>
        <v>44200</v>
      </c>
      <c r="D12" s="101">
        <f ca="1">OFFSET('Caja Bar'!B$1,$B12,($A12-1)*9,1,1)</f>
        <v>0</v>
      </c>
      <c r="E12" s="101">
        <f ca="1">OFFSET('Caja Bar'!C$1,$B12,($A12-1)*9,1,1)</f>
        <v>0</v>
      </c>
      <c r="F12" s="101">
        <f ca="1">OFFSET('Caja Bar'!D$1,$B12,($A12-1)*9,1,1)</f>
        <v>0</v>
      </c>
      <c r="G12" s="106">
        <f t="shared" ca="1" si="2"/>
        <v>0</v>
      </c>
      <c r="H12" s="102">
        <f t="shared" ca="1" si="3"/>
        <v>0</v>
      </c>
      <c r="I12" s="107">
        <f ca="1">OFFSET('Caja Bar'!E$1,$B12,($A12-1)*9,1,1)</f>
        <v>0</v>
      </c>
    </row>
    <row r="13" spans="1:9" x14ac:dyDescent="0.25">
      <c r="A13" s="29">
        <v>4</v>
      </c>
      <c r="B13" s="29">
        <v>16</v>
      </c>
      <c r="C13" s="113">
        <f t="shared" si="4"/>
        <v>44200</v>
      </c>
      <c r="D13" s="114">
        <f ca="1">OFFSET('Caja Bar'!B$1,$B13,($A13-1)*9,1,1)</f>
        <v>0</v>
      </c>
      <c r="E13" s="114">
        <f ca="1">OFFSET('Caja Bar'!C$1,$B13,($A13-1)*9,1,1)</f>
        <v>0</v>
      </c>
      <c r="F13" s="114">
        <f ca="1">OFFSET('Caja Bar'!D$1,$B13,($A13-1)*9,1,1)</f>
        <v>0</v>
      </c>
      <c r="G13" s="115">
        <f t="shared" ca="1" si="2"/>
        <v>0</v>
      </c>
      <c r="H13" s="116">
        <f t="shared" ca="1" si="3"/>
        <v>0</v>
      </c>
      <c r="I13" s="117">
        <f ca="1">OFFSET('Caja Bar'!E$1,$B13,($A13-1)*9,1,1)</f>
        <v>0</v>
      </c>
    </row>
    <row r="14" spans="1:9" x14ac:dyDescent="0.25">
      <c r="A14" s="29">
        <v>5</v>
      </c>
      <c r="B14" s="29">
        <v>14</v>
      </c>
      <c r="C14" s="105">
        <f t="shared" si="4"/>
        <v>44201</v>
      </c>
      <c r="D14" s="101">
        <f ca="1">OFFSET('Caja Bar'!B$1,$B14,($A14-1)*9,1,1)</f>
        <v>0</v>
      </c>
      <c r="E14" s="101">
        <f ca="1">OFFSET('Caja Bar'!C$1,$B14,($A14-1)*9,1,1)</f>
        <v>0</v>
      </c>
      <c r="F14" s="101">
        <f ca="1">OFFSET('Caja Bar'!D$1,$B14,($A14-1)*9,1,1)</f>
        <v>0</v>
      </c>
      <c r="G14" s="106">
        <f t="shared" ca="1" si="2"/>
        <v>0</v>
      </c>
      <c r="H14" s="102">
        <f t="shared" ca="1" si="3"/>
        <v>0</v>
      </c>
      <c r="I14" s="107">
        <f ca="1">OFFSET('Caja Bar'!E$1,$B14,($A14-1)*9,1,1)</f>
        <v>0</v>
      </c>
    </row>
    <row r="15" spans="1:9" x14ac:dyDescent="0.25">
      <c r="A15" s="29">
        <v>5</v>
      </c>
      <c r="B15" s="29">
        <v>15</v>
      </c>
      <c r="C15" s="105">
        <f t="shared" si="4"/>
        <v>44201</v>
      </c>
      <c r="D15" s="101">
        <f ca="1">OFFSET('Caja Bar'!B$1,$B15,($A15-1)*9,1,1)</f>
        <v>0</v>
      </c>
      <c r="E15" s="101">
        <f ca="1">OFFSET('Caja Bar'!C$1,$B15,($A15-1)*9,1,1)</f>
        <v>0</v>
      </c>
      <c r="F15" s="101">
        <f ca="1">OFFSET('Caja Bar'!D$1,$B15,($A15-1)*9,1,1)</f>
        <v>0</v>
      </c>
      <c r="G15" s="106">
        <f t="shared" ca="1" si="2"/>
        <v>0</v>
      </c>
      <c r="H15" s="102">
        <f t="shared" ca="1" si="3"/>
        <v>0</v>
      </c>
      <c r="I15" s="107">
        <f ca="1">OFFSET('Caja Bar'!E$1,$B15,($A15-1)*9,1,1)</f>
        <v>0</v>
      </c>
    </row>
    <row r="16" spans="1:9" x14ac:dyDescent="0.25">
      <c r="A16" s="29">
        <v>5</v>
      </c>
      <c r="B16" s="29">
        <v>16</v>
      </c>
      <c r="C16" s="113">
        <f t="shared" si="4"/>
        <v>44201</v>
      </c>
      <c r="D16" s="114">
        <f ca="1">OFFSET('Caja Bar'!B$1,$B16,($A16-1)*9,1,1)</f>
        <v>0</v>
      </c>
      <c r="E16" s="114">
        <f ca="1">OFFSET('Caja Bar'!C$1,$B16,($A16-1)*9,1,1)</f>
        <v>0</v>
      </c>
      <c r="F16" s="114">
        <f ca="1">OFFSET('Caja Bar'!D$1,$B16,($A16-1)*9,1,1)</f>
        <v>0</v>
      </c>
      <c r="G16" s="115">
        <f t="shared" ca="1" si="2"/>
        <v>0</v>
      </c>
      <c r="H16" s="116">
        <f t="shared" ca="1" si="3"/>
        <v>0</v>
      </c>
      <c r="I16" s="117">
        <f ca="1">OFFSET('Caja Bar'!E$1,$B16,($A16-1)*9,1,1)</f>
        <v>0</v>
      </c>
    </row>
    <row r="17" spans="1:9" x14ac:dyDescent="0.25">
      <c r="A17" s="29">
        <v>6</v>
      </c>
      <c r="B17" s="29">
        <v>14</v>
      </c>
      <c r="C17" s="105">
        <f t="shared" si="4"/>
        <v>44202</v>
      </c>
      <c r="D17" s="101">
        <f ca="1">OFFSET('Caja Bar'!B$1,$B17,($A17-1)*9,1,1)</f>
        <v>0</v>
      </c>
      <c r="E17" s="101">
        <f ca="1">OFFSET('Caja Bar'!C$1,$B17,($A17-1)*9,1,1)</f>
        <v>0</v>
      </c>
      <c r="F17" s="101">
        <f ca="1">OFFSET('Caja Bar'!D$1,$B17,($A17-1)*9,1,1)</f>
        <v>0</v>
      </c>
      <c r="G17" s="106">
        <f t="shared" ca="1" si="2"/>
        <v>0</v>
      </c>
      <c r="H17" s="102">
        <f t="shared" ca="1" si="3"/>
        <v>0</v>
      </c>
      <c r="I17" s="107">
        <f ca="1">OFFSET('Caja Bar'!E$1,$B17,($A17-1)*9,1,1)</f>
        <v>0</v>
      </c>
    </row>
    <row r="18" spans="1:9" x14ac:dyDescent="0.25">
      <c r="A18" s="29">
        <v>6</v>
      </c>
      <c r="B18" s="29">
        <v>15</v>
      </c>
      <c r="C18" s="105">
        <f t="shared" si="4"/>
        <v>44202</v>
      </c>
      <c r="D18" s="101">
        <f ca="1">OFFSET('Caja Bar'!B$1,$B18,($A18-1)*9,1,1)</f>
        <v>0</v>
      </c>
      <c r="E18" s="101">
        <f ca="1">OFFSET('Caja Bar'!C$1,$B18,($A18-1)*9,1,1)</f>
        <v>0</v>
      </c>
      <c r="F18" s="101">
        <f ca="1">OFFSET('Caja Bar'!D$1,$B18,($A18-1)*9,1,1)</f>
        <v>0</v>
      </c>
      <c r="G18" s="106">
        <f t="shared" ca="1" si="2"/>
        <v>0</v>
      </c>
      <c r="H18" s="102">
        <f t="shared" ca="1" si="3"/>
        <v>0</v>
      </c>
      <c r="I18" s="107">
        <f ca="1">OFFSET('Caja Bar'!E$1,$B18,($A18-1)*9,1,1)</f>
        <v>0</v>
      </c>
    </row>
    <row r="19" spans="1:9" x14ac:dyDescent="0.25">
      <c r="A19" s="29">
        <v>6</v>
      </c>
      <c r="B19" s="29">
        <v>16</v>
      </c>
      <c r="C19" s="113">
        <f t="shared" si="4"/>
        <v>44202</v>
      </c>
      <c r="D19" s="114">
        <f ca="1">OFFSET('Caja Bar'!B$1,$B19,($A19-1)*9,1,1)</f>
        <v>0</v>
      </c>
      <c r="E19" s="114">
        <f ca="1">OFFSET('Caja Bar'!C$1,$B19,($A19-1)*9,1,1)</f>
        <v>0</v>
      </c>
      <c r="F19" s="114">
        <f ca="1">OFFSET('Caja Bar'!D$1,$B19,($A19-1)*9,1,1)</f>
        <v>0</v>
      </c>
      <c r="G19" s="115">
        <f t="shared" ca="1" si="2"/>
        <v>0</v>
      </c>
      <c r="H19" s="116">
        <f t="shared" ca="1" si="3"/>
        <v>0</v>
      </c>
      <c r="I19" s="117">
        <f ca="1">OFFSET('Caja Bar'!E$1,$B19,($A19-1)*9,1,1)</f>
        <v>0</v>
      </c>
    </row>
    <row r="20" spans="1:9" x14ac:dyDescent="0.25">
      <c r="A20" s="29">
        <v>7</v>
      </c>
      <c r="B20" s="29">
        <v>14</v>
      </c>
      <c r="C20" s="105">
        <f t="shared" si="4"/>
        <v>44203</v>
      </c>
      <c r="D20" s="101">
        <f ca="1">OFFSET('Caja Bar'!B$1,$B20,($A20-1)*9,1,1)</f>
        <v>0</v>
      </c>
      <c r="E20" s="101">
        <f ca="1">OFFSET('Caja Bar'!C$1,$B20,($A20-1)*9,1,1)</f>
        <v>0</v>
      </c>
      <c r="F20" s="101">
        <f ca="1">OFFSET('Caja Bar'!D$1,$B20,($A20-1)*9,1,1)</f>
        <v>0</v>
      </c>
      <c r="G20" s="106">
        <f t="shared" ca="1" si="2"/>
        <v>0</v>
      </c>
      <c r="H20" s="102">
        <f t="shared" ca="1" si="3"/>
        <v>0</v>
      </c>
      <c r="I20" s="107">
        <f ca="1">OFFSET('Caja Bar'!E$1,$B20,($A20-1)*9,1,1)</f>
        <v>0</v>
      </c>
    </row>
    <row r="21" spans="1:9" x14ac:dyDescent="0.25">
      <c r="A21" s="29">
        <v>7</v>
      </c>
      <c r="B21" s="29">
        <v>15</v>
      </c>
      <c r="C21" s="105">
        <f t="shared" si="4"/>
        <v>44203</v>
      </c>
      <c r="D21" s="101">
        <f ca="1">OFFSET('Caja Bar'!B$1,$B21,($A21-1)*9,1,1)</f>
        <v>0</v>
      </c>
      <c r="E21" s="101">
        <f ca="1">OFFSET('Caja Bar'!C$1,$B21,($A21-1)*9,1,1)</f>
        <v>0</v>
      </c>
      <c r="F21" s="101">
        <f ca="1">OFFSET('Caja Bar'!D$1,$B21,($A21-1)*9,1,1)</f>
        <v>0</v>
      </c>
      <c r="G21" s="106">
        <f t="shared" ca="1" si="2"/>
        <v>0</v>
      </c>
      <c r="H21" s="102">
        <f t="shared" ca="1" si="3"/>
        <v>0</v>
      </c>
      <c r="I21" s="107">
        <f ca="1">OFFSET('Caja Bar'!E$1,$B21,($A21-1)*9,1,1)</f>
        <v>0</v>
      </c>
    </row>
    <row r="22" spans="1:9" x14ac:dyDescent="0.25">
      <c r="A22" s="29">
        <v>7</v>
      </c>
      <c r="B22" s="29">
        <v>16</v>
      </c>
      <c r="C22" s="113">
        <f t="shared" si="4"/>
        <v>44203</v>
      </c>
      <c r="D22" s="114">
        <f ca="1">OFFSET('Caja Bar'!B$1,$B22,($A22-1)*9,1,1)</f>
        <v>0</v>
      </c>
      <c r="E22" s="114">
        <f ca="1">OFFSET('Caja Bar'!C$1,$B22,($A22-1)*9,1,1)</f>
        <v>0</v>
      </c>
      <c r="F22" s="114">
        <f ca="1">OFFSET('Caja Bar'!D$1,$B22,($A22-1)*9,1,1)</f>
        <v>0</v>
      </c>
      <c r="G22" s="115">
        <f t="shared" ca="1" si="2"/>
        <v>0</v>
      </c>
      <c r="H22" s="116">
        <f t="shared" ca="1" si="3"/>
        <v>0</v>
      </c>
      <c r="I22" s="117">
        <f ca="1">OFFSET('Caja Bar'!E$1,$B22,($A22-1)*9,1,1)</f>
        <v>0</v>
      </c>
    </row>
    <row r="23" spans="1:9" x14ac:dyDescent="0.25">
      <c r="A23" s="29">
        <v>8</v>
      </c>
      <c r="B23" s="29">
        <v>14</v>
      </c>
      <c r="C23" s="105">
        <f t="shared" si="4"/>
        <v>44204</v>
      </c>
      <c r="D23" s="101">
        <f ca="1">OFFSET('Caja Bar'!B$1,$B23,($A23-1)*9,1,1)</f>
        <v>0</v>
      </c>
      <c r="E23" s="101">
        <f ca="1">OFFSET('Caja Bar'!C$1,$B23,($A23-1)*9,1,1)</f>
        <v>0</v>
      </c>
      <c r="F23" s="101">
        <f ca="1">OFFSET('Caja Bar'!D$1,$B23,($A23-1)*9,1,1)</f>
        <v>0</v>
      </c>
      <c r="G23" s="106">
        <f t="shared" ca="1" si="2"/>
        <v>0</v>
      </c>
      <c r="H23" s="102">
        <f t="shared" ca="1" si="3"/>
        <v>0</v>
      </c>
      <c r="I23" s="107">
        <f ca="1">OFFSET('Caja Bar'!E$1,$B23,($A23-1)*9,1,1)</f>
        <v>0</v>
      </c>
    </row>
    <row r="24" spans="1:9" x14ac:dyDescent="0.25">
      <c r="A24" s="29">
        <v>8</v>
      </c>
      <c r="B24" s="29">
        <v>15</v>
      </c>
      <c r="C24" s="105">
        <f t="shared" si="4"/>
        <v>44204</v>
      </c>
      <c r="D24" s="101">
        <f ca="1">OFFSET('Caja Bar'!B$1,$B24,($A24-1)*9,1,1)</f>
        <v>0</v>
      </c>
      <c r="E24" s="101">
        <f ca="1">OFFSET('Caja Bar'!C$1,$B24,($A24-1)*9,1,1)</f>
        <v>0</v>
      </c>
      <c r="F24" s="101">
        <f ca="1">OFFSET('Caja Bar'!D$1,$B24,($A24-1)*9,1,1)</f>
        <v>0</v>
      </c>
      <c r="G24" s="106">
        <f t="shared" ca="1" si="2"/>
        <v>0</v>
      </c>
      <c r="H24" s="102">
        <f t="shared" ca="1" si="3"/>
        <v>0</v>
      </c>
      <c r="I24" s="107">
        <f ca="1">OFFSET('Caja Bar'!E$1,$B24,($A24-1)*9,1,1)</f>
        <v>0</v>
      </c>
    </row>
    <row r="25" spans="1:9" x14ac:dyDescent="0.25">
      <c r="A25" s="29">
        <v>8</v>
      </c>
      <c r="B25" s="29">
        <v>16</v>
      </c>
      <c r="C25" s="113">
        <f t="shared" si="4"/>
        <v>44204</v>
      </c>
      <c r="D25" s="114">
        <f ca="1">OFFSET('Caja Bar'!B$1,$B25,($A25-1)*9,1,1)</f>
        <v>0</v>
      </c>
      <c r="E25" s="114">
        <f ca="1">OFFSET('Caja Bar'!C$1,$B25,($A25-1)*9,1,1)</f>
        <v>0</v>
      </c>
      <c r="F25" s="114">
        <f ca="1">OFFSET('Caja Bar'!D$1,$B25,($A25-1)*9,1,1)</f>
        <v>0</v>
      </c>
      <c r="G25" s="115">
        <f t="shared" ca="1" si="2"/>
        <v>0</v>
      </c>
      <c r="H25" s="116">
        <f t="shared" ca="1" si="3"/>
        <v>0</v>
      </c>
      <c r="I25" s="117">
        <f ca="1">OFFSET('Caja Bar'!E$1,$B25,($A25-1)*9,1,1)</f>
        <v>0</v>
      </c>
    </row>
    <row r="26" spans="1:9" x14ac:dyDescent="0.25">
      <c r="A26" s="29">
        <v>9</v>
      </c>
      <c r="B26" s="29">
        <v>14</v>
      </c>
      <c r="C26" s="105">
        <f t="shared" si="4"/>
        <v>44205</v>
      </c>
      <c r="D26" s="101">
        <f ca="1">OFFSET('Caja Bar'!B$1,$B26,($A26-1)*9,1,1)</f>
        <v>0</v>
      </c>
      <c r="E26" s="101">
        <f ca="1">OFFSET('Caja Bar'!C$1,$B26,($A26-1)*9,1,1)</f>
        <v>0</v>
      </c>
      <c r="F26" s="101">
        <f ca="1">OFFSET('Caja Bar'!D$1,$B26,($A26-1)*9,1,1)</f>
        <v>0</v>
      </c>
      <c r="G26" s="106">
        <f t="shared" ca="1" si="2"/>
        <v>0</v>
      </c>
      <c r="H26" s="102">
        <f t="shared" ca="1" si="3"/>
        <v>0</v>
      </c>
      <c r="I26" s="107">
        <f ca="1">OFFSET('Caja Bar'!E$1,$B26,($A26-1)*9,1,1)</f>
        <v>0</v>
      </c>
    </row>
    <row r="27" spans="1:9" x14ac:dyDescent="0.25">
      <c r="A27" s="29">
        <v>9</v>
      </c>
      <c r="B27" s="29">
        <v>15</v>
      </c>
      <c r="C27" s="105">
        <f t="shared" si="4"/>
        <v>44205</v>
      </c>
      <c r="D27" s="101">
        <f ca="1">OFFSET('Caja Bar'!B$1,$B27,($A27-1)*9,1,1)</f>
        <v>0</v>
      </c>
      <c r="E27" s="101">
        <f ca="1">OFFSET('Caja Bar'!C$1,$B27,($A27-1)*9,1,1)</f>
        <v>0</v>
      </c>
      <c r="F27" s="101">
        <f ca="1">OFFSET('Caja Bar'!D$1,$B27,($A27-1)*9,1,1)</f>
        <v>0</v>
      </c>
      <c r="G27" s="106">
        <f t="shared" ca="1" si="2"/>
        <v>0</v>
      </c>
      <c r="H27" s="102">
        <f t="shared" ca="1" si="3"/>
        <v>0</v>
      </c>
      <c r="I27" s="107">
        <f ca="1">OFFSET('Caja Bar'!E$1,$B27,($A27-1)*9,1,1)</f>
        <v>0</v>
      </c>
    </row>
    <row r="28" spans="1:9" x14ac:dyDescent="0.25">
      <c r="A28" s="29">
        <v>9</v>
      </c>
      <c r="B28" s="29">
        <v>16</v>
      </c>
      <c r="C28" s="113">
        <f t="shared" si="4"/>
        <v>44205</v>
      </c>
      <c r="D28" s="114">
        <f ca="1">OFFSET('Caja Bar'!B$1,$B28,($A28-1)*9,1,1)</f>
        <v>0</v>
      </c>
      <c r="E28" s="114">
        <f ca="1">OFFSET('Caja Bar'!C$1,$B28,($A28-1)*9,1,1)</f>
        <v>0</v>
      </c>
      <c r="F28" s="114">
        <f ca="1">OFFSET('Caja Bar'!D$1,$B28,($A28-1)*9,1,1)</f>
        <v>0</v>
      </c>
      <c r="G28" s="115">
        <f t="shared" ca="1" si="2"/>
        <v>0</v>
      </c>
      <c r="H28" s="116">
        <f t="shared" ca="1" si="3"/>
        <v>0</v>
      </c>
      <c r="I28" s="117">
        <f ca="1">OFFSET('Caja Bar'!E$1,$B28,($A28-1)*9,1,1)</f>
        <v>0</v>
      </c>
    </row>
    <row r="29" spans="1:9" x14ac:dyDescent="0.25">
      <c r="A29" s="29">
        <v>10</v>
      </c>
      <c r="B29" s="29">
        <v>14</v>
      </c>
      <c r="C29" s="105">
        <f t="shared" si="4"/>
        <v>44206</v>
      </c>
      <c r="D29" s="101">
        <f ca="1">OFFSET('Caja Bar'!B$1,$B29,($A29-1)*9,1,1)</f>
        <v>0</v>
      </c>
      <c r="E29" s="101">
        <f ca="1">OFFSET('Caja Bar'!C$1,$B29,($A29-1)*9,1,1)</f>
        <v>0</v>
      </c>
      <c r="F29" s="101">
        <f ca="1">OFFSET('Caja Bar'!D$1,$B29,($A29-1)*9,1,1)</f>
        <v>0</v>
      </c>
      <c r="G29" s="106">
        <f t="shared" ca="1" si="2"/>
        <v>0</v>
      </c>
      <c r="H29" s="102">
        <f t="shared" ca="1" si="3"/>
        <v>0</v>
      </c>
      <c r="I29" s="107">
        <f ca="1">OFFSET('Caja Bar'!E$1,$B29,($A29-1)*9,1,1)</f>
        <v>0</v>
      </c>
    </row>
    <row r="30" spans="1:9" x14ac:dyDescent="0.25">
      <c r="A30" s="29">
        <v>10</v>
      </c>
      <c r="B30" s="29">
        <v>15</v>
      </c>
      <c r="C30" s="105">
        <f t="shared" si="4"/>
        <v>44206</v>
      </c>
      <c r="D30" s="101">
        <f ca="1">OFFSET('Caja Bar'!B$1,$B30,($A30-1)*9,1,1)</f>
        <v>0</v>
      </c>
      <c r="E30" s="101">
        <f ca="1">OFFSET('Caja Bar'!C$1,$B30,($A30-1)*9,1,1)</f>
        <v>0</v>
      </c>
      <c r="F30" s="101">
        <f ca="1">OFFSET('Caja Bar'!D$1,$B30,($A30-1)*9,1,1)</f>
        <v>0</v>
      </c>
      <c r="G30" s="106">
        <f t="shared" ca="1" si="2"/>
        <v>0</v>
      </c>
      <c r="H30" s="102">
        <f t="shared" ca="1" si="3"/>
        <v>0</v>
      </c>
      <c r="I30" s="107">
        <f ca="1">OFFSET('Caja Bar'!E$1,$B30,($A30-1)*9,1,1)</f>
        <v>0</v>
      </c>
    </row>
    <row r="31" spans="1:9" x14ac:dyDescent="0.25">
      <c r="A31" s="29">
        <v>10</v>
      </c>
      <c r="B31" s="29">
        <v>16</v>
      </c>
      <c r="C31" s="113">
        <f t="shared" si="4"/>
        <v>44206</v>
      </c>
      <c r="D31" s="114">
        <f ca="1">OFFSET('Caja Bar'!B$1,$B31,($A31-1)*9,1,1)</f>
        <v>0</v>
      </c>
      <c r="E31" s="114">
        <f ca="1">OFFSET('Caja Bar'!C$1,$B31,($A31-1)*9,1,1)</f>
        <v>0</v>
      </c>
      <c r="F31" s="114">
        <f ca="1">OFFSET('Caja Bar'!D$1,$B31,($A31-1)*9,1,1)</f>
        <v>0</v>
      </c>
      <c r="G31" s="115">
        <f t="shared" ca="1" si="2"/>
        <v>0</v>
      </c>
      <c r="H31" s="116">
        <f t="shared" ca="1" si="3"/>
        <v>0</v>
      </c>
      <c r="I31" s="117">
        <f ca="1">OFFSET('Caja Bar'!E$1,$B31,($A31-1)*9,1,1)</f>
        <v>0</v>
      </c>
    </row>
    <row r="32" spans="1:9" x14ac:dyDescent="0.25">
      <c r="A32" s="29">
        <v>11</v>
      </c>
      <c r="B32" s="29">
        <v>14</v>
      </c>
      <c r="C32" s="105">
        <f t="shared" si="4"/>
        <v>44207</v>
      </c>
      <c r="D32" s="101">
        <f ca="1">OFFSET('Caja Bar'!B$1,$B32,($A32-1)*9,1,1)</f>
        <v>0</v>
      </c>
      <c r="E32" s="101">
        <f ca="1">OFFSET('Caja Bar'!C$1,$B32,($A32-1)*9,1,1)</f>
        <v>0</v>
      </c>
      <c r="F32" s="101">
        <f ca="1">OFFSET('Caja Bar'!D$1,$B32,($A32-1)*9,1,1)</f>
        <v>0</v>
      </c>
      <c r="G32" s="106">
        <f t="shared" ca="1" si="2"/>
        <v>0</v>
      </c>
      <c r="H32" s="102">
        <f t="shared" ca="1" si="3"/>
        <v>0</v>
      </c>
      <c r="I32" s="107">
        <f ca="1">OFFSET('Caja Bar'!E$1,$B32,($A32-1)*9,1,1)</f>
        <v>0</v>
      </c>
    </row>
    <row r="33" spans="1:9" x14ac:dyDescent="0.25">
      <c r="A33" s="29">
        <v>11</v>
      </c>
      <c r="B33" s="29">
        <v>15</v>
      </c>
      <c r="C33" s="105">
        <f t="shared" si="4"/>
        <v>44207</v>
      </c>
      <c r="D33" s="101">
        <f ca="1">OFFSET('Caja Bar'!B$1,$B33,($A33-1)*9,1,1)</f>
        <v>0</v>
      </c>
      <c r="E33" s="101">
        <f ca="1">OFFSET('Caja Bar'!C$1,$B33,($A33-1)*9,1,1)</f>
        <v>0</v>
      </c>
      <c r="F33" s="101">
        <f ca="1">OFFSET('Caja Bar'!D$1,$B33,($A33-1)*9,1,1)</f>
        <v>0</v>
      </c>
      <c r="G33" s="106">
        <f t="shared" ca="1" si="2"/>
        <v>0</v>
      </c>
      <c r="H33" s="102">
        <f t="shared" ca="1" si="3"/>
        <v>0</v>
      </c>
      <c r="I33" s="107">
        <f ca="1">OFFSET('Caja Bar'!E$1,$B33,($A33-1)*9,1,1)</f>
        <v>0</v>
      </c>
    </row>
    <row r="34" spans="1:9" x14ac:dyDescent="0.25">
      <c r="A34" s="29">
        <v>11</v>
      </c>
      <c r="B34" s="29">
        <v>16</v>
      </c>
      <c r="C34" s="113">
        <f t="shared" si="4"/>
        <v>44207</v>
      </c>
      <c r="D34" s="114">
        <f ca="1">OFFSET('Caja Bar'!B$1,$B34,($A34-1)*9,1,1)</f>
        <v>0</v>
      </c>
      <c r="E34" s="114">
        <f ca="1">OFFSET('Caja Bar'!C$1,$B34,($A34-1)*9,1,1)</f>
        <v>0</v>
      </c>
      <c r="F34" s="114">
        <f ca="1">OFFSET('Caja Bar'!D$1,$B34,($A34-1)*9,1,1)</f>
        <v>0</v>
      </c>
      <c r="G34" s="115">
        <f t="shared" ca="1" si="2"/>
        <v>0</v>
      </c>
      <c r="H34" s="116">
        <f t="shared" ca="1" si="3"/>
        <v>0</v>
      </c>
      <c r="I34" s="117">
        <f ca="1">OFFSET('Caja Bar'!E$1,$B34,($A34-1)*9,1,1)</f>
        <v>0</v>
      </c>
    </row>
    <row r="35" spans="1:9" x14ac:dyDescent="0.25">
      <c r="A35" s="29">
        <v>12</v>
      </c>
      <c r="B35" s="29">
        <v>14</v>
      </c>
      <c r="C35" s="105">
        <f t="shared" si="4"/>
        <v>44208</v>
      </c>
      <c r="D35" s="101">
        <f ca="1">OFFSET('Caja Bar'!B$1,$B35,($A35-1)*9,1,1)</f>
        <v>0</v>
      </c>
      <c r="E35" s="101">
        <f ca="1">OFFSET('Caja Bar'!C$1,$B35,($A35-1)*9,1,1)</f>
        <v>0</v>
      </c>
      <c r="F35" s="101">
        <f ca="1">OFFSET('Caja Bar'!D$1,$B35,($A35-1)*9,1,1)</f>
        <v>0</v>
      </c>
      <c r="G35" s="106">
        <f t="shared" ca="1" si="2"/>
        <v>0</v>
      </c>
      <c r="H35" s="102">
        <f t="shared" ca="1" si="3"/>
        <v>0</v>
      </c>
      <c r="I35" s="107">
        <f ca="1">OFFSET('Caja Bar'!E$1,$B35,($A35-1)*9,1,1)</f>
        <v>0</v>
      </c>
    </row>
    <row r="36" spans="1:9" x14ac:dyDescent="0.25">
      <c r="A36" s="29">
        <v>12</v>
      </c>
      <c r="B36" s="29">
        <v>15</v>
      </c>
      <c r="C36" s="105">
        <f t="shared" si="4"/>
        <v>44208</v>
      </c>
      <c r="D36" s="101">
        <f ca="1">OFFSET('Caja Bar'!B$1,$B36,($A36-1)*9,1,1)</f>
        <v>0</v>
      </c>
      <c r="E36" s="101">
        <f ca="1">OFFSET('Caja Bar'!C$1,$B36,($A36-1)*9,1,1)</f>
        <v>0</v>
      </c>
      <c r="F36" s="101">
        <f ca="1">OFFSET('Caja Bar'!D$1,$B36,($A36-1)*9,1,1)</f>
        <v>0</v>
      </c>
      <c r="G36" s="106">
        <f t="shared" ca="1" si="2"/>
        <v>0</v>
      </c>
      <c r="H36" s="102">
        <f t="shared" ca="1" si="3"/>
        <v>0</v>
      </c>
      <c r="I36" s="107">
        <f ca="1">OFFSET('Caja Bar'!E$1,$B36,($A36-1)*9,1,1)</f>
        <v>0</v>
      </c>
    </row>
    <row r="37" spans="1:9" x14ac:dyDescent="0.25">
      <c r="A37" s="29">
        <v>12</v>
      </c>
      <c r="B37" s="29">
        <v>16</v>
      </c>
      <c r="C37" s="113">
        <f t="shared" si="4"/>
        <v>44208</v>
      </c>
      <c r="D37" s="114">
        <f ca="1">OFFSET('Caja Bar'!B$1,$B37,($A37-1)*9,1,1)</f>
        <v>0</v>
      </c>
      <c r="E37" s="114">
        <f ca="1">OFFSET('Caja Bar'!C$1,$B37,($A37-1)*9,1,1)</f>
        <v>0</v>
      </c>
      <c r="F37" s="114">
        <f ca="1">OFFSET('Caja Bar'!D$1,$B37,($A37-1)*9,1,1)</f>
        <v>0</v>
      </c>
      <c r="G37" s="115">
        <f t="shared" ca="1" si="2"/>
        <v>0</v>
      </c>
      <c r="H37" s="116">
        <f t="shared" ca="1" si="3"/>
        <v>0</v>
      </c>
      <c r="I37" s="117">
        <f ca="1">OFFSET('Caja Bar'!E$1,$B37,($A37-1)*9,1,1)</f>
        <v>0</v>
      </c>
    </row>
    <row r="38" spans="1:9" x14ac:dyDescent="0.25">
      <c r="A38" s="29">
        <v>13</v>
      </c>
      <c r="B38" s="29">
        <v>14</v>
      </c>
      <c r="C38" s="105">
        <f t="shared" si="4"/>
        <v>44209</v>
      </c>
      <c r="D38" s="101">
        <f ca="1">OFFSET('Caja Bar'!B$1,$B38,($A38-1)*9,1,1)</f>
        <v>0</v>
      </c>
      <c r="E38" s="101">
        <f ca="1">OFFSET('Caja Bar'!C$1,$B38,($A38-1)*9,1,1)</f>
        <v>0</v>
      </c>
      <c r="F38" s="101">
        <f ca="1">OFFSET('Caja Bar'!D$1,$B38,($A38-1)*9,1,1)</f>
        <v>0</v>
      </c>
      <c r="G38" s="106">
        <f t="shared" ca="1" si="2"/>
        <v>0</v>
      </c>
      <c r="H38" s="102">
        <f t="shared" ca="1" si="3"/>
        <v>0</v>
      </c>
      <c r="I38" s="107">
        <f ca="1">OFFSET('Caja Bar'!E$1,$B38,($A38-1)*9,1,1)</f>
        <v>0</v>
      </c>
    </row>
    <row r="39" spans="1:9" x14ac:dyDescent="0.25">
      <c r="A39" s="29">
        <v>13</v>
      </c>
      <c r="B39" s="29">
        <v>15</v>
      </c>
      <c r="C39" s="105">
        <f t="shared" si="4"/>
        <v>44209</v>
      </c>
      <c r="D39" s="101">
        <f ca="1">OFFSET('Caja Bar'!B$1,$B39,($A39-1)*9,1,1)</f>
        <v>0</v>
      </c>
      <c r="E39" s="101">
        <f ca="1">OFFSET('Caja Bar'!C$1,$B39,($A39-1)*9,1,1)</f>
        <v>0</v>
      </c>
      <c r="F39" s="101">
        <f ca="1">OFFSET('Caja Bar'!D$1,$B39,($A39-1)*9,1,1)</f>
        <v>0</v>
      </c>
      <c r="G39" s="106">
        <f t="shared" ca="1" si="2"/>
        <v>0</v>
      </c>
      <c r="H39" s="102">
        <f t="shared" ca="1" si="3"/>
        <v>0</v>
      </c>
      <c r="I39" s="107">
        <f ca="1">OFFSET('Caja Bar'!E$1,$B39,($A39-1)*9,1,1)</f>
        <v>0</v>
      </c>
    </row>
    <row r="40" spans="1:9" x14ac:dyDescent="0.25">
      <c r="A40" s="29">
        <v>13</v>
      </c>
      <c r="B40" s="29">
        <v>16</v>
      </c>
      <c r="C40" s="113">
        <f t="shared" si="4"/>
        <v>44209</v>
      </c>
      <c r="D40" s="114">
        <f ca="1">OFFSET('Caja Bar'!B$1,$B40,($A40-1)*9,1,1)</f>
        <v>0</v>
      </c>
      <c r="E40" s="114">
        <f ca="1">OFFSET('Caja Bar'!C$1,$B40,($A40-1)*9,1,1)</f>
        <v>0</v>
      </c>
      <c r="F40" s="114">
        <f ca="1">OFFSET('Caja Bar'!D$1,$B40,($A40-1)*9,1,1)</f>
        <v>0</v>
      </c>
      <c r="G40" s="115">
        <f t="shared" ca="1" si="2"/>
        <v>0</v>
      </c>
      <c r="H40" s="116">
        <f t="shared" ca="1" si="3"/>
        <v>0</v>
      </c>
      <c r="I40" s="117">
        <f ca="1">OFFSET('Caja Bar'!E$1,$B40,($A40-1)*9,1,1)</f>
        <v>0</v>
      </c>
    </row>
    <row r="41" spans="1:9" x14ac:dyDescent="0.25">
      <c r="A41" s="29">
        <v>14</v>
      </c>
      <c r="B41" s="29">
        <v>14</v>
      </c>
      <c r="C41" s="105">
        <f t="shared" si="4"/>
        <v>44210</v>
      </c>
      <c r="D41" s="101">
        <f ca="1">OFFSET('Caja Bar'!B$1,$B41,($A41-1)*9,1,1)</f>
        <v>0</v>
      </c>
      <c r="E41" s="101">
        <f ca="1">OFFSET('Caja Bar'!C$1,$B41,($A41-1)*9,1,1)</f>
        <v>0</v>
      </c>
      <c r="F41" s="101">
        <f ca="1">OFFSET('Caja Bar'!D$1,$B41,($A41-1)*9,1,1)</f>
        <v>0</v>
      </c>
      <c r="G41" s="106">
        <f t="shared" ca="1" si="2"/>
        <v>0</v>
      </c>
      <c r="H41" s="102">
        <f t="shared" ca="1" si="3"/>
        <v>0</v>
      </c>
      <c r="I41" s="107">
        <f ca="1">OFFSET('Caja Bar'!E$1,$B41,($A41-1)*9,1,1)</f>
        <v>0</v>
      </c>
    </row>
    <row r="42" spans="1:9" x14ac:dyDescent="0.25">
      <c r="A42" s="29">
        <v>14</v>
      </c>
      <c r="B42" s="29">
        <v>15</v>
      </c>
      <c r="C42" s="105">
        <f t="shared" si="4"/>
        <v>44210</v>
      </c>
      <c r="D42" s="101">
        <f ca="1">OFFSET('Caja Bar'!B$1,$B42,($A42-1)*9,1,1)</f>
        <v>0</v>
      </c>
      <c r="E42" s="101">
        <f ca="1">OFFSET('Caja Bar'!C$1,$B42,($A42-1)*9,1,1)</f>
        <v>0</v>
      </c>
      <c r="F42" s="101">
        <f ca="1">OFFSET('Caja Bar'!D$1,$B42,($A42-1)*9,1,1)</f>
        <v>0</v>
      </c>
      <c r="G42" s="106">
        <f t="shared" ca="1" si="2"/>
        <v>0</v>
      </c>
      <c r="H42" s="102">
        <f t="shared" ca="1" si="3"/>
        <v>0</v>
      </c>
      <c r="I42" s="107">
        <f ca="1">OFFSET('Caja Bar'!E$1,$B42,($A42-1)*9,1,1)</f>
        <v>0</v>
      </c>
    </row>
    <row r="43" spans="1:9" x14ac:dyDescent="0.25">
      <c r="A43" s="29">
        <v>14</v>
      </c>
      <c r="B43" s="29">
        <v>16</v>
      </c>
      <c r="C43" s="113">
        <f t="shared" si="4"/>
        <v>44210</v>
      </c>
      <c r="D43" s="114">
        <f ca="1">OFFSET('Caja Bar'!B$1,$B43,($A43-1)*9,1,1)</f>
        <v>0</v>
      </c>
      <c r="E43" s="114">
        <f ca="1">OFFSET('Caja Bar'!C$1,$B43,($A43-1)*9,1,1)</f>
        <v>0</v>
      </c>
      <c r="F43" s="114">
        <f ca="1">OFFSET('Caja Bar'!D$1,$B43,($A43-1)*9,1,1)</f>
        <v>0</v>
      </c>
      <c r="G43" s="115">
        <f t="shared" ca="1" si="2"/>
        <v>0</v>
      </c>
      <c r="H43" s="116">
        <f t="shared" ca="1" si="3"/>
        <v>0</v>
      </c>
      <c r="I43" s="117">
        <f ca="1">OFFSET('Caja Bar'!E$1,$B43,($A43-1)*9,1,1)</f>
        <v>0</v>
      </c>
    </row>
    <row r="44" spans="1:9" x14ac:dyDescent="0.25">
      <c r="A44" s="29">
        <v>15</v>
      </c>
      <c r="B44" s="29">
        <v>14</v>
      </c>
      <c r="C44" s="105">
        <f t="shared" si="4"/>
        <v>44211</v>
      </c>
      <c r="D44" s="101">
        <f ca="1">OFFSET('Caja Bar'!B$1,$B44,($A44-1)*9,1,1)</f>
        <v>0</v>
      </c>
      <c r="E44" s="101">
        <f ca="1">OFFSET('Caja Bar'!C$1,$B44,($A44-1)*9,1,1)</f>
        <v>0</v>
      </c>
      <c r="F44" s="101">
        <f ca="1">OFFSET('Caja Bar'!D$1,$B44,($A44-1)*9,1,1)</f>
        <v>0</v>
      </c>
      <c r="G44" s="106">
        <f t="shared" ca="1" si="2"/>
        <v>0</v>
      </c>
      <c r="H44" s="102">
        <f t="shared" ca="1" si="3"/>
        <v>0</v>
      </c>
      <c r="I44" s="107">
        <f ca="1">OFFSET('Caja Bar'!E$1,$B44,($A44-1)*9,1,1)</f>
        <v>0</v>
      </c>
    </row>
    <row r="45" spans="1:9" x14ac:dyDescent="0.25">
      <c r="A45" s="29">
        <v>15</v>
      </c>
      <c r="B45" s="29">
        <v>15</v>
      </c>
      <c r="C45" s="105">
        <f t="shared" si="4"/>
        <v>44211</v>
      </c>
      <c r="D45" s="101">
        <f ca="1">OFFSET('Caja Bar'!B$1,$B45,($A45-1)*9,1,1)</f>
        <v>0</v>
      </c>
      <c r="E45" s="101">
        <f ca="1">OFFSET('Caja Bar'!C$1,$B45,($A45-1)*9,1,1)</f>
        <v>0</v>
      </c>
      <c r="F45" s="101">
        <f ca="1">OFFSET('Caja Bar'!D$1,$B45,($A45-1)*9,1,1)</f>
        <v>0</v>
      </c>
      <c r="G45" s="106">
        <f t="shared" ca="1" si="2"/>
        <v>0</v>
      </c>
      <c r="H45" s="102">
        <f t="shared" ca="1" si="3"/>
        <v>0</v>
      </c>
      <c r="I45" s="107">
        <f ca="1">OFFSET('Caja Bar'!E$1,$B45,($A45-1)*9,1,1)</f>
        <v>0</v>
      </c>
    </row>
    <row r="46" spans="1:9" x14ac:dyDescent="0.25">
      <c r="A46" s="29">
        <v>15</v>
      </c>
      <c r="B46" s="29">
        <v>16</v>
      </c>
      <c r="C46" s="113">
        <f t="shared" si="4"/>
        <v>44211</v>
      </c>
      <c r="D46" s="114">
        <f ca="1">OFFSET('Caja Bar'!B$1,$B46,($A46-1)*9,1,1)</f>
        <v>0</v>
      </c>
      <c r="E46" s="114">
        <f ca="1">OFFSET('Caja Bar'!C$1,$B46,($A46-1)*9,1,1)</f>
        <v>0</v>
      </c>
      <c r="F46" s="114">
        <f ca="1">OFFSET('Caja Bar'!D$1,$B46,($A46-1)*9,1,1)</f>
        <v>0</v>
      </c>
      <c r="G46" s="115">
        <f t="shared" ca="1" si="2"/>
        <v>0</v>
      </c>
      <c r="H46" s="116">
        <f t="shared" ca="1" si="3"/>
        <v>0</v>
      </c>
      <c r="I46" s="117">
        <f ca="1">OFFSET('Caja Bar'!E$1,$B46,($A46-1)*9,1,1)</f>
        <v>0</v>
      </c>
    </row>
    <row r="47" spans="1:9" x14ac:dyDescent="0.25">
      <c r="A47" s="29">
        <v>16</v>
      </c>
      <c r="B47" s="29">
        <v>14</v>
      </c>
      <c r="C47" s="105">
        <f t="shared" si="4"/>
        <v>44212</v>
      </c>
      <c r="D47" s="101">
        <f ca="1">OFFSET('Caja Bar'!B$1,$B47,($A47-1)*9,1,1)</f>
        <v>0</v>
      </c>
      <c r="E47" s="101">
        <f ca="1">OFFSET('Caja Bar'!C$1,$B47,($A47-1)*9,1,1)</f>
        <v>0</v>
      </c>
      <c r="F47" s="101">
        <f ca="1">OFFSET('Caja Bar'!D$1,$B47,($A47-1)*9,1,1)</f>
        <v>0</v>
      </c>
      <c r="G47" s="106">
        <f t="shared" ca="1" si="2"/>
        <v>0</v>
      </c>
      <c r="H47" s="102">
        <f t="shared" ca="1" si="3"/>
        <v>0</v>
      </c>
      <c r="I47" s="107">
        <f ca="1">OFFSET('Caja Bar'!E$1,$B47,($A47-1)*9,1,1)</f>
        <v>0</v>
      </c>
    </row>
    <row r="48" spans="1:9" x14ac:dyDescent="0.25">
      <c r="A48" s="29">
        <v>16</v>
      </c>
      <c r="B48" s="29">
        <v>15</v>
      </c>
      <c r="C48" s="105">
        <f t="shared" si="4"/>
        <v>44212</v>
      </c>
      <c r="D48" s="101">
        <f ca="1">OFFSET('Caja Bar'!B$1,$B48,($A48-1)*9,1,1)</f>
        <v>0</v>
      </c>
      <c r="E48" s="101">
        <f ca="1">OFFSET('Caja Bar'!C$1,$B48,($A48-1)*9,1,1)</f>
        <v>0</v>
      </c>
      <c r="F48" s="101">
        <f ca="1">OFFSET('Caja Bar'!D$1,$B48,($A48-1)*9,1,1)</f>
        <v>0</v>
      </c>
      <c r="G48" s="106">
        <f t="shared" ca="1" si="2"/>
        <v>0</v>
      </c>
      <c r="H48" s="102">
        <f t="shared" ca="1" si="3"/>
        <v>0</v>
      </c>
      <c r="I48" s="107">
        <f ca="1">OFFSET('Caja Bar'!E$1,$B48,($A48-1)*9,1,1)</f>
        <v>0</v>
      </c>
    </row>
    <row r="49" spans="1:9" x14ac:dyDescent="0.25">
      <c r="A49" s="29">
        <v>16</v>
      </c>
      <c r="B49" s="29">
        <v>16</v>
      </c>
      <c r="C49" s="113">
        <f t="shared" si="4"/>
        <v>44212</v>
      </c>
      <c r="D49" s="114">
        <f ca="1">OFFSET('Caja Bar'!B$1,$B49,($A49-1)*9,1,1)</f>
        <v>0</v>
      </c>
      <c r="E49" s="114">
        <f ca="1">OFFSET('Caja Bar'!C$1,$B49,($A49-1)*9,1,1)</f>
        <v>0</v>
      </c>
      <c r="F49" s="114">
        <f ca="1">OFFSET('Caja Bar'!D$1,$B49,($A49-1)*9,1,1)</f>
        <v>0</v>
      </c>
      <c r="G49" s="115">
        <f t="shared" ca="1" si="2"/>
        <v>0</v>
      </c>
      <c r="H49" s="116">
        <f t="shared" ca="1" si="3"/>
        <v>0</v>
      </c>
      <c r="I49" s="117">
        <f ca="1">OFFSET('Caja Bar'!E$1,$B49,($A49-1)*9,1,1)</f>
        <v>0</v>
      </c>
    </row>
    <row r="50" spans="1:9" x14ac:dyDescent="0.25">
      <c r="A50" s="29">
        <v>17</v>
      </c>
      <c r="B50" s="29">
        <v>14</v>
      </c>
      <c r="C50" s="105">
        <f t="shared" si="4"/>
        <v>44213</v>
      </c>
      <c r="D50" s="101">
        <f ca="1">OFFSET('Caja Bar'!B$1,$B50,($A50-1)*9,1,1)</f>
        <v>0</v>
      </c>
      <c r="E50" s="101">
        <f ca="1">OFFSET('Caja Bar'!C$1,$B50,($A50-1)*9,1,1)</f>
        <v>0</v>
      </c>
      <c r="F50" s="101">
        <f ca="1">OFFSET('Caja Bar'!D$1,$B50,($A50-1)*9,1,1)</f>
        <v>0</v>
      </c>
      <c r="G50" s="106">
        <f t="shared" ca="1" si="2"/>
        <v>0</v>
      </c>
      <c r="H50" s="102">
        <f t="shared" ca="1" si="3"/>
        <v>0</v>
      </c>
      <c r="I50" s="107">
        <f ca="1">OFFSET('Caja Bar'!E$1,$B50,($A50-1)*9,1,1)</f>
        <v>0</v>
      </c>
    </row>
    <row r="51" spans="1:9" x14ac:dyDescent="0.25">
      <c r="A51" s="29">
        <v>17</v>
      </c>
      <c r="B51" s="29">
        <v>15</v>
      </c>
      <c r="C51" s="105">
        <f t="shared" si="4"/>
        <v>44213</v>
      </c>
      <c r="D51" s="101">
        <f ca="1">OFFSET('Caja Bar'!B$1,$B51,($A51-1)*9,1,1)</f>
        <v>0</v>
      </c>
      <c r="E51" s="101">
        <f ca="1">OFFSET('Caja Bar'!C$1,$B51,($A51-1)*9,1,1)</f>
        <v>0</v>
      </c>
      <c r="F51" s="101">
        <f ca="1">OFFSET('Caja Bar'!D$1,$B51,($A51-1)*9,1,1)</f>
        <v>0</v>
      </c>
      <c r="G51" s="106">
        <f t="shared" ca="1" si="2"/>
        <v>0</v>
      </c>
      <c r="H51" s="102">
        <f t="shared" ca="1" si="3"/>
        <v>0</v>
      </c>
      <c r="I51" s="107">
        <f ca="1">OFFSET('Caja Bar'!E$1,$B51,($A51-1)*9,1,1)</f>
        <v>0</v>
      </c>
    </row>
    <row r="52" spans="1:9" x14ac:dyDescent="0.25">
      <c r="A52" s="29">
        <v>17</v>
      </c>
      <c r="B52" s="29">
        <v>16</v>
      </c>
      <c r="C52" s="113">
        <f t="shared" si="4"/>
        <v>44213</v>
      </c>
      <c r="D52" s="114">
        <f ca="1">OFFSET('Caja Bar'!B$1,$B52,($A52-1)*9,1,1)</f>
        <v>0</v>
      </c>
      <c r="E52" s="114">
        <f ca="1">OFFSET('Caja Bar'!C$1,$B52,($A52-1)*9,1,1)</f>
        <v>0</v>
      </c>
      <c r="F52" s="114">
        <f ca="1">OFFSET('Caja Bar'!D$1,$B52,($A52-1)*9,1,1)</f>
        <v>0</v>
      </c>
      <c r="G52" s="115">
        <f t="shared" ca="1" si="2"/>
        <v>0</v>
      </c>
      <c r="H52" s="116">
        <f t="shared" ca="1" si="3"/>
        <v>0</v>
      </c>
      <c r="I52" s="117">
        <f ca="1">OFFSET('Caja Bar'!E$1,$B52,($A52-1)*9,1,1)</f>
        <v>0</v>
      </c>
    </row>
    <row r="53" spans="1:9" x14ac:dyDescent="0.25">
      <c r="A53" s="29">
        <v>18</v>
      </c>
      <c r="B53" s="29">
        <v>14</v>
      </c>
      <c r="C53" s="105">
        <f t="shared" si="4"/>
        <v>44214</v>
      </c>
      <c r="D53" s="101">
        <f ca="1">OFFSET('Caja Bar'!B$1,$B53,($A53-1)*9,1,1)</f>
        <v>0</v>
      </c>
      <c r="E53" s="101">
        <f ca="1">OFFSET('Caja Bar'!C$1,$B53,($A53-1)*9,1,1)</f>
        <v>0</v>
      </c>
      <c r="F53" s="101">
        <f ca="1">OFFSET('Caja Bar'!D$1,$B53,($A53-1)*9,1,1)</f>
        <v>0</v>
      </c>
      <c r="G53" s="106">
        <f t="shared" ca="1" si="2"/>
        <v>0</v>
      </c>
      <c r="H53" s="102">
        <f t="shared" ca="1" si="3"/>
        <v>0</v>
      </c>
      <c r="I53" s="107">
        <f ca="1">OFFSET('Caja Bar'!E$1,$B53,($A53-1)*9,1,1)</f>
        <v>0</v>
      </c>
    </row>
    <row r="54" spans="1:9" x14ac:dyDescent="0.25">
      <c r="A54" s="29">
        <v>18</v>
      </c>
      <c r="B54" s="29">
        <v>15</v>
      </c>
      <c r="C54" s="105">
        <f t="shared" si="4"/>
        <v>44214</v>
      </c>
      <c r="D54" s="101">
        <f ca="1">OFFSET('Caja Bar'!B$1,$B54,($A54-1)*9,1,1)</f>
        <v>0</v>
      </c>
      <c r="E54" s="101">
        <f ca="1">OFFSET('Caja Bar'!C$1,$B54,($A54-1)*9,1,1)</f>
        <v>0</v>
      </c>
      <c r="F54" s="101">
        <f ca="1">OFFSET('Caja Bar'!D$1,$B54,($A54-1)*9,1,1)</f>
        <v>0</v>
      </c>
      <c r="G54" s="106">
        <f t="shared" ca="1" si="2"/>
        <v>0</v>
      </c>
      <c r="H54" s="102">
        <f t="shared" ca="1" si="3"/>
        <v>0</v>
      </c>
      <c r="I54" s="107">
        <f ca="1">OFFSET('Caja Bar'!E$1,$B54,($A54-1)*9,1,1)</f>
        <v>0</v>
      </c>
    </row>
    <row r="55" spans="1:9" x14ac:dyDescent="0.25">
      <c r="A55" s="29">
        <v>18</v>
      </c>
      <c r="B55" s="29">
        <v>16</v>
      </c>
      <c r="C55" s="113">
        <f t="shared" si="4"/>
        <v>44214</v>
      </c>
      <c r="D55" s="114">
        <f ca="1">OFFSET('Caja Bar'!B$1,$B55,($A55-1)*9,1,1)</f>
        <v>0</v>
      </c>
      <c r="E55" s="114">
        <f ca="1">OFFSET('Caja Bar'!C$1,$B55,($A55-1)*9,1,1)</f>
        <v>0</v>
      </c>
      <c r="F55" s="114">
        <f ca="1">OFFSET('Caja Bar'!D$1,$B55,($A55-1)*9,1,1)</f>
        <v>0</v>
      </c>
      <c r="G55" s="115">
        <f t="shared" ca="1" si="2"/>
        <v>0</v>
      </c>
      <c r="H55" s="116">
        <f t="shared" ca="1" si="3"/>
        <v>0</v>
      </c>
      <c r="I55" s="117">
        <f ca="1">OFFSET('Caja Bar'!E$1,$B55,($A55-1)*9,1,1)</f>
        <v>0</v>
      </c>
    </row>
    <row r="56" spans="1:9" x14ac:dyDescent="0.25">
      <c r="A56" s="29">
        <v>19</v>
      </c>
      <c r="B56" s="29">
        <v>14</v>
      </c>
      <c r="C56" s="105">
        <f t="shared" si="4"/>
        <v>44215</v>
      </c>
      <c r="D56" s="101">
        <f ca="1">OFFSET('Caja Bar'!B$1,$B56,($A56-1)*9,1,1)</f>
        <v>0</v>
      </c>
      <c r="E56" s="101">
        <f ca="1">OFFSET('Caja Bar'!C$1,$B56,($A56-1)*9,1,1)</f>
        <v>0</v>
      </c>
      <c r="F56" s="101">
        <f ca="1">OFFSET('Caja Bar'!D$1,$B56,($A56-1)*9,1,1)</f>
        <v>0</v>
      </c>
      <c r="G56" s="106">
        <f t="shared" ca="1" si="2"/>
        <v>0</v>
      </c>
      <c r="H56" s="102">
        <f t="shared" ca="1" si="3"/>
        <v>0</v>
      </c>
      <c r="I56" s="107">
        <f ca="1">OFFSET('Caja Bar'!E$1,$B56,($A56-1)*9,1,1)</f>
        <v>0</v>
      </c>
    </row>
    <row r="57" spans="1:9" x14ac:dyDescent="0.25">
      <c r="A57" s="29">
        <v>19</v>
      </c>
      <c r="B57" s="29">
        <v>15</v>
      </c>
      <c r="C57" s="105">
        <f t="shared" si="4"/>
        <v>44215</v>
      </c>
      <c r="D57" s="101">
        <f ca="1">OFFSET('Caja Bar'!B$1,$B57,($A57-1)*9,1,1)</f>
        <v>0</v>
      </c>
      <c r="E57" s="101">
        <f ca="1">OFFSET('Caja Bar'!C$1,$B57,($A57-1)*9,1,1)</f>
        <v>0</v>
      </c>
      <c r="F57" s="101">
        <f ca="1">OFFSET('Caja Bar'!D$1,$B57,($A57-1)*9,1,1)</f>
        <v>0</v>
      </c>
      <c r="G57" s="106">
        <f t="shared" ca="1" si="2"/>
        <v>0</v>
      </c>
      <c r="H57" s="102">
        <f t="shared" ca="1" si="3"/>
        <v>0</v>
      </c>
      <c r="I57" s="107">
        <f ca="1">OFFSET('Caja Bar'!E$1,$B57,($A57-1)*9,1,1)</f>
        <v>0</v>
      </c>
    </row>
    <row r="58" spans="1:9" x14ac:dyDescent="0.25">
      <c r="A58" s="29">
        <v>19</v>
      </c>
      <c r="B58" s="29">
        <v>16</v>
      </c>
      <c r="C58" s="113">
        <f t="shared" si="4"/>
        <v>44215</v>
      </c>
      <c r="D58" s="114">
        <f ca="1">OFFSET('Caja Bar'!B$1,$B58,($A58-1)*9,1,1)</f>
        <v>0</v>
      </c>
      <c r="E58" s="114">
        <f ca="1">OFFSET('Caja Bar'!C$1,$B58,($A58-1)*9,1,1)</f>
        <v>0</v>
      </c>
      <c r="F58" s="114">
        <f ca="1">OFFSET('Caja Bar'!D$1,$B58,($A58-1)*9,1,1)</f>
        <v>0</v>
      </c>
      <c r="G58" s="115">
        <f t="shared" ca="1" si="2"/>
        <v>0</v>
      </c>
      <c r="H58" s="116">
        <f t="shared" ca="1" si="3"/>
        <v>0</v>
      </c>
      <c r="I58" s="117">
        <f ca="1">OFFSET('Caja Bar'!E$1,$B58,($A58-1)*9,1,1)</f>
        <v>0</v>
      </c>
    </row>
    <row r="59" spans="1:9" x14ac:dyDescent="0.25">
      <c r="A59" s="29">
        <v>20</v>
      </c>
      <c r="B59" s="29">
        <v>14</v>
      </c>
      <c r="C59" s="105">
        <f t="shared" si="4"/>
        <v>44216</v>
      </c>
      <c r="D59" s="101">
        <f ca="1">OFFSET('Caja Bar'!B$1,$B59,($A59-1)*9,1,1)</f>
        <v>0</v>
      </c>
      <c r="E59" s="101">
        <f ca="1">OFFSET('Caja Bar'!C$1,$B59,($A59-1)*9,1,1)</f>
        <v>0</v>
      </c>
      <c r="F59" s="101">
        <f ca="1">OFFSET('Caja Bar'!D$1,$B59,($A59-1)*9,1,1)</f>
        <v>0</v>
      </c>
      <c r="G59" s="106">
        <f t="shared" ca="1" si="2"/>
        <v>0</v>
      </c>
      <c r="H59" s="102">
        <f t="shared" ca="1" si="3"/>
        <v>0</v>
      </c>
      <c r="I59" s="107">
        <f ca="1">OFFSET('Caja Bar'!E$1,$B59,($A59-1)*9,1,1)</f>
        <v>0</v>
      </c>
    </row>
    <row r="60" spans="1:9" x14ac:dyDescent="0.25">
      <c r="A60" s="29">
        <v>20</v>
      </c>
      <c r="B60" s="29">
        <v>15</v>
      </c>
      <c r="C60" s="105">
        <f t="shared" si="4"/>
        <v>44216</v>
      </c>
      <c r="D60" s="101">
        <f ca="1">OFFSET('Caja Bar'!B$1,$B60,($A60-1)*9,1,1)</f>
        <v>0</v>
      </c>
      <c r="E60" s="101">
        <f ca="1">OFFSET('Caja Bar'!C$1,$B60,($A60-1)*9,1,1)</f>
        <v>0</v>
      </c>
      <c r="F60" s="101">
        <f ca="1">OFFSET('Caja Bar'!D$1,$B60,($A60-1)*9,1,1)</f>
        <v>0</v>
      </c>
      <c r="G60" s="106">
        <f t="shared" ca="1" si="2"/>
        <v>0</v>
      </c>
      <c r="H60" s="102">
        <f t="shared" ca="1" si="3"/>
        <v>0</v>
      </c>
      <c r="I60" s="107">
        <f ca="1">OFFSET('Caja Bar'!E$1,$B60,($A60-1)*9,1,1)</f>
        <v>0</v>
      </c>
    </row>
    <row r="61" spans="1:9" x14ac:dyDescent="0.25">
      <c r="A61" s="29">
        <v>20</v>
      </c>
      <c r="B61" s="29">
        <v>16</v>
      </c>
      <c r="C61" s="113">
        <f t="shared" si="4"/>
        <v>44216</v>
      </c>
      <c r="D61" s="114">
        <f ca="1">OFFSET('Caja Bar'!B$1,$B61,($A61-1)*9,1,1)</f>
        <v>0</v>
      </c>
      <c r="E61" s="114">
        <f ca="1">OFFSET('Caja Bar'!C$1,$B61,($A61-1)*9,1,1)</f>
        <v>0</v>
      </c>
      <c r="F61" s="114">
        <f ca="1">OFFSET('Caja Bar'!D$1,$B61,($A61-1)*9,1,1)</f>
        <v>0</v>
      </c>
      <c r="G61" s="115">
        <f t="shared" ca="1" si="2"/>
        <v>0</v>
      </c>
      <c r="H61" s="116">
        <f t="shared" ca="1" si="3"/>
        <v>0</v>
      </c>
      <c r="I61" s="117">
        <f ca="1">OFFSET('Caja Bar'!E$1,$B61,($A61-1)*9,1,1)</f>
        <v>0</v>
      </c>
    </row>
    <row r="62" spans="1:9" x14ac:dyDescent="0.25">
      <c r="A62" s="29">
        <v>21</v>
      </c>
      <c r="B62" s="29">
        <v>14</v>
      </c>
      <c r="C62" s="105">
        <f t="shared" si="4"/>
        <v>44217</v>
      </c>
      <c r="D62" s="101">
        <f ca="1">OFFSET('Caja Bar'!B$1,$B62,($A62-1)*9,1,1)</f>
        <v>0</v>
      </c>
      <c r="E62" s="101">
        <f ca="1">OFFSET('Caja Bar'!C$1,$B62,($A62-1)*9,1,1)</f>
        <v>0</v>
      </c>
      <c r="F62" s="101">
        <f ca="1">OFFSET('Caja Bar'!D$1,$B62,($A62-1)*9,1,1)</f>
        <v>0</v>
      </c>
      <c r="G62" s="106">
        <f t="shared" ca="1" si="2"/>
        <v>0</v>
      </c>
      <c r="H62" s="102">
        <f t="shared" ca="1" si="3"/>
        <v>0</v>
      </c>
      <c r="I62" s="107">
        <f ca="1">OFFSET('Caja Bar'!E$1,$B62,($A62-1)*9,1,1)</f>
        <v>0</v>
      </c>
    </row>
    <row r="63" spans="1:9" x14ac:dyDescent="0.25">
      <c r="A63" s="29">
        <v>21</v>
      </c>
      <c r="B63" s="29">
        <v>15</v>
      </c>
      <c r="C63" s="105">
        <f t="shared" si="4"/>
        <v>44217</v>
      </c>
      <c r="D63" s="101">
        <f ca="1">OFFSET('Caja Bar'!B$1,$B63,($A63-1)*9,1,1)</f>
        <v>0</v>
      </c>
      <c r="E63" s="101">
        <f ca="1">OFFSET('Caja Bar'!C$1,$B63,($A63-1)*9,1,1)</f>
        <v>0</v>
      </c>
      <c r="F63" s="101">
        <f ca="1">OFFSET('Caja Bar'!D$1,$B63,($A63-1)*9,1,1)</f>
        <v>0</v>
      </c>
      <c r="G63" s="106">
        <f t="shared" ca="1" si="2"/>
        <v>0</v>
      </c>
      <c r="H63" s="102">
        <f t="shared" ca="1" si="3"/>
        <v>0</v>
      </c>
      <c r="I63" s="107">
        <f ca="1">OFFSET('Caja Bar'!E$1,$B63,($A63-1)*9,1,1)</f>
        <v>0</v>
      </c>
    </row>
    <row r="64" spans="1:9" x14ac:dyDescent="0.25">
      <c r="A64" s="29">
        <v>21</v>
      </c>
      <c r="B64" s="29">
        <v>16</v>
      </c>
      <c r="C64" s="113">
        <f t="shared" si="4"/>
        <v>44217</v>
      </c>
      <c r="D64" s="114">
        <f ca="1">OFFSET('Caja Bar'!B$1,$B64,($A64-1)*9,1,1)</f>
        <v>0</v>
      </c>
      <c r="E64" s="114">
        <f ca="1">OFFSET('Caja Bar'!C$1,$B64,($A64-1)*9,1,1)</f>
        <v>0</v>
      </c>
      <c r="F64" s="114">
        <f ca="1">OFFSET('Caja Bar'!D$1,$B64,($A64-1)*9,1,1)</f>
        <v>0</v>
      </c>
      <c r="G64" s="115">
        <f t="shared" ca="1" si="2"/>
        <v>0</v>
      </c>
      <c r="H64" s="116">
        <f t="shared" ca="1" si="3"/>
        <v>0</v>
      </c>
      <c r="I64" s="117">
        <f ca="1">OFFSET('Caja Bar'!E$1,$B64,($A64-1)*9,1,1)</f>
        <v>0</v>
      </c>
    </row>
    <row r="65" spans="1:9" x14ac:dyDescent="0.25">
      <c r="A65" s="29">
        <v>22</v>
      </c>
      <c r="B65" s="29">
        <v>14</v>
      </c>
      <c r="C65" s="105">
        <f t="shared" si="4"/>
        <v>44218</v>
      </c>
      <c r="D65" s="101">
        <f ca="1">OFFSET('Caja Bar'!B$1,$B65,($A65-1)*9,1,1)</f>
        <v>0</v>
      </c>
      <c r="E65" s="101">
        <f ca="1">OFFSET('Caja Bar'!C$1,$B65,($A65-1)*9,1,1)</f>
        <v>0</v>
      </c>
      <c r="F65" s="101">
        <f ca="1">OFFSET('Caja Bar'!D$1,$B65,($A65-1)*9,1,1)</f>
        <v>0</v>
      </c>
      <c r="G65" s="106">
        <f t="shared" ca="1" si="2"/>
        <v>0</v>
      </c>
      <c r="H65" s="102">
        <f t="shared" ca="1" si="3"/>
        <v>0</v>
      </c>
      <c r="I65" s="107">
        <f ca="1">OFFSET('Caja Bar'!E$1,$B65,($A65-1)*9,1,1)</f>
        <v>0</v>
      </c>
    </row>
    <row r="66" spans="1:9" x14ac:dyDescent="0.25">
      <c r="A66" s="29">
        <v>22</v>
      </c>
      <c r="B66" s="29">
        <v>15</v>
      </c>
      <c r="C66" s="105">
        <f t="shared" si="4"/>
        <v>44218</v>
      </c>
      <c r="D66" s="101">
        <f ca="1">OFFSET('Caja Bar'!B$1,$B66,($A66-1)*9,1,1)</f>
        <v>0</v>
      </c>
      <c r="E66" s="101">
        <f ca="1">OFFSET('Caja Bar'!C$1,$B66,($A66-1)*9,1,1)</f>
        <v>0</v>
      </c>
      <c r="F66" s="101">
        <f ca="1">OFFSET('Caja Bar'!D$1,$B66,($A66-1)*9,1,1)</f>
        <v>0</v>
      </c>
      <c r="G66" s="106">
        <f t="shared" ca="1" si="2"/>
        <v>0</v>
      </c>
      <c r="H66" s="102">
        <f t="shared" ca="1" si="3"/>
        <v>0</v>
      </c>
      <c r="I66" s="107">
        <f ca="1">OFFSET('Caja Bar'!E$1,$B66,($A66-1)*9,1,1)</f>
        <v>0</v>
      </c>
    </row>
    <row r="67" spans="1:9" x14ac:dyDescent="0.25">
      <c r="A67" s="29">
        <v>22</v>
      </c>
      <c r="B67" s="29">
        <v>16</v>
      </c>
      <c r="C67" s="113">
        <f t="shared" si="4"/>
        <v>44218</v>
      </c>
      <c r="D67" s="114">
        <f ca="1">OFFSET('Caja Bar'!B$1,$B67,($A67-1)*9,1,1)</f>
        <v>0</v>
      </c>
      <c r="E67" s="114">
        <f ca="1">OFFSET('Caja Bar'!C$1,$B67,($A67-1)*9,1,1)</f>
        <v>0</v>
      </c>
      <c r="F67" s="114">
        <f ca="1">OFFSET('Caja Bar'!D$1,$B67,($A67-1)*9,1,1)</f>
        <v>0</v>
      </c>
      <c r="G67" s="115">
        <f t="shared" ca="1" si="2"/>
        <v>0</v>
      </c>
      <c r="H67" s="116">
        <f t="shared" ca="1" si="3"/>
        <v>0</v>
      </c>
      <c r="I67" s="117">
        <f ca="1">OFFSET('Caja Bar'!E$1,$B67,($A67-1)*9,1,1)</f>
        <v>0</v>
      </c>
    </row>
    <row r="68" spans="1:9" x14ac:dyDescent="0.25">
      <c r="A68" s="29">
        <v>23</v>
      </c>
      <c r="B68" s="29">
        <v>14</v>
      </c>
      <c r="C68" s="105">
        <f t="shared" si="4"/>
        <v>44219</v>
      </c>
      <c r="D68" s="101">
        <f ca="1">OFFSET('Caja Bar'!B$1,$B68,($A68-1)*9,1,1)</f>
        <v>0</v>
      </c>
      <c r="E68" s="101">
        <f ca="1">OFFSET('Caja Bar'!C$1,$B68,($A68-1)*9,1,1)</f>
        <v>0</v>
      </c>
      <c r="F68" s="101">
        <f ca="1">OFFSET('Caja Bar'!D$1,$B68,($A68-1)*9,1,1)</f>
        <v>0</v>
      </c>
      <c r="G68" s="106">
        <f t="shared" ref="G68:G94" ca="1" si="5">I68/1.21</f>
        <v>0</v>
      </c>
      <c r="H68" s="102">
        <f t="shared" ref="H68:H94" ca="1" si="6">+I68-G68</f>
        <v>0</v>
      </c>
      <c r="I68" s="107">
        <f ca="1">OFFSET('Caja Bar'!E$1,$B68,($A68-1)*9,1,1)</f>
        <v>0</v>
      </c>
    </row>
    <row r="69" spans="1:9" x14ac:dyDescent="0.25">
      <c r="A69" s="29">
        <v>23</v>
      </c>
      <c r="B69" s="29">
        <v>15</v>
      </c>
      <c r="C69" s="105">
        <f t="shared" si="4"/>
        <v>44219</v>
      </c>
      <c r="D69" s="101">
        <f ca="1">OFFSET('Caja Bar'!B$1,$B69,($A69-1)*9,1,1)</f>
        <v>0</v>
      </c>
      <c r="E69" s="101">
        <f ca="1">OFFSET('Caja Bar'!C$1,$B69,($A69-1)*9,1,1)</f>
        <v>0</v>
      </c>
      <c r="F69" s="101">
        <f ca="1">OFFSET('Caja Bar'!D$1,$B69,($A69-1)*9,1,1)</f>
        <v>0</v>
      </c>
      <c r="G69" s="106">
        <f t="shared" ca="1" si="5"/>
        <v>0</v>
      </c>
      <c r="H69" s="102">
        <f t="shared" ca="1" si="6"/>
        <v>0</v>
      </c>
      <c r="I69" s="107">
        <f ca="1">OFFSET('Caja Bar'!E$1,$B69,($A69-1)*9,1,1)</f>
        <v>0</v>
      </c>
    </row>
    <row r="70" spans="1:9" x14ac:dyDescent="0.25">
      <c r="A70" s="29">
        <v>23</v>
      </c>
      <c r="B70" s="29">
        <v>16</v>
      </c>
      <c r="C70" s="113">
        <f t="shared" ref="C70:C94" si="7">+C67+1</f>
        <v>44219</v>
      </c>
      <c r="D70" s="114">
        <f ca="1">OFFSET('Caja Bar'!B$1,$B70,($A70-1)*9,1,1)</f>
        <v>0</v>
      </c>
      <c r="E70" s="114">
        <f ca="1">OFFSET('Caja Bar'!C$1,$B70,($A70-1)*9,1,1)</f>
        <v>0</v>
      </c>
      <c r="F70" s="114">
        <f ca="1">OFFSET('Caja Bar'!D$1,$B70,($A70-1)*9,1,1)</f>
        <v>0</v>
      </c>
      <c r="G70" s="115">
        <f t="shared" ca="1" si="5"/>
        <v>0</v>
      </c>
      <c r="H70" s="116">
        <f t="shared" ca="1" si="6"/>
        <v>0</v>
      </c>
      <c r="I70" s="117">
        <f ca="1">OFFSET('Caja Bar'!E$1,$B70,($A70-1)*9,1,1)</f>
        <v>0</v>
      </c>
    </row>
    <row r="71" spans="1:9" x14ac:dyDescent="0.25">
      <c r="A71" s="29">
        <v>24</v>
      </c>
      <c r="B71" s="29">
        <v>14</v>
      </c>
      <c r="C71" s="105">
        <f t="shared" si="7"/>
        <v>44220</v>
      </c>
      <c r="D71" s="101">
        <f ca="1">OFFSET('Caja Bar'!B$1,$B71,($A71-1)*9,1,1)</f>
        <v>0</v>
      </c>
      <c r="E71" s="101">
        <f ca="1">OFFSET('Caja Bar'!C$1,$B71,($A71-1)*9,1,1)</f>
        <v>0</v>
      </c>
      <c r="F71" s="101">
        <f ca="1">OFFSET('Caja Bar'!D$1,$B71,($A71-1)*9,1,1)</f>
        <v>0</v>
      </c>
      <c r="G71" s="106">
        <f t="shared" ca="1" si="5"/>
        <v>0</v>
      </c>
      <c r="H71" s="102">
        <f t="shared" ca="1" si="6"/>
        <v>0</v>
      </c>
      <c r="I71" s="107">
        <f ca="1">OFFSET('Caja Bar'!E$1,$B71,($A71-1)*9,1,1)</f>
        <v>0</v>
      </c>
    </row>
    <row r="72" spans="1:9" x14ac:dyDescent="0.25">
      <c r="A72" s="29">
        <v>24</v>
      </c>
      <c r="B72" s="29">
        <v>15</v>
      </c>
      <c r="C72" s="105">
        <f t="shared" si="7"/>
        <v>44220</v>
      </c>
      <c r="D72" s="101">
        <f ca="1">OFFSET('Caja Bar'!B$1,$B72,($A72-1)*9,1,1)</f>
        <v>0</v>
      </c>
      <c r="E72" s="101">
        <f ca="1">OFFSET('Caja Bar'!C$1,$B72,($A72-1)*9,1,1)</f>
        <v>0</v>
      </c>
      <c r="F72" s="101">
        <f ca="1">OFFSET('Caja Bar'!D$1,$B72,($A72-1)*9,1,1)</f>
        <v>0</v>
      </c>
      <c r="G72" s="106">
        <f t="shared" ca="1" si="5"/>
        <v>0</v>
      </c>
      <c r="H72" s="102">
        <f t="shared" ca="1" si="6"/>
        <v>0</v>
      </c>
      <c r="I72" s="107">
        <f ca="1">OFFSET('Caja Bar'!E$1,$B72,($A72-1)*9,1,1)</f>
        <v>0</v>
      </c>
    </row>
    <row r="73" spans="1:9" x14ac:dyDescent="0.25">
      <c r="A73" s="29">
        <v>24</v>
      </c>
      <c r="B73" s="29">
        <v>16</v>
      </c>
      <c r="C73" s="113">
        <f t="shared" si="7"/>
        <v>44220</v>
      </c>
      <c r="D73" s="114">
        <f ca="1">OFFSET('Caja Bar'!B$1,$B73,($A73-1)*9,1,1)</f>
        <v>0</v>
      </c>
      <c r="E73" s="114">
        <f ca="1">OFFSET('Caja Bar'!C$1,$B73,($A73-1)*9,1,1)</f>
        <v>0</v>
      </c>
      <c r="F73" s="114">
        <f ca="1">OFFSET('Caja Bar'!D$1,$B73,($A73-1)*9,1,1)</f>
        <v>0</v>
      </c>
      <c r="G73" s="115">
        <f t="shared" ca="1" si="5"/>
        <v>0</v>
      </c>
      <c r="H73" s="116">
        <f t="shared" ca="1" si="6"/>
        <v>0</v>
      </c>
      <c r="I73" s="117">
        <f ca="1">OFFSET('Caja Bar'!E$1,$B73,($A73-1)*9,1,1)</f>
        <v>0</v>
      </c>
    </row>
    <row r="74" spans="1:9" x14ac:dyDescent="0.25">
      <c r="A74" s="29">
        <v>25</v>
      </c>
      <c r="B74" s="29">
        <v>14</v>
      </c>
      <c r="C74" s="105">
        <f t="shared" si="7"/>
        <v>44221</v>
      </c>
      <c r="D74" s="101">
        <f ca="1">OFFSET('Caja Bar'!B$1,$B74,($A74-1)*9,1,1)</f>
        <v>0</v>
      </c>
      <c r="E74" s="101">
        <f ca="1">OFFSET('Caja Bar'!C$1,$B74,($A74-1)*9,1,1)</f>
        <v>0</v>
      </c>
      <c r="F74" s="101">
        <f ca="1">OFFSET('Caja Bar'!D$1,$B74,($A74-1)*9,1,1)</f>
        <v>0</v>
      </c>
      <c r="G74" s="106">
        <f t="shared" ca="1" si="5"/>
        <v>0</v>
      </c>
      <c r="H74" s="102">
        <f t="shared" ca="1" si="6"/>
        <v>0</v>
      </c>
      <c r="I74" s="107">
        <f ca="1">OFFSET('Caja Bar'!E$1,$B74,($A74-1)*9,1,1)</f>
        <v>0</v>
      </c>
    </row>
    <row r="75" spans="1:9" x14ac:dyDescent="0.25">
      <c r="A75" s="29">
        <v>25</v>
      </c>
      <c r="B75" s="29">
        <v>15</v>
      </c>
      <c r="C75" s="105">
        <f t="shared" si="7"/>
        <v>44221</v>
      </c>
      <c r="D75" s="101">
        <f ca="1">OFFSET('Caja Bar'!B$1,$B75,($A75-1)*9,1,1)</f>
        <v>0</v>
      </c>
      <c r="E75" s="101">
        <f ca="1">OFFSET('Caja Bar'!C$1,$B75,($A75-1)*9,1,1)</f>
        <v>0</v>
      </c>
      <c r="F75" s="101">
        <f ca="1">OFFSET('Caja Bar'!D$1,$B75,($A75-1)*9,1,1)</f>
        <v>0</v>
      </c>
      <c r="G75" s="106">
        <f t="shared" ca="1" si="5"/>
        <v>0</v>
      </c>
      <c r="H75" s="102">
        <f t="shared" ca="1" si="6"/>
        <v>0</v>
      </c>
      <c r="I75" s="107">
        <f ca="1">OFFSET('Caja Bar'!E$1,$B75,($A75-1)*9,1,1)</f>
        <v>0</v>
      </c>
    </row>
    <row r="76" spans="1:9" x14ac:dyDescent="0.25">
      <c r="A76" s="29">
        <v>25</v>
      </c>
      <c r="B76" s="29">
        <v>16</v>
      </c>
      <c r="C76" s="113">
        <f t="shared" si="7"/>
        <v>44221</v>
      </c>
      <c r="D76" s="114">
        <f ca="1">OFFSET('Caja Bar'!B$1,$B76,($A76-1)*9,1,1)</f>
        <v>0</v>
      </c>
      <c r="E76" s="114">
        <f ca="1">OFFSET('Caja Bar'!C$1,$B76,($A76-1)*9,1,1)</f>
        <v>0</v>
      </c>
      <c r="F76" s="114">
        <f ca="1">OFFSET('Caja Bar'!D$1,$B76,($A76-1)*9,1,1)</f>
        <v>0</v>
      </c>
      <c r="G76" s="115">
        <f t="shared" ca="1" si="5"/>
        <v>0</v>
      </c>
      <c r="H76" s="116">
        <f t="shared" ca="1" si="6"/>
        <v>0</v>
      </c>
      <c r="I76" s="117">
        <f ca="1">OFFSET('Caja Bar'!E$1,$B76,($A76-1)*9,1,1)</f>
        <v>0</v>
      </c>
    </row>
    <row r="77" spans="1:9" x14ac:dyDescent="0.25">
      <c r="A77" s="29">
        <v>26</v>
      </c>
      <c r="B77" s="29">
        <v>14</v>
      </c>
      <c r="C77" s="105">
        <f t="shared" si="7"/>
        <v>44222</v>
      </c>
      <c r="D77" s="101">
        <f ca="1">OFFSET('Caja Bar'!B$1,$B77,($A77-1)*9,1,1)</f>
        <v>0</v>
      </c>
      <c r="E77" s="101">
        <f ca="1">OFFSET('Caja Bar'!C$1,$B77,($A77-1)*9,1,1)</f>
        <v>0</v>
      </c>
      <c r="F77" s="101">
        <f ca="1">OFFSET('Caja Bar'!D$1,$B77,($A77-1)*9,1,1)</f>
        <v>0</v>
      </c>
      <c r="G77" s="106">
        <f t="shared" ca="1" si="5"/>
        <v>0</v>
      </c>
      <c r="H77" s="102">
        <f t="shared" ca="1" si="6"/>
        <v>0</v>
      </c>
      <c r="I77" s="107">
        <f ca="1">OFFSET('Caja Bar'!E$1,$B77,($A77-1)*9,1,1)</f>
        <v>0</v>
      </c>
    </row>
    <row r="78" spans="1:9" x14ac:dyDescent="0.25">
      <c r="A78" s="29">
        <v>26</v>
      </c>
      <c r="B78" s="29">
        <v>15</v>
      </c>
      <c r="C78" s="105">
        <f t="shared" si="7"/>
        <v>44222</v>
      </c>
      <c r="D78" s="101">
        <f ca="1">OFFSET('Caja Bar'!B$1,$B78,($A78-1)*9,1,1)</f>
        <v>0</v>
      </c>
      <c r="E78" s="101">
        <f ca="1">OFFSET('Caja Bar'!C$1,$B78,($A78-1)*9,1,1)</f>
        <v>0</v>
      </c>
      <c r="F78" s="101">
        <f ca="1">OFFSET('Caja Bar'!D$1,$B78,($A78-1)*9,1,1)</f>
        <v>0</v>
      </c>
      <c r="G78" s="106">
        <f t="shared" ca="1" si="5"/>
        <v>0</v>
      </c>
      <c r="H78" s="102">
        <f t="shared" ca="1" si="6"/>
        <v>0</v>
      </c>
      <c r="I78" s="107">
        <f ca="1">OFFSET('Caja Bar'!E$1,$B78,($A78-1)*9,1,1)</f>
        <v>0</v>
      </c>
    </row>
    <row r="79" spans="1:9" x14ac:dyDescent="0.25">
      <c r="A79" s="29">
        <v>26</v>
      </c>
      <c r="B79" s="29">
        <v>16</v>
      </c>
      <c r="C79" s="113">
        <f t="shared" si="7"/>
        <v>44222</v>
      </c>
      <c r="D79" s="114">
        <f ca="1">OFFSET('Caja Bar'!B$1,$B79,($A79-1)*9,1,1)</f>
        <v>0</v>
      </c>
      <c r="E79" s="114">
        <f ca="1">OFFSET('Caja Bar'!C$1,$B79,($A79-1)*9,1,1)</f>
        <v>0</v>
      </c>
      <c r="F79" s="114">
        <f ca="1">OFFSET('Caja Bar'!D$1,$B79,($A79-1)*9,1,1)</f>
        <v>0</v>
      </c>
      <c r="G79" s="115">
        <f t="shared" ca="1" si="5"/>
        <v>0</v>
      </c>
      <c r="H79" s="116">
        <f t="shared" ca="1" si="6"/>
        <v>0</v>
      </c>
      <c r="I79" s="117">
        <f ca="1">OFFSET('Caja Bar'!E$1,$B79,($A79-1)*9,1,1)</f>
        <v>0</v>
      </c>
    </row>
    <row r="80" spans="1:9" x14ac:dyDescent="0.25">
      <c r="A80" s="29">
        <v>27</v>
      </c>
      <c r="B80" s="29">
        <v>14</v>
      </c>
      <c r="C80" s="105">
        <f t="shared" si="7"/>
        <v>44223</v>
      </c>
      <c r="D80" s="101">
        <f ca="1">OFFSET('Caja Bar'!B$1,$B80,($A80-1)*9,1,1)</f>
        <v>0</v>
      </c>
      <c r="E80" s="101">
        <f ca="1">OFFSET('Caja Bar'!C$1,$B80,($A80-1)*9,1,1)</f>
        <v>0</v>
      </c>
      <c r="F80" s="101">
        <f ca="1">OFFSET('Caja Bar'!D$1,$B80,($A80-1)*9,1,1)</f>
        <v>0</v>
      </c>
      <c r="G80" s="106">
        <f t="shared" ca="1" si="5"/>
        <v>0</v>
      </c>
      <c r="H80" s="102">
        <f t="shared" ca="1" si="6"/>
        <v>0</v>
      </c>
      <c r="I80" s="107">
        <f ca="1">OFFSET('Caja Bar'!E$1,$B80,($A80-1)*9,1,1)</f>
        <v>0</v>
      </c>
    </row>
    <row r="81" spans="1:9" x14ac:dyDescent="0.25">
      <c r="A81" s="29">
        <v>27</v>
      </c>
      <c r="B81" s="29">
        <v>15</v>
      </c>
      <c r="C81" s="105">
        <f t="shared" si="7"/>
        <v>44223</v>
      </c>
      <c r="D81" s="101">
        <f ca="1">OFFSET('Caja Bar'!B$1,$B81,($A81-1)*9,1,1)</f>
        <v>0</v>
      </c>
      <c r="E81" s="101">
        <f ca="1">OFFSET('Caja Bar'!C$1,$B81,($A81-1)*9,1,1)</f>
        <v>0</v>
      </c>
      <c r="F81" s="101">
        <f ca="1">OFFSET('Caja Bar'!D$1,$B81,($A81-1)*9,1,1)</f>
        <v>0</v>
      </c>
      <c r="G81" s="106">
        <f t="shared" ca="1" si="5"/>
        <v>0</v>
      </c>
      <c r="H81" s="102">
        <f t="shared" ca="1" si="6"/>
        <v>0</v>
      </c>
      <c r="I81" s="107">
        <f ca="1">OFFSET('Caja Bar'!E$1,$B81,($A81-1)*9,1,1)</f>
        <v>0</v>
      </c>
    </row>
    <row r="82" spans="1:9" x14ac:dyDescent="0.25">
      <c r="A82" s="29">
        <v>27</v>
      </c>
      <c r="B82" s="29">
        <v>16</v>
      </c>
      <c r="C82" s="113">
        <f t="shared" si="7"/>
        <v>44223</v>
      </c>
      <c r="D82" s="114">
        <f ca="1">OFFSET('Caja Bar'!B$1,$B82,($A82-1)*9,1,1)</f>
        <v>0</v>
      </c>
      <c r="E82" s="114">
        <f ca="1">OFFSET('Caja Bar'!C$1,$B82,($A82-1)*9,1,1)</f>
        <v>0</v>
      </c>
      <c r="F82" s="114">
        <f ca="1">OFFSET('Caja Bar'!D$1,$B82,($A82-1)*9,1,1)</f>
        <v>0</v>
      </c>
      <c r="G82" s="115">
        <f t="shared" ca="1" si="5"/>
        <v>0</v>
      </c>
      <c r="H82" s="116">
        <f t="shared" ca="1" si="6"/>
        <v>0</v>
      </c>
      <c r="I82" s="117">
        <f ca="1">OFFSET('Caja Bar'!E$1,$B82,($A82-1)*9,1,1)</f>
        <v>0</v>
      </c>
    </row>
    <row r="83" spans="1:9" x14ac:dyDescent="0.25">
      <c r="A83" s="29">
        <v>28</v>
      </c>
      <c r="B83" s="29">
        <v>14</v>
      </c>
      <c r="C83" s="105">
        <f t="shared" si="7"/>
        <v>44224</v>
      </c>
      <c r="D83" s="101">
        <f ca="1">OFFSET('Caja Bar'!B$1,$B83,($A83-1)*9,1,1)</f>
        <v>0</v>
      </c>
      <c r="E83" s="101">
        <f ca="1">OFFSET('Caja Bar'!C$1,$B83,($A83-1)*9,1,1)</f>
        <v>0</v>
      </c>
      <c r="F83" s="101">
        <f ca="1">OFFSET('Caja Bar'!D$1,$B83,($A83-1)*9,1,1)</f>
        <v>0</v>
      </c>
      <c r="G83" s="106">
        <f t="shared" ca="1" si="5"/>
        <v>0</v>
      </c>
      <c r="H83" s="102">
        <f t="shared" ca="1" si="6"/>
        <v>0</v>
      </c>
      <c r="I83" s="107">
        <f ca="1">OFFSET('Caja Bar'!E$1,$B83,($A83-1)*9,1,1)</f>
        <v>0</v>
      </c>
    </row>
    <row r="84" spans="1:9" x14ac:dyDescent="0.25">
      <c r="A84" s="29">
        <v>28</v>
      </c>
      <c r="B84" s="29">
        <v>15</v>
      </c>
      <c r="C84" s="105">
        <f t="shared" si="7"/>
        <v>44224</v>
      </c>
      <c r="D84" s="101">
        <f ca="1">OFFSET('Caja Bar'!B$1,$B84,($A84-1)*9,1,1)</f>
        <v>0</v>
      </c>
      <c r="E84" s="101">
        <f ca="1">OFFSET('Caja Bar'!C$1,$B84,($A84-1)*9,1,1)</f>
        <v>0</v>
      </c>
      <c r="F84" s="101">
        <f ca="1">OFFSET('Caja Bar'!D$1,$B84,($A84-1)*9,1,1)</f>
        <v>0</v>
      </c>
      <c r="G84" s="106">
        <f t="shared" ca="1" si="5"/>
        <v>0</v>
      </c>
      <c r="H84" s="102">
        <f t="shared" ca="1" si="6"/>
        <v>0</v>
      </c>
      <c r="I84" s="107">
        <f ca="1">OFFSET('Caja Bar'!E$1,$B84,($A84-1)*9,1,1)</f>
        <v>0</v>
      </c>
    </row>
    <row r="85" spans="1:9" x14ac:dyDescent="0.25">
      <c r="A85" s="29">
        <v>28</v>
      </c>
      <c r="B85" s="29">
        <v>16</v>
      </c>
      <c r="C85" s="113">
        <f t="shared" si="7"/>
        <v>44224</v>
      </c>
      <c r="D85" s="114">
        <f ca="1">OFFSET('Caja Bar'!B$1,$B85,($A85-1)*9,1,1)</f>
        <v>0</v>
      </c>
      <c r="E85" s="114">
        <f ca="1">OFFSET('Caja Bar'!C$1,$B85,($A85-1)*9,1,1)</f>
        <v>0</v>
      </c>
      <c r="F85" s="114">
        <f ca="1">OFFSET('Caja Bar'!D$1,$B85,($A85-1)*9,1,1)</f>
        <v>0</v>
      </c>
      <c r="G85" s="115">
        <f t="shared" ca="1" si="5"/>
        <v>0</v>
      </c>
      <c r="H85" s="116">
        <f t="shared" ca="1" si="6"/>
        <v>0</v>
      </c>
      <c r="I85" s="117">
        <f ca="1">OFFSET('Caja Bar'!E$1,$B85,($A85-1)*9,1,1)</f>
        <v>0</v>
      </c>
    </row>
    <row r="86" spans="1:9" x14ac:dyDescent="0.25">
      <c r="A86" s="29">
        <v>29</v>
      </c>
      <c r="B86" s="29">
        <v>14</v>
      </c>
      <c r="C86" s="105">
        <f t="shared" si="7"/>
        <v>44225</v>
      </c>
      <c r="D86" s="101">
        <f ca="1">OFFSET('Caja Bar'!B$1,$B86,($A86-1)*9,1,1)</f>
        <v>0</v>
      </c>
      <c r="E86" s="101">
        <f ca="1">OFFSET('Caja Bar'!C$1,$B86,($A86-1)*9,1,1)</f>
        <v>0</v>
      </c>
      <c r="F86" s="101">
        <f ca="1">OFFSET('Caja Bar'!D$1,$B86,($A86-1)*9,1,1)</f>
        <v>0</v>
      </c>
      <c r="G86" s="106">
        <f t="shared" ca="1" si="5"/>
        <v>0</v>
      </c>
      <c r="H86" s="102">
        <f t="shared" ca="1" si="6"/>
        <v>0</v>
      </c>
      <c r="I86" s="107">
        <f ca="1">OFFSET('Caja Bar'!E$1,$B86,($A86-1)*9,1,1)</f>
        <v>0</v>
      </c>
    </row>
    <row r="87" spans="1:9" x14ac:dyDescent="0.25">
      <c r="A87" s="29">
        <v>29</v>
      </c>
      <c r="B87" s="29">
        <v>15</v>
      </c>
      <c r="C87" s="105">
        <f t="shared" si="7"/>
        <v>44225</v>
      </c>
      <c r="D87" s="101">
        <f ca="1">OFFSET('Caja Bar'!B$1,$B87,($A87-1)*9,1,1)</f>
        <v>0</v>
      </c>
      <c r="E87" s="101">
        <f ca="1">OFFSET('Caja Bar'!C$1,$B87,($A87-1)*9,1,1)</f>
        <v>0</v>
      </c>
      <c r="F87" s="101">
        <f ca="1">OFFSET('Caja Bar'!D$1,$B87,($A87-1)*9,1,1)</f>
        <v>0</v>
      </c>
      <c r="G87" s="106">
        <f t="shared" ca="1" si="5"/>
        <v>0</v>
      </c>
      <c r="H87" s="102">
        <f t="shared" ca="1" si="6"/>
        <v>0</v>
      </c>
      <c r="I87" s="107">
        <f ca="1">OFFSET('Caja Bar'!E$1,$B87,($A87-1)*9,1,1)</f>
        <v>0</v>
      </c>
    </row>
    <row r="88" spans="1:9" x14ac:dyDescent="0.25">
      <c r="A88" s="29">
        <v>29</v>
      </c>
      <c r="B88" s="29">
        <v>16</v>
      </c>
      <c r="C88" s="113">
        <f t="shared" si="7"/>
        <v>44225</v>
      </c>
      <c r="D88" s="114">
        <f ca="1">OFFSET('Caja Bar'!B$1,$B88,($A88-1)*9,1,1)</f>
        <v>0</v>
      </c>
      <c r="E88" s="114">
        <f ca="1">OFFSET('Caja Bar'!C$1,$B88,($A88-1)*9,1,1)</f>
        <v>0</v>
      </c>
      <c r="F88" s="114">
        <f ca="1">OFFSET('Caja Bar'!D$1,$B88,($A88-1)*9,1,1)</f>
        <v>0</v>
      </c>
      <c r="G88" s="115">
        <f t="shared" ca="1" si="5"/>
        <v>0</v>
      </c>
      <c r="H88" s="116">
        <f t="shared" ca="1" si="6"/>
        <v>0</v>
      </c>
      <c r="I88" s="117">
        <f ca="1">OFFSET('Caja Bar'!E$1,$B88,($A88-1)*9,1,1)</f>
        <v>0</v>
      </c>
    </row>
    <row r="89" spans="1:9" x14ac:dyDescent="0.25">
      <c r="A89" s="29">
        <v>30</v>
      </c>
      <c r="B89" s="29">
        <v>14</v>
      </c>
      <c r="C89" s="105">
        <f t="shared" si="7"/>
        <v>44226</v>
      </c>
      <c r="D89" s="101">
        <f ca="1">OFFSET('Caja Bar'!B$1,$B89,($A89-1)*9,1,1)</f>
        <v>0</v>
      </c>
      <c r="E89" s="101">
        <f ca="1">OFFSET('Caja Bar'!C$1,$B89,($A89-1)*9,1,1)</f>
        <v>0</v>
      </c>
      <c r="F89" s="101">
        <f ca="1">OFFSET('Caja Bar'!D$1,$B89,($A89-1)*9,1,1)</f>
        <v>0</v>
      </c>
      <c r="G89" s="106">
        <f t="shared" ca="1" si="5"/>
        <v>0</v>
      </c>
      <c r="H89" s="102">
        <f t="shared" ca="1" si="6"/>
        <v>0</v>
      </c>
      <c r="I89" s="107">
        <f ca="1">OFFSET('Caja Bar'!E$1,$B89,($A89-1)*9,1,1)</f>
        <v>0</v>
      </c>
    </row>
    <row r="90" spans="1:9" x14ac:dyDescent="0.25">
      <c r="A90" s="29">
        <v>30</v>
      </c>
      <c r="B90" s="29">
        <v>15</v>
      </c>
      <c r="C90" s="105">
        <f t="shared" si="7"/>
        <v>44226</v>
      </c>
      <c r="D90" s="101">
        <f ca="1">OFFSET('Caja Bar'!B$1,$B90,($A90-1)*9,1,1)</f>
        <v>0</v>
      </c>
      <c r="E90" s="101">
        <f ca="1">OFFSET('Caja Bar'!C$1,$B90,($A90-1)*9,1,1)</f>
        <v>0</v>
      </c>
      <c r="F90" s="101">
        <f ca="1">OFFSET('Caja Bar'!D$1,$B90,($A90-1)*9,1,1)</f>
        <v>0</v>
      </c>
      <c r="G90" s="106">
        <f t="shared" ca="1" si="5"/>
        <v>0</v>
      </c>
      <c r="H90" s="102">
        <f t="shared" ca="1" si="6"/>
        <v>0</v>
      </c>
      <c r="I90" s="107">
        <f ca="1">OFFSET('Caja Bar'!E$1,$B90,($A90-1)*9,1,1)</f>
        <v>0</v>
      </c>
    </row>
    <row r="91" spans="1:9" x14ac:dyDescent="0.25">
      <c r="A91" s="29">
        <v>30</v>
      </c>
      <c r="B91" s="29">
        <v>16</v>
      </c>
      <c r="C91" s="113">
        <f t="shared" si="7"/>
        <v>44226</v>
      </c>
      <c r="D91" s="114">
        <f ca="1">OFFSET('Caja Bar'!B$1,$B91,($A91-1)*9,1,1)</f>
        <v>0</v>
      </c>
      <c r="E91" s="114">
        <f ca="1">OFFSET('Caja Bar'!C$1,$B91,($A91-1)*9,1,1)</f>
        <v>0</v>
      </c>
      <c r="F91" s="114">
        <f ca="1">OFFSET('Caja Bar'!D$1,$B91,($A91-1)*9,1,1)</f>
        <v>0</v>
      </c>
      <c r="G91" s="115">
        <f t="shared" ca="1" si="5"/>
        <v>0</v>
      </c>
      <c r="H91" s="116">
        <f t="shared" ca="1" si="6"/>
        <v>0</v>
      </c>
      <c r="I91" s="117">
        <f ca="1">OFFSET('Caja Bar'!E$1,$B91,($A91-1)*9,1,1)</f>
        <v>0</v>
      </c>
    </row>
    <row r="92" spans="1:9" x14ac:dyDescent="0.25">
      <c r="A92" s="29">
        <v>31</v>
      </c>
      <c r="B92" s="29">
        <v>14</v>
      </c>
      <c r="C92" s="105">
        <f t="shared" si="7"/>
        <v>44227</v>
      </c>
      <c r="D92" s="101">
        <f ca="1">OFFSET('Caja Bar'!B$1,$B92,($A92-1)*9,1,1)</f>
        <v>0</v>
      </c>
      <c r="E92" s="101">
        <f ca="1">OFFSET('Caja Bar'!C$1,$B92,($A92-1)*9,1,1)</f>
        <v>0</v>
      </c>
      <c r="F92" s="101">
        <f ca="1">OFFSET('Caja Bar'!D$1,$B92,($A92-1)*9,1,1)</f>
        <v>0</v>
      </c>
      <c r="G92" s="106">
        <f t="shared" ca="1" si="5"/>
        <v>0</v>
      </c>
      <c r="H92" s="102">
        <f t="shared" ca="1" si="6"/>
        <v>0</v>
      </c>
      <c r="I92" s="107">
        <f ca="1">OFFSET('Caja Bar'!E$1,$B92,($A92-1)*9,1,1)</f>
        <v>0</v>
      </c>
    </row>
    <row r="93" spans="1:9" x14ac:dyDescent="0.25">
      <c r="A93" s="29">
        <v>31</v>
      </c>
      <c r="B93" s="29">
        <v>15</v>
      </c>
      <c r="C93" s="105">
        <f t="shared" si="7"/>
        <v>44227</v>
      </c>
      <c r="D93" s="101">
        <f ca="1">OFFSET('Caja Bar'!B$1,$B93,($A93-1)*9,1,1)</f>
        <v>0</v>
      </c>
      <c r="E93" s="101">
        <f ca="1">OFFSET('Caja Bar'!C$1,$B93,($A93-1)*9,1,1)</f>
        <v>0</v>
      </c>
      <c r="F93" s="101">
        <f ca="1">OFFSET('Caja Bar'!D$1,$B93,($A93-1)*9,1,1)</f>
        <v>0</v>
      </c>
      <c r="G93" s="106">
        <f t="shared" ca="1" si="5"/>
        <v>0</v>
      </c>
      <c r="H93" s="102">
        <f t="shared" ca="1" si="6"/>
        <v>0</v>
      </c>
      <c r="I93" s="107">
        <f ca="1">OFFSET('Caja Bar'!E$1,$B93,($A93-1)*9,1,1)</f>
        <v>0</v>
      </c>
    </row>
    <row r="94" spans="1:9" x14ac:dyDescent="0.25">
      <c r="A94" s="29">
        <v>31</v>
      </c>
      <c r="B94" s="29">
        <v>16</v>
      </c>
      <c r="C94" s="105">
        <f t="shared" si="7"/>
        <v>44227</v>
      </c>
      <c r="D94" s="101">
        <f ca="1">OFFSET('Caja Bar'!B$1,$B94,($A94-1)*9,1,1)</f>
        <v>0</v>
      </c>
      <c r="E94" s="101">
        <f ca="1">OFFSET('Caja Bar'!C$1,$B94,($A94-1)*9,1,1)</f>
        <v>0</v>
      </c>
      <c r="F94" s="101">
        <f ca="1">OFFSET('Caja Bar'!D$1,$B94,($A94-1)*9,1,1)</f>
        <v>0</v>
      </c>
      <c r="G94" s="106">
        <f t="shared" ca="1" si="5"/>
        <v>0</v>
      </c>
      <c r="H94" s="102">
        <f t="shared" ca="1" si="6"/>
        <v>0</v>
      </c>
      <c r="I94" s="107">
        <f ca="1">OFFSET('Caja Bar'!E$1,$B94,($A94-1)*9,1,1)</f>
        <v>0</v>
      </c>
    </row>
    <row r="95" spans="1:9" x14ac:dyDescent="0.25">
      <c r="C95" s="255" t="s">
        <v>53</v>
      </c>
      <c r="D95" s="256"/>
      <c r="E95" s="256"/>
      <c r="F95" s="256"/>
      <c r="G95" s="118">
        <f ca="1">SUM(G2:G94)</f>
        <v>0</v>
      </c>
      <c r="H95" s="118">
        <f ca="1">SUM(H2:H94)</f>
        <v>0</v>
      </c>
      <c r="I95" s="119">
        <f ca="1">SUM(I2:I94)</f>
        <v>0</v>
      </c>
    </row>
  </sheetData>
  <sheetProtection password="B709" sheet="1" objects="1" scenarios="1" sort="0" autoFilter="0"/>
  <autoFilter ref="A1:I95"/>
  <mergeCells count="1">
    <mergeCell ref="C95:F9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F404"/>
  <sheetViews>
    <sheetView showGridLines="0" workbookViewId="0">
      <selection activeCell="E1" sqref="E1"/>
    </sheetView>
  </sheetViews>
  <sheetFormatPr baseColWidth="10" defaultRowHeight="15" x14ac:dyDescent="0.25"/>
  <cols>
    <col min="1" max="2" width="2.85546875" style="30" customWidth="1"/>
    <col min="4" max="4" width="7.7109375" style="6" customWidth="1"/>
    <col min="5" max="5" width="19.140625" style="6" customWidth="1"/>
    <col min="6" max="6" width="21" customWidth="1"/>
  </cols>
  <sheetData>
    <row r="1" spans="1:6" x14ac:dyDescent="0.25">
      <c r="A1" s="27" t="s">
        <v>54</v>
      </c>
      <c r="B1" s="27" t="s">
        <v>56</v>
      </c>
      <c r="C1" s="124" t="s">
        <v>50</v>
      </c>
      <c r="D1" s="124" t="s">
        <v>6</v>
      </c>
      <c r="E1" s="125" t="s">
        <v>58</v>
      </c>
      <c r="F1" s="125" t="s">
        <v>57</v>
      </c>
    </row>
    <row r="2" spans="1:6" x14ac:dyDescent="0.25">
      <c r="A2" s="29">
        <v>1</v>
      </c>
      <c r="B2" s="29">
        <v>21</v>
      </c>
      <c r="C2" s="126">
        <f>'Caja Bar'!$H$2</f>
        <v>44197</v>
      </c>
      <c r="D2" s="127">
        <f>'Caja Bar'!$C$6</f>
        <v>1</v>
      </c>
      <c r="E2" s="127">
        <f ca="1">OFFSET('Caja Bar'!B$1,$B2,($A2-1)*9,1,1)</f>
        <v>0</v>
      </c>
      <c r="F2" s="128">
        <f ca="1">OFFSET('Caja Bar'!B$1,$B2,($A2-1)*9+3,1,1)</f>
        <v>0</v>
      </c>
    </row>
    <row r="3" spans="1:6" x14ac:dyDescent="0.25">
      <c r="A3" s="29">
        <v>1</v>
      </c>
      <c r="B3" s="29">
        <v>22</v>
      </c>
      <c r="C3" s="126">
        <f>C2</f>
        <v>44197</v>
      </c>
      <c r="D3" s="127">
        <f>'Caja Bar'!$C$6</f>
        <v>1</v>
      </c>
      <c r="E3" s="127">
        <f ca="1">OFFSET('Caja Bar'!B$1,$B3,($A3-1)*9,1,1)</f>
        <v>0</v>
      </c>
      <c r="F3" s="129">
        <f ca="1">OFFSET('Caja Bar'!B$1,$B3,($A3-1)*9+3,1,1)</f>
        <v>0</v>
      </c>
    </row>
    <row r="4" spans="1:6" x14ac:dyDescent="0.25">
      <c r="A4" s="29">
        <v>1</v>
      </c>
      <c r="B4" s="29">
        <v>23</v>
      </c>
      <c r="C4" s="126">
        <f t="shared" ref="C4:C14" si="0">C3</f>
        <v>44197</v>
      </c>
      <c r="D4" s="127">
        <f>'Caja Bar'!$C$6</f>
        <v>1</v>
      </c>
      <c r="E4" s="127">
        <f ca="1">OFFSET('Caja Bar'!B$1,$B4,($A4-1)*9,1,1)</f>
        <v>0</v>
      </c>
      <c r="F4" s="129">
        <f ca="1">OFFSET('Caja Bar'!B$1,$B4,($A4-1)*9+3,1,1)</f>
        <v>0</v>
      </c>
    </row>
    <row r="5" spans="1:6" x14ac:dyDescent="0.25">
      <c r="A5" s="29">
        <v>1</v>
      </c>
      <c r="B5" s="29">
        <v>24</v>
      </c>
      <c r="C5" s="126">
        <f t="shared" si="0"/>
        <v>44197</v>
      </c>
      <c r="D5" s="127">
        <f>'Caja Bar'!$C$6</f>
        <v>1</v>
      </c>
      <c r="E5" s="127">
        <f ca="1">OFFSET('Caja Bar'!B$1,$B5,($A5-1)*9,1,1)</f>
        <v>0</v>
      </c>
      <c r="F5" s="129">
        <f ca="1">OFFSET('Caja Bar'!B$1,$B5,($A5-1)*9+3,1,1)</f>
        <v>0</v>
      </c>
    </row>
    <row r="6" spans="1:6" x14ac:dyDescent="0.25">
      <c r="A6" s="29">
        <v>1</v>
      </c>
      <c r="B6" s="29">
        <v>25</v>
      </c>
      <c r="C6" s="126">
        <f t="shared" si="0"/>
        <v>44197</v>
      </c>
      <c r="D6" s="127">
        <f>'Caja Bar'!$C$6</f>
        <v>1</v>
      </c>
      <c r="E6" s="127">
        <f ca="1">OFFSET('Caja Bar'!B$1,$B6,($A6-1)*9,1,1)</f>
        <v>0</v>
      </c>
      <c r="F6" s="129">
        <f ca="1">OFFSET('Caja Bar'!B$1,$B6,($A6-1)*9+3,1,1)</f>
        <v>0</v>
      </c>
    </row>
    <row r="7" spans="1:6" x14ac:dyDescent="0.25">
      <c r="A7" s="29">
        <v>1</v>
      </c>
      <c r="B7" s="29">
        <v>26</v>
      </c>
      <c r="C7" s="126">
        <f t="shared" si="0"/>
        <v>44197</v>
      </c>
      <c r="D7" s="127">
        <f>'Caja Bar'!$C$6</f>
        <v>1</v>
      </c>
      <c r="E7" s="127">
        <f ca="1">OFFSET('Caja Bar'!B$1,$B7,($A7-1)*9,1,1)</f>
        <v>0</v>
      </c>
      <c r="F7" s="129">
        <f ca="1">OFFSET('Caja Bar'!B$1,$B7,($A7-1)*9+3,1,1)</f>
        <v>0</v>
      </c>
    </row>
    <row r="8" spans="1:6" x14ac:dyDescent="0.25">
      <c r="A8" s="29">
        <v>1</v>
      </c>
      <c r="B8" s="29">
        <v>27</v>
      </c>
      <c r="C8" s="126">
        <f t="shared" si="0"/>
        <v>44197</v>
      </c>
      <c r="D8" s="127">
        <f>'Caja Bar'!$C$6</f>
        <v>1</v>
      </c>
      <c r="E8" s="127">
        <f ca="1">OFFSET('Caja Bar'!B$1,$B8,($A8-1)*9,1,1)</f>
        <v>0</v>
      </c>
      <c r="F8" s="129">
        <f ca="1">OFFSET('Caja Bar'!B$1,$B8,($A8-1)*9+3,1,1)</f>
        <v>0</v>
      </c>
    </row>
    <row r="9" spans="1:6" x14ac:dyDescent="0.25">
      <c r="A9" s="29">
        <v>1</v>
      </c>
      <c r="B9" s="29">
        <v>28</v>
      </c>
      <c r="C9" s="126">
        <f t="shared" si="0"/>
        <v>44197</v>
      </c>
      <c r="D9" s="127">
        <f>'Caja Bar'!$C$6</f>
        <v>1</v>
      </c>
      <c r="E9" s="127">
        <f ca="1">OFFSET('Caja Bar'!B$1,$B9,($A9-1)*9,1,1)</f>
        <v>0</v>
      </c>
      <c r="F9" s="129">
        <f ca="1">OFFSET('Caja Bar'!B$1,$B9,($A9-1)*9+3,1,1)</f>
        <v>0</v>
      </c>
    </row>
    <row r="10" spans="1:6" x14ac:dyDescent="0.25">
      <c r="A10" s="29">
        <v>1</v>
      </c>
      <c r="B10" s="29">
        <v>29</v>
      </c>
      <c r="C10" s="126">
        <f t="shared" si="0"/>
        <v>44197</v>
      </c>
      <c r="D10" s="127">
        <f>'Caja Bar'!$C$6</f>
        <v>1</v>
      </c>
      <c r="E10" s="127">
        <f ca="1">OFFSET('Caja Bar'!B$1,$B10,($A10-1)*9,1,1)</f>
        <v>0</v>
      </c>
      <c r="F10" s="129">
        <f ca="1">OFFSET('Caja Bar'!B$1,$B10,($A10-1)*9+3,1,1)</f>
        <v>0</v>
      </c>
    </row>
    <row r="11" spans="1:6" x14ac:dyDescent="0.25">
      <c r="A11" s="29">
        <v>1</v>
      </c>
      <c r="B11" s="29">
        <v>31</v>
      </c>
      <c r="C11" s="126">
        <f t="shared" si="0"/>
        <v>44197</v>
      </c>
      <c r="D11" s="127">
        <f>'Caja Bar'!$C$13</f>
        <v>2</v>
      </c>
      <c r="E11" s="127">
        <f ca="1">OFFSET('Caja Bar'!B$1,$B11,($A11-1)*9,1,1)</f>
        <v>0</v>
      </c>
      <c r="F11" s="129">
        <f ca="1">OFFSET('Caja Bar'!B$1,$B11,($A11-1)*9+3,1,1)</f>
        <v>0</v>
      </c>
    </row>
    <row r="12" spans="1:6" x14ac:dyDescent="0.25">
      <c r="A12" s="29">
        <v>1</v>
      </c>
      <c r="B12" s="29">
        <v>32</v>
      </c>
      <c r="C12" s="126">
        <f t="shared" si="0"/>
        <v>44197</v>
      </c>
      <c r="D12" s="127">
        <f>'Caja Bar'!$C$13</f>
        <v>2</v>
      </c>
      <c r="E12" s="127">
        <f ca="1">OFFSET('Caja Bar'!B$1,$B12,($A12-1)*9,1,1)</f>
        <v>0</v>
      </c>
      <c r="F12" s="129">
        <f ca="1">OFFSET('Caja Bar'!B$1,$B12,($A12-1)*9+3,1,1)</f>
        <v>0</v>
      </c>
    </row>
    <row r="13" spans="1:6" x14ac:dyDescent="0.25">
      <c r="A13" s="29">
        <v>1</v>
      </c>
      <c r="B13" s="29">
        <v>33</v>
      </c>
      <c r="C13" s="126">
        <f t="shared" si="0"/>
        <v>44197</v>
      </c>
      <c r="D13" s="127">
        <f>'Caja Bar'!$C$13</f>
        <v>2</v>
      </c>
      <c r="E13" s="127">
        <f ca="1">OFFSET('Caja Bar'!B$1,$B13,($A13-1)*9,1,1)</f>
        <v>0</v>
      </c>
      <c r="F13" s="129">
        <f ca="1">OFFSET('Caja Bar'!B$1,$B13,($A13-1)*9+3,1,1)</f>
        <v>0</v>
      </c>
    </row>
    <row r="14" spans="1:6" x14ac:dyDescent="0.25">
      <c r="A14" s="29">
        <v>1</v>
      </c>
      <c r="B14" s="29">
        <v>34</v>
      </c>
      <c r="C14" s="126">
        <f t="shared" si="0"/>
        <v>44197</v>
      </c>
      <c r="D14" s="127">
        <f>'Caja Bar'!$C$13</f>
        <v>2</v>
      </c>
      <c r="E14" s="127">
        <f ca="1">OFFSET('Caja Bar'!B$1,$B14,($A14-1)*9,1,1)</f>
        <v>0</v>
      </c>
      <c r="F14" s="129">
        <f ca="1">OFFSET('Caja Bar'!B$1,$B14,($A14-1)*9+3,1,1)</f>
        <v>0</v>
      </c>
    </row>
    <row r="15" spans="1:6" x14ac:dyDescent="0.25">
      <c r="A15" s="29">
        <v>2</v>
      </c>
      <c r="B15" s="29">
        <v>21</v>
      </c>
      <c r="C15" s="126">
        <f>C2+1</f>
        <v>44198</v>
      </c>
      <c r="D15" s="127">
        <f>D2</f>
        <v>1</v>
      </c>
      <c r="E15" s="127">
        <f ca="1">OFFSET('Caja Bar'!B$1,$B15,($A15-1)*9,1,1)</f>
        <v>0</v>
      </c>
      <c r="F15" s="129">
        <f ca="1">OFFSET('Caja Bar'!B$1,$B15,($A15-1)*9+3,1,1)</f>
        <v>0</v>
      </c>
    </row>
    <row r="16" spans="1:6" x14ac:dyDescent="0.25">
      <c r="A16" s="29">
        <v>2</v>
      </c>
      <c r="B16" s="29">
        <v>22</v>
      </c>
      <c r="C16" s="126">
        <f t="shared" ref="C16:C79" si="1">C3+1</f>
        <v>44198</v>
      </c>
      <c r="D16" s="127">
        <f t="shared" ref="D16:D79" si="2">D3</f>
        <v>1</v>
      </c>
      <c r="E16" s="127">
        <f ca="1">OFFSET('Caja Bar'!B$1,$B16,($A16-1)*9,1,1)</f>
        <v>0</v>
      </c>
      <c r="F16" s="129">
        <f ca="1">OFFSET('Caja Bar'!B$1,$B16,($A16-1)*9+3,1,1)</f>
        <v>0</v>
      </c>
    </row>
    <row r="17" spans="1:6" x14ac:dyDescent="0.25">
      <c r="A17" s="29">
        <v>2</v>
      </c>
      <c r="B17" s="29">
        <v>23</v>
      </c>
      <c r="C17" s="126">
        <f t="shared" si="1"/>
        <v>44198</v>
      </c>
      <c r="D17" s="127">
        <f t="shared" si="2"/>
        <v>1</v>
      </c>
      <c r="E17" s="127">
        <f ca="1">OFFSET('Caja Bar'!B$1,$B17,($A17-1)*9,1,1)</f>
        <v>0</v>
      </c>
      <c r="F17" s="129">
        <f ca="1">OFFSET('Caja Bar'!B$1,$B17,($A17-1)*9+3,1,1)</f>
        <v>0</v>
      </c>
    </row>
    <row r="18" spans="1:6" x14ac:dyDescent="0.25">
      <c r="A18" s="29">
        <v>2</v>
      </c>
      <c r="B18" s="29">
        <v>24</v>
      </c>
      <c r="C18" s="126">
        <f t="shared" si="1"/>
        <v>44198</v>
      </c>
      <c r="D18" s="127">
        <f t="shared" si="2"/>
        <v>1</v>
      </c>
      <c r="E18" s="127">
        <f ca="1">OFFSET('Caja Bar'!B$1,$B18,($A18-1)*9,1,1)</f>
        <v>0</v>
      </c>
      <c r="F18" s="129">
        <f ca="1">OFFSET('Caja Bar'!B$1,$B18,($A18-1)*9+3,1,1)</f>
        <v>0</v>
      </c>
    </row>
    <row r="19" spans="1:6" x14ac:dyDescent="0.25">
      <c r="A19" s="29">
        <v>2</v>
      </c>
      <c r="B19" s="29">
        <v>25</v>
      </c>
      <c r="C19" s="126">
        <f t="shared" si="1"/>
        <v>44198</v>
      </c>
      <c r="D19" s="127">
        <f t="shared" si="2"/>
        <v>1</v>
      </c>
      <c r="E19" s="127">
        <f ca="1">OFFSET('Caja Bar'!B$1,$B19,($A19-1)*9,1,1)</f>
        <v>0</v>
      </c>
      <c r="F19" s="129">
        <f ca="1">OFFSET('Caja Bar'!B$1,$B19,($A19-1)*9+3,1,1)</f>
        <v>0</v>
      </c>
    </row>
    <row r="20" spans="1:6" x14ac:dyDescent="0.25">
      <c r="A20" s="29">
        <v>2</v>
      </c>
      <c r="B20" s="29">
        <v>26</v>
      </c>
      <c r="C20" s="126">
        <f t="shared" si="1"/>
        <v>44198</v>
      </c>
      <c r="D20" s="127">
        <f t="shared" si="2"/>
        <v>1</v>
      </c>
      <c r="E20" s="127">
        <f ca="1">OFFSET('Caja Bar'!B$1,$B20,($A20-1)*9,1,1)</f>
        <v>0</v>
      </c>
      <c r="F20" s="129">
        <f ca="1">OFFSET('Caja Bar'!B$1,$B20,($A20-1)*9+3,1,1)</f>
        <v>0</v>
      </c>
    </row>
    <row r="21" spans="1:6" x14ac:dyDescent="0.25">
      <c r="A21" s="29">
        <v>2</v>
      </c>
      <c r="B21" s="29">
        <v>27</v>
      </c>
      <c r="C21" s="126">
        <f t="shared" si="1"/>
        <v>44198</v>
      </c>
      <c r="D21" s="127">
        <f t="shared" si="2"/>
        <v>1</v>
      </c>
      <c r="E21" s="127">
        <f ca="1">OFFSET('Caja Bar'!B$1,$B21,($A21-1)*9,1,1)</f>
        <v>0</v>
      </c>
      <c r="F21" s="129">
        <f ca="1">OFFSET('Caja Bar'!B$1,$B21,($A21-1)*9+3,1,1)</f>
        <v>0</v>
      </c>
    </row>
    <row r="22" spans="1:6" x14ac:dyDescent="0.25">
      <c r="A22" s="29">
        <v>2</v>
      </c>
      <c r="B22" s="29">
        <v>28</v>
      </c>
      <c r="C22" s="126">
        <f t="shared" si="1"/>
        <v>44198</v>
      </c>
      <c r="D22" s="127">
        <f t="shared" si="2"/>
        <v>1</v>
      </c>
      <c r="E22" s="127">
        <f ca="1">OFFSET('Caja Bar'!B$1,$B22,($A22-1)*9,1,1)</f>
        <v>0</v>
      </c>
      <c r="F22" s="129">
        <f ca="1">OFFSET('Caja Bar'!B$1,$B22,($A22-1)*9+3,1,1)</f>
        <v>0</v>
      </c>
    </row>
    <row r="23" spans="1:6" x14ac:dyDescent="0.25">
      <c r="A23" s="29">
        <v>2</v>
      </c>
      <c r="B23" s="29">
        <v>29</v>
      </c>
      <c r="C23" s="126">
        <f t="shared" si="1"/>
        <v>44198</v>
      </c>
      <c r="D23" s="127">
        <f t="shared" si="2"/>
        <v>1</v>
      </c>
      <c r="E23" s="127">
        <f ca="1">OFFSET('Caja Bar'!B$1,$B23,($A23-1)*9,1,1)</f>
        <v>0</v>
      </c>
      <c r="F23" s="129">
        <f ca="1">OFFSET('Caja Bar'!B$1,$B23,($A23-1)*9+3,1,1)</f>
        <v>0</v>
      </c>
    </row>
    <row r="24" spans="1:6" x14ac:dyDescent="0.25">
      <c r="A24" s="29">
        <v>2</v>
      </c>
      <c r="B24" s="29">
        <v>31</v>
      </c>
      <c r="C24" s="126">
        <f t="shared" si="1"/>
        <v>44198</v>
      </c>
      <c r="D24" s="127">
        <f t="shared" si="2"/>
        <v>2</v>
      </c>
      <c r="E24" s="127">
        <f ca="1">OFFSET('Caja Bar'!B$1,$B24,($A24-1)*9,1,1)</f>
        <v>0</v>
      </c>
      <c r="F24" s="129">
        <f ca="1">OFFSET('Caja Bar'!B$1,$B24,($A24-1)*9+3,1,1)</f>
        <v>0</v>
      </c>
    </row>
    <row r="25" spans="1:6" x14ac:dyDescent="0.25">
      <c r="A25" s="29">
        <v>2</v>
      </c>
      <c r="B25" s="29">
        <v>32</v>
      </c>
      <c r="C25" s="126">
        <f t="shared" si="1"/>
        <v>44198</v>
      </c>
      <c r="D25" s="127">
        <f t="shared" si="2"/>
        <v>2</v>
      </c>
      <c r="E25" s="127">
        <f ca="1">OFFSET('Caja Bar'!B$1,$B25,($A25-1)*9,1,1)</f>
        <v>0</v>
      </c>
      <c r="F25" s="129">
        <f ca="1">OFFSET('Caja Bar'!B$1,$B25,($A25-1)*9+3,1,1)</f>
        <v>0</v>
      </c>
    </row>
    <row r="26" spans="1:6" x14ac:dyDescent="0.25">
      <c r="A26" s="29">
        <v>2</v>
      </c>
      <c r="B26" s="29">
        <v>33</v>
      </c>
      <c r="C26" s="126">
        <f t="shared" si="1"/>
        <v>44198</v>
      </c>
      <c r="D26" s="127">
        <f t="shared" si="2"/>
        <v>2</v>
      </c>
      <c r="E26" s="127">
        <f ca="1">OFFSET('Caja Bar'!B$1,$B26,($A26-1)*9,1,1)</f>
        <v>0</v>
      </c>
      <c r="F26" s="129">
        <f ca="1">OFFSET('Caja Bar'!B$1,$B26,($A26-1)*9+3,1,1)</f>
        <v>0</v>
      </c>
    </row>
    <row r="27" spans="1:6" x14ac:dyDescent="0.25">
      <c r="A27" s="29">
        <v>2</v>
      </c>
      <c r="B27" s="29">
        <v>34</v>
      </c>
      <c r="C27" s="126">
        <f t="shared" si="1"/>
        <v>44198</v>
      </c>
      <c r="D27" s="127">
        <f t="shared" si="2"/>
        <v>2</v>
      </c>
      <c r="E27" s="127">
        <f ca="1">OFFSET('Caja Bar'!B$1,$B27,($A27-1)*9,1,1)</f>
        <v>0</v>
      </c>
      <c r="F27" s="129">
        <f ca="1">OFFSET('Caja Bar'!B$1,$B27,($A27-1)*9+3,1,1)</f>
        <v>0</v>
      </c>
    </row>
    <row r="28" spans="1:6" x14ac:dyDescent="0.25">
      <c r="A28" s="29">
        <v>3</v>
      </c>
      <c r="B28" s="29">
        <v>21</v>
      </c>
      <c r="C28" s="126">
        <f t="shared" si="1"/>
        <v>44199</v>
      </c>
      <c r="D28" s="127">
        <f t="shared" si="2"/>
        <v>1</v>
      </c>
      <c r="E28" s="127">
        <f ca="1">OFFSET('Caja Bar'!B$1,$B28,($A28-1)*9,1,1)</f>
        <v>0</v>
      </c>
      <c r="F28" s="129">
        <f ca="1">OFFSET('Caja Bar'!B$1,$B28,($A28-1)*9+3,1,1)</f>
        <v>0</v>
      </c>
    </row>
    <row r="29" spans="1:6" x14ac:dyDescent="0.25">
      <c r="A29" s="29">
        <v>3</v>
      </c>
      <c r="B29" s="29">
        <v>22</v>
      </c>
      <c r="C29" s="126">
        <f t="shared" si="1"/>
        <v>44199</v>
      </c>
      <c r="D29" s="127">
        <f t="shared" si="2"/>
        <v>1</v>
      </c>
      <c r="E29" s="127">
        <f ca="1">OFFSET('Caja Bar'!B$1,$B29,($A29-1)*9,1,1)</f>
        <v>0</v>
      </c>
      <c r="F29" s="129">
        <f ca="1">OFFSET('Caja Bar'!B$1,$B29,($A29-1)*9+3,1,1)</f>
        <v>0</v>
      </c>
    </row>
    <row r="30" spans="1:6" x14ac:dyDescent="0.25">
      <c r="A30" s="29">
        <v>3</v>
      </c>
      <c r="B30" s="29">
        <v>23</v>
      </c>
      <c r="C30" s="126">
        <f t="shared" si="1"/>
        <v>44199</v>
      </c>
      <c r="D30" s="127">
        <f t="shared" si="2"/>
        <v>1</v>
      </c>
      <c r="E30" s="127">
        <f ca="1">OFFSET('Caja Bar'!B$1,$B30,($A30-1)*9,1,1)</f>
        <v>0</v>
      </c>
      <c r="F30" s="129">
        <f ca="1">OFFSET('Caja Bar'!B$1,$B30,($A30-1)*9+3,1,1)</f>
        <v>0</v>
      </c>
    </row>
    <row r="31" spans="1:6" x14ac:dyDescent="0.25">
      <c r="A31" s="29">
        <v>3</v>
      </c>
      <c r="B31" s="29">
        <v>24</v>
      </c>
      <c r="C31" s="126">
        <f t="shared" si="1"/>
        <v>44199</v>
      </c>
      <c r="D31" s="127">
        <f t="shared" si="2"/>
        <v>1</v>
      </c>
      <c r="E31" s="127">
        <f ca="1">OFFSET('Caja Bar'!B$1,$B31,($A31-1)*9,1,1)</f>
        <v>0</v>
      </c>
      <c r="F31" s="129">
        <f ca="1">OFFSET('Caja Bar'!B$1,$B31,($A31-1)*9+3,1,1)</f>
        <v>0</v>
      </c>
    </row>
    <row r="32" spans="1:6" x14ac:dyDescent="0.25">
      <c r="A32" s="29">
        <v>3</v>
      </c>
      <c r="B32" s="29">
        <v>25</v>
      </c>
      <c r="C32" s="126">
        <f t="shared" si="1"/>
        <v>44199</v>
      </c>
      <c r="D32" s="127">
        <f t="shared" si="2"/>
        <v>1</v>
      </c>
      <c r="E32" s="127">
        <f ca="1">OFFSET('Caja Bar'!B$1,$B32,($A32-1)*9,1,1)</f>
        <v>0</v>
      </c>
      <c r="F32" s="129">
        <f ca="1">OFFSET('Caja Bar'!B$1,$B32,($A32-1)*9+3,1,1)</f>
        <v>0</v>
      </c>
    </row>
    <row r="33" spans="1:6" x14ac:dyDescent="0.25">
      <c r="A33" s="29">
        <v>3</v>
      </c>
      <c r="B33" s="29">
        <v>26</v>
      </c>
      <c r="C33" s="126">
        <f t="shared" si="1"/>
        <v>44199</v>
      </c>
      <c r="D33" s="127">
        <f t="shared" si="2"/>
        <v>1</v>
      </c>
      <c r="E33" s="127">
        <f ca="1">OFFSET('Caja Bar'!B$1,$B33,($A33-1)*9,1,1)</f>
        <v>0</v>
      </c>
      <c r="F33" s="129">
        <f ca="1">OFFSET('Caja Bar'!B$1,$B33,($A33-1)*9+3,1,1)</f>
        <v>0</v>
      </c>
    </row>
    <row r="34" spans="1:6" x14ac:dyDescent="0.25">
      <c r="A34" s="29">
        <v>3</v>
      </c>
      <c r="B34" s="29">
        <v>27</v>
      </c>
      <c r="C34" s="126">
        <f t="shared" si="1"/>
        <v>44199</v>
      </c>
      <c r="D34" s="127">
        <f t="shared" si="2"/>
        <v>1</v>
      </c>
      <c r="E34" s="127">
        <f ca="1">OFFSET('Caja Bar'!B$1,$B34,($A34-1)*9,1,1)</f>
        <v>0</v>
      </c>
      <c r="F34" s="129">
        <f ca="1">OFFSET('Caja Bar'!B$1,$B34,($A34-1)*9+3,1,1)</f>
        <v>0</v>
      </c>
    </row>
    <row r="35" spans="1:6" x14ac:dyDescent="0.25">
      <c r="A35" s="29">
        <v>3</v>
      </c>
      <c r="B35" s="29">
        <v>28</v>
      </c>
      <c r="C35" s="126">
        <f t="shared" si="1"/>
        <v>44199</v>
      </c>
      <c r="D35" s="127">
        <f t="shared" si="2"/>
        <v>1</v>
      </c>
      <c r="E35" s="127">
        <f ca="1">OFFSET('Caja Bar'!B$1,$B35,($A35-1)*9,1,1)</f>
        <v>0</v>
      </c>
      <c r="F35" s="129">
        <f ca="1">OFFSET('Caja Bar'!B$1,$B35,($A35-1)*9+3,1,1)</f>
        <v>0</v>
      </c>
    </row>
    <row r="36" spans="1:6" x14ac:dyDescent="0.25">
      <c r="A36" s="29">
        <v>3</v>
      </c>
      <c r="B36" s="29">
        <v>29</v>
      </c>
      <c r="C36" s="126">
        <f t="shared" si="1"/>
        <v>44199</v>
      </c>
      <c r="D36" s="127">
        <f t="shared" si="2"/>
        <v>1</v>
      </c>
      <c r="E36" s="127">
        <f ca="1">OFFSET('Caja Bar'!B$1,$B36,($A36-1)*9,1,1)</f>
        <v>0</v>
      </c>
      <c r="F36" s="129">
        <f ca="1">OFFSET('Caja Bar'!B$1,$B36,($A36-1)*9+3,1,1)</f>
        <v>0</v>
      </c>
    </row>
    <row r="37" spans="1:6" x14ac:dyDescent="0.25">
      <c r="A37" s="29">
        <v>3</v>
      </c>
      <c r="B37" s="29">
        <v>31</v>
      </c>
      <c r="C37" s="126">
        <f t="shared" si="1"/>
        <v>44199</v>
      </c>
      <c r="D37" s="127">
        <f t="shared" si="2"/>
        <v>2</v>
      </c>
      <c r="E37" s="127">
        <f ca="1">OFFSET('Caja Bar'!B$1,$B37,($A37-1)*9,1,1)</f>
        <v>0</v>
      </c>
      <c r="F37" s="129">
        <f ca="1">OFFSET('Caja Bar'!B$1,$B37,($A37-1)*9+3,1,1)</f>
        <v>0</v>
      </c>
    </row>
    <row r="38" spans="1:6" x14ac:dyDescent="0.25">
      <c r="A38" s="29">
        <v>3</v>
      </c>
      <c r="B38" s="29">
        <v>32</v>
      </c>
      <c r="C38" s="126">
        <f t="shared" si="1"/>
        <v>44199</v>
      </c>
      <c r="D38" s="127">
        <f t="shared" si="2"/>
        <v>2</v>
      </c>
      <c r="E38" s="127">
        <f ca="1">OFFSET('Caja Bar'!B$1,$B38,($A38-1)*9,1,1)</f>
        <v>0</v>
      </c>
      <c r="F38" s="129">
        <f ca="1">OFFSET('Caja Bar'!B$1,$B38,($A38-1)*9+3,1,1)</f>
        <v>0</v>
      </c>
    </row>
    <row r="39" spans="1:6" x14ac:dyDescent="0.25">
      <c r="A39" s="29">
        <v>3</v>
      </c>
      <c r="B39" s="29">
        <v>33</v>
      </c>
      <c r="C39" s="126">
        <f t="shared" si="1"/>
        <v>44199</v>
      </c>
      <c r="D39" s="127">
        <f t="shared" si="2"/>
        <v>2</v>
      </c>
      <c r="E39" s="127">
        <f ca="1">OFFSET('Caja Bar'!B$1,$B39,($A39-1)*9,1,1)</f>
        <v>0</v>
      </c>
      <c r="F39" s="129">
        <f ca="1">OFFSET('Caja Bar'!B$1,$B39,($A39-1)*9+3,1,1)</f>
        <v>0</v>
      </c>
    </row>
    <row r="40" spans="1:6" x14ac:dyDescent="0.25">
      <c r="A40" s="29">
        <v>3</v>
      </c>
      <c r="B40" s="29">
        <v>34</v>
      </c>
      <c r="C40" s="126">
        <f t="shared" si="1"/>
        <v>44199</v>
      </c>
      <c r="D40" s="127">
        <f t="shared" si="2"/>
        <v>2</v>
      </c>
      <c r="E40" s="127">
        <f ca="1">OFFSET('Caja Bar'!B$1,$B40,($A40-1)*9,1,1)</f>
        <v>0</v>
      </c>
      <c r="F40" s="129">
        <f ca="1">OFFSET('Caja Bar'!B$1,$B40,($A40-1)*9+3,1,1)</f>
        <v>0</v>
      </c>
    </row>
    <row r="41" spans="1:6" x14ac:dyDescent="0.25">
      <c r="A41" s="29">
        <v>4</v>
      </c>
      <c r="B41" s="29">
        <v>21</v>
      </c>
      <c r="C41" s="126">
        <f t="shared" si="1"/>
        <v>44200</v>
      </c>
      <c r="D41" s="127">
        <f t="shared" si="2"/>
        <v>1</v>
      </c>
      <c r="E41" s="127">
        <f ca="1">OFFSET('Caja Bar'!B$1,$B41,($A41-1)*9,1,1)</f>
        <v>0</v>
      </c>
      <c r="F41" s="129">
        <f ca="1">OFFSET('Caja Bar'!B$1,$B41,($A41-1)*9+3,1,1)</f>
        <v>0</v>
      </c>
    </row>
    <row r="42" spans="1:6" x14ac:dyDescent="0.25">
      <c r="A42" s="29">
        <v>4</v>
      </c>
      <c r="B42" s="29">
        <v>22</v>
      </c>
      <c r="C42" s="126">
        <f t="shared" si="1"/>
        <v>44200</v>
      </c>
      <c r="D42" s="127">
        <f t="shared" si="2"/>
        <v>1</v>
      </c>
      <c r="E42" s="127">
        <f ca="1">OFFSET('Caja Bar'!B$1,$B42,($A42-1)*9,1,1)</f>
        <v>0</v>
      </c>
      <c r="F42" s="129">
        <f ca="1">OFFSET('Caja Bar'!B$1,$B42,($A42-1)*9+3,1,1)</f>
        <v>0</v>
      </c>
    </row>
    <row r="43" spans="1:6" x14ac:dyDescent="0.25">
      <c r="A43" s="29">
        <v>4</v>
      </c>
      <c r="B43" s="29">
        <v>23</v>
      </c>
      <c r="C43" s="126">
        <f t="shared" si="1"/>
        <v>44200</v>
      </c>
      <c r="D43" s="127">
        <f t="shared" si="2"/>
        <v>1</v>
      </c>
      <c r="E43" s="127">
        <f ca="1">OFFSET('Caja Bar'!B$1,$B43,($A43-1)*9,1,1)</f>
        <v>0</v>
      </c>
      <c r="F43" s="129">
        <f ca="1">OFFSET('Caja Bar'!B$1,$B43,($A43-1)*9+3,1,1)</f>
        <v>0</v>
      </c>
    </row>
    <row r="44" spans="1:6" x14ac:dyDescent="0.25">
      <c r="A44" s="29">
        <v>4</v>
      </c>
      <c r="B44" s="29">
        <v>24</v>
      </c>
      <c r="C44" s="126">
        <f t="shared" si="1"/>
        <v>44200</v>
      </c>
      <c r="D44" s="127">
        <f t="shared" si="2"/>
        <v>1</v>
      </c>
      <c r="E44" s="127">
        <f ca="1">OFFSET('Caja Bar'!B$1,$B44,($A44-1)*9,1,1)</f>
        <v>0</v>
      </c>
      <c r="F44" s="129">
        <f ca="1">OFFSET('Caja Bar'!B$1,$B44,($A44-1)*9+3,1,1)</f>
        <v>0</v>
      </c>
    </row>
    <row r="45" spans="1:6" x14ac:dyDescent="0.25">
      <c r="A45" s="29">
        <v>4</v>
      </c>
      <c r="B45" s="29">
        <v>25</v>
      </c>
      <c r="C45" s="126">
        <f t="shared" si="1"/>
        <v>44200</v>
      </c>
      <c r="D45" s="127">
        <f t="shared" si="2"/>
        <v>1</v>
      </c>
      <c r="E45" s="127">
        <f ca="1">OFFSET('Caja Bar'!B$1,$B45,($A45-1)*9,1,1)</f>
        <v>0</v>
      </c>
      <c r="F45" s="129">
        <f ca="1">OFFSET('Caja Bar'!B$1,$B45,($A45-1)*9+3,1,1)</f>
        <v>0</v>
      </c>
    </row>
    <row r="46" spans="1:6" x14ac:dyDescent="0.25">
      <c r="A46" s="29">
        <v>4</v>
      </c>
      <c r="B46" s="29">
        <v>26</v>
      </c>
      <c r="C46" s="126">
        <f t="shared" si="1"/>
        <v>44200</v>
      </c>
      <c r="D46" s="127">
        <f t="shared" si="2"/>
        <v>1</v>
      </c>
      <c r="E46" s="127">
        <f ca="1">OFFSET('Caja Bar'!B$1,$B46,($A46-1)*9,1,1)</f>
        <v>0</v>
      </c>
      <c r="F46" s="129">
        <f ca="1">OFFSET('Caja Bar'!B$1,$B46,($A46-1)*9+3,1,1)</f>
        <v>0</v>
      </c>
    </row>
    <row r="47" spans="1:6" x14ac:dyDescent="0.25">
      <c r="A47" s="29">
        <v>4</v>
      </c>
      <c r="B47" s="29">
        <v>27</v>
      </c>
      <c r="C47" s="126">
        <f t="shared" si="1"/>
        <v>44200</v>
      </c>
      <c r="D47" s="127">
        <f t="shared" si="2"/>
        <v>1</v>
      </c>
      <c r="E47" s="127">
        <f ca="1">OFFSET('Caja Bar'!B$1,$B47,($A47-1)*9,1,1)</f>
        <v>0</v>
      </c>
      <c r="F47" s="129">
        <f ca="1">OFFSET('Caja Bar'!B$1,$B47,($A47-1)*9+3,1,1)</f>
        <v>0</v>
      </c>
    </row>
    <row r="48" spans="1:6" x14ac:dyDescent="0.25">
      <c r="A48" s="29">
        <v>4</v>
      </c>
      <c r="B48" s="29">
        <v>28</v>
      </c>
      <c r="C48" s="126">
        <f t="shared" si="1"/>
        <v>44200</v>
      </c>
      <c r="D48" s="127">
        <f t="shared" si="2"/>
        <v>1</v>
      </c>
      <c r="E48" s="127">
        <f ca="1">OFFSET('Caja Bar'!B$1,$B48,($A48-1)*9,1,1)</f>
        <v>0</v>
      </c>
      <c r="F48" s="129">
        <f ca="1">OFFSET('Caja Bar'!B$1,$B48,($A48-1)*9+3,1,1)</f>
        <v>0</v>
      </c>
    </row>
    <row r="49" spans="1:6" x14ac:dyDescent="0.25">
      <c r="A49" s="29">
        <v>4</v>
      </c>
      <c r="B49" s="29">
        <v>29</v>
      </c>
      <c r="C49" s="126">
        <f t="shared" si="1"/>
        <v>44200</v>
      </c>
      <c r="D49" s="127">
        <f t="shared" si="2"/>
        <v>1</v>
      </c>
      <c r="E49" s="127">
        <f ca="1">OFFSET('Caja Bar'!B$1,$B49,($A49-1)*9,1,1)</f>
        <v>0</v>
      </c>
      <c r="F49" s="129">
        <f ca="1">OFFSET('Caja Bar'!B$1,$B49,($A49-1)*9+3,1,1)</f>
        <v>0</v>
      </c>
    </row>
    <row r="50" spans="1:6" x14ac:dyDescent="0.25">
      <c r="A50" s="29">
        <v>4</v>
      </c>
      <c r="B50" s="29">
        <v>31</v>
      </c>
      <c r="C50" s="126">
        <f t="shared" si="1"/>
        <v>44200</v>
      </c>
      <c r="D50" s="127">
        <f t="shared" si="2"/>
        <v>2</v>
      </c>
      <c r="E50" s="127">
        <f ca="1">OFFSET('Caja Bar'!B$1,$B50,($A50-1)*9,1,1)</f>
        <v>0</v>
      </c>
      <c r="F50" s="129">
        <f ca="1">OFFSET('Caja Bar'!B$1,$B50,($A50-1)*9+3,1,1)</f>
        <v>0</v>
      </c>
    </row>
    <row r="51" spans="1:6" x14ac:dyDescent="0.25">
      <c r="A51" s="29">
        <v>4</v>
      </c>
      <c r="B51" s="29">
        <v>32</v>
      </c>
      <c r="C51" s="126">
        <f t="shared" si="1"/>
        <v>44200</v>
      </c>
      <c r="D51" s="127">
        <f t="shared" si="2"/>
        <v>2</v>
      </c>
      <c r="E51" s="127">
        <f ca="1">OFFSET('Caja Bar'!B$1,$B51,($A51-1)*9,1,1)</f>
        <v>0</v>
      </c>
      <c r="F51" s="129">
        <f ca="1">OFFSET('Caja Bar'!B$1,$B51,($A51-1)*9+3,1,1)</f>
        <v>0</v>
      </c>
    </row>
    <row r="52" spans="1:6" x14ac:dyDescent="0.25">
      <c r="A52" s="29">
        <v>4</v>
      </c>
      <c r="B52" s="29">
        <v>33</v>
      </c>
      <c r="C52" s="126">
        <f t="shared" si="1"/>
        <v>44200</v>
      </c>
      <c r="D52" s="127">
        <f t="shared" si="2"/>
        <v>2</v>
      </c>
      <c r="E52" s="127">
        <f ca="1">OFFSET('Caja Bar'!B$1,$B52,($A52-1)*9,1,1)</f>
        <v>0</v>
      </c>
      <c r="F52" s="129">
        <f ca="1">OFFSET('Caja Bar'!B$1,$B52,($A52-1)*9+3,1,1)</f>
        <v>0</v>
      </c>
    </row>
    <row r="53" spans="1:6" x14ac:dyDescent="0.25">
      <c r="A53" s="29">
        <v>4</v>
      </c>
      <c r="B53" s="29">
        <v>34</v>
      </c>
      <c r="C53" s="126">
        <f t="shared" si="1"/>
        <v>44200</v>
      </c>
      <c r="D53" s="127">
        <f t="shared" si="2"/>
        <v>2</v>
      </c>
      <c r="E53" s="127">
        <f ca="1">OFFSET('Caja Bar'!B$1,$B53,($A53-1)*9,1,1)</f>
        <v>0</v>
      </c>
      <c r="F53" s="129">
        <f ca="1">OFFSET('Caja Bar'!B$1,$B53,($A53-1)*9+3,1,1)</f>
        <v>0</v>
      </c>
    </row>
    <row r="54" spans="1:6" x14ac:dyDescent="0.25">
      <c r="A54" s="29">
        <v>5</v>
      </c>
      <c r="B54" s="29">
        <v>21</v>
      </c>
      <c r="C54" s="126">
        <f t="shared" si="1"/>
        <v>44201</v>
      </c>
      <c r="D54" s="127">
        <f t="shared" si="2"/>
        <v>1</v>
      </c>
      <c r="E54" s="127">
        <f ca="1">OFFSET('Caja Bar'!B$1,$B54,($A54-1)*9,1,1)</f>
        <v>0</v>
      </c>
      <c r="F54" s="129">
        <f ca="1">OFFSET('Caja Bar'!B$1,$B54,($A54-1)*9+3,1,1)</f>
        <v>0</v>
      </c>
    </row>
    <row r="55" spans="1:6" x14ac:dyDescent="0.25">
      <c r="A55" s="29">
        <v>5</v>
      </c>
      <c r="B55" s="29">
        <v>22</v>
      </c>
      <c r="C55" s="126">
        <f t="shared" si="1"/>
        <v>44201</v>
      </c>
      <c r="D55" s="127">
        <f t="shared" si="2"/>
        <v>1</v>
      </c>
      <c r="E55" s="127">
        <f ca="1">OFFSET('Caja Bar'!B$1,$B55,($A55-1)*9,1,1)</f>
        <v>0</v>
      </c>
      <c r="F55" s="129">
        <f ca="1">OFFSET('Caja Bar'!B$1,$B55,($A55-1)*9+3,1,1)</f>
        <v>0</v>
      </c>
    </row>
    <row r="56" spans="1:6" x14ac:dyDescent="0.25">
      <c r="A56" s="29">
        <v>5</v>
      </c>
      <c r="B56" s="29">
        <v>23</v>
      </c>
      <c r="C56" s="126">
        <f t="shared" si="1"/>
        <v>44201</v>
      </c>
      <c r="D56" s="127">
        <f t="shared" si="2"/>
        <v>1</v>
      </c>
      <c r="E56" s="127">
        <f ca="1">OFFSET('Caja Bar'!B$1,$B56,($A56-1)*9,1,1)</f>
        <v>0</v>
      </c>
      <c r="F56" s="129">
        <f ca="1">OFFSET('Caja Bar'!B$1,$B56,($A56-1)*9+3,1,1)</f>
        <v>0</v>
      </c>
    </row>
    <row r="57" spans="1:6" x14ac:dyDescent="0.25">
      <c r="A57" s="29">
        <v>5</v>
      </c>
      <c r="B57" s="29">
        <v>24</v>
      </c>
      <c r="C57" s="126">
        <f t="shared" si="1"/>
        <v>44201</v>
      </c>
      <c r="D57" s="127">
        <f t="shared" si="2"/>
        <v>1</v>
      </c>
      <c r="E57" s="127">
        <f ca="1">OFFSET('Caja Bar'!B$1,$B57,($A57-1)*9,1,1)</f>
        <v>0</v>
      </c>
      <c r="F57" s="129">
        <f ca="1">OFFSET('Caja Bar'!B$1,$B57,($A57-1)*9+3,1,1)</f>
        <v>0</v>
      </c>
    </row>
    <row r="58" spans="1:6" x14ac:dyDescent="0.25">
      <c r="A58" s="29">
        <v>5</v>
      </c>
      <c r="B58" s="29">
        <v>25</v>
      </c>
      <c r="C58" s="126">
        <f t="shared" si="1"/>
        <v>44201</v>
      </c>
      <c r="D58" s="127">
        <f t="shared" si="2"/>
        <v>1</v>
      </c>
      <c r="E58" s="127">
        <f ca="1">OFFSET('Caja Bar'!B$1,$B58,($A58-1)*9,1,1)</f>
        <v>0</v>
      </c>
      <c r="F58" s="129">
        <f ca="1">OFFSET('Caja Bar'!B$1,$B58,($A58-1)*9+3,1,1)</f>
        <v>0</v>
      </c>
    </row>
    <row r="59" spans="1:6" x14ac:dyDescent="0.25">
      <c r="A59" s="29">
        <v>5</v>
      </c>
      <c r="B59" s="29">
        <v>26</v>
      </c>
      <c r="C59" s="126">
        <f t="shared" si="1"/>
        <v>44201</v>
      </c>
      <c r="D59" s="127">
        <f t="shared" si="2"/>
        <v>1</v>
      </c>
      <c r="E59" s="127">
        <f ca="1">OFFSET('Caja Bar'!B$1,$B59,($A59-1)*9,1,1)</f>
        <v>0</v>
      </c>
      <c r="F59" s="129">
        <f ca="1">OFFSET('Caja Bar'!B$1,$B59,($A59-1)*9+3,1,1)</f>
        <v>0</v>
      </c>
    </row>
    <row r="60" spans="1:6" x14ac:dyDescent="0.25">
      <c r="A60" s="29">
        <v>5</v>
      </c>
      <c r="B60" s="29">
        <v>27</v>
      </c>
      <c r="C60" s="126">
        <f t="shared" si="1"/>
        <v>44201</v>
      </c>
      <c r="D60" s="127">
        <f t="shared" si="2"/>
        <v>1</v>
      </c>
      <c r="E60" s="127">
        <f ca="1">OFFSET('Caja Bar'!B$1,$B60,($A60-1)*9,1,1)</f>
        <v>0</v>
      </c>
      <c r="F60" s="129">
        <f ca="1">OFFSET('Caja Bar'!B$1,$B60,($A60-1)*9+3,1,1)</f>
        <v>0</v>
      </c>
    </row>
    <row r="61" spans="1:6" x14ac:dyDescent="0.25">
      <c r="A61" s="29">
        <v>5</v>
      </c>
      <c r="B61" s="29">
        <v>28</v>
      </c>
      <c r="C61" s="126">
        <f t="shared" si="1"/>
        <v>44201</v>
      </c>
      <c r="D61" s="127">
        <f t="shared" si="2"/>
        <v>1</v>
      </c>
      <c r="E61" s="127">
        <f ca="1">OFFSET('Caja Bar'!B$1,$B61,($A61-1)*9,1,1)</f>
        <v>0</v>
      </c>
      <c r="F61" s="129">
        <f ca="1">OFFSET('Caja Bar'!B$1,$B61,($A61-1)*9+3,1,1)</f>
        <v>0</v>
      </c>
    </row>
    <row r="62" spans="1:6" x14ac:dyDescent="0.25">
      <c r="A62" s="29">
        <v>5</v>
      </c>
      <c r="B62" s="29">
        <v>29</v>
      </c>
      <c r="C62" s="126">
        <f t="shared" si="1"/>
        <v>44201</v>
      </c>
      <c r="D62" s="127">
        <f t="shared" si="2"/>
        <v>1</v>
      </c>
      <c r="E62" s="127">
        <f ca="1">OFFSET('Caja Bar'!B$1,$B62,($A62-1)*9,1,1)</f>
        <v>0</v>
      </c>
      <c r="F62" s="129">
        <f ca="1">OFFSET('Caja Bar'!B$1,$B62,($A62-1)*9+3,1,1)</f>
        <v>0</v>
      </c>
    </row>
    <row r="63" spans="1:6" x14ac:dyDescent="0.25">
      <c r="A63" s="29">
        <v>5</v>
      </c>
      <c r="B63" s="29">
        <v>31</v>
      </c>
      <c r="C63" s="126">
        <f t="shared" si="1"/>
        <v>44201</v>
      </c>
      <c r="D63" s="127">
        <f t="shared" si="2"/>
        <v>2</v>
      </c>
      <c r="E63" s="127">
        <f ca="1">OFFSET('Caja Bar'!B$1,$B63,($A63-1)*9,1,1)</f>
        <v>0</v>
      </c>
      <c r="F63" s="129">
        <f ca="1">OFFSET('Caja Bar'!B$1,$B63,($A63-1)*9+3,1,1)</f>
        <v>0</v>
      </c>
    </row>
    <row r="64" spans="1:6" x14ac:dyDescent="0.25">
      <c r="A64" s="29">
        <v>5</v>
      </c>
      <c r="B64" s="29">
        <v>32</v>
      </c>
      <c r="C64" s="126">
        <f t="shared" si="1"/>
        <v>44201</v>
      </c>
      <c r="D64" s="127">
        <f t="shared" si="2"/>
        <v>2</v>
      </c>
      <c r="E64" s="127">
        <f ca="1">OFFSET('Caja Bar'!B$1,$B64,($A64-1)*9,1,1)</f>
        <v>0</v>
      </c>
      <c r="F64" s="129">
        <f ca="1">OFFSET('Caja Bar'!B$1,$B64,($A64-1)*9+3,1,1)</f>
        <v>0</v>
      </c>
    </row>
    <row r="65" spans="1:6" x14ac:dyDescent="0.25">
      <c r="A65" s="29">
        <v>5</v>
      </c>
      <c r="B65" s="29">
        <v>33</v>
      </c>
      <c r="C65" s="126">
        <f t="shared" si="1"/>
        <v>44201</v>
      </c>
      <c r="D65" s="127">
        <f t="shared" si="2"/>
        <v>2</v>
      </c>
      <c r="E65" s="127">
        <f ca="1">OFFSET('Caja Bar'!B$1,$B65,($A65-1)*9,1,1)</f>
        <v>0</v>
      </c>
      <c r="F65" s="129">
        <f ca="1">OFFSET('Caja Bar'!B$1,$B65,($A65-1)*9+3,1,1)</f>
        <v>0</v>
      </c>
    </row>
    <row r="66" spans="1:6" x14ac:dyDescent="0.25">
      <c r="A66" s="29">
        <v>5</v>
      </c>
      <c r="B66" s="29">
        <v>34</v>
      </c>
      <c r="C66" s="126">
        <f t="shared" si="1"/>
        <v>44201</v>
      </c>
      <c r="D66" s="127">
        <f t="shared" si="2"/>
        <v>2</v>
      </c>
      <c r="E66" s="127">
        <f ca="1">OFFSET('Caja Bar'!B$1,$B66,($A66-1)*9,1,1)</f>
        <v>0</v>
      </c>
      <c r="F66" s="129">
        <f ca="1">OFFSET('Caja Bar'!B$1,$B66,($A66-1)*9+3,1,1)</f>
        <v>0</v>
      </c>
    </row>
    <row r="67" spans="1:6" x14ac:dyDescent="0.25">
      <c r="A67" s="29">
        <v>6</v>
      </c>
      <c r="B67" s="29">
        <v>21</v>
      </c>
      <c r="C67" s="126">
        <f t="shared" si="1"/>
        <v>44202</v>
      </c>
      <c r="D67" s="127">
        <f t="shared" si="2"/>
        <v>1</v>
      </c>
      <c r="E67" s="127">
        <f ca="1">OFFSET('Caja Bar'!B$1,$B67,($A67-1)*9,1,1)</f>
        <v>0</v>
      </c>
      <c r="F67" s="129">
        <f ca="1">OFFSET('Caja Bar'!B$1,$B67,($A67-1)*9+3,1,1)</f>
        <v>0</v>
      </c>
    </row>
    <row r="68" spans="1:6" x14ac:dyDescent="0.25">
      <c r="A68" s="29">
        <v>6</v>
      </c>
      <c r="B68" s="29">
        <v>22</v>
      </c>
      <c r="C68" s="126">
        <f t="shared" si="1"/>
        <v>44202</v>
      </c>
      <c r="D68" s="127">
        <f t="shared" si="2"/>
        <v>1</v>
      </c>
      <c r="E68" s="127">
        <f ca="1">OFFSET('Caja Bar'!B$1,$B68,($A68-1)*9,1,1)</f>
        <v>0</v>
      </c>
      <c r="F68" s="129">
        <f ca="1">OFFSET('Caja Bar'!B$1,$B68,($A68-1)*9+3,1,1)</f>
        <v>0</v>
      </c>
    </row>
    <row r="69" spans="1:6" x14ac:dyDescent="0.25">
      <c r="A69" s="29">
        <v>6</v>
      </c>
      <c r="B69" s="29">
        <v>23</v>
      </c>
      <c r="C69" s="126">
        <f t="shared" si="1"/>
        <v>44202</v>
      </c>
      <c r="D69" s="127">
        <f t="shared" si="2"/>
        <v>1</v>
      </c>
      <c r="E69" s="127">
        <f ca="1">OFFSET('Caja Bar'!B$1,$B69,($A69-1)*9,1,1)</f>
        <v>0</v>
      </c>
      <c r="F69" s="129">
        <f ca="1">OFFSET('Caja Bar'!B$1,$B69,($A69-1)*9+3,1,1)</f>
        <v>0</v>
      </c>
    </row>
    <row r="70" spans="1:6" x14ac:dyDescent="0.25">
      <c r="A70" s="29">
        <v>6</v>
      </c>
      <c r="B70" s="29">
        <v>24</v>
      </c>
      <c r="C70" s="126">
        <f t="shared" si="1"/>
        <v>44202</v>
      </c>
      <c r="D70" s="127">
        <f t="shared" si="2"/>
        <v>1</v>
      </c>
      <c r="E70" s="127">
        <f ca="1">OFFSET('Caja Bar'!B$1,$B70,($A70-1)*9,1,1)</f>
        <v>0</v>
      </c>
      <c r="F70" s="129">
        <f ca="1">OFFSET('Caja Bar'!B$1,$B70,($A70-1)*9+3,1,1)</f>
        <v>0</v>
      </c>
    </row>
    <row r="71" spans="1:6" x14ac:dyDescent="0.25">
      <c r="A71" s="29">
        <v>6</v>
      </c>
      <c r="B71" s="29">
        <v>25</v>
      </c>
      <c r="C71" s="126">
        <f t="shared" si="1"/>
        <v>44202</v>
      </c>
      <c r="D71" s="127">
        <f t="shared" si="2"/>
        <v>1</v>
      </c>
      <c r="E71" s="127">
        <f ca="1">OFFSET('Caja Bar'!B$1,$B71,($A71-1)*9,1,1)</f>
        <v>0</v>
      </c>
      <c r="F71" s="129">
        <f ca="1">OFFSET('Caja Bar'!B$1,$B71,($A71-1)*9+3,1,1)</f>
        <v>0</v>
      </c>
    </row>
    <row r="72" spans="1:6" x14ac:dyDescent="0.25">
      <c r="A72" s="29">
        <v>6</v>
      </c>
      <c r="B72" s="29">
        <v>26</v>
      </c>
      <c r="C72" s="126">
        <f t="shared" si="1"/>
        <v>44202</v>
      </c>
      <c r="D72" s="127">
        <f t="shared" si="2"/>
        <v>1</v>
      </c>
      <c r="E72" s="127">
        <f ca="1">OFFSET('Caja Bar'!B$1,$B72,($A72-1)*9,1,1)</f>
        <v>0</v>
      </c>
      <c r="F72" s="129">
        <f ca="1">OFFSET('Caja Bar'!B$1,$B72,($A72-1)*9+3,1,1)</f>
        <v>0</v>
      </c>
    </row>
    <row r="73" spans="1:6" x14ac:dyDescent="0.25">
      <c r="A73" s="29">
        <v>6</v>
      </c>
      <c r="B73" s="29">
        <v>27</v>
      </c>
      <c r="C73" s="126">
        <f t="shared" si="1"/>
        <v>44202</v>
      </c>
      <c r="D73" s="127">
        <f t="shared" si="2"/>
        <v>1</v>
      </c>
      <c r="E73" s="127">
        <f ca="1">OFFSET('Caja Bar'!B$1,$B73,($A73-1)*9,1,1)</f>
        <v>0</v>
      </c>
      <c r="F73" s="129">
        <f ca="1">OFFSET('Caja Bar'!B$1,$B73,($A73-1)*9+3,1,1)</f>
        <v>0</v>
      </c>
    </row>
    <row r="74" spans="1:6" x14ac:dyDescent="0.25">
      <c r="A74" s="29">
        <v>6</v>
      </c>
      <c r="B74" s="29">
        <v>28</v>
      </c>
      <c r="C74" s="126">
        <f t="shared" si="1"/>
        <v>44202</v>
      </c>
      <c r="D74" s="127">
        <f t="shared" si="2"/>
        <v>1</v>
      </c>
      <c r="E74" s="127">
        <f ca="1">OFFSET('Caja Bar'!B$1,$B74,($A74-1)*9,1,1)</f>
        <v>0</v>
      </c>
      <c r="F74" s="129">
        <f ca="1">OFFSET('Caja Bar'!B$1,$B74,($A74-1)*9+3,1,1)</f>
        <v>0</v>
      </c>
    </row>
    <row r="75" spans="1:6" x14ac:dyDescent="0.25">
      <c r="A75" s="29">
        <v>6</v>
      </c>
      <c r="B75" s="29">
        <v>29</v>
      </c>
      <c r="C75" s="126">
        <f t="shared" si="1"/>
        <v>44202</v>
      </c>
      <c r="D75" s="127">
        <f t="shared" si="2"/>
        <v>1</v>
      </c>
      <c r="E75" s="127">
        <f ca="1">OFFSET('Caja Bar'!B$1,$B75,($A75-1)*9,1,1)</f>
        <v>0</v>
      </c>
      <c r="F75" s="129">
        <f ca="1">OFFSET('Caja Bar'!B$1,$B75,($A75-1)*9+3,1,1)</f>
        <v>0</v>
      </c>
    </row>
    <row r="76" spans="1:6" x14ac:dyDescent="0.25">
      <c r="A76" s="29">
        <v>6</v>
      </c>
      <c r="B76" s="29">
        <v>31</v>
      </c>
      <c r="C76" s="126">
        <f t="shared" si="1"/>
        <v>44202</v>
      </c>
      <c r="D76" s="127">
        <f t="shared" si="2"/>
        <v>2</v>
      </c>
      <c r="E76" s="127">
        <f ca="1">OFFSET('Caja Bar'!B$1,$B76,($A76-1)*9,1,1)</f>
        <v>0</v>
      </c>
      <c r="F76" s="129">
        <f ca="1">OFFSET('Caja Bar'!B$1,$B76,($A76-1)*9+3,1,1)</f>
        <v>0</v>
      </c>
    </row>
    <row r="77" spans="1:6" x14ac:dyDescent="0.25">
      <c r="A77" s="29">
        <v>6</v>
      </c>
      <c r="B77" s="29">
        <v>32</v>
      </c>
      <c r="C77" s="126">
        <f t="shared" si="1"/>
        <v>44202</v>
      </c>
      <c r="D77" s="127">
        <f t="shared" si="2"/>
        <v>2</v>
      </c>
      <c r="E77" s="127">
        <f ca="1">OFFSET('Caja Bar'!B$1,$B77,($A77-1)*9,1,1)</f>
        <v>0</v>
      </c>
      <c r="F77" s="129">
        <f ca="1">OFFSET('Caja Bar'!B$1,$B77,($A77-1)*9+3,1,1)</f>
        <v>0</v>
      </c>
    </row>
    <row r="78" spans="1:6" x14ac:dyDescent="0.25">
      <c r="A78" s="29">
        <v>6</v>
      </c>
      <c r="B78" s="29">
        <v>33</v>
      </c>
      <c r="C78" s="126">
        <f t="shared" si="1"/>
        <v>44202</v>
      </c>
      <c r="D78" s="127">
        <f t="shared" si="2"/>
        <v>2</v>
      </c>
      <c r="E78" s="127">
        <f ca="1">OFFSET('Caja Bar'!B$1,$B78,($A78-1)*9,1,1)</f>
        <v>0</v>
      </c>
      <c r="F78" s="129">
        <f ca="1">OFFSET('Caja Bar'!B$1,$B78,($A78-1)*9+3,1,1)</f>
        <v>0</v>
      </c>
    </row>
    <row r="79" spans="1:6" x14ac:dyDescent="0.25">
      <c r="A79" s="29">
        <v>6</v>
      </c>
      <c r="B79" s="29">
        <v>34</v>
      </c>
      <c r="C79" s="126">
        <f t="shared" si="1"/>
        <v>44202</v>
      </c>
      <c r="D79" s="127">
        <f t="shared" si="2"/>
        <v>2</v>
      </c>
      <c r="E79" s="127">
        <f ca="1">OFFSET('Caja Bar'!B$1,$B79,($A79-1)*9,1,1)</f>
        <v>0</v>
      </c>
      <c r="F79" s="129">
        <f ca="1">OFFSET('Caja Bar'!B$1,$B79,($A79-1)*9+3,1,1)</f>
        <v>0</v>
      </c>
    </row>
    <row r="80" spans="1:6" x14ac:dyDescent="0.25">
      <c r="A80" s="29">
        <v>7</v>
      </c>
      <c r="B80" s="29">
        <v>21</v>
      </c>
      <c r="C80" s="126">
        <f t="shared" ref="C80:C143" si="3">C67+1</f>
        <v>44203</v>
      </c>
      <c r="D80" s="127">
        <f t="shared" ref="D80:D143" si="4">D67</f>
        <v>1</v>
      </c>
      <c r="E80" s="127">
        <f ca="1">OFFSET('Caja Bar'!B$1,$B80,($A80-1)*9,1,1)</f>
        <v>0</v>
      </c>
      <c r="F80" s="129">
        <f ca="1">OFFSET('Caja Bar'!B$1,$B80,($A80-1)*9+3,1,1)</f>
        <v>0</v>
      </c>
    </row>
    <row r="81" spans="1:6" x14ac:dyDescent="0.25">
      <c r="A81" s="29">
        <v>7</v>
      </c>
      <c r="B81" s="29">
        <v>22</v>
      </c>
      <c r="C81" s="126">
        <f t="shared" si="3"/>
        <v>44203</v>
      </c>
      <c r="D81" s="127">
        <f t="shared" si="4"/>
        <v>1</v>
      </c>
      <c r="E81" s="127">
        <f ca="1">OFFSET('Caja Bar'!B$1,$B81,($A81-1)*9,1,1)</f>
        <v>0</v>
      </c>
      <c r="F81" s="129">
        <f ca="1">OFFSET('Caja Bar'!B$1,$B81,($A81-1)*9+3,1,1)</f>
        <v>0</v>
      </c>
    </row>
    <row r="82" spans="1:6" x14ac:dyDescent="0.25">
      <c r="A82" s="29">
        <v>7</v>
      </c>
      <c r="B82" s="29">
        <v>23</v>
      </c>
      <c r="C82" s="126">
        <f t="shared" si="3"/>
        <v>44203</v>
      </c>
      <c r="D82" s="127">
        <f t="shared" si="4"/>
        <v>1</v>
      </c>
      <c r="E82" s="127">
        <f ca="1">OFFSET('Caja Bar'!B$1,$B82,($A82-1)*9,1,1)</f>
        <v>0</v>
      </c>
      <c r="F82" s="129">
        <f ca="1">OFFSET('Caja Bar'!B$1,$B82,($A82-1)*9+3,1,1)</f>
        <v>0</v>
      </c>
    </row>
    <row r="83" spans="1:6" x14ac:dyDescent="0.25">
      <c r="A83" s="29">
        <v>7</v>
      </c>
      <c r="B83" s="29">
        <v>24</v>
      </c>
      <c r="C83" s="126">
        <f t="shared" si="3"/>
        <v>44203</v>
      </c>
      <c r="D83" s="127">
        <f t="shared" si="4"/>
        <v>1</v>
      </c>
      <c r="E83" s="127">
        <f ca="1">OFFSET('Caja Bar'!B$1,$B83,($A83-1)*9,1,1)</f>
        <v>0</v>
      </c>
      <c r="F83" s="129">
        <f ca="1">OFFSET('Caja Bar'!B$1,$B83,($A83-1)*9+3,1,1)</f>
        <v>0</v>
      </c>
    </row>
    <row r="84" spans="1:6" x14ac:dyDescent="0.25">
      <c r="A84" s="29">
        <v>7</v>
      </c>
      <c r="B84" s="29">
        <v>25</v>
      </c>
      <c r="C84" s="126">
        <f t="shared" si="3"/>
        <v>44203</v>
      </c>
      <c r="D84" s="127">
        <f t="shared" si="4"/>
        <v>1</v>
      </c>
      <c r="E84" s="127">
        <f ca="1">OFFSET('Caja Bar'!B$1,$B84,($A84-1)*9,1,1)</f>
        <v>0</v>
      </c>
      <c r="F84" s="129">
        <f ca="1">OFFSET('Caja Bar'!B$1,$B84,($A84-1)*9+3,1,1)</f>
        <v>0</v>
      </c>
    </row>
    <row r="85" spans="1:6" x14ac:dyDescent="0.25">
      <c r="A85" s="29">
        <v>7</v>
      </c>
      <c r="B85" s="29">
        <v>26</v>
      </c>
      <c r="C85" s="126">
        <f t="shared" si="3"/>
        <v>44203</v>
      </c>
      <c r="D85" s="127">
        <f t="shared" si="4"/>
        <v>1</v>
      </c>
      <c r="E85" s="127">
        <f ca="1">OFFSET('Caja Bar'!B$1,$B85,($A85-1)*9,1,1)</f>
        <v>0</v>
      </c>
      <c r="F85" s="129">
        <f ca="1">OFFSET('Caja Bar'!B$1,$B85,($A85-1)*9+3,1,1)</f>
        <v>0</v>
      </c>
    </row>
    <row r="86" spans="1:6" x14ac:dyDescent="0.25">
      <c r="A86" s="29">
        <v>7</v>
      </c>
      <c r="B86" s="29">
        <v>27</v>
      </c>
      <c r="C86" s="126">
        <f t="shared" si="3"/>
        <v>44203</v>
      </c>
      <c r="D86" s="127">
        <f t="shared" si="4"/>
        <v>1</v>
      </c>
      <c r="E86" s="127">
        <f ca="1">OFFSET('Caja Bar'!B$1,$B86,($A86-1)*9,1,1)</f>
        <v>0</v>
      </c>
      <c r="F86" s="129">
        <f ca="1">OFFSET('Caja Bar'!B$1,$B86,($A86-1)*9+3,1,1)</f>
        <v>0</v>
      </c>
    </row>
    <row r="87" spans="1:6" x14ac:dyDescent="0.25">
      <c r="A87" s="29">
        <v>7</v>
      </c>
      <c r="B87" s="29">
        <v>28</v>
      </c>
      <c r="C87" s="126">
        <f t="shared" si="3"/>
        <v>44203</v>
      </c>
      <c r="D87" s="127">
        <f t="shared" si="4"/>
        <v>1</v>
      </c>
      <c r="E87" s="127">
        <f ca="1">OFFSET('Caja Bar'!B$1,$B87,($A87-1)*9,1,1)</f>
        <v>0</v>
      </c>
      <c r="F87" s="129">
        <f ca="1">OFFSET('Caja Bar'!B$1,$B87,($A87-1)*9+3,1,1)</f>
        <v>0</v>
      </c>
    </row>
    <row r="88" spans="1:6" x14ac:dyDescent="0.25">
      <c r="A88" s="29">
        <v>7</v>
      </c>
      <c r="B88" s="29">
        <v>29</v>
      </c>
      <c r="C88" s="126">
        <f t="shared" si="3"/>
        <v>44203</v>
      </c>
      <c r="D88" s="127">
        <f t="shared" si="4"/>
        <v>1</v>
      </c>
      <c r="E88" s="127">
        <f ca="1">OFFSET('Caja Bar'!B$1,$B88,($A88-1)*9,1,1)</f>
        <v>0</v>
      </c>
      <c r="F88" s="129">
        <f ca="1">OFFSET('Caja Bar'!B$1,$B88,($A88-1)*9+3,1,1)</f>
        <v>0</v>
      </c>
    </row>
    <row r="89" spans="1:6" x14ac:dyDescent="0.25">
      <c r="A89" s="29">
        <v>7</v>
      </c>
      <c r="B89" s="29">
        <v>31</v>
      </c>
      <c r="C89" s="126">
        <f t="shared" si="3"/>
        <v>44203</v>
      </c>
      <c r="D89" s="127">
        <f t="shared" si="4"/>
        <v>2</v>
      </c>
      <c r="E89" s="127">
        <f ca="1">OFFSET('Caja Bar'!B$1,$B89,($A89-1)*9,1,1)</f>
        <v>0</v>
      </c>
      <c r="F89" s="129">
        <f ca="1">OFFSET('Caja Bar'!B$1,$B89,($A89-1)*9+3,1,1)</f>
        <v>0</v>
      </c>
    </row>
    <row r="90" spans="1:6" x14ac:dyDescent="0.25">
      <c r="A90" s="29">
        <v>7</v>
      </c>
      <c r="B90" s="29">
        <v>32</v>
      </c>
      <c r="C90" s="126">
        <f t="shared" si="3"/>
        <v>44203</v>
      </c>
      <c r="D90" s="127">
        <f t="shared" si="4"/>
        <v>2</v>
      </c>
      <c r="E90" s="127">
        <f ca="1">OFFSET('Caja Bar'!B$1,$B90,($A90-1)*9,1,1)</f>
        <v>0</v>
      </c>
      <c r="F90" s="129">
        <f ca="1">OFFSET('Caja Bar'!B$1,$B90,($A90-1)*9+3,1,1)</f>
        <v>0</v>
      </c>
    </row>
    <row r="91" spans="1:6" x14ac:dyDescent="0.25">
      <c r="A91" s="29">
        <v>7</v>
      </c>
      <c r="B91" s="29">
        <v>33</v>
      </c>
      <c r="C91" s="126">
        <f t="shared" si="3"/>
        <v>44203</v>
      </c>
      <c r="D91" s="127">
        <f t="shared" si="4"/>
        <v>2</v>
      </c>
      <c r="E91" s="127">
        <f ca="1">OFFSET('Caja Bar'!B$1,$B91,($A91-1)*9,1,1)</f>
        <v>0</v>
      </c>
      <c r="F91" s="129">
        <f ca="1">OFFSET('Caja Bar'!B$1,$B91,($A91-1)*9+3,1,1)</f>
        <v>0</v>
      </c>
    </row>
    <row r="92" spans="1:6" x14ac:dyDescent="0.25">
      <c r="A92" s="29">
        <v>7</v>
      </c>
      <c r="B92" s="29">
        <v>34</v>
      </c>
      <c r="C92" s="126">
        <f t="shared" si="3"/>
        <v>44203</v>
      </c>
      <c r="D92" s="127">
        <f t="shared" si="4"/>
        <v>2</v>
      </c>
      <c r="E92" s="127">
        <f ca="1">OFFSET('Caja Bar'!B$1,$B92,($A92-1)*9,1,1)</f>
        <v>0</v>
      </c>
      <c r="F92" s="129">
        <f ca="1">OFFSET('Caja Bar'!B$1,$B92,($A92-1)*9+3,1,1)</f>
        <v>0</v>
      </c>
    </row>
    <row r="93" spans="1:6" x14ac:dyDescent="0.25">
      <c r="A93" s="29">
        <v>8</v>
      </c>
      <c r="B93" s="29">
        <v>21</v>
      </c>
      <c r="C93" s="126">
        <f t="shared" si="3"/>
        <v>44204</v>
      </c>
      <c r="D93" s="127">
        <f t="shared" si="4"/>
        <v>1</v>
      </c>
      <c r="E93" s="127">
        <f ca="1">OFFSET('Caja Bar'!B$1,$B93,($A93-1)*9,1,1)</f>
        <v>0</v>
      </c>
      <c r="F93" s="129">
        <f ca="1">OFFSET('Caja Bar'!B$1,$B93,($A93-1)*9+3,1,1)</f>
        <v>0</v>
      </c>
    </row>
    <row r="94" spans="1:6" x14ac:dyDescent="0.25">
      <c r="A94" s="29">
        <v>8</v>
      </c>
      <c r="B94" s="29">
        <v>22</v>
      </c>
      <c r="C94" s="126">
        <f t="shared" si="3"/>
        <v>44204</v>
      </c>
      <c r="D94" s="127">
        <f t="shared" si="4"/>
        <v>1</v>
      </c>
      <c r="E94" s="127">
        <f ca="1">OFFSET('Caja Bar'!B$1,$B94,($A94-1)*9,1,1)</f>
        <v>0</v>
      </c>
      <c r="F94" s="129">
        <f ca="1">OFFSET('Caja Bar'!B$1,$B94,($A94-1)*9+3,1,1)</f>
        <v>0</v>
      </c>
    </row>
    <row r="95" spans="1:6" x14ac:dyDescent="0.25">
      <c r="A95" s="29">
        <v>8</v>
      </c>
      <c r="B95" s="29">
        <v>23</v>
      </c>
      <c r="C95" s="126">
        <f t="shared" si="3"/>
        <v>44204</v>
      </c>
      <c r="D95" s="127">
        <f t="shared" si="4"/>
        <v>1</v>
      </c>
      <c r="E95" s="127">
        <f ca="1">OFFSET('Caja Bar'!B$1,$B95,($A95-1)*9,1,1)</f>
        <v>0</v>
      </c>
      <c r="F95" s="129">
        <f ca="1">OFFSET('Caja Bar'!B$1,$B95,($A95-1)*9+3,1,1)</f>
        <v>0</v>
      </c>
    </row>
    <row r="96" spans="1:6" x14ac:dyDescent="0.25">
      <c r="A96" s="29">
        <v>8</v>
      </c>
      <c r="B96" s="29">
        <v>24</v>
      </c>
      <c r="C96" s="126">
        <f t="shared" si="3"/>
        <v>44204</v>
      </c>
      <c r="D96" s="127">
        <f t="shared" si="4"/>
        <v>1</v>
      </c>
      <c r="E96" s="127">
        <f ca="1">OFFSET('Caja Bar'!B$1,$B96,($A96-1)*9,1,1)</f>
        <v>0</v>
      </c>
      <c r="F96" s="129">
        <f ca="1">OFFSET('Caja Bar'!B$1,$B96,($A96-1)*9+3,1,1)</f>
        <v>0</v>
      </c>
    </row>
    <row r="97" spans="1:6" x14ac:dyDescent="0.25">
      <c r="A97" s="29">
        <v>8</v>
      </c>
      <c r="B97" s="29">
        <v>25</v>
      </c>
      <c r="C97" s="126">
        <f t="shared" si="3"/>
        <v>44204</v>
      </c>
      <c r="D97" s="127">
        <f t="shared" si="4"/>
        <v>1</v>
      </c>
      <c r="E97" s="127">
        <f ca="1">OFFSET('Caja Bar'!B$1,$B97,($A97-1)*9,1,1)</f>
        <v>0</v>
      </c>
      <c r="F97" s="129">
        <f ca="1">OFFSET('Caja Bar'!B$1,$B97,($A97-1)*9+3,1,1)</f>
        <v>0</v>
      </c>
    </row>
    <row r="98" spans="1:6" x14ac:dyDescent="0.25">
      <c r="A98" s="29">
        <v>8</v>
      </c>
      <c r="B98" s="29">
        <v>26</v>
      </c>
      <c r="C98" s="126">
        <f t="shared" si="3"/>
        <v>44204</v>
      </c>
      <c r="D98" s="127">
        <f t="shared" si="4"/>
        <v>1</v>
      </c>
      <c r="E98" s="127">
        <f ca="1">OFFSET('Caja Bar'!B$1,$B98,($A98-1)*9,1,1)</f>
        <v>0</v>
      </c>
      <c r="F98" s="129">
        <f ca="1">OFFSET('Caja Bar'!B$1,$B98,($A98-1)*9+3,1,1)</f>
        <v>0</v>
      </c>
    </row>
    <row r="99" spans="1:6" x14ac:dyDescent="0.25">
      <c r="A99" s="29">
        <v>8</v>
      </c>
      <c r="B99" s="29">
        <v>27</v>
      </c>
      <c r="C99" s="126">
        <f t="shared" si="3"/>
        <v>44204</v>
      </c>
      <c r="D99" s="127">
        <f t="shared" si="4"/>
        <v>1</v>
      </c>
      <c r="E99" s="127">
        <f ca="1">OFFSET('Caja Bar'!B$1,$B99,($A99-1)*9,1,1)</f>
        <v>0</v>
      </c>
      <c r="F99" s="129">
        <f ca="1">OFFSET('Caja Bar'!B$1,$B99,($A99-1)*9+3,1,1)</f>
        <v>0</v>
      </c>
    </row>
    <row r="100" spans="1:6" x14ac:dyDescent="0.25">
      <c r="A100" s="29">
        <v>8</v>
      </c>
      <c r="B100" s="29">
        <v>28</v>
      </c>
      <c r="C100" s="126">
        <f t="shared" si="3"/>
        <v>44204</v>
      </c>
      <c r="D100" s="127">
        <f t="shared" si="4"/>
        <v>1</v>
      </c>
      <c r="E100" s="127">
        <f ca="1">OFFSET('Caja Bar'!B$1,$B100,($A100-1)*9,1,1)</f>
        <v>0</v>
      </c>
      <c r="F100" s="129">
        <f ca="1">OFFSET('Caja Bar'!B$1,$B100,($A100-1)*9+3,1,1)</f>
        <v>0</v>
      </c>
    </row>
    <row r="101" spans="1:6" x14ac:dyDescent="0.25">
      <c r="A101" s="29">
        <v>8</v>
      </c>
      <c r="B101" s="29">
        <v>29</v>
      </c>
      <c r="C101" s="126">
        <f t="shared" si="3"/>
        <v>44204</v>
      </c>
      <c r="D101" s="127">
        <f t="shared" si="4"/>
        <v>1</v>
      </c>
      <c r="E101" s="127">
        <f ca="1">OFFSET('Caja Bar'!B$1,$B101,($A101-1)*9,1,1)</f>
        <v>0</v>
      </c>
      <c r="F101" s="129">
        <f ca="1">OFFSET('Caja Bar'!B$1,$B101,($A101-1)*9+3,1,1)</f>
        <v>0</v>
      </c>
    </row>
    <row r="102" spans="1:6" x14ac:dyDescent="0.25">
      <c r="A102" s="29">
        <v>8</v>
      </c>
      <c r="B102" s="29">
        <v>31</v>
      </c>
      <c r="C102" s="126">
        <f t="shared" si="3"/>
        <v>44204</v>
      </c>
      <c r="D102" s="127">
        <f t="shared" si="4"/>
        <v>2</v>
      </c>
      <c r="E102" s="127">
        <f ca="1">OFFSET('Caja Bar'!B$1,$B102,($A102-1)*9,1,1)</f>
        <v>0</v>
      </c>
      <c r="F102" s="129">
        <f ca="1">OFFSET('Caja Bar'!B$1,$B102,($A102-1)*9+3,1,1)</f>
        <v>0</v>
      </c>
    </row>
    <row r="103" spans="1:6" x14ac:dyDescent="0.25">
      <c r="A103" s="29">
        <v>8</v>
      </c>
      <c r="B103" s="29">
        <v>32</v>
      </c>
      <c r="C103" s="126">
        <f t="shared" si="3"/>
        <v>44204</v>
      </c>
      <c r="D103" s="127">
        <f t="shared" si="4"/>
        <v>2</v>
      </c>
      <c r="E103" s="127">
        <f ca="1">OFFSET('Caja Bar'!B$1,$B103,($A103-1)*9,1,1)</f>
        <v>0</v>
      </c>
      <c r="F103" s="129">
        <f ca="1">OFFSET('Caja Bar'!B$1,$B103,($A103-1)*9+3,1,1)</f>
        <v>0</v>
      </c>
    </row>
    <row r="104" spans="1:6" x14ac:dyDescent="0.25">
      <c r="A104" s="29">
        <v>8</v>
      </c>
      <c r="B104" s="29">
        <v>33</v>
      </c>
      <c r="C104" s="126">
        <f t="shared" si="3"/>
        <v>44204</v>
      </c>
      <c r="D104" s="127">
        <f t="shared" si="4"/>
        <v>2</v>
      </c>
      <c r="E104" s="127">
        <f ca="1">OFFSET('Caja Bar'!B$1,$B104,($A104-1)*9,1,1)</f>
        <v>0</v>
      </c>
      <c r="F104" s="129">
        <f ca="1">OFFSET('Caja Bar'!B$1,$B104,($A104-1)*9+3,1,1)</f>
        <v>0</v>
      </c>
    </row>
    <row r="105" spans="1:6" x14ac:dyDescent="0.25">
      <c r="A105" s="29">
        <v>8</v>
      </c>
      <c r="B105" s="29">
        <v>34</v>
      </c>
      <c r="C105" s="126">
        <f t="shared" si="3"/>
        <v>44204</v>
      </c>
      <c r="D105" s="127">
        <f t="shared" si="4"/>
        <v>2</v>
      </c>
      <c r="E105" s="127">
        <f ca="1">OFFSET('Caja Bar'!B$1,$B105,($A105-1)*9,1,1)</f>
        <v>0</v>
      </c>
      <c r="F105" s="129">
        <f ca="1">OFFSET('Caja Bar'!B$1,$B105,($A105-1)*9+3,1,1)</f>
        <v>0</v>
      </c>
    </row>
    <row r="106" spans="1:6" x14ac:dyDescent="0.25">
      <c r="A106" s="29">
        <v>9</v>
      </c>
      <c r="B106" s="29">
        <v>21</v>
      </c>
      <c r="C106" s="126">
        <f t="shared" si="3"/>
        <v>44205</v>
      </c>
      <c r="D106" s="127">
        <f t="shared" si="4"/>
        <v>1</v>
      </c>
      <c r="E106" s="127">
        <f ca="1">OFFSET('Caja Bar'!B$1,$B106,($A106-1)*9,1,1)</f>
        <v>0</v>
      </c>
      <c r="F106" s="129">
        <f ca="1">OFFSET('Caja Bar'!B$1,$B106,($A106-1)*9+3,1,1)</f>
        <v>0</v>
      </c>
    </row>
    <row r="107" spans="1:6" x14ac:dyDescent="0.25">
      <c r="A107" s="29">
        <v>9</v>
      </c>
      <c r="B107" s="29">
        <v>22</v>
      </c>
      <c r="C107" s="126">
        <f t="shared" si="3"/>
        <v>44205</v>
      </c>
      <c r="D107" s="127">
        <f t="shared" si="4"/>
        <v>1</v>
      </c>
      <c r="E107" s="127">
        <f ca="1">OFFSET('Caja Bar'!B$1,$B107,($A107-1)*9,1,1)</f>
        <v>0</v>
      </c>
      <c r="F107" s="129">
        <f ca="1">OFFSET('Caja Bar'!B$1,$B107,($A107-1)*9+3,1,1)</f>
        <v>0</v>
      </c>
    </row>
    <row r="108" spans="1:6" x14ac:dyDescent="0.25">
      <c r="A108" s="29">
        <v>9</v>
      </c>
      <c r="B108" s="29">
        <v>23</v>
      </c>
      <c r="C108" s="126">
        <f t="shared" si="3"/>
        <v>44205</v>
      </c>
      <c r="D108" s="127">
        <f t="shared" si="4"/>
        <v>1</v>
      </c>
      <c r="E108" s="127">
        <f ca="1">OFFSET('Caja Bar'!B$1,$B108,($A108-1)*9,1,1)</f>
        <v>0</v>
      </c>
      <c r="F108" s="129">
        <f ca="1">OFFSET('Caja Bar'!B$1,$B108,($A108-1)*9+3,1,1)</f>
        <v>0</v>
      </c>
    </row>
    <row r="109" spans="1:6" x14ac:dyDescent="0.25">
      <c r="A109" s="29">
        <v>9</v>
      </c>
      <c r="B109" s="29">
        <v>24</v>
      </c>
      <c r="C109" s="126">
        <f t="shared" si="3"/>
        <v>44205</v>
      </c>
      <c r="D109" s="127">
        <f t="shared" si="4"/>
        <v>1</v>
      </c>
      <c r="E109" s="127">
        <f ca="1">OFFSET('Caja Bar'!B$1,$B109,($A109-1)*9,1,1)</f>
        <v>0</v>
      </c>
      <c r="F109" s="129">
        <f ca="1">OFFSET('Caja Bar'!B$1,$B109,($A109-1)*9+3,1,1)</f>
        <v>0</v>
      </c>
    </row>
    <row r="110" spans="1:6" x14ac:dyDescent="0.25">
      <c r="A110" s="29">
        <v>9</v>
      </c>
      <c r="B110" s="29">
        <v>25</v>
      </c>
      <c r="C110" s="126">
        <f t="shared" si="3"/>
        <v>44205</v>
      </c>
      <c r="D110" s="127">
        <f t="shared" si="4"/>
        <v>1</v>
      </c>
      <c r="E110" s="127">
        <f ca="1">OFFSET('Caja Bar'!B$1,$B110,($A110-1)*9,1,1)</f>
        <v>0</v>
      </c>
      <c r="F110" s="129">
        <f ca="1">OFFSET('Caja Bar'!B$1,$B110,($A110-1)*9+3,1,1)</f>
        <v>0</v>
      </c>
    </row>
    <row r="111" spans="1:6" x14ac:dyDescent="0.25">
      <c r="A111" s="29">
        <v>9</v>
      </c>
      <c r="B111" s="29">
        <v>26</v>
      </c>
      <c r="C111" s="126">
        <f t="shared" si="3"/>
        <v>44205</v>
      </c>
      <c r="D111" s="127">
        <f t="shared" si="4"/>
        <v>1</v>
      </c>
      <c r="E111" s="127">
        <f ca="1">OFFSET('Caja Bar'!B$1,$B111,($A111-1)*9,1,1)</f>
        <v>0</v>
      </c>
      <c r="F111" s="129">
        <f ca="1">OFFSET('Caja Bar'!B$1,$B111,($A111-1)*9+3,1,1)</f>
        <v>0</v>
      </c>
    </row>
    <row r="112" spans="1:6" x14ac:dyDescent="0.25">
      <c r="A112" s="29">
        <v>9</v>
      </c>
      <c r="B112" s="29">
        <v>27</v>
      </c>
      <c r="C112" s="126">
        <f t="shared" si="3"/>
        <v>44205</v>
      </c>
      <c r="D112" s="127">
        <f t="shared" si="4"/>
        <v>1</v>
      </c>
      <c r="E112" s="127">
        <f ca="1">OFFSET('Caja Bar'!B$1,$B112,($A112-1)*9,1,1)</f>
        <v>0</v>
      </c>
      <c r="F112" s="129">
        <f ca="1">OFFSET('Caja Bar'!B$1,$B112,($A112-1)*9+3,1,1)</f>
        <v>0</v>
      </c>
    </row>
    <row r="113" spans="1:6" x14ac:dyDescent="0.25">
      <c r="A113" s="29">
        <v>9</v>
      </c>
      <c r="B113" s="29">
        <v>28</v>
      </c>
      <c r="C113" s="126">
        <f t="shared" si="3"/>
        <v>44205</v>
      </c>
      <c r="D113" s="127">
        <f t="shared" si="4"/>
        <v>1</v>
      </c>
      <c r="E113" s="127">
        <f ca="1">OFFSET('Caja Bar'!B$1,$B113,($A113-1)*9,1,1)</f>
        <v>0</v>
      </c>
      <c r="F113" s="129">
        <f ca="1">OFFSET('Caja Bar'!B$1,$B113,($A113-1)*9+3,1,1)</f>
        <v>0</v>
      </c>
    </row>
    <row r="114" spans="1:6" x14ac:dyDescent="0.25">
      <c r="A114" s="29">
        <v>9</v>
      </c>
      <c r="B114" s="29">
        <v>29</v>
      </c>
      <c r="C114" s="126">
        <f t="shared" si="3"/>
        <v>44205</v>
      </c>
      <c r="D114" s="127">
        <f t="shared" si="4"/>
        <v>1</v>
      </c>
      <c r="E114" s="127">
        <f ca="1">OFFSET('Caja Bar'!B$1,$B114,($A114-1)*9,1,1)</f>
        <v>0</v>
      </c>
      <c r="F114" s="129">
        <f ca="1">OFFSET('Caja Bar'!B$1,$B114,($A114-1)*9+3,1,1)</f>
        <v>0</v>
      </c>
    </row>
    <row r="115" spans="1:6" x14ac:dyDescent="0.25">
      <c r="A115" s="29">
        <v>9</v>
      </c>
      <c r="B115" s="29">
        <v>31</v>
      </c>
      <c r="C115" s="126">
        <f t="shared" si="3"/>
        <v>44205</v>
      </c>
      <c r="D115" s="127">
        <f t="shared" si="4"/>
        <v>2</v>
      </c>
      <c r="E115" s="127">
        <f ca="1">OFFSET('Caja Bar'!B$1,$B115,($A115-1)*9,1,1)</f>
        <v>0</v>
      </c>
      <c r="F115" s="129">
        <f ca="1">OFFSET('Caja Bar'!B$1,$B115,($A115-1)*9+3,1,1)</f>
        <v>0</v>
      </c>
    </row>
    <row r="116" spans="1:6" x14ac:dyDescent="0.25">
      <c r="A116" s="29">
        <v>9</v>
      </c>
      <c r="B116" s="29">
        <v>32</v>
      </c>
      <c r="C116" s="126">
        <f t="shared" si="3"/>
        <v>44205</v>
      </c>
      <c r="D116" s="127">
        <f t="shared" si="4"/>
        <v>2</v>
      </c>
      <c r="E116" s="127">
        <f ca="1">OFFSET('Caja Bar'!B$1,$B116,($A116-1)*9,1,1)</f>
        <v>0</v>
      </c>
      <c r="F116" s="129">
        <f ca="1">OFFSET('Caja Bar'!B$1,$B116,($A116-1)*9+3,1,1)</f>
        <v>0</v>
      </c>
    </row>
    <row r="117" spans="1:6" x14ac:dyDescent="0.25">
      <c r="A117" s="29">
        <v>9</v>
      </c>
      <c r="B117" s="29">
        <v>33</v>
      </c>
      <c r="C117" s="126">
        <f t="shared" si="3"/>
        <v>44205</v>
      </c>
      <c r="D117" s="127">
        <f t="shared" si="4"/>
        <v>2</v>
      </c>
      <c r="E117" s="127">
        <f ca="1">OFFSET('Caja Bar'!B$1,$B117,($A117-1)*9,1,1)</f>
        <v>0</v>
      </c>
      <c r="F117" s="129">
        <f ca="1">OFFSET('Caja Bar'!B$1,$B117,($A117-1)*9+3,1,1)</f>
        <v>0</v>
      </c>
    </row>
    <row r="118" spans="1:6" x14ac:dyDescent="0.25">
      <c r="A118" s="29">
        <v>9</v>
      </c>
      <c r="B118" s="29">
        <v>34</v>
      </c>
      <c r="C118" s="126">
        <f t="shared" si="3"/>
        <v>44205</v>
      </c>
      <c r="D118" s="127">
        <f t="shared" si="4"/>
        <v>2</v>
      </c>
      <c r="E118" s="127">
        <f ca="1">OFFSET('Caja Bar'!B$1,$B118,($A118-1)*9,1,1)</f>
        <v>0</v>
      </c>
      <c r="F118" s="129">
        <f ca="1">OFFSET('Caja Bar'!B$1,$B118,($A118-1)*9+3,1,1)</f>
        <v>0</v>
      </c>
    </row>
    <row r="119" spans="1:6" x14ac:dyDescent="0.25">
      <c r="A119" s="29">
        <v>10</v>
      </c>
      <c r="B119" s="29">
        <v>21</v>
      </c>
      <c r="C119" s="126">
        <f t="shared" si="3"/>
        <v>44206</v>
      </c>
      <c r="D119" s="127">
        <f t="shared" si="4"/>
        <v>1</v>
      </c>
      <c r="E119" s="127">
        <f ca="1">OFFSET('Caja Bar'!B$1,$B119,($A119-1)*9,1,1)</f>
        <v>0</v>
      </c>
      <c r="F119" s="129">
        <f ca="1">OFFSET('Caja Bar'!B$1,$B119,($A119-1)*9+3,1,1)</f>
        <v>0</v>
      </c>
    </row>
    <row r="120" spans="1:6" x14ac:dyDescent="0.25">
      <c r="A120" s="29">
        <v>10</v>
      </c>
      <c r="B120" s="29">
        <v>22</v>
      </c>
      <c r="C120" s="126">
        <f t="shared" si="3"/>
        <v>44206</v>
      </c>
      <c r="D120" s="127">
        <f t="shared" si="4"/>
        <v>1</v>
      </c>
      <c r="E120" s="127">
        <f ca="1">OFFSET('Caja Bar'!B$1,$B120,($A120-1)*9,1,1)</f>
        <v>0</v>
      </c>
      <c r="F120" s="129">
        <f ca="1">OFFSET('Caja Bar'!B$1,$B120,($A120-1)*9+3,1,1)</f>
        <v>0</v>
      </c>
    </row>
    <row r="121" spans="1:6" x14ac:dyDescent="0.25">
      <c r="A121" s="29">
        <v>10</v>
      </c>
      <c r="B121" s="29">
        <v>23</v>
      </c>
      <c r="C121" s="126">
        <f t="shared" si="3"/>
        <v>44206</v>
      </c>
      <c r="D121" s="127">
        <f t="shared" si="4"/>
        <v>1</v>
      </c>
      <c r="E121" s="127">
        <f ca="1">OFFSET('Caja Bar'!B$1,$B121,($A121-1)*9,1,1)</f>
        <v>0</v>
      </c>
      <c r="F121" s="129">
        <f ca="1">OFFSET('Caja Bar'!B$1,$B121,($A121-1)*9+3,1,1)</f>
        <v>0</v>
      </c>
    </row>
    <row r="122" spans="1:6" x14ac:dyDescent="0.25">
      <c r="A122" s="29">
        <v>10</v>
      </c>
      <c r="B122" s="29">
        <v>24</v>
      </c>
      <c r="C122" s="126">
        <f t="shared" si="3"/>
        <v>44206</v>
      </c>
      <c r="D122" s="127">
        <f t="shared" si="4"/>
        <v>1</v>
      </c>
      <c r="E122" s="127">
        <f ca="1">OFFSET('Caja Bar'!B$1,$B122,($A122-1)*9,1,1)</f>
        <v>0</v>
      </c>
      <c r="F122" s="129">
        <f ca="1">OFFSET('Caja Bar'!B$1,$B122,($A122-1)*9+3,1,1)</f>
        <v>0</v>
      </c>
    </row>
    <row r="123" spans="1:6" x14ac:dyDescent="0.25">
      <c r="A123" s="29">
        <v>10</v>
      </c>
      <c r="B123" s="29">
        <v>25</v>
      </c>
      <c r="C123" s="126">
        <f t="shared" si="3"/>
        <v>44206</v>
      </c>
      <c r="D123" s="127">
        <f t="shared" si="4"/>
        <v>1</v>
      </c>
      <c r="E123" s="127">
        <f ca="1">OFFSET('Caja Bar'!B$1,$B123,($A123-1)*9,1,1)</f>
        <v>0</v>
      </c>
      <c r="F123" s="129">
        <f ca="1">OFFSET('Caja Bar'!B$1,$B123,($A123-1)*9+3,1,1)</f>
        <v>0</v>
      </c>
    </row>
    <row r="124" spans="1:6" x14ac:dyDescent="0.25">
      <c r="A124" s="29">
        <v>10</v>
      </c>
      <c r="B124" s="29">
        <v>26</v>
      </c>
      <c r="C124" s="126">
        <f t="shared" si="3"/>
        <v>44206</v>
      </c>
      <c r="D124" s="127">
        <f t="shared" si="4"/>
        <v>1</v>
      </c>
      <c r="E124" s="127">
        <f ca="1">OFFSET('Caja Bar'!B$1,$B124,($A124-1)*9,1,1)</f>
        <v>0</v>
      </c>
      <c r="F124" s="129">
        <f ca="1">OFFSET('Caja Bar'!B$1,$B124,($A124-1)*9+3,1,1)</f>
        <v>0</v>
      </c>
    </row>
    <row r="125" spans="1:6" x14ac:dyDescent="0.25">
      <c r="A125" s="29">
        <v>10</v>
      </c>
      <c r="B125" s="29">
        <v>27</v>
      </c>
      <c r="C125" s="126">
        <f t="shared" si="3"/>
        <v>44206</v>
      </c>
      <c r="D125" s="127">
        <f t="shared" si="4"/>
        <v>1</v>
      </c>
      <c r="E125" s="127">
        <f ca="1">OFFSET('Caja Bar'!B$1,$B125,($A125-1)*9,1,1)</f>
        <v>0</v>
      </c>
      <c r="F125" s="129">
        <f ca="1">OFFSET('Caja Bar'!B$1,$B125,($A125-1)*9+3,1,1)</f>
        <v>0</v>
      </c>
    </row>
    <row r="126" spans="1:6" x14ac:dyDescent="0.25">
      <c r="A126" s="29">
        <v>10</v>
      </c>
      <c r="B126" s="29">
        <v>28</v>
      </c>
      <c r="C126" s="126">
        <f t="shared" si="3"/>
        <v>44206</v>
      </c>
      <c r="D126" s="127">
        <f t="shared" si="4"/>
        <v>1</v>
      </c>
      <c r="E126" s="127">
        <f ca="1">OFFSET('Caja Bar'!B$1,$B126,($A126-1)*9,1,1)</f>
        <v>0</v>
      </c>
      <c r="F126" s="129">
        <f ca="1">OFFSET('Caja Bar'!B$1,$B126,($A126-1)*9+3,1,1)</f>
        <v>0</v>
      </c>
    </row>
    <row r="127" spans="1:6" x14ac:dyDescent="0.25">
      <c r="A127" s="29">
        <v>10</v>
      </c>
      <c r="B127" s="29">
        <v>29</v>
      </c>
      <c r="C127" s="126">
        <f t="shared" si="3"/>
        <v>44206</v>
      </c>
      <c r="D127" s="127">
        <f t="shared" si="4"/>
        <v>1</v>
      </c>
      <c r="E127" s="127">
        <f ca="1">OFFSET('Caja Bar'!B$1,$B127,($A127-1)*9,1,1)</f>
        <v>0</v>
      </c>
      <c r="F127" s="129">
        <f ca="1">OFFSET('Caja Bar'!B$1,$B127,($A127-1)*9+3,1,1)</f>
        <v>0</v>
      </c>
    </row>
    <row r="128" spans="1:6" x14ac:dyDescent="0.25">
      <c r="A128" s="29">
        <v>10</v>
      </c>
      <c r="B128" s="29">
        <v>31</v>
      </c>
      <c r="C128" s="126">
        <f t="shared" si="3"/>
        <v>44206</v>
      </c>
      <c r="D128" s="127">
        <f t="shared" si="4"/>
        <v>2</v>
      </c>
      <c r="E128" s="127">
        <f ca="1">OFFSET('Caja Bar'!B$1,$B128,($A128-1)*9,1,1)</f>
        <v>0</v>
      </c>
      <c r="F128" s="129">
        <f ca="1">OFFSET('Caja Bar'!B$1,$B128,($A128-1)*9+3,1,1)</f>
        <v>0</v>
      </c>
    </row>
    <row r="129" spans="1:6" x14ac:dyDescent="0.25">
      <c r="A129" s="29">
        <v>10</v>
      </c>
      <c r="B129" s="29">
        <v>32</v>
      </c>
      <c r="C129" s="126">
        <f t="shared" si="3"/>
        <v>44206</v>
      </c>
      <c r="D129" s="127">
        <f t="shared" si="4"/>
        <v>2</v>
      </c>
      <c r="E129" s="127">
        <f ca="1">OFFSET('Caja Bar'!B$1,$B129,($A129-1)*9,1,1)</f>
        <v>0</v>
      </c>
      <c r="F129" s="129">
        <f ca="1">OFFSET('Caja Bar'!B$1,$B129,($A129-1)*9+3,1,1)</f>
        <v>0</v>
      </c>
    </row>
    <row r="130" spans="1:6" x14ac:dyDescent="0.25">
      <c r="A130" s="29">
        <v>10</v>
      </c>
      <c r="B130" s="29">
        <v>33</v>
      </c>
      <c r="C130" s="126">
        <f t="shared" si="3"/>
        <v>44206</v>
      </c>
      <c r="D130" s="127">
        <f t="shared" si="4"/>
        <v>2</v>
      </c>
      <c r="E130" s="127">
        <f ca="1">OFFSET('Caja Bar'!B$1,$B130,($A130-1)*9,1,1)</f>
        <v>0</v>
      </c>
      <c r="F130" s="129">
        <f ca="1">OFFSET('Caja Bar'!B$1,$B130,($A130-1)*9+3,1,1)</f>
        <v>0</v>
      </c>
    </row>
    <row r="131" spans="1:6" x14ac:dyDescent="0.25">
      <c r="A131" s="29">
        <v>10</v>
      </c>
      <c r="B131" s="29">
        <v>34</v>
      </c>
      <c r="C131" s="126">
        <f t="shared" si="3"/>
        <v>44206</v>
      </c>
      <c r="D131" s="127">
        <f t="shared" si="4"/>
        <v>2</v>
      </c>
      <c r="E131" s="127">
        <f ca="1">OFFSET('Caja Bar'!B$1,$B131,($A131-1)*9,1,1)</f>
        <v>0</v>
      </c>
      <c r="F131" s="129">
        <f ca="1">OFFSET('Caja Bar'!B$1,$B131,($A131-1)*9+3,1,1)</f>
        <v>0</v>
      </c>
    </row>
    <row r="132" spans="1:6" x14ac:dyDescent="0.25">
      <c r="A132" s="29">
        <v>11</v>
      </c>
      <c r="B132" s="29">
        <v>21</v>
      </c>
      <c r="C132" s="126">
        <f t="shared" si="3"/>
        <v>44207</v>
      </c>
      <c r="D132" s="127">
        <f t="shared" si="4"/>
        <v>1</v>
      </c>
      <c r="E132" s="127">
        <f ca="1">OFFSET('Caja Bar'!B$1,$B132,($A132-1)*9,1,1)</f>
        <v>0</v>
      </c>
      <c r="F132" s="129">
        <f ca="1">OFFSET('Caja Bar'!B$1,$B132,($A132-1)*9+3,1,1)</f>
        <v>0</v>
      </c>
    </row>
    <row r="133" spans="1:6" x14ac:dyDescent="0.25">
      <c r="A133" s="29">
        <v>11</v>
      </c>
      <c r="B133" s="29">
        <v>22</v>
      </c>
      <c r="C133" s="126">
        <f t="shared" si="3"/>
        <v>44207</v>
      </c>
      <c r="D133" s="127">
        <f t="shared" si="4"/>
        <v>1</v>
      </c>
      <c r="E133" s="127">
        <f ca="1">OFFSET('Caja Bar'!B$1,$B133,($A133-1)*9,1,1)</f>
        <v>0</v>
      </c>
      <c r="F133" s="129">
        <f ca="1">OFFSET('Caja Bar'!B$1,$B133,($A133-1)*9+3,1,1)</f>
        <v>0</v>
      </c>
    </row>
    <row r="134" spans="1:6" x14ac:dyDescent="0.25">
      <c r="A134" s="29">
        <v>11</v>
      </c>
      <c r="B134" s="29">
        <v>23</v>
      </c>
      <c r="C134" s="126">
        <f t="shared" si="3"/>
        <v>44207</v>
      </c>
      <c r="D134" s="127">
        <f t="shared" si="4"/>
        <v>1</v>
      </c>
      <c r="E134" s="127">
        <f ca="1">OFFSET('Caja Bar'!B$1,$B134,($A134-1)*9,1,1)</f>
        <v>0</v>
      </c>
      <c r="F134" s="129">
        <f ca="1">OFFSET('Caja Bar'!B$1,$B134,($A134-1)*9+3,1,1)</f>
        <v>0</v>
      </c>
    </row>
    <row r="135" spans="1:6" x14ac:dyDescent="0.25">
      <c r="A135" s="29">
        <v>11</v>
      </c>
      <c r="B135" s="29">
        <v>24</v>
      </c>
      <c r="C135" s="126">
        <f t="shared" si="3"/>
        <v>44207</v>
      </c>
      <c r="D135" s="127">
        <f t="shared" si="4"/>
        <v>1</v>
      </c>
      <c r="E135" s="127">
        <f ca="1">OFFSET('Caja Bar'!B$1,$B135,($A135-1)*9,1,1)</f>
        <v>0</v>
      </c>
      <c r="F135" s="129">
        <f ca="1">OFFSET('Caja Bar'!B$1,$B135,($A135-1)*9+3,1,1)</f>
        <v>0</v>
      </c>
    </row>
    <row r="136" spans="1:6" x14ac:dyDescent="0.25">
      <c r="A136" s="29">
        <v>11</v>
      </c>
      <c r="B136" s="29">
        <v>25</v>
      </c>
      <c r="C136" s="126">
        <f t="shared" si="3"/>
        <v>44207</v>
      </c>
      <c r="D136" s="127">
        <f t="shared" si="4"/>
        <v>1</v>
      </c>
      <c r="E136" s="127">
        <f ca="1">OFFSET('Caja Bar'!B$1,$B136,($A136-1)*9,1,1)</f>
        <v>0</v>
      </c>
      <c r="F136" s="129">
        <f ca="1">OFFSET('Caja Bar'!B$1,$B136,($A136-1)*9+3,1,1)</f>
        <v>0</v>
      </c>
    </row>
    <row r="137" spans="1:6" x14ac:dyDescent="0.25">
      <c r="A137" s="29">
        <v>11</v>
      </c>
      <c r="B137" s="29">
        <v>26</v>
      </c>
      <c r="C137" s="126">
        <f t="shared" si="3"/>
        <v>44207</v>
      </c>
      <c r="D137" s="127">
        <f t="shared" si="4"/>
        <v>1</v>
      </c>
      <c r="E137" s="127">
        <f ca="1">OFFSET('Caja Bar'!B$1,$B137,($A137-1)*9,1,1)</f>
        <v>0</v>
      </c>
      <c r="F137" s="129">
        <f ca="1">OFFSET('Caja Bar'!B$1,$B137,($A137-1)*9+3,1,1)</f>
        <v>0</v>
      </c>
    </row>
    <row r="138" spans="1:6" x14ac:dyDescent="0.25">
      <c r="A138" s="29">
        <v>11</v>
      </c>
      <c r="B138" s="29">
        <v>27</v>
      </c>
      <c r="C138" s="126">
        <f t="shared" si="3"/>
        <v>44207</v>
      </c>
      <c r="D138" s="127">
        <f t="shared" si="4"/>
        <v>1</v>
      </c>
      <c r="E138" s="127">
        <f ca="1">OFFSET('Caja Bar'!B$1,$B138,($A138-1)*9,1,1)</f>
        <v>0</v>
      </c>
      <c r="F138" s="129">
        <f ca="1">OFFSET('Caja Bar'!B$1,$B138,($A138-1)*9+3,1,1)</f>
        <v>0</v>
      </c>
    </row>
    <row r="139" spans="1:6" x14ac:dyDescent="0.25">
      <c r="A139" s="29">
        <v>11</v>
      </c>
      <c r="B139" s="29">
        <v>28</v>
      </c>
      <c r="C139" s="126">
        <f t="shared" si="3"/>
        <v>44207</v>
      </c>
      <c r="D139" s="127">
        <f t="shared" si="4"/>
        <v>1</v>
      </c>
      <c r="E139" s="127">
        <f ca="1">OFFSET('Caja Bar'!B$1,$B139,($A139-1)*9,1,1)</f>
        <v>0</v>
      </c>
      <c r="F139" s="129">
        <f ca="1">OFFSET('Caja Bar'!B$1,$B139,($A139-1)*9+3,1,1)</f>
        <v>0</v>
      </c>
    </row>
    <row r="140" spans="1:6" x14ac:dyDescent="0.25">
      <c r="A140" s="29">
        <v>11</v>
      </c>
      <c r="B140" s="29">
        <v>29</v>
      </c>
      <c r="C140" s="126">
        <f t="shared" si="3"/>
        <v>44207</v>
      </c>
      <c r="D140" s="127">
        <f t="shared" si="4"/>
        <v>1</v>
      </c>
      <c r="E140" s="127">
        <f ca="1">OFFSET('Caja Bar'!B$1,$B140,($A140-1)*9,1,1)</f>
        <v>0</v>
      </c>
      <c r="F140" s="129">
        <f ca="1">OFFSET('Caja Bar'!B$1,$B140,($A140-1)*9+3,1,1)</f>
        <v>0</v>
      </c>
    </row>
    <row r="141" spans="1:6" x14ac:dyDescent="0.25">
      <c r="A141" s="29">
        <v>11</v>
      </c>
      <c r="B141" s="29">
        <v>31</v>
      </c>
      <c r="C141" s="126">
        <f t="shared" si="3"/>
        <v>44207</v>
      </c>
      <c r="D141" s="127">
        <f t="shared" si="4"/>
        <v>2</v>
      </c>
      <c r="E141" s="127">
        <f ca="1">OFFSET('Caja Bar'!B$1,$B141,($A141-1)*9,1,1)</f>
        <v>0</v>
      </c>
      <c r="F141" s="129">
        <f ca="1">OFFSET('Caja Bar'!B$1,$B141,($A141-1)*9+3,1,1)</f>
        <v>0</v>
      </c>
    </row>
    <row r="142" spans="1:6" x14ac:dyDescent="0.25">
      <c r="A142" s="29">
        <v>11</v>
      </c>
      <c r="B142" s="29">
        <v>32</v>
      </c>
      <c r="C142" s="126">
        <f t="shared" si="3"/>
        <v>44207</v>
      </c>
      <c r="D142" s="127">
        <f t="shared" si="4"/>
        <v>2</v>
      </c>
      <c r="E142" s="127">
        <f ca="1">OFFSET('Caja Bar'!B$1,$B142,($A142-1)*9,1,1)</f>
        <v>0</v>
      </c>
      <c r="F142" s="129">
        <f ca="1">OFFSET('Caja Bar'!B$1,$B142,($A142-1)*9+3,1,1)</f>
        <v>0</v>
      </c>
    </row>
    <row r="143" spans="1:6" x14ac:dyDescent="0.25">
      <c r="A143" s="29">
        <v>11</v>
      </c>
      <c r="B143" s="29">
        <v>33</v>
      </c>
      <c r="C143" s="126">
        <f t="shared" si="3"/>
        <v>44207</v>
      </c>
      <c r="D143" s="127">
        <f t="shared" si="4"/>
        <v>2</v>
      </c>
      <c r="E143" s="127">
        <f ca="1">OFFSET('Caja Bar'!B$1,$B143,($A143-1)*9,1,1)</f>
        <v>0</v>
      </c>
      <c r="F143" s="129">
        <f ca="1">OFFSET('Caja Bar'!B$1,$B143,($A143-1)*9+3,1,1)</f>
        <v>0</v>
      </c>
    </row>
    <row r="144" spans="1:6" x14ac:dyDescent="0.25">
      <c r="A144" s="29">
        <v>11</v>
      </c>
      <c r="B144" s="29">
        <v>34</v>
      </c>
      <c r="C144" s="126">
        <f t="shared" ref="C144:C207" si="5">C131+1</f>
        <v>44207</v>
      </c>
      <c r="D144" s="127">
        <f t="shared" ref="D144:D207" si="6">D131</f>
        <v>2</v>
      </c>
      <c r="E144" s="127">
        <f ca="1">OFFSET('Caja Bar'!B$1,$B144,($A144-1)*9,1,1)</f>
        <v>0</v>
      </c>
      <c r="F144" s="129">
        <f ca="1">OFFSET('Caja Bar'!B$1,$B144,($A144-1)*9+3,1,1)</f>
        <v>0</v>
      </c>
    </row>
    <row r="145" spans="1:6" x14ac:dyDescent="0.25">
      <c r="A145" s="29">
        <v>12</v>
      </c>
      <c r="B145" s="29">
        <v>21</v>
      </c>
      <c r="C145" s="126">
        <f t="shared" si="5"/>
        <v>44208</v>
      </c>
      <c r="D145" s="127">
        <f t="shared" si="6"/>
        <v>1</v>
      </c>
      <c r="E145" s="127">
        <f ca="1">OFFSET('Caja Bar'!B$1,$B145,($A145-1)*9,1,1)</f>
        <v>0</v>
      </c>
      <c r="F145" s="129">
        <f ca="1">OFFSET('Caja Bar'!B$1,$B145,($A145-1)*9+3,1,1)</f>
        <v>0</v>
      </c>
    </row>
    <row r="146" spans="1:6" x14ac:dyDescent="0.25">
      <c r="A146" s="29">
        <v>12</v>
      </c>
      <c r="B146" s="29">
        <v>22</v>
      </c>
      <c r="C146" s="126">
        <f t="shared" si="5"/>
        <v>44208</v>
      </c>
      <c r="D146" s="127">
        <f t="shared" si="6"/>
        <v>1</v>
      </c>
      <c r="E146" s="127">
        <f ca="1">OFFSET('Caja Bar'!B$1,$B146,($A146-1)*9,1,1)</f>
        <v>0</v>
      </c>
      <c r="F146" s="129">
        <f ca="1">OFFSET('Caja Bar'!B$1,$B146,($A146-1)*9+3,1,1)</f>
        <v>0</v>
      </c>
    </row>
    <row r="147" spans="1:6" x14ac:dyDescent="0.25">
      <c r="A147" s="29">
        <v>12</v>
      </c>
      <c r="B147" s="29">
        <v>23</v>
      </c>
      <c r="C147" s="126">
        <f t="shared" si="5"/>
        <v>44208</v>
      </c>
      <c r="D147" s="127">
        <f t="shared" si="6"/>
        <v>1</v>
      </c>
      <c r="E147" s="127">
        <f ca="1">OFFSET('Caja Bar'!B$1,$B147,($A147-1)*9,1,1)</f>
        <v>0</v>
      </c>
      <c r="F147" s="129">
        <f ca="1">OFFSET('Caja Bar'!B$1,$B147,($A147-1)*9+3,1,1)</f>
        <v>0</v>
      </c>
    </row>
    <row r="148" spans="1:6" x14ac:dyDescent="0.25">
      <c r="A148" s="29">
        <v>12</v>
      </c>
      <c r="B148" s="29">
        <v>24</v>
      </c>
      <c r="C148" s="126">
        <f t="shared" si="5"/>
        <v>44208</v>
      </c>
      <c r="D148" s="127">
        <f t="shared" si="6"/>
        <v>1</v>
      </c>
      <c r="E148" s="127">
        <f ca="1">OFFSET('Caja Bar'!B$1,$B148,($A148-1)*9,1,1)</f>
        <v>0</v>
      </c>
      <c r="F148" s="129">
        <f ca="1">OFFSET('Caja Bar'!B$1,$B148,($A148-1)*9+3,1,1)</f>
        <v>0</v>
      </c>
    </row>
    <row r="149" spans="1:6" x14ac:dyDescent="0.25">
      <c r="A149" s="29">
        <v>12</v>
      </c>
      <c r="B149" s="29">
        <v>25</v>
      </c>
      <c r="C149" s="126">
        <f t="shared" si="5"/>
        <v>44208</v>
      </c>
      <c r="D149" s="127">
        <f t="shared" si="6"/>
        <v>1</v>
      </c>
      <c r="E149" s="127">
        <f ca="1">OFFSET('Caja Bar'!B$1,$B149,($A149-1)*9,1,1)</f>
        <v>0</v>
      </c>
      <c r="F149" s="129">
        <f ca="1">OFFSET('Caja Bar'!B$1,$B149,($A149-1)*9+3,1,1)</f>
        <v>0</v>
      </c>
    </row>
    <row r="150" spans="1:6" x14ac:dyDescent="0.25">
      <c r="A150" s="29">
        <v>12</v>
      </c>
      <c r="B150" s="29">
        <v>26</v>
      </c>
      <c r="C150" s="126">
        <f t="shared" si="5"/>
        <v>44208</v>
      </c>
      <c r="D150" s="127">
        <f t="shared" si="6"/>
        <v>1</v>
      </c>
      <c r="E150" s="127">
        <f ca="1">OFFSET('Caja Bar'!B$1,$B150,($A150-1)*9,1,1)</f>
        <v>0</v>
      </c>
      <c r="F150" s="129">
        <f ca="1">OFFSET('Caja Bar'!B$1,$B150,($A150-1)*9+3,1,1)</f>
        <v>0</v>
      </c>
    </row>
    <row r="151" spans="1:6" x14ac:dyDescent="0.25">
      <c r="A151" s="29">
        <v>12</v>
      </c>
      <c r="B151" s="29">
        <v>27</v>
      </c>
      <c r="C151" s="126">
        <f t="shared" si="5"/>
        <v>44208</v>
      </c>
      <c r="D151" s="127">
        <f t="shared" si="6"/>
        <v>1</v>
      </c>
      <c r="E151" s="127">
        <f ca="1">OFFSET('Caja Bar'!B$1,$B151,($A151-1)*9,1,1)</f>
        <v>0</v>
      </c>
      <c r="F151" s="129">
        <f ca="1">OFFSET('Caja Bar'!B$1,$B151,($A151-1)*9+3,1,1)</f>
        <v>0</v>
      </c>
    </row>
    <row r="152" spans="1:6" x14ac:dyDescent="0.25">
      <c r="A152" s="29">
        <v>12</v>
      </c>
      <c r="B152" s="29">
        <v>28</v>
      </c>
      <c r="C152" s="126">
        <f t="shared" si="5"/>
        <v>44208</v>
      </c>
      <c r="D152" s="127">
        <f t="shared" si="6"/>
        <v>1</v>
      </c>
      <c r="E152" s="127">
        <f ca="1">OFFSET('Caja Bar'!B$1,$B152,($A152-1)*9,1,1)</f>
        <v>0</v>
      </c>
      <c r="F152" s="129">
        <f ca="1">OFFSET('Caja Bar'!B$1,$B152,($A152-1)*9+3,1,1)</f>
        <v>0</v>
      </c>
    </row>
    <row r="153" spans="1:6" x14ac:dyDescent="0.25">
      <c r="A153" s="29">
        <v>12</v>
      </c>
      <c r="B153" s="29">
        <v>29</v>
      </c>
      <c r="C153" s="126">
        <f t="shared" si="5"/>
        <v>44208</v>
      </c>
      <c r="D153" s="127">
        <f t="shared" si="6"/>
        <v>1</v>
      </c>
      <c r="E153" s="127">
        <f ca="1">OFFSET('Caja Bar'!B$1,$B153,($A153-1)*9,1,1)</f>
        <v>0</v>
      </c>
      <c r="F153" s="129">
        <f ca="1">OFFSET('Caja Bar'!B$1,$B153,($A153-1)*9+3,1,1)</f>
        <v>0</v>
      </c>
    </row>
    <row r="154" spans="1:6" x14ac:dyDescent="0.25">
      <c r="A154" s="29">
        <v>12</v>
      </c>
      <c r="B154" s="29">
        <v>31</v>
      </c>
      <c r="C154" s="126">
        <f t="shared" si="5"/>
        <v>44208</v>
      </c>
      <c r="D154" s="127">
        <f t="shared" si="6"/>
        <v>2</v>
      </c>
      <c r="E154" s="127">
        <f ca="1">OFFSET('Caja Bar'!B$1,$B154,($A154-1)*9,1,1)</f>
        <v>0</v>
      </c>
      <c r="F154" s="129">
        <f ca="1">OFFSET('Caja Bar'!B$1,$B154,($A154-1)*9+3,1,1)</f>
        <v>0</v>
      </c>
    </row>
    <row r="155" spans="1:6" x14ac:dyDescent="0.25">
      <c r="A155" s="29">
        <v>12</v>
      </c>
      <c r="B155" s="29">
        <v>32</v>
      </c>
      <c r="C155" s="126">
        <f t="shared" si="5"/>
        <v>44208</v>
      </c>
      <c r="D155" s="127">
        <f t="shared" si="6"/>
        <v>2</v>
      </c>
      <c r="E155" s="127">
        <f ca="1">OFFSET('Caja Bar'!B$1,$B155,($A155-1)*9,1,1)</f>
        <v>0</v>
      </c>
      <c r="F155" s="129">
        <f ca="1">OFFSET('Caja Bar'!B$1,$B155,($A155-1)*9+3,1,1)</f>
        <v>0</v>
      </c>
    </row>
    <row r="156" spans="1:6" x14ac:dyDescent="0.25">
      <c r="A156" s="29">
        <v>12</v>
      </c>
      <c r="B156" s="29">
        <v>33</v>
      </c>
      <c r="C156" s="126">
        <f t="shared" si="5"/>
        <v>44208</v>
      </c>
      <c r="D156" s="127">
        <f t="shared" si="6"/>
        <v>2</v>
      </c>
      <c r="E156" s="127">
        <f ca="1">OFFSET('Caja Bar'!B$1,$B156,($A156-1)*9,1,1)</f>
        <v>0</v>
      </c>
      <c r="F156" s="129">
        <f ca="1">OFFSET('Caja Bar'!B$1,$B156,($A156-1)*9+3,1,1)</f>
        <v>0</v>
      </c>
    </row>
    <row r="157" spans="1:6" x14ac:dyDescent="0.25">
      <c r="A157" s="29">
        <v>12</v>
      </c>
      <c r="B157" s="29">
        <v>34</v>
      </c>
      <c r="C157" s="126">
        <f t="shared" si="5"/>
        <v>44208</v>
      </c>
      <c r="D157" s="127">
        <f t="shared" si="6"/>
        <v>2</v>
      </c>
      <c r="E157" s="127">
        <f ca="1">OFFSET('Caja Bar'!B$1,$B157,($A157-1)*9,1,1)</f>
        <v>0</v>
      </c>
      <c r="F157" s="129">
        <f ca="1">OFFSET('Caja Bar'!B$1,$B157,($A157-1)*9+3,1,1)</f>
        <v>0</v>
      </c>
    </row>
    <row r="158" spans="1:6" x14ac:dyDescent="0.25">
      <c r="A158" s="29">
        <v>13</v>
      </c>
      <c r="B158" s="29">
        <v>21</v>
      </c>
      <c r="C158" s="126">
        <f t="shared" si="5"/>
        <v>44209</v>
      </c>
      <c r="D158" s="127">
        <f t="shared" si="6"/>
        <v>1</v>
      </c>
      <c r="E158" s="127">
        <f ca="1">OFFSET('Caja Bar'!B$1,$B158,($A158-1)*9,1,1)</f>
        <v>0</v>
      </c>
      <c r="F158" s="129">
        <f ca="1">OFFSET('Caja Bar'!B$1,$B158,($A158-1)*9+3,1,1)</f>
        <v>0</v>
      </c>
    </row>
    <row r="159" spans="1:6" x14ac:dyDescent="0.25">
      <c r="A159" s="29">
        <v>13</v>
      </c>
      <c r="B159" s="29">
        <v>22</v>
      </c>
      <c r="C159" s="126">
        <f t="shared" si="5"/>
        <v>44209</v>
      </c>
      <c r="D159" s="127">
        <f t="shared" si="6"/>
        <v>1</v>
      </c>
      <c r="E159" s="127">
        <f ca="1">OFFSET('Caja Bar'!B$1,$B159,($A159-1)*9,1,1)</f>
        <v>0</v>
      </c>
      <c r="F159" s="129">
        <f ca="1">OFFSET('Caja Bar'!B$1,$B159,($A159-1)*9+3,1,1)</f>
        <v>0</v>
      </c>
    </row>
    <row r="160" spans="1:6" x14ac:dyDescent="0.25">
      <c r="A160" s="29">
        <v>13</v>
      </c>
      <c r="B160" s="29">
        <v>23</v>
      </c>
      <c r="C160" s="126">
        <f t="shared" si="5"/>
        <v>44209</v>
      </c>
      <c r="D160" s="127">
        <f t="shared" si="6"/>
        <v>1</v>
      </c>
      <c r="E160" s="127">
        <f ca="1">OFFSET('Caja Bar'!B$1,$B160,($A160-1)*9,1,1)</f>
        <v>0</v>
      </c>
      <c r="F160" s="129">
        <f ca="1">OFFSET('Caja Bar'!B$1,$B160,($A160-1)*9+3,1,1)</f>
        <v>0</v>
      </c>
    </row>
    <row r="161" spans="1:6" x14ac:dyDescent="0.25">
      <c r="A161" s="29">
        <v>13</v>
      </c>
      <c r="B161" s="29">
        <v>24</v>
      </c>
      <c r="C161" s="126">
        <f t="shared" si="5"/>
        <v>44209</v>
      </c>
      <c r="D161" s="127">
        <f t="shared" si="6"/>
        <v>1</v>
      </c>
      <c r="E161" s="127">
        <f ca="1">OFFSET('Caja Bar'!B$1,$B161,($A161-1)*9,1,1)</f>
        <v>0</v>
      </c>
      <c r="F161" s="129">
        <f ca="1">OFFSET('Caja Bar'!B$1,$B161,($A161-1)*9+3,1,1)</f>
        <v>0</v>
      </c>
    </row>
    <row r="162" spans="1:6" x14ac:dyDescent="0.25">
      <c r="A162" s="29">
        <v>13</v>
      </c>
      <c r="B162" s="29">
        <v>25</v>
      </c>
      <c r="C162" s="126">
        <f t="shared" si="5"/>
        <v>44209</v>
      </c>
      <c r="D162" s="127">
        <f t="shared" si="6"/>
        <v>1</v>
      </c>
      <c r="E162" s="127">
        <f ca="1">OFFSET('Caja Bar'!B$1,$B162,($A162-1)*9,1,1)</f>
        <v>0</v>
      </c>
      <c r="F162" s="129">
        <f ca="1">OFFSET('Caja Bar'!B$1,$B162,($A162-1)*9+3,1,1)</f>
        <v>0</v>
      </c>
    </row>
    <row r="163" spans="1:6" x14ac:dyDescent="0.25">
      <c r="A163" s="29">
        <v>13</v>
      </c>
      <c r="B163" s="29">
        <v>26</v>
      </c>
      <c r="C163" s="126">
        <f t="shared" si="5"/>
        <v>44209</v>
      </c>
      <c r="D163" s="127">
        <f t="shared" si="6"/>
        <v>1</v>
      </c>
      <c r="E163" s="127">
        <f ca="1">OFFSET('Caja Bar'!B$1,$B163,($A163-1)*9,1,1)</f>
        <v>0</v>
      </c>
      <c r="F163" s="129">
        <f ca="1">OFFSET('Caja Bar'!B$1,$B163,($A163-1)*9+3,1,1)</f>
        <v>0</v>
      </c>
    </row>
    <row r="164" spans="1:6" x14ac:dyDescent="0.25">
      <c r="A164" s="29">
        <v>13</v>
      </c>
      <c r="B164" s="29">
        <v>27</v>
      </c>
      <c r="C164" s="126">
        <f t="shared" si="5"/>
        <v>44209</v>
      </c>
      <c r="D164" s="127">
        <f t="shared" si="6"/>
        <v>1</v>
      </c>
      <c r="E164" s="127">
        <f ca="1">OFFSET('Caja Bar'!B$1,$B164,($A164-1)*9,1,1)</f>
        <v>0</v>
      </c>
      <c r="F164" s="129">
        <f ca="1">OFFSET('Caja Bar'!B$1,$B164,($A164-1)*9+3,1,1)</f>
        <v>0</v>
      </c>
    </row>
    <row r="165" spans="1:6" x14ac:dyDescent="0.25">
      <c r="A165" s="29">
        <v>13</v>
      </c>
      <c r="B165" s="29">
        <v>28</v>
      </c>
      <c r="C165" s="126">
        <f t="shared" si="5"/>
        <v>44209</v>
      </c>
      <c r="D165" s="127">
        <f t="shared" si="6"/>
        <v>1</v>
      </c>
      <c r="E165" s="127">
        <f ca="1">OFFSET('Caja Bar'!B$1,$B165,($A165-1)*9,1,1)</f>
        <v>0</v>
      </c>
      <c r="F165" s="129">
        <f ca="1">OFFSET('Caja Bar'!B$1,$B165,($A165-1)*9+3,1,1)</f>
        <v>0</v>
      </c>
    </row>
    <row r="166" spans="1:6" x14ac:dyDescent="0.25">
      <c r="A166" s="29">
        <v>13</v>
      </c>
      <c r="B166" s="29">
        <v>29</v>
      </c>
      <c r="C166" s="126">
        <f t="shared" si="5"/>
        <v>44209</v>
      </c>
      <c r="D166" s="127">
        <f t="shared" si="6"/>
        <v>1</v>
      </c>
      <c r="E166" s="127">
        <f ca="1">OFFSET('Caja Bar'!B$1,$B166,($A166-1)*9,1,1)</f>
        <v>0</v>
      </c>
      <c r="F166" s="129">
        <f ca="1">OFFSET('Caja Bar'!B$1,$B166,($A166-1)*9+3,1,1)</f>
        <v>0</v>
      </c>
    </row>
    <row r="167" spans="1:6" x14ac:dyDescent="0.25">
      <c r="A167" s="29">
        <v>13</v>
      </c>
      <c r="B167" s="29">
        <v>31</v>
      </c>
      <c r="C167" s="126">
        <f t="shared" si="5"/>
        <v>44209</v>
      </c>
      <c r="D167" s="127">
        <f t="shared" si="6"/>
        <v>2</v>
      </c>
      <c r="E167" s="127">
        <f ca="1">OFFSET('Caja Bar'!B$1,$B167,($A167-1)*9,1,1)</f>
        <v>0</v>
      </c>
      <c r="F167" s="129">
        <f ca="1">OFFSET('Caja Bar'!B$1,$B167,($A167-1)*9+3,1,1)</f>
        <v>0</v>
      </c>
    </row>
    <row r="168" spans="1:6" x14ac:dyDescent="0.25">
      <c r="A168" s="29">
        <v>13</v>
      </c>
      <c r="B168" s="29">
        <v>32</v>
      </c>
      <c r="C168" s="126">
        <f t="shared" si="5"/>
        <v>44209</v>
      </c>
      <c r="D168" s="127">
        <f t="shared" si="6"/>
        <v>2</v>
      </c>
      <c r="E168" s="127">
        <f ca="1">OFFSET('Caja Bar'!B$1,$B168,($A168-1)*9,1,1)</f>
        <v>0</v>
      </c>
      <c r="F168" s="129">
        <f ca="1">OFFSET('Caja Bar'!B$1,$B168,($A168-1)*9+3,1,1)</f>
        <v>0</v>
      </c>
    </row>
    <row r="169" spans="1:6" x14ac:dyDescent="0.25">
      <c r="A169" s="29">
        <v>13</v>
      </c>
      <c r="B169" s="29">
        <v>33</v>
      </c>
      <c r="C169" s="126">
        <f t="shared" si="5"/>
        <v>44209</v>
      </c>
      <c r="D169" s="127">
        <f t="shared" si="6"/>
        <v>2</v>
      </c>
      <c r="E169" s="127">
        <f ca="1">OFFSET('Caja Bar'!B$1,$B169,($A169-1)*9,1,1)</f>
        <v>0</v>
      </c>
      <c r="F169" s="129">
        <f ca="1">OFFSET('Caja Bar'!B$1,$B169,($A169-1)*9+3,1,1)</f>
        <v>0</v>
      </c>
    </row>
    <row r="170" spans="1:6" x14ac:dyDescent="0.25">
      <c r="A170" s="29">
        <v>13</v>
      </c>
      <c r="B170" s="29">
        <v>34</v>
      </c>
      <c r="C170" s="126">
        <f t="shared" si="5"/>
        <v>44209</v>
      </c>
      <c r="D170" s="127">
        <f t="shared" si="6"/>
        <v>2</v>
      </c>
      <c r="E170" s="127">
        <f ca="1">OFFSET('Caja Bar'!B$1,$B170,($A170-1)*9,1,1)</f>
        <v>0</v>
      </c>
      <c r="F170" s="129">
        <f ca="1">OFFSET('Caja Bar'!B$1,$B170,($A170-1)*9+3,1,1)</f>
        <v>0</v>
      </c>
    </row>
    <row r="171" spans="1:6" x14ac:dyDescent="0.25">
      <c r="A171" s="29">
        <v>14</v>
      </c>
      <c r="B171" s="29">
        <v>21</v>
      </c>
      <c r="C171" s="126">
        <f t="shared" si="5"/>
        <v>44210</v>
      </c>
      <c r="D171" s="127">
        <f t="shared" si="6"/>
        <v>1</v>
      </c>
      <c r="E171" s="127">
        <f ca="1">OFFSET('Caja Bar'!B$1,$B171,($A171-1)*9,1,1)</f>
        <v>0</v>
      </c>
      <c r="F171" s="129">
        <f ca="1">OFFSET('Caja Bar'!B$1,$B171,($A171-1)*9+3,1,1)</f>
        <v>0</v>
      </c>
    </row>
    <row r="172" spans="1:6" x14ac:dyDescent="0.25">
      <c r="A172" s="29">
        <v>14</v>
      </c>
      <c r="B172" s="29">
        <v>22</v>
      </c>
      <c r="C172" s="126">
        <f t="shared" si="5"/>
        <v>44210</v>
      </c>
      <c r="D172" s="127">
        <f t="shared" si="6"/>
        <v>1</v>
      </c>
      <c r="E172" s="127">
        <f ca="1">OFFSET('Caja Bar'!B$1,$B172,($A172-1)*9,1,1)</f>
        <v>0</v>
      </c>
      <c r="F172" s="129">
        <f ca="1">OFFSET('Caja Bar'!B$1,$B172,($A172-1)*9+3,1,1)</f>
        <v>0</v>
      </c>
    </row>
    <row r="173" spans="1:6" x14ac:dyDescent="0.25">
      <c r="A173" s="29">
        <v>14</v>
      </c>
      <c r="B173" s="29">
        <v>23</v>
      </c>
      <c r="C173" s="126">
        <f t="shared" si="5"/>
        <v>44210</v>
      </c>
      <c r="D173" s="127">
        <f t="shared" si="6"/>
        <v>1</v>
      </c>
      <c r="E173" s="127">
        <f ca="1">OFFSET('Caja Bar'!B$1,$B173,($A173-1)*9,1,1)</f>
        <v>0</v>
      </c>
      <c r="F173" s="129">
        <f ca="1">OFFSET('Caja Bar'!B$1,$B173,($A173-1)*9+3,1,1)</f>
        <v>0</v>
      </c>
    </row>
    <row r="174" spans="1:6" x14ac:dyDescent="0.25">
      <c r="A174" s="29">
        <v>14</v>
      </c>
      <c r="B174" s="29">
        <v>24</v>
      </c>
      <c r="C174" s="126">
        <f t="shared" si="5"/>
        <v>44210</v>
      </c>
      <c r="D174" s="127">
        <f t="shared" si="6"/>
        <v>1</v>
      </c>
      <c r="E174" s="127">
        <f ca="1">OFFSET('Caja Bar'!B$1,$B174,($A174-1)*9,1,1)</f>
        <v>0</v>
      </c>
      <c r="F174" s="129">
        <f ca="1">OFFSET('Caja Bar'!B$1,$B174,($A174-1)*9+3,1,1)</f>
        <v>0</v>
      </c>
    </row>
    <row r="175" spans="1:6" x14ac:dyDescent="0.25">
      <c r="A175" s="29">
        <v>14</v>
      </c>
      <c r="B175" s="29">
        <v>25</v>
      </c>
      <c r="C175" s="126">
        <f t="shared" si="5"/>
        <v>44210</v>
      </c>
      <c r="D175" s="127">
        <f t="shared" si="6"/>
        <v>1</v>
      </c>
      <c r="E175" s="127">
        <f ca="1">OFFSET('Caja Bar'!B$1,$B175,($A175-1)*9,1,1)</f>
        <v>0</v>
      </c>
      <c r="F175" s="129">
        <f ca="1">OFFSET('Caja Bar'!B$1,$B175,($A175-1)*9+3,1,1)</f>
        <v>0</v>
      </c>
    </row>
    <row r="176" spans="1:6" x14ac:dyDescent="0.25">
      <c r="A176" s="29">
        <v>14</v>
      </c>
      <c r="B176" s="29">
        <v>26</v>
      </c>
      <c r="C176" s="126">
        <f t="shared" si="5"/>
        <v>44210</v>
      </c>
      <c r="D176" s="127">
        <f t="shared" si="6"/>
        <v>1</v>
      </c>
      <c r="E176" s="127">
        <f ca="1">OFFSET('Caja Bar'!B$1,$B176,($A176-1)*9,1,1)</f>
        <v>0</v>
      </c>
      <c r="F176" s="129">
        <f ca="1">OFFSET('Caja Bar'!B$1,$B176,($A176-1)*9+3,1,1)</f>
        <v>0</v>
      </c>
    </row>
    <row r="177" spans="1:6" x14ac:dyDescent="0.25">
      <c r="A177" s="29">
        <v>14</v>
      </c>
      <c r="B177" s="29">
        <v>27</v>
      </c>
      <c r="C177" s="126">
        <f t="shared" si="5"/>
        <v>44210</v>
      </c>
      <c r="D177" s="127">
        <f t="shared" si="6"/>
        <v>1</v>
      </c>
      <c r="E177" s="127">
        <f ca="1">OFFSET('Caja Bar'!B$1,$B177,($A177-1)*9,1,1)</f>
        <v>0</v>
      </c>
      <c r="F177" s="129">
        <f ca="1">OFFSET('Caja Bar'!B$1,$B177,($A177-1)*9+3,1,1)</f>
        <v>0</v>
      </c>
    </row>
    <row r="178" spans="1:6" x14ac:dyDescent="0.25">
      <c r="A178" s="29">
        <v>14</v>
      </c>
      <c r="B178" s="29">
        <v>28</v>
      </c>
      <c r="C178" s="126">
        <f t="shared" si="5"/>
        <v>44210</v>
      </c>
      <c r="D178" s="127">
        <f t="shared" si="6"/>
        <v>1</v>
      </c>
      <c r="E178" s="127">
        <f ca="1">OFFSET('Caja Bar'!B$1,$B178,($A178-1)*9,1,1)</f>
        <v>0</v>
      </c>
      <c r="F178" s="129">
        <f ca="1">OFFSET('Caja Bar'!B$1,$B178,($A178-1)*9+3,1,1)</f>
        <v>0</v>
      </c>
    </row>
    <row r="179" spans="1:6" x14ac:dyDescent="0.25">
      <c r="A179" s="29">
        <v>14</v>
      </c>
      <c r="B179" s="29">
        <v>29</v>
      </c>
      <c r="C179" s="126">
        <f t="shared" si="5"/>
        <v>44210</v>
      </c>
      <c r="D179" s="127">
        <f t="shared" si="6"/>
        <v>1</v>
      </c>
      <c r="E179" s="127">
        <f ca="1">OFFSET('Caja Bar'!B$1,$B179,($A179-1)*9,1,1)</f>
        <v>0</v>
      </c>
      <c r="F179" s="129">
        <f ca="1">OFFSET('Caja Bar'!B$1,$B179,($A179-1)*9+3,1,1)</f>
        <v>0</v>
      </c>
    </row>
    <row r="180" spans="1:6" x14ac:dyDescent="0.25">
      <c r="A180" s="29">
        <v>14</v>
      </c>
      <c r="B180" s="29">
        <v>31</v>
      </c>
      <c r="C180" s="126">
        <f t="shared" si="5"/>
        <v>44210</v>
      </c>
      <c r="D180" s="127">
        <f t="shared" si="6"/>
        <v>2</v>
      </c>
      <c r="E180" s="127">
        <f ca="1">OFFSET('Caja Bar'!B$1,$B180,($A180-1)*9,1,1)</f>
        <v>0</v>
      </c>
      <c r="F180" s="129">
        <f ca="1">OFFSET('Caja Bar'!B$1,$B180,($A180-1)*9+3,1,1)</f>
        <v>0</v>
      </c>
    </row>
    <row r="181" spans="1:6" x14ac:dyDescent="0.25">
      <c r="A181" s="29">
        <v>14</v>
      </c>
      <c r="B181" s="29">
        <v>32</v>
      </c>
      <c r="C181" s="126">
        <f t="shared" si="5"/>
        <v>44210</v>
      </c>
      <c r="D181" s="127">
        <f t="shared" si="6"/>
        <v>2</v>
      </c>
      <c r="E181" s="127">
        <f ca="1">OFFSET('Caja Bar'!B$1,$B181,($A181-1)*9,1,1)</f>
        <v>0</v>
      </c>
      <c r="F181" s="129">
        <f ca="1">OFFSET('Caja Bar'!B$1,$B181,($A181-1)*9+3,1,1)</f>
        <v>0</v>
      </c>
    </row>
    <row r="182" spans="1:6" x14ac:dyDescent="0.25">
      <c r="A182" s="29">
        <v>14</v>
      </c>
      <c r="B182" s="29">
        <v>33</v>
      </c>
      <c r="C182" s="126">
        <f t="shared" si="5"/>
        <v>44210</v>
      </c>
      <c r="D182" s="127">
        <f t="shared" si="6"/>
        <v>2</v>
      </c>
      <c r="E182" s="127">
        <f ca="1">OFFSET('Caja Bar'!B$1,$B182,($A182-1)*9,1,1)</f>
        <v>0</v>
      </c>
      <c r="F182" s="129">
        <f ca="1">OFFSET('Caja Bar'!B$1,$B182,($A182-1)*9+3,1,1)</f>
        <v>0</v>
      </c>
    </row>
    <row r="183" spans="1:6" x14ac:dyDescent="0.25">
      <c r="A183" s="29">
        <v>14</v>
      </c>
      <c r="B183" s="29">
        <v>34</v>
      </c>
      <c r="C183" s="126">
        <f t="shared" si="5"/>
        <v>44210</v>
      </c>
      <c r="D183" s="127">
        <f t="shared" si="6"/>
        <v>2</v>
      </c>
      <c r="E183" s="127">
        <f ca="1">OFFSET('Caja Bar'!B$1,$B183,($A183-1)*9,1,1)</f>
        <v>0</v>
      </c>
      <c r="F183" s="129">
        <f ca="1">OFFSET('Caja Bar'!B$1,$B183,($A183-1)*9+3,1,1)</f>
        <v>0</v>
      </c>
    </row>
    <row r="184" spans="1:6" x14ac:dyDescent="0.25">
      <c r="A184" s="29">
        <v>15</v>
      </c>
      <c r="B184" s="29">
        <v>21</v>
      </c>
      <c r="C184" s="126">
        <f t="shared" si="5"/>
        <v>44211</v>
      </c>
      <c r="D184" s="127">
        <f t="shared" si="6"/>
        <v>1</v>
      </c>
      <c r="E184" s="127">
        <f ca="1">OFFSET('Caja Bar'!B$1,$B184,($A184-1)*9,1,1)</f>
        <v>0</v>
      </c>
      <c r="F184" s="129">
        <f ca="1">OFFSET('Caja Bar'!B$1,$B184,($A184-1)*9+3,1,1)</f>
        <v>0</v>
      </c>
    </row>
    <row r="185" spans="1:6" x14ac:dyDescent="0.25">
      <c r="A185" s="29">
        <v>15</v>
      </c>
      <c r="B185" s="29">
        <v>22</v>
      </c>
      <c r="C185" s="126">
        <f t="shared" si="5"/>
        <v>44211</v>
      </c>
      <c r="D185" s="127">
        <f t="shared" si="6"/>
        <v>1</v>
      </c>
      <c r="E185" s="127">
        <f ca="1">OFFSET('Caja Bar'!B$1,$B185,($A185-1)*9,1,1)</f>
        <v>0</v>
      </c>
      <c r="F185" s="129">
        <f ca="1">OFFSET('Caja Bar'!B$1,$B185,($A185-1)*9+3,1,1)</f>
        <v>0</v>
      </c>
    </row>
    <row r="186" spans="1:6" x14ac:dyDescent="0.25">
      <c r="A186" s="29">
        <v>15</v>
      </c>
      <c r="B186" s="29">
        <v>23</v>
      </c>
      <c r="C186" s="126">
        <f t="shared" si="5"/>
        <v>44211</v>
      </c>
      <c r="D186" s="127">
        <f t="shared" si="6"/>
        <v>1</v>
      </c>
      <c r="E186" s="127">
        <f ca="1">OFFSET('Caja Bar'!B$1,$B186,($A186-1)*9,1,1)</f>
        <v>0</v>
      </c>
      <c r="F186" s="129">
        <f ca="1">OFFSET('Caja Bar'!B$1,$B186,($A186-1)*9+3,1,1)</f>
        <v>0</v>
      </c>
    </row>
    <row r="187" spans="1:6" x14ac:dyDescent="0.25">
      <c r="A187" s="29">
        <v>15</v>
      </c>
      <c r="B187" s="29">
        <v>24</v>
      </c>
      <c r="C187" s="126">
        <f t="shared" si="5"/>
        <v>44211</v>
      </c>
      <c r="D187" s="127">
        <f t="shared" si="6"/>
        <v>1</v>
      </c>
      <c r="E187" s="127">
        <f ca="1">OFFSET('Caja Bar'!B$1,$B187,($A187-1)*9,1,1)</f>
        <v>0</v>
      </c>
      <c r="F187" s="129">
        <f ca="1">OFFSET('Caja Bar'!B$1,$B187,($A187-1)*9+3,1,1)</f>
        <v>0</v>
      </c>
    </row>
    <row r="188" spans="1:6" x14ac:dyDescent="0.25">
      <c r="A188" s="29">
        <v>15</v>
      </c>
      <c r="B188" s="29">
        <v>25</v>
      </c>
      <c r="C188" s="126">
        <f t="shared" si="5"/>
        <v>44211</v>
      </c>
      <c r="D188" s="127">
        <f t="shared" si="6"/>
        <v>1</v>
      </c>
      <c r="E188" s="127">
        <f ca="1">OFFSET('Caja Bar'!B$1,$B188,($A188-1)*9,1,1)</f>
        <v>0</v>
      </c>
      <c r="F188" s="129">
        <f ca="1">OFFSET('Caja Bar'!B$1,$B188,($A188-1)*9+3,1,1)</f>
        <v>0</v>
      </c>
    </row>
    <row r="189" spans="1:6" x14ac:dyDescent="0.25">
      <c r="A189" s="29">
        <v>15</v>
      </c>
      <c r="B189" s="29">
        <v>26</v>
      </c>
      <c r="C189" s="126">
        <f t="shared" si="5"/>
        <v>44211</v>
      </c>
      <c r="D189" s="127">
        <f t="shared" si="6"/>
        <v>1</v>
      </c>
      <c r="E189" s="127">
        <f ca="1">OFFSET('Caja Bar'!B$1,$B189,($A189-1)*9,1,1)</f>
        <v>0</v>
      </c>
      <c r="F189" s="129">
        <f ca="1">OFFSET('Caja Bar'!B$1,$B189,($A189-1)*9+3,1,1)</f>
        <v>0</v>
      </c>
    </row>
    <row r="190" spans="1:6" x14ac:dyDescent="0.25">
      <c r="A190" s="29">
        <v>15</v>
      </c>
      <c r="B190" s="29">
        <v>27</v>
      </c>
      <c r="C190" s="126">
        <f t="shared" si="5"/>
        <v>44211</v>
      </c>
      <c r="D190" s="127">
        <f t="shared" si="6"/>
        <v>1</v>
      </c>
      <c r="E190" s="127">
        <f ca="1">OFFSET('Caja Bar'!B$1,$B190,($A190-1)*9,1,1)</f>
        <v>0</v>
      </c>
      <c r="F190" s="129">
        <f ca="1">OFFSET('Caja Bar'!B$1,$B190,($A190-1)*9+3,1,1)</f>
        <v>0</v>
      </c>
    </row>
    <row r="191" spans="1:6" x14ac:dyDescent="0.25">
      <c r="A191" s="29">
        <v>15</v>
      </c>
      <c r="B191" s="29">
        <v>28</v>
      </c>
      <c r="C191" s="126">
        <f t="shared" si="5"/>
        <v>44211</v>
      </c>
      <c r="D191" s="127">
        <f t="shared" si="6"/>
        <v>1</v>
      </c>
      <c r="E191" s="127">
        <f ca="1">OFFSET('Caja Bar'!B$1,$B191,($A191-1)*9,1,1)</f>
        <v>0</v>
      </c>
      <c r="F191" s="129">
        <f ca="1">OFFSET('Caja Bar'!B$1,$B191,($A191-1)*9+3,1,1)</f>
        <v>0</v>
      </c>
    </row>
    <row r="192" spans="1:6" x14ac:dyDescent="0.25">
      <c r="A192" s="29">
        <v>15</v>
      </c>
      <c r="B192" s="29">
        <v>29</v>
      </c>
      <c r="C192" s="126">
        <f t="shared" si="5"/>
        <v>44211</v>
      </c>
      <c r="D192" s="127">
        <f t="shared" si="6"/>
        <v>1</v>
      </c>
      <c r="E192" s="127">
        <f ca="1">OFFSET('Caja Bar'!B$1,$B192,($A192-1)*9,1,1)</f>
        <v>0</v>
      </c>
      <c r="F192" s="129">
        <f ca="1">OFFSET('Caja Bar'!B$1,$B192,($A192-1)*9+3,1,1)</f>
        <v>0</v>
      </c>
    </row>
    <row r="193" spans="1:6" x14ac:dyDescent="0.25">
      <c r="A193" s="29">
        <v>15</v>
      </c>
      <c r="B193" s="29">
        <v>31</v>
      </c>
      <c r="C193" s="126">
        <f t="shared" si="5"/>
        <v>44211</v>
      </c>
      <c r="D193" s="127">
        <f t="shared" si="6"/>
        <v>2</v>
      </c>
      <c r="E193" s="127">
        <f ca="1">OFFSET('Caja Bar'!B$1,$B193,($A193-1)*9,1,1)</f>
        <v>0</v>
      </c>
      <c r="F193" s="129">
        <f ca="1">OFFSET('Caja Bar'!B$1,$B193,($A193-1)*9+3,1,1)</f>
        <v>0</v>
      </c>
    </row>
    <row r="194" spans="1:6" x14ac:dyDescent="0.25">
      <c r="A194" s="29">
        <v>15</v>
      </c>
      <c r="B194" s="29">
        <v>32</v>
      </c>
      <c r="C194" s="126">
        <f t="shared" si="5"/>
        <v>44211</v>
      </c>
      <c r="D194" s="127">
        <f t="shared" si="6"/>
        <v>2</v>
      </c>
      <c r="E194" s="127">
        <f ca="1">OFFSET('Caja Bar'!B$1,$B194,($A194-1)*9,1,1)</f>
        <v>0</v>
      </c>
      <c r="F194" s="129">
        <f ca="1">OFFSET('Caja Bar'!B$1,$B194,($A194-1)*9+3,1,1)</f>
        <v>0</v>
      </c>
    </row>
    <row r="195" spans="1:6" x14ac:dyDescent="0.25">
      <c r="A195" s="29">
        <v>15</v>
      </c>
      <c r="B195" s="29">
        <v>33</v>
      </c>
      <c r="C195" s="126">
        <f t="shared" si="5"/>
        <v>44211</v>
      </c>
      <c r="D195" s="127">
        <f t="shared" si="6"/>
        <v>2</v>
      </c>
      <c r="E195" s="127">
        <f ca="1">OFFSET('Caja Bar'!B$1,$B195,($A195-1)*9,1,1)</f>
        <v>0</v>
      </c>
      <c r="F195" s="129">
        <f ca="1">OFFSET('Caja Bar'!B$1,$B195,($A195-1)*9+3,1,1)</f>
        <v>0</v>
      </c>
    </row>
    <row r="196" spans="1:6" x14ac:dyDescent="0.25">
      <c r="A196" s="29">
        <v>15</v>
      </c>
      <c r="B196" s="29">
        <v>34</v>
      </c>
      <c r="C196" s="126">
        <f t="shared" si="5"/>
        <v>44211</v>
      </c>
      <c r="D196" s="127">
        <f t="shared" si="6"/>
        <v>2</v>
      </c>
      <c r="E196" s="127">
        <f ca="1">OFFSET('Caja Bar'!B$1,$B196,($A196-1)*9,1,1)</f>
        <v>0</v>
      </c>
      <c r="F196" s="129">
        <f ca="1">OFFSET('Caja Bar'!B$1,$B196,($A196-1)*9+3,1,1)</f>
        <v>0</v>
      </c>
    </row>
    <row r="197" spans="1:6" x14ac:dyDescent="0.25">
      <c r="A197" s="29">
        <v>16</v>
      </c>
      <c r="B197" s="29">
        <v>21</v>
      </c>
      <c r="C197" s="126">
        <f t="shared" si="5"/>
        <v>44212</v>
      </c>
      <c r="D197" s="127">
        <f t="shared" si="6"/>
        <v>1</v>
      </c>
      <c r="E197" s="127">
        <f ca="1">OFFSET('Caja Bar'!B$1,$B197,($A197-1)*9,1,1)</f>
        <v>0</v>
      </c>
      <c r="F197" s="129">
        <f ca="1">OFFSET('Caja Bar'!B$1,$B197,($A197-1)*9+3,1,1)</f>
        <v>0</v>
      </c>
    </row>
    <row r="198" spans="1:6" x14ac:dyDescent="0.25">
      <c r="A198" s="29">
        <v>16</v>
      </c>
      <c r="B198" s="29">
        <v>22</v>
      </c>
      <c r="C198" s="126">
        <f t="shared" si="5"/>
        <v>44212</v>
      </c>
      <c r="D198" s="127">
        <f t="shared" si="6"/>
        <v>1</v>
      </c>
      <c r="E198" s="127">
        <f ca="1">OFFSET('Caja Bar'!B$1,$B198,($A198-1)*9,1,1)</f>
        <v>0</v>
      </c>
      <c r="F198" s="129">
        <f ca="1">OFFSET('Caja Bar'!B$1,$B198,($A198-1)*9+3,1,1)</f>
        <v>0</v>
      </c>
    </row>
    <row r="199" spans="1:6" x14ac:dyDescent="0.25">
      <c r="A199" s="29">
        <v>16</v>
      </c>
      <c r="B199" s="29">
        <v>23</v>
      </c>
      <c r="C199" s="126">
        <f t="shared" si="5"/>
        <v>44212</v>
      </c>
      <c r="D199" s="127">
        <f t="shared" si="6"/>
        <v>1</v>
      </c>
      <c r="E199" s="127">
        <f ca="1">OFFSET('Caja Bar'!B$1,$B199,($A199-1)*9,1,1)</f>
        <v>0</v>
      </c>
      <c r="F199" s="129">
        <f ca="1">OFFSET('Caja Bar'!B$1,$B199,($A199-1)*9+3,1,1)</f>
        <v>0</v>
      </c>
    </row>
    <row r="200" spans="1:6" x14ac:dyDescent="0.25">
      <c r="A200" s="29">
        <v>16</v>
      </c>
      <c r="B200" s="29">
        <v>24</v>
      </c>
      <c r="C200" s="126">
        <f t="shared" si="5"/>
        <v>44212</v>
      </c>
      <c r="D200" s="127">
        <f t="shared" si="6"/>
        <v>1</v>
      </c>
      <c r="E200" s="127">
        <f ca="1">OFFSET('Caja Bar'!B$1,$B200,($A200-1)*9,1,1)</f>
        <v>0</v>
      </c>
      <c r="F200" s="129">
        <f ca="1">OFFSET('Caja Bar'!B$1,$B200,($A200-1)*9+3,1,1)</f>
        <v>0</v>
      </c>
    </row>
    <row r="201" spans="1:6" x14ac:dyDescent="0.25">
      <c r="A201" s="29">
        <v>16</v>
      </c>
      <c r="B201" s="29">
        <v>25</v>
      </c>
      <c r="C201" s="126">
        <f t="shared" si="5"/>
        <v>44212</v>
      </c>
      <c r="D201" s="127">
        <f t="shared" si="6"/>
        <v>1</v>
      </c>
      <c r="E201" s="127">
        <f ca="1">OFFSET('Caja Bar'!B$1,$B201,($A201-1)*9,1,1)</f>
        <v>0</v>
      </c>
      <c r="F201" s="129">
        <f ca="1">OFFSET('Caja Bar'!B$1,$B201,($A201-1)*9+3,1,1)</f>
        <v>0</v>
      </c>
    </row>
    <row r="202" spans="1:6" x14ac:dyDescent="0.25">
      <c r="A202" s="29">
        <v>16</v>
      </c>
      <c r="B202" s="29">
        <v>26</v>
      </c>
      <c r="C202" s="126">
        <f t="shared" si="5"/>
        <v>44212</v>
      </c>
      <c r="D202" s="127">
        <f t="shared" si="6"/>
        <v>1</v>
      </c>
      <c r="E202" s="127">
        <f ca="1">OFFSET('Caja Bar'!B$1,$B202,($A202-1)*9,1,1)</f>
        <v>0</v>
      </c>
      <c r="F202" s="129">
        <f ca="1">OFFSET('Caja Bar'!B$1,$B202,($A202-1)*9+3,1,1)</f>
        <v>0</v>
      </c>
    </row>
    <row r="203" spans="1:6" x14ac:dyDescent="0.25">
      <c r="A203" s="29">
        <v>16</v>
      </c>
      <c r="B203" s="29">
        <v>27</v>
      </c>
      <c r="C203" s="126">
        <f t="shared" si="5"/>
        <v>44212</v>
      </c>
      <c r="D203" s="127">
        <f t="shared" si="6"/>
        <v>1</v>
      </c>
      <c r="E203" s="127">
        <f ca="1">OFFSET('Caja Bar'!B$1,$B203,($A203-1)*9,1,1)</f>
        <v>0</v>
      </c>
      <c r="F203" s="129">
        <f ca="1">OFFSET('Caja Bar'!B$1,$B203,($A203-1)*9+3,1,1)</f>
        <v>0</v>
      </c>
    </row>
    <row r="204" spans="1:6" x14ac:dyDescent="0.25">
      <c r="A204" s="29">
        <v>16</v>
      </c>
      <c r="B204" s="29">
        <v>28</v>
      </c>
      <c r="C204" s="126">
        <f t="shared" si="5"/>
        <v>44212</v>
      </c>
      <c r="D204" s="127">
        <f t="shared" si="6"/>
        <v>1</v>
      </c>
      <c r="E204" s="127">
        <f ca="1">OFFSET('Caja Bar'!B$1,$B204,($A204-1)*9,1,1)</f>
        <v>0</v>
      </c>
      <c r="F204" s="129">
        <f ca="1">OFFSET('Caja Bar'!B$1,$B204,($A204-1)*9+3,1,1)</f>
        <v>0</v>
      </c>
    </row>
    <row r="205" spans="1:6" x14ac:dyDescent="0.25">
      <c r="A205" s="29">
        <v>16</v>
      </c>
      <c r="B205" s="29">
        <v>29</v>
      </c>
      <c r="C205" s="126">
        <f t="shared" si="5"/>
        <v>44212</v>
      </c>
      <c r="D205" s="127">
        <f t="shared" si="6"/>
        <v>1</v>
      </c>
      <c r="E205" s="127">
        <f ca="1">OFFSET('Caja Bar'!B$1,$B205,($A205-1)*9,1,1)</f>
        <v>0</v>
      </c>
      <c r="F205" s="129">
        <f ca="1">OFFSET('Caja Bar'!B$1,$B205,($A205-1)*9+3,1,1)</f>
        <v>0</v>
      </c>
    </row>
    <row r="206" spans="1:6" x14ac:dyDescent="0.25">
      <c r="A206" s="29">
        <v>16</v>
      </c>
      <c r="B206" s="29">
        <v>31</v>
      </c>
      <c r="C206" s="126">
        <f t="shared" si="5"/>
        <v>44212</v>
      </c>
      <c r="D206" s="127">
        <f t="shared" si="6"/>
        <v>2</v>
      </c>
      <c r="E206" s="127">
        <f ca="1">OFFSET('Caja Bar'!B$1,$B206,($A206-1)*9,1,1)</f>
        <v>0</v>
      </c>
      <c r="F206" s="129">
        <f ca="1">OFFSET('Caja Bar'!B$1,$B206,($A206-1)*9+3,1,1)</f>
        <v>0</v>
      </c>
    </row>
    <row r="207" spans="1:6" x14ac:dyDescent="0.25">
      <c r="A207" s="29">
        <v>16</v>
      </c>
      <c r="B207" s="29">
        <v>32</v>
      </c>
      <c r="C207" s="126">
        <f t="shared" si="5"/>
        <v>44212</v>
      </c>
      <c r="D207" s="127">
        <f t="shared" si="6"/>
        <v>2</v>
      </c>
      <c r="E207" s="127">
        <f ca="1">OFFSET('Caja Bar'!B$1,$B207,($A207-1)*9,1,1)</f>
        <v>0</v>
      </c>
      <c r="F207" s="129">
        <f ca="1">OFFSET('Caja Bar'!B$1,$B207,($A207-1)*9+3,1,1)</f>
        <v>0</v>
      </c>
    </row>
    <row r="208" spans="1:6" x14ac:dyDescent="0.25">
      <c r="A208" s="29">
        <v>16</v>
      </c>
      <c r="B208" s="29">
        <v>33</v>
      </c>
      <c r="C208" s="126">
        <f t="shared" ref="C208:C271" si="7">C195+1</f>
        <v>44212</v>
      </c>
      <c r="D208" s="127">
        <f t="shared" ref="D208:D271" si="8">D195</f>
        <v>2</v>
      </c>
      <c r="E208" s="127">
        <f ca="1">OFFSET('Caja Bar'!B$1,$B208,($A208-1)*9,1,1)</f>
        <v>0</v>
      </c>
      <c r="F208" s="129">
        <f ca="1">OFFSET('Caja Bar'!B$1,$B208,($A208-1)*9+3,1,1)</f>
        <v>0</v>
      </c>
    </row>
    <row r="209" spans="1:6" x14ac:dyDescent="0.25">
      <c r="A209" s="29">
        <v>16</v>
      </c>
      <c r="B209" s="29">
        <v>34</v>
      </c>
      <c r="C209" s="126">
        <f t="shared" si="7"/>
        <v>44212</v>
      </c>
      <c r="D209" s="127">
        <f t="shared" si="8"/>
        <v>2</v>
      </c>
      <c r="E209" s="127">
        <f ca="1">OFFSET('Caja Bar'!B$1,$B209,($A209-1)*9,1,1)</f>
        <v>0</v>
      </c>
      <c r="F209" s="129">
        <f ca="1">OFFSET('Caja Bar'!B$1,$B209,($A209-1)*9+3,1,1)</f>
        <v>0</v>
      </c>
    </row>
    <row r="210" spans="1:6" x14ac:dyDescent="0.25">
      <c r="A210" s="29">
        <v>17</v>
      </c>
      <c r="B210" s="29">
        <v>21</v>
      </c>
      <c r="C210" s="126">
        <f t="shared" si="7"/>
        <v>44213</v>
      </c>
      <c r="D210" s="127">
        <f t="shared" si="8"/>
        <v>1</v>
      </c>
      <c r="E210" s="127">
        <f ca="1">OFFSET('Caja Bar'!B$1,$B210,($A210-1)*9,1,1)</f>
        <v>0</v>
      </c>
      <c r="F210" s="129">
        <f ca="1">OFFSET('Caja Bar'!B$1,$B210,($A210-1)*9+3,1,1)</f>
        <v>0</v>
      </c>
    </row>
    <row r="211" spans="1:6" x14ac:dyDescent="0.25">
      <c r="A211" s="29">
        <v>17</v>
      </c>
      <c r="B211" s="29">
        <v>22</v>
      </c>
      <c r="C211" s="126">
        <f t="shared" si="7"/>
        <v>44213</v>
      </c>
      <c r="D211" s="127">
        <f t="shared" si="8"/>
        <v>1</v>
      </c>
      <c r="E211" s="127">
        <f ca="1">OFFSET('Caja Bar'!B$1,$B211,($A211-1)*9,1,1)</f>
        <v>0</v>
      </c>
      <c r="F211" s="129">
        <f ca="1">OFFSET('Caja Bar'!B$1,$B211,($A211-1)*9+3,1,1)</f>
        <v>0</v>
      </c>
    </row>
    <row r="212" spans="1:6" x14ac:dyDescent="0.25">
      <c r="A212" s="29">
        <v>17</v>
      </c>
      <c r="B212" s="29">
        <v>23</v>
      </c>
      <c r="C212" s="126">
        <f t="shared" si="7"/>
        <v>44213</v>
      </c>
      <c r="D212" s="127">
        <f t="shared" si="8"/>
        <v>1</v>
      </c>
      <c r="E212" s="127">
        <f ca="1">OFFSET('Caja Bar'!B$1,$B212,($A212-1)*9,1,1)</f>
        <v>0</v>
      </c>
      <c r="F212" s="129">
        <f ca="1">OFFSET('Caja Bar'!B$1,$B212,($A212-1)*9+3,1,1)</f>
        <v>0</v>
      </c>
    </row>
    <row r="213" spans="1:6" x14ac:dyDescent="0.25">
      <c r="A213" s="29">
        <v>17</v>
      </c>
      <c r="B213" s="29">
        <v>24</v>
      </c>
      <c r="C213" s="126">
        <f t="shared" si="7"/>
        <v>44213</v>
      </c>
      <c r="D213" s="127">
        <f t="shared" si="8"/>
        <v>1</v>
      </c>
      <c r="E213" s="127">
        <f ca="1">OFFSET('Caja Bar'!B$1,$B213,($A213-1)*9,1,1)</f>
        <v>0</v>
      </c>
      <c r="F213" s="129">
        <f ca="1">OFFSET('Caja Bar'!B$1,$B213,($A213-1)*9+3,1,1)</f>
        <v>0</v>
      </c>
    </row>
    <row r="214" spans="1:6" x14ac:dyDescent="0.25">
      <c r="A214" s="29">
        <v>17</v>
      </c>
      <c r="B214" s="29">
        <v>25</v>
      </c>
      <c r="C214" s="126">
        <f t="shared" si="7"/>
        <v>44213</v>
      </c>
      <c r="D214" s="127">
        <f t="shared" si="8"/>
        <v>1</v>
      </c>
      <c r="E214" s="127">
        <f ca="1">OFFSET('Caja Bar'!B$1,$B214,($A214-1)*9,1,1)</f>
        <v>0</v>
      </c>
      <c r="F214" s="129">
        <f ca="1">OFFSET('Caja Bar'!B$1,$B214,($A214-1)*9+3,1,1)</f>
        <v>0</v>
      </c>
    </row>
    <row r="215" spans="1:6" x14ac:dyDescent="0.25">
      <c r="A215" s="29">
        <v>17</v>
      </c>
      <c r="B215" s="29">
        <v>26</v>
      </c>
      <c r="C215" s="126">
        <f t="shared" si="7"/>
        <v>44213</v>
      </c>
      <c r="D215" s="127">
        <f t="shared" si="8"/>
        <v>1</v>
      </c>
      <c r="E215" s="127">
        <f ca="1">OFFSET('Caja Bar'!B$1,$B215,($A215-1)*9,1,1)</f>
        <v>0</v>
      </c>
      <c r="F215" s="129">
        <f ca="1">OFFSET('Caja Bar'!B$1,$B215,($A215-1)*9+3,1,1)</f>
        <v>0</v>
      </c>
    </row>
    <row r="216" spans="1:6" x14ac:dyDescent="0.25">
      <c r="A216" s="29">
        <v>17</v>
      </c>
      <c r="B216" s="29">
        <v>27</v>
      </c>
      <c r="C216" s="126">
        <f t="shared" si="7"/>
        <v>44213</v>
      </c>
      <c r="D216" s="127">
        <f t="shared" si="8"/>
        <v>1</v>
      </c>
      <c r="E216" s="127">
        <f ca="1">OFFSET('Caja Bar'!B$1,$B216,($A216-1)*9,1,1)</f>
        <v>0</v>
      </c>
      <c r="F216" s="129">
        <f ca="1">OFFSET('Caja Bar'!B$1,$B216,($A216-1)*9+3,1,1)</f>
        <v>0</v>
      </c>
    </row>
    <row r="217" spans="1:6" x14ac:dyDescent="0.25">
      <c r="A217" s="29">
        <v>17</v>
      </c>
      <c r="B217" s="29">
        <v>28</v>
      </c>
      <c r="C217" s="126">
        <f t="shared" si="7"/>
        <v>44213</v>
      </c>
      <c r="D217" s="127">
        <f t="shared" si="8"/>
        <v>1</v>
      </c>
      <c r="E217" s="127">
        <f ca="1">OFFSET('Caja Bar'!B$1,$B217,($A217-1)*9,1,1)</f>
        <v>0</v>
      </c>
      <c r="F217" s="129">
        <f ca="1">OFFSET('Caja Bar'!B$1,$B217,($A217-1)*9+3,1,1)</f>
        <v>0</v>
      </c>
    </row>
    <row r="218" spans="1:6" x14ac:dyDescent="0.25">
      <c r="A218" s="29">
        <v>17</v>
      </c>
      <c r="B218" s="29">
        <v>29</v>
      </c>
      <c r="C218" s="126">
        <f t="shared" si="7"/>
        <v>44213</v>
      </c>
      <c r="D218" s="127">
        <f t="shared" si="8"/>
        <v>1</v>
      </c>
      <c r="E218" s="127">
        <f ca="1">OFFSET('Caja Bar'!B$1,$B218,($A218-1)*9,1,1)</f>
        <v>0</v>
      </c>
      <c r="F218" s="129">
        <f ca="1">OFFSET('Caja Bar'!B$1,$B218,($A218-1)*9+3,1,1)</f>
        <v>0</v>
      </c>
    </row>
    <row r="219" spans="1:6" x14ac:dyDescent="0.25">
      <c r="A219" s="29">
        <v>17</v>
      </c>
      <c r="B219" s="29">
        <v>31</v>
      </c>
      <c r="C219" s="126">
        <f t="shared" si="7"/>
        <v>44213</v>
      </c>
      <c r="D219" s="127">
        <f t="shared" si="8"/>
        <v>2</v>
      </c>
      <c r="E219" s="127">
        <f ca="1">OFFSET('Caja Bar'!B$1,$B219,($A219-1)*9,1,1)</f>
        <v>0</v>
      </c>
      <c r="F219" s="129">
        <f ca="1">OFFSET('Caja Bar'!B$1,$B219,($A219-1)*9+3,1,1)</f>
        <v>0</v>
      </c>
    </row>
    <row r="220" spans="1:6" x14ac:dyDescent="0.25">
      <c r="A220" s="29">
        <v>17</v>
      </c>
      <c r="B220" s="29">
        <v>32</v>
      </c>
      <c r="C220" s="126">
        <f t="shared" si="7"/>
        <v>44213</v>
      </c>
      <c r="D220" s="127">
        <f t="shared" si="8"/>
        <v>2</v>
      </c>
      <c r="E220" s="127">
        <f ca="1">OFFSET('Caja Bar'!B$1,$B220,($A220-1)*9,1,1)</f>
        <v>0</v>
      </c>
      <c r="F220" s="129">
        <f ca="1">OFFSET('Caja Bar'!B$1,$B220,($A220-1)*9+3,1,1)</f>
        <v>0</v>
      </c>
    </row>
    <row r="221" spans="1:6" x14ac:dyDescent="0.25">
      <c r="A221" s="29">
        <v>17</v>
      </c>
      <c r="B221" s="29">
        <v>33</v>
      </c>
      <c r="C221" s="126">
        <f t="shared" si="7"/>
        <v>44213</v>
      </c>
      <c r="D221" s="127">
        <f t="shared" si="8"/>
        <v>2</v>
      </c>
      <c r="E221" s="127">
        <f ca="1">OFFSET('Caja Bar'!B$1,$B221,($A221-1)*9,1,1)</f>
        <v>0</v>
      </c>
      <c r="F221" s="129">
        <f ca="1">OFFSET('Caja Bar'!B$1,$B221,($A221-1)*9+3,1,1)</f>
        <v>0</v>
      </c>
    </row>
    <row r="222" spans="1:6" x14ac:dyDescent="0.25">
      <c r="A222" s="29">
        <v>17</v>
      </c>
      <c r="B222" s="29">
        <v>34</v>
      </c>
      <c r="C222" s="126">
        <f t="shared" si="7"/>
        <v>44213</v>
      </c>
      <c r="D222" s="127">
        <f t="shared" si="8"/>
        <v>2</v>
      </c>
      <c r="E222" s="127">
        <f ca="1">OFFSET('Caja Bar'!B$1,$B222,($A222-1)*9,1,1)</f>
        <v>0</v>
      </c>
      <c r="F222" s="129">
        <f ca="1">OFFSET('Caja Bar'!B$1,$B222,($A222-1)*9+3,1,1)</f>
        <v>0</v>
      </c>
    </row>
    <row r="223" spans="1:6" x14ac:dyDescent="0.25">
      <c r="A223" s="29">
        <v>18</v>
      </c>
      <c r="B223" s="29">
        <v>21</v>
      </c>
      <c r="C223" s="126">
        <f t="shared" si="7"/>
        <v>44214</v>
      </c>
      <c r="D223" s="127">
        <f t="shared" si="8"/>
        <v>1</v>
      </c>
      <c r="E223" s="127">
        <f ca="1">OFFSET('Caja Bar'!B$1,$B223,($A223-1)*9,1,1)</f>
        <v>0</v>
      </c>
      <c r="F223" s="129">
        <f ca="1">OFFSET('Caja Bar'!B$1,$B223,($A223-1)*9+3,1,1)</f>
        <v>0</v>
      </c>
    </row>
    <row r="224" spans="1:6" x14ac:dyDescent="0.25">
      <c r="A224" s="29">
        <v>18</v>
      </c>
      <c r="B224" s="29">
        <v>22</v>
      </c>
      <c r="C224" s="126">
        <f t="shared" si="7"/>
        <v>44214</v>
      </c>
      <c r="D224" s="127">
        <f t="shared" si="8"/>
        <v>1</v>
      </c>
      <c r="E224" s="127">
        <f ca="1">OFFSET('Caja Bar'!B$1,$B224,($A224-1)*9,1,1)</f>
        <v>0</v>
      </c>
      <c r="F224" s="129">
        <f ca="1">OFFSET('Caja Bar'!B$1,$B224,($A224-1)*9+3,1,1)</f>
        <v>0</v>
      </c>
    </row>
    <row r="225" spans="1:6" x14ac:dyDescent="0.25">
      <c r="A225" s="29">
        <v>18</v>
      </c>
      <c r="B225" s="29">
        <v>23</v>
      </c>
      <c r="C225" s="126">
        <f t="shared" si="7"/>
        <v>44214</v>
      </c>
      <c r="D225" s="127">
        <f t="shared" si="8"/>
        <v>1</v>
      </c>
      <c r="E225" s="127">
        <f ca="1">OFFSET('Caja Bar'!B$1,$B225,($A225-1)*9,1,1)</f>
        <v>0</v>
      </c>
      <c r="F225" s="129">
        <f ca="1">OFFSET('Caja Bar'!B$1,$B225,($A225-1)*9+3,1,1)</f>
        <v>0</v>
      </c>
    </row>
    <row r="226" spans="1:6" x14ac:dyDescent="0.25">
      <c r="A226" s="29">
        <v>18</v>
      </c>
      <c r="B226" s="29">
        <v>24</v>
      </c>
      <c r="C226" s="126">
        <f t="shared" si="7"/>
        <v>44214</v>
      </c>
      <c r="D226" s="127">
        <f t="shared" si="8"/>
        <v>1</v>
      </c>
      <c r="E226" s="127">
        <f ca="1">OFFSET('Caja Bar'!B$1,$B226,($A226-1)*9,1,1)</f>
        <v>0</v>
      </c>
      <c r="F226" s="129">
        <f ca="1">OFFSET('Caja Bar'!B$1,$B226,($A226-1)*9+3,1,1)</f>
        <v>0</v>
      </c>
    </row>
    <row r="227" spans="1:6" x14ac:dyDescent="0.25">
      <c r="A227" s="29">
        <v>18</v>
      </c>
      <c r="B227" s="29">
        <v>25</v>
      </c>
      <c r="C227" s="126">
        <f t="shared" si="7"/>
        <v>44214</v>
      </c>
      <c r="D227" s="127">
        <f t="shared" si="8"/>
        <v>1</v>
      </c>
      <c r="E227" s="127">
        <f ca="1">OFFSET('Caja Bar'!B$1,$B227,($A227-1)*9,1,1)</f>
        <v>0</v>
      </c>
      <c r="F227" s="129">
        <f ca="1">OFFSET('Caja Bar'!B$1,$B227,($A227-1)*9+3,1,1)</f>
        <v>0</v>
      </c>
    </row>
    <row r="228" spans="1:6" x14ac:dyDescent="0.25">
      <c r="A228" s="29">
        <v>18</v>
      </c>
      <c r="B228" s="29">
        <v>26</v>
      </c>
      <c r="C228" s="126">
        <f t="shared" si="7"/>
        <v>44214</v>
      </c>
      <c r="D228" s="127">
        <f t="shared" si="8"/>
        <v>1</v>
      </c>
      <c r="E228" s="127">
        <f ca="1">OFFSET('Caja Bar'!B$1,$B228,($A228-1)*9,1,1)</f>
        <v>0</v>
      </c>
      <c r="F228" s="129">
        <f ca="1">OFFSET('Caja Bar'!B$1,$B228,($A228-1)*9+3,1,1)</f>
        <v>0</v>
      </c>
    </row>
    <row r="229" spans="1:6" x14ac:dyDescent="0.25">
      <c r="A229" s="29">
        <v>18</v>
      </c>
      <c r="B229" s="29">
        <v>27</v>
      </c>
      <c r="C229" s="126">
        <f t="shared" si="7"/>
        <v>44214</v>
      </c>
      <c r="D229" s="127">
        <f t="shared" si="8"/>
        <v>1</v>
      </c>
      <c r="E229" s="127">
        <f ca="1">OFFSET('Caja Bar'!B$1,$B229,($A229-1)*9,1,1)</f>
        <v>0</v>
      </c>
      <c r="F229" s="129">
        <f ca="1">OFFSET('Caja Bar'!B$1,$B229,($A229-1)*9+3,1,1)</f>
        <v>0</v>
      </c>
    </row>
    <row r="230" spans="1:6" x14ac:dyDescent="0.25">
      <c r="A230" s="29">
        <v>18</v>
      </c>
      <c r="B230" s="29">
        <v>28</v>
      </c>
      <c r="C230" s="126">
        <f t="shared" si="7"/>
        <v>44214</v>
      </c>
      <c r="D230" s="127">
        <f t="shared" si="8"/>
        <v>1</v>
      </c>
      <c r="E230" s="127">
        <f ca="1">OFFSET('Caja Bar'!B$1,$B230,($A230-1)*9,1,1)</f>
        <v>0</v>
      </c>
      <c r="F230" s="129">
        <f ca="1">OFFSET('Caja Bar'!B$1,$B230,($A230-1)*9+3,1,1)</f>
        <v>0</v>
      </c>
    </row>
    <row r="231" spans="1:6" x14ac:dyDescent="0.25">
      <c r="A231" s="29">
        <v>18</v>
      </c>
      <c r="B231" s="29">
        <v>29</v>
      </c>
      <c r="C231" s="126">
        <f t="shared" si="7"/>
        <v>44214</v>
      </c>
      <c r="D231" s="127">
        <f t="shared" si="8"/>
        <v>1</v>
      </c>
      <c r="E231" s="127">
        <f ca="1">OFFSET('Caja Bar'!B$1,$B231,($A231-1)*9,1,1)</f>
        <v>0</v>
      </c>
      <c r="F231" s="129">
        <f ca="1">OFFSET('Caja Bar'!B$1,$B231,($A231-1)*9+3,1,1)</f>
        <v>0</v>
      </c>
    </row>
    <row r="232" spans="1:6" x14ac:dyDescent="0.25">
      <c r="A232" s="29">
        <v>18</v>
      </c>
      <c r="B232" s="29">
        <v>31</v>
      </c>
      <c r="C232" s="126">
        <f t="shared" si="7"/>
        <v>44214</v>
      </c>
      <c r="D232" s="127">
        <f t="shared" si="8"/>
        <v>2</v>
      </c>
      <c r="E232" s="127">
        <f ca="1">OFFSET('Caja Bar'!B$1,$B232,($A232-1)*9,1,1)</f>
        <v>0</v>
      </c>
      <c r="F232" s="129">
        <f ca="1">OFFSET('Caja Bar'!B$1,$B232,($A232-1)*9+3,1,1)</f>
        <v>0</v>
      </c>
    </row>
    <row r="233" spans="1:6" x14ac:dyDescent="0.25">
      <c r="A233" s="29">
        <v>18</v>
      </c>
      <c r="B233" s="29">
        <v>32</v>
      </c>
      <c r="C233" s="126">
        <f t="shared" si="7"/>
        <v>44214</v>
      </c>
      <c r="D233" s="127">
        <f t="shared" si="8"/>
        <v>2</v>
      </c>
      <c r="E233" s="127">
        <f ca="1">OFFSET('Caja Bar'!B$1,$B233,($A233-1)*9,1,1)</f>
        <v>0</v>
      </c>
      <c r="F233" s="129">
        <f ca="1">OFFSET('Caja Bar'!B$1,$B233,($A233-1)*9+3,1,1)</f>
        <v>0</v>
      </c>
    </row>
    <row r="234" spans="1:6" x14ac:dyDescent="0.25">
      <c r="A234" s="29">
        <v>18</v>
      </c>
      <c r="B234" s="29">
        <v>33</v>
      </c>
      <c r="C234" s="126">
        <f t="shared" si="7"/>
        <v>44214</v>
      </c>
      <c r="D234" s="127">
        <f t="shared" si="8"/>
        <v>2</v>
      </c>
      <c r="E234" s="127">
        <f ca="1">OFFSET('Caja Bar'!B$1,$B234,($A234-1)*9,1,1)</f>
        <v>0</v>
      </c>
      <c r="F234" s="129">
        <f ca="1">OFFSET('Caja Bar'!B$1,$B234,($A234-1)*9+3,1,1)</f>
        <v>0</v>
      </c>
    </row>
    <row r="235" spans="1:6" x14ac:dyDescent="0.25">
      <c r="A235" s="29">
        <v>18</v>
      </c>
      <c r="B235" s="29">
        <v>34</v>
      </c>
      <c r="C235" s="126">
        <f t="shared" si="7"/>
        <v>44214</v>
      </c>
      <c r="D235" s="127">
        <f t="shared" si="8"/>
        <v>2</v>
      </c>
      <c r="E235" s="127">
        <f ca="1">OFFSET('Caja Bar'!B$1,$B235,($A235-1)*9,1,1)</f>
        <v>0</v>
      </c>
      <c r="F235" s="129">
        <f ca="1">OFFSET('Caja Bar'!B$1,$B235,($A235-1)*9+3,1,1)</f>
        <v>0</v>
      </c>
    </row>
    <row r="236" spans="1:6" x14ac:dyDescent="0.25">
      <c r="A236" s="29">
        <v>19</v>
      </c>
      <c r="B236" s="29">
        <v>21</v>
      </c>
      <c r="C236" s="126">
        <f t="shared" si="7"/>
        <v>44215</v>
      </c>
      <c r="D236" s="127">
        <f t="shared" si="8"/>
        <v>1</v>
      </c>
      <c r="E236" s="127">
        <f ca="1">OFFSET('Caja Bar'!B$1,$B236,($A236-1)*9,1,1)</f>
        <v>0</v>
      </c>
      <c r="F236" s="129">
        <f ca="1">OFFSET('Caja Bar'!B$1,$B236,($A236-1)*9+3,1,1)</f>
        <v>0</v>
      </c>
    </row>
    <row r="237" spans="1:6" x14ac:dyDescent="0.25">
      <c r="A237" s="29">
        <v>19</v>
      </c>
      <c r="B237" s="29">
        <v>22</v>
      </c>
      <c r="C237" s="126">
        <f t="shared" si="7"/>
        <v>44215</v>
      </c>
      <c r="D237" s="127">
        <f t="shared" si="8"/>
        <v>1</v>
      </c>
      <c r="E237" s="127">
        <f ca="1">OFFSET('Caja Bar'!B$1,$B237,($A237-1)*9,1,1)</f>
        <v>0</v>
      </c>
      <c r="F237" s="129">
        <f ca="1">OFFSET('Caja Bar'!B$1,$B237,($A237-1)*9+3,1,1)</f>
        <v>0</v>
      </c>
    </row>
    <row r="238" spans="1:6" x14ac:dyDescent="0.25">
      <c r="A238" s="29">
        <v>19</v>
      </c>
      <c r="B238" s="29">
        <v>23</v>
      </c>
      <c r="C238" s="126">
        <f t="shared" si="7"/>
        <v>44215</v>
      </c>
      <c r="D238" s="127">
        <f t="shared" si="8"/>
        <v>1</v>
      </c>
      <c r="E238" s="127">
        <f ca="1">OFFSET('Caja Bar'!B$1,$B238,($A238-1)*9,1,1)</f>
        <v>0</v>
      </c>
      <c r="F238" s="129">
        <f ca="1">OFFSET('Caja Bar'!B$1,$B238,($A238-1)*9+3,1,1)</f>
        <v>0</v>
      </c>
    </row>
    <row r="239" spans="1:6" x14ac:dyDescent="0.25">
      <c r="A239" s="29">
        <v>19</v>
      </c>
      <c r="B239" s="29">
        <v>24</v>
      </c>
      <c r="C239" s="126">
        <f t="shared" si="7"/>
        <v>44215</v>
      </c>
      <c r="D239" s="127">
        <f t="shared" si="8"/>
        <v>1</v>
      </c>
      <c r="E239" s="127">
        <f ca="1">OFFSET('Caja Bar'!B$1,$B239,($A239-1)*9,1,1)</f>
        <v>0</v>
      </c>
      <c r="F239" s="129">
        <f ca="1">OFFSET('Caja Bar'!B$1,$B239,($A239-1)*9+3,1,1)</f>
        <v>0</v>
      </c>
    </row>
    <row r="240" spans="1:6" x14ac:dyDescent="0.25">
      <c r="A240" s="29">
        <v>19</v>
      </c>
      <c r="B240" s="29">
        <v>25</v>
      </c>
      <c r="C240" s="126">
        <f t="shared" si="7"/>
        <v>44215</v>
      </c>
      <c r="D240" s="127">
        <f t="shared" si="8"/>
        <v>1</v>
      </c>
      <c r="E240" s="127">
        <f ca="1">OFFSET('Caja Bar'!B$1,$B240,($A240-1)*9,1,1)</f>
        <v>0</v>
      </c>
      <c r="F240" s="129">
        <f ca="1">OFFSET('Caja Bar'!B$1,$B240,($A240-1)*9+3,1,1)</f>
        <v>0</v>
      </c>
    </row>
    <row r="241" spans="1:6" x14ac:dyDescent="0.25">
      <c r="A241" s="29">
        <v>19</v>
      </c>
      <c r="B241" s="29">
        <v>26</v>
      </c>
      <c r="C241" s="126">
        <f t="shared" si="7"/>
        <v>44215</v>
      </c>
      <c r="D241" s="127">
        <f t="shared" si="8"/>
        <v>1</v>
      </c>
      <c r="E241" s="127">
        <f ca="1">OFFSET('Caja Bar'!B$1,$B241,($A241-1)*9,1,1)</f>
        <v>0</v>
      </c>
      <c r="F241" s="129">
        <f ca="1">OFFSET('Caja Bar'!B$1,$B241,($A241-1)*9+3,1,1)</f>
        <v>0</v>
      </c>
    </row>
    <row r="242" spans="1:6" x14ac:dyDescent="0.25">
      <c r="A242" s="29">
        <v>19</v>
      </c>
      <c r="B242" s="29">
        <v>27</v>
      </c>
      <c r="C242" s="126">
        <f t="shared" si="7"/>
        <v>44215</v>
      </c>
      <c r="D242" s="127">
        <f t="shared" si="8"/>
        <v>1</v>
      </c>
      <c r="E242" s="127">
        <f ca="1">OFFSET('Caja Bar'!B$1,$B242,($A242-1)*9,1,1)</f>
        <v>0</v>
      </c>
      <c r="F242" s="129">
        <f ca="1">OFFSET('Caja Bar'!B$1,$B242,($A242-1)*9+3,1,1)</f>
        <v>0</v>
      </c>
    </row>
    <row r="243" spans="1:6" x14ac:dyDescent="0.25">
      <c r="A243" s="29">
        <v>19</v>
      </c>
      <c r="B243" s="29">
        <v>28</v>
      </c>
      <c r="C243" s="126">
        <f t="shared" si="7"/>
        <v>44215</v>
      </c>
      <c r="D243" s="127">
        <f t="shared" si="8"/>
        <v>1</v>
      </c>
      <c r="E243" s="127">
        <f ca="1">OFFSET('Caja Bar'!B$1,$B243,($A243-1)*9,1,1)</f>
        <v>0</v>
      </c>
      <c r="F243" s="129">
        <f ca="1">OFFSET('Caja Bar'!B$1,$B243,($A243-1)*9+3,1,1)</f>
        <v>0</v>
      </c>
    </row>
    <row r="244" spans="1:6" x14ac:dyDescent="0.25">
      <c r="A244" s="29">
        <v>19</v>
      </c>
      <c r="B244" s="29">
        <v>29</v>
      </c>
      <c r="C244" s="126">
        <f t="shared" si="7"/>
        <v>44215</v>
      </c>
      <c r="D244" s="127">
        <f t="shared" si="8"/>
        <v>1</v>
      </c>
      <c r="E244" s="127">
        <f ca="1">OFFSET('Caja Bar'!B$1,$B244,($A244-1)*9,1,1)</f>
        <v>0</v>
      </c>
      <c r="F244" s="129">
        <f ca="1">OFFSET('Caja Bar'!B$1,$B244,($A244-1)*9+3,1,1)</f>
        <v>0</v>
      </c>
    </row>
    <row r="245" spans="1:6" x14ac:dyDescent="0.25">
      <c r="A245" s="29">
        <v>19</v>
      </c>
      <c r="B245" s="29">
        <v>31</v>
      </c>
      <c r="C245" s="126">
        <f t="shared" si="7"/>
        <v>44215</v>
      </c>
      <c r="D245" s="127">
        <f t="shared" si="8"/>
        <v>2</v>
      </c>
      <c r="E245" s="127">
        <f ca="1">OFFSET('Caja Bar'!B$1,$B245,($A245-1)*9,1,1)</f>
        <v>0</v>
      </c>
      <c r="F245" s="129">
        <f ca="1">OFFSET('Caja Bar'!B$1,$B245,($A245-1)*9+3,1,1)</f>
        <v>0</v>
      </c>
    </row>
    <row r="246" spans="1:6" x14ac:dyDescent="0.25">
      <c r="A246" s="29">
        <v>19</v>
      </c>
      <c r="B246" s="29">
        <v>32</v>
      </c>
      <c r="C246" s="126">
        <f t="shared" si="7"/>
        <v>44215</v>
      </c>
      <c r="D246" s="127">
        <f t="shared" si="8"/>
        <v>2</v>
      </c>
      <c r="E246" s="127">
        <f ca="1">OFFSET('Caja Bar'!B$1,$B246,($A246-1)*9,1,1)</f>
        <v>0</v>
      </c>
      <c r="F246" s="129">
        <f ca="1">OFFSET('Caja Bar'!B$1,$B246,($A246-1)*9+3,1,1)</f>
        <v>0</v>
      </c>
    </row>
    <row r="247" spans="1:6" x14ac:dyDescent="0.25">
      <c r="A247" s="29">
        <v>19</v>
      </c>
      <c r="B247" s="29">
        <v>33</v>
      </c>
      <c r="C247" s="126">
        <f t="shared" si="7"/>
        <v>44215</v>
      </c>
      <c r="D247" s="127">
        <f t="shared" si="8"/>
        <v>2</v>
      </c>
      <c r="E247" s="127">
        <f ca="1">OFFSET('Caja Bar'!B$1,$B247,($A247-1)*9,1,1)</f>
        <v>0</v>
      </c>
      <c r="F247" s="129">
        <f ca="1">OFFSET('Caja Bar'!B$1,$B247,($A247-1)*9+3,1,1)</f>
        <v>0</v>
      </c>
    </row>
    <row r="248" spans="1:6" x14ac:dyDescent="0.25">
      <c r="A248" s="29">
        <v>19</v>
      </c>
      <c r="B248" s="29">
        <v>34</v>
      </c>
      <c r="C248" s="126">
        <f t="shared" si="7"/>
        <v>44215</v>
      </c>
      <c r="D248" s="127">
        <f t="shared" si="8"/>
        <v>2</v>
      </c>
      <c r="E248" s="127">
        <f ca="1">OFFSET('Caja Bar'!B$1,$B248,($A248-1)*9,1,1)</f>
        <v>0</v>
      </c>
      <c r="F248" s="129">
        <f ca="1">OFFSET('Caja Bar'!B$1,$B248,($A248-1)*9+3,1,1)</f>
        <v>0</v>
      </c>
    </row>
    <row r="249" spans="1:6" x14ac:dyDescent="0.25">
      <c r="A249" s="29">
        <v>20</v>
      </c>
      <c r="B249" s="29">
        <v>21</v>
      </c>
      <c r="C249" s="126">
        <f t="shared" si="7"/>
        <v>44216</v>
      </c>
      <c r="D249" s="127">
        <f t="shared" si="8"/>
        <v>1</v>
      </c>
      <c r="E249" s="127">
        <f ca="1">OFFSET('Caja Bar'!B$1,$B249,($A249-1)*9,1,1)</f>
        <v>0</v>
      </c>
      <c r="F249" s="129">
        <f ca="1">OFFSET('Caja Bar'!B$1,$B249,($A249-1)*9+3,1,1)</f>
        <v>0</v>
      </c>
    </row>
    <row r="250" spans="1:6" x14ac:dyDescent="0.25">
      <c r="A250" s="29">
        <v>20</v>
      </c>
      <c r="B250" s="29">
        <v>22</v>
      </c>
      <c r="C250" s="126">
        <f t="shared" si="7"/>
        <v>44216</v>
      </c>
      <c r="D250" s="127">
        <f t="shared" si="8"/>
        <v>1</v>
      </c>
      <c r="E250" s="127">
        <f ca="1">OFFSET('Caja Bar'!B$1,$B250,($A250-1)*9,1,1)</f>
        <v>0</v>
      </c>
      <c r="F250" s="129">
        <f ca="1">OFFSET('Caja Bar'!B$1,$B250,($A250-1)*9+3,1,1)</f>
        <v>0</v>
      </c>
    </row>
    <row r="251" spans="1:6" x14ac:dyDescent="0.25">
      <c r="A251" s="29">
        <v>20</v>
      </c>
      <c r="B251" s="29">
        <v>23</v>
      </c>
      <c r="C251" s="126">
        <f t="shared" si="7"/>
        <v>44216</v>
      </c>
      <c r="D251" s="127">
        <f t="shared" si="8"/>
        <v>1</v>
      </c>
      <c r="E251" s="127">
        <f ca="1">OFFSET('Caja Bar'!B$1,$B251,($A251-1)*9,1,1)</f>
        <v>0</v>
      </c>
      <c r="F251" s="129">
        <f ca="1">OFFSET('Caja Bar'!B$1,$B251,($A251-1)*9+3,1,1)</f>
        <v>0</v>
      </c>
    </row>
    <row r="252" spans="1:6" x14ac:dyDescent="0.25">
      <c r="A252" s="29">
        <v>20</v>
      </c>
      <c r="B252" s="29">
        <v>24</v>
      </c>
      <c r="C252" s="126">
        <f t="shared" si="7"/>
        <v>44216</v>
      </c>
      <c r="D252" s="127">
        <f t="shared" si="8"/>
        <v>1</v>
      </c>
      <c r="E252" s="127">
        <f ca="1">OFFSET('Caja Bar'!B$1,$B252,($A252-1)*9,1,1)</f>
        <v>0</v>
      </c>
      <c r="F252" s="129">
        <f ca="1">OFFSET('Caja Bar'!B$1,$B252,($A252-1)*9+3,1,1)</f>
        <v>0</v>
      </c>
    </row>
    <row r="253" spans="1:6" x14ac:dyDescent="0.25">
      <c r="A253" s="29">
        <v>20</v>
      </c>
      <c r="B253" s="29">
        <v>25</v>
      </c>
      <c r="C253" s="126">
        <f t="shared" si="7"/>
        <v>44216</v>
      </c>
      <c r="D253" s="127">
        <f t="shared" si="8"/>
        <v>1</v>
      </c>
      <c r="E253" s="127">
        <f ca="1">OFFSET('Caja Bar'!B$1,$B253,($A253-1)*9,1,1)</f>
        <v>0</v>
      </c>
      <c r="F253" s="129">
        <f ca="1">OFFSET('Caja Bar'!B$1,$B253,($A253-1)*9+3,1,1)</f>
        <v>0</v>
      </c>
    </row>
    <row r="254" spans="1:6" x14ac:dyDescent="0.25">
      <c r="A254" s="29">
        <v>20</v>
      </c>
      <c r="B254" s="29">
        <v>26</v>
      </c>
      <c r="C254" s="126">
        <f t="shared" si="7"/>
        <v>44216</v>
      </c>
      <c r="D254" s="127">
        <f t="shared" si="8"/>
        <v>1</v>
      </c>
      <c r="E254" s="127">
        <f ca="1">OFFSET('Caja Bar'!B$1,$B254,($A254-1)*9,1,1)</f>
        <v>0</v>
      </c>
      <c r="F254" s="129">
        <f ca="1">OFFSET('Caja Bar'!B$1,$B254,($A254-1)*9+3,1,1)</f>
        <v>0</v>
      </c>
    </row>
    <row r="255" spans="1:6" x14ac:dyDescent="0.25">
      <c r="A255" s="29">
        <v>20</v>
      </c>
      <c r="B255" s="29">
        <v>27</v>
      </c>
      <c r="C255" s="126">
        <f t="shared" si="7"/>
        <v>44216</v>
      </c>
      <c r="D255" s="127">
        <f t="shared" si="8"/>
        <v>1</v>
      </c>
      <c r="E255" s="127">
        <f ca="1">OFFSET('Caja Bar'!B$1,$B255,($A255-1)*9,1,1)</f>
        <v>0</v>
      </c>
      <c r="F255" s="129">
        <f ca="1">OFFSET('Caja Bar'!B$1,$B255,($A255-1)*9+3,1,1)</f>
        <v>0</v>
      </c>
    </row>
    <row r="256" spans="1:6" x14ac:dyDescent="0.25">
      <c r="A256" s="29">
        <v>20</v>
      </c>
      <c r="B256" s="29">
        <v>28</v>
      </c>
      <c r="C256" s="126">
        <f t="shared" si="7"/>
        <v>44216</v>
      </c>
      <c r="D256" s="127">
        <f t="shared" si="8"/>
        <v>1</v>
      </c>
      <c r="E256" s="127">
        <f ca="1">OFFSET('Caja Bar'!B$1,$B256,($A256-1)*9,1,1)</f>
        <v>0</v>
      </c>
      <c r="F256" s="129">
        <f ca="1">OFFSET('Caja Bar'!B$1,$B256,($A256-1)*9+3,1,1)</f>
        <v>0</v>
      </c>
    </row>
    <row r="257" spans="1:6" x14ac:dyDescent="0.25">
      <c r="A257" s="29">
        <v>20</v>
      </c>
      <c r="B257" s="29">
        <v>29</v>
      </c>
      <c r="C257" s="126">
        <f t="shared" si="7"/>
        <v>44216</v>
      </c>
      <c r="D257" s="127">
        <f t="shared" si="8"/>
        <v>1</v>
      </c>
      <c r="E257" s="127">
        <f ca="1">OFFSET('Caja Bar'!B$1,$B257,($A257-1)*9,1,1)</f>
        <v>0</v>
      </c>
      <c r="F257" s="129">
        <f ca="1">OFFSET('Caja Bar'!B$1,$B257,($A257-1)*9+3,1,1)</f>
        <v>0</v>
      </c>
    </row>
    <row r="258" spans="1:6" x14ac:dyDescent="0.25">
      <c r="A258" s="29">
        <v>20</v>
      </c>
      <c r="B258" s="29">
        <v>31</v>
      </c>
      <c r="C258" s="126">
        <f t="shared" si="7"/>
        <v>44216</v>
      </c>
      <c r="D258" s="127">
        <f t="shared" si="8"/>
        <v>2</v>
      </c>
      <c r="E258" s="127">
        <f ca="1">OFFSET('Caja Bar'!B$1,$B258,($A258-1)*9,1,1)</f>
        <v>0</v>
      </c>
      <c r="F258" s="129">
        <f ca="1">OFFSET('Caja Bar'!B$1,$B258,($A258-1)*9+3,1,1)</f>
        <v>0</v>
      </c>
    </row>
    <row r="259" spans="1:6" x14ac:dyDescent="0.25">
      <c r="A259" s="29">
        <v>20</v>
      </c>
      <c r="B259" s="29">
        <v>32</v>
      </c>
      <c r="C259" s="126">
        <f t="shared" si="7"/>
        <v>44216</v>
      </c>
      <c r="D259" s="127">
        <f t="shared" si="8"/>
        <v>2</v>
      </c>
      <c r="E259" s="127">
        <f ca="1">OFFSET('Caja Bar'!B$1,$B259,($A259-1)*9,1,1)</f>
        <v>0</v>
      </c>
      <c r="F259" s="129">
        <f ca="1">OFFSET('Caja Bar'!B$1,$B259,($A259-1)*9+3,1,1)</f>
        <v>0</v>
      </c>
    </row>
    <row r="260" spans="1:6" x14ac:dyDescent="0.25">
      <c r="A260" s="29">
        <v>20</v>
      </c>
      <c r="B260" s="29">
        <v>33</v>
      </c>
      <c r="C260" s="126">
        <f t="shared" si="7"/>
        <v>44216</v>
      </c>
      <c r="D260" s="127">
        <f t="shared" si="8"/>
        <v>2</v>
      </c>
      <c r="E260" s="127">
        <f ca="1">OFFSET('Caja Bar'!B$1,$B260,($A260-1)*9,1,1)</f>
        <v>0</v>
      </c>
      <c r="F260" s="129">
        <f ca="1">OFFSET('Caja Bar'!B$1,$B260,($A260-1)*9+3,1,1)</f>
        <v>0</v>
      </c>
    </row>
    <row r="261" spans="1:6" x14ac:dyDescent="0.25">
      <c r="A261" s="29">
        <v>20</v>
      </c>
      <c r="B261" s="29">
        <v>34</v>
      </c>
      <c r="C261" s="126">
        <f t="shared" si="7"/>
        <v>44216</v>
      </c>
      <c r="D261" s="127">
        <f t="shared" si="8"/>
        <v>2</v>
      </c>
      <c r="E261" s="127">
        <f ca="1">OFFSET('Caja Bar'!B$1,$B261,($A261-1)*9,1,1)</f>
        <v>0</v>
      </c>
      <c r="F261" s="129">
        <f ca="1">OFFSET('Caja Bar'!B$1,$B261,($A261-1)*9+3,1,1)</f>
        <v>0</v>
      </c>
    </row>
    <row r="262" spans="1:6" x14ac:dyDescent="0.25">
      <c r="A262" s="29">
        <v>21</v>
      </c>
      <c r="B262" s="29">
        <v>21</v>
      </c>
      <c r="C262" s="126">
        <f t="shared" si="7"/>
        <v>44217</v>
      </c>
      <c r="D262" s="127">
        <f t="shared" si="8"/>
        <v>1</v>
      </c>
      <c r="E262" s="127">
        <f ca="1">OFFSET('Caja Bar'!B$1,$B262,($A262-1)*9,1,1)</f>
        <v>0</v>
      </c>
      <c r="F262" s="129">
        <f ca="1">OFFSET('Caja Bar'!B$1,$B262,($A262-1)*9+3,1,1)</f>
        <v>0</v>
      </c>
    </row>
    <row r="263" spans="1:6" x14ac:dyDescent="0.25">
      <c r="A263" s="29">
        <v>21</v>
      </c>
      <c r="B263" s="29">
        <v>22</v>
      </c>
      <c r="C263" s="126">
        <f t="shared" si="7"/>
        <v>44217</v>
      </c>
      <c r="D263" s="127">
        <f t="shared" si="8"/>
        <v>1</v>
      </c>
      <c r="E263" s="127">
        <f ca="1">OFFSET('Caja Bar'!B$1,$B263,($A263-1)*9,1,1)</f>
        <v>0</v>
      </c>
      <c r="F263" s="129">
        <f ca="1">OFFSET('Caja Bar'!B$1,$B263,($A263-1)*9+3,1,1)</f>
        <v>0</v>
      </c>
    </row>
    <row r="264" spans="1:6" x14ac:dyDescent="0.25">
      <c r="A264" s="29">
        <v>21</v>
      </c>
      <c r="B264" s="29">
        <v>23</v>
      </c>
      <c r="C264" s="126">
        <f t="shared" si="7"/>
        <v>44217</v>
      </c>
      <c r="D264" s="127">
        <f t="shared" si="8"/>
        <v>1</v>
      </c>
      <c r="E264" s="127">
        <f ca="1">OFFSET('Caja Bar'!B$1,$B264,($A264-1)*9,1,1)</f>
        <v>0</v>
      </c>
      <c r="F264" s="129">
        <f ca="1">OFFSET('Caja Bar'!B$1,$B264,($A264-1)*9+3,1,1)</f>
        <v>0</v>
      </c>
    </row>
    <row r="265" spans="1:6" x14ac:dyDescent="0.25">
      <c r="A265" s="29">
        <v>21</v>
      </c>
      <c r="B265" s="29">
        <v>24</v>
      </c>
      <c r="C265" s="126">
        <f t="shared" si="7"/>
        <v>44217</v>
      </c>
      <c r="D265" s="127">
        <f t="shared" si="8"/>
        <v>1</v>
      </c>
      <c r="E265" s="127">
        <f ca="1">OFFSET('Caja Bar'!B$1,$B265,($A265-1)*9,1,1)</f>
        <v>0</v>
      </c>
      <c r="F265" s="129">
        <f ca="1">OFFSET('Caja Bar'!B$1,$B265,($A265-1)*9+3,1,1)</f>
        <v>0</v>
      </c>
    </row>
    <row r="266" spans="1:6" x14ac:dyDescent="0.25">
      <c r="A266" s="29">
        <v>21</v>
      </c>
      <c r="B266" s="29">
        <v>25</v>
      </c>
      <c r="C266" s="126">
        <f t="shared" si="7"/>
        <v>44217</v>
      </c>
      <c r="D266" s="127">
        <f t="shared" si="8"/>
        <v>1</v>
      </c>
      <c r="E266" s="127">
        <f ca="1">OFFSET('Caja Bar'!B$1,$B266,($A266-1)*9,1,1)</f>
        <v>0</v>
      </c>
      <c r="F266" s="129">
        <f ca="1">OFFSET('Caja Bar'!B$1,$B266,($A266-1)*9+3,1,1)</f>
        <v>0</v>
      </c>
    </row>
    <row r="267" spans="1:6" x14ac:dyDescent="0.25">
      <c r="A267" s="29">
        <v>21</v>
      </c>
      <c r="B267" s="29">
        <v>26</v>
      </c>
      <c r="C267" s="126">
        <f t="shared" si="7"/>
        <v>44217</v>
      </c>
      <c r="D267" s="127">
        <f t="shared" si="8"/>
        <v>1</v>
      </c>
      <c r="E267" s="127">
        <f ca="1">OFFSET('Caja Bar'!B$1,$B267,($A267-1)*9,1,1)</f>
        <v>0</v>
      </c>
      <c r="F267" s="129">
        <f ca="1">OFFSET('Caja Bar'!B$1,$B267,($A267-1)*9+3,1,1)</f>
        <v>0</v>
      </c>
    </row>
    <row r="268" spans="1:6" x14ac:dyDescent="0.25">
      <c r="A268" s="29">
        <v>21</v>
      </c>
      <c r="B268" s="29">
        <v>27</v>
      </c>
      <c r="C268" s="126">
        <f t="shared" si="7"/>
        <v>44217</v>
      </c>
      <c r="D268" s="127">
        <f t="shared" si="8"/>
        <v>1</v>
      </c>
      <c r="E268" s="127">
        <f ca="1">OFFSET('Caja Bar'!B$1,$B268,($A268-1)*9,1,1)</f>
        <v>0</v>
      </c>
      <c r="F268" s="129">
        <f ca="1">OFFSET('Caja Bar'!B$1,$B268,($A268-1)*9+3,1,1)</f>
        <v>0</v>
      </c>
    </row>
    <row r="269" spans="1:6" x14ac:dyDescent="0.25">
      <c r="A269" s="29">
        <v>21</v>
      </c>
      <c r="B269" s="29">
        <v>28</v>
      </c>
      <c r="C269" s="126">
        <f t="shared" si="7"/>
        <v>44217</v>
      </c>
      <c r="D269" s="127">
        <f t="shared" si="8"/>
        <v>1</v>
      </c>
      <c r="E269" s="127">
        <f ca="1">OFFSET('Caja Bar'!B$1,$B269,($A269-1)*9,1,1)</f>
        <v>0</v>
      </c>
      <c r="F269" s="129">
        <f ca="1">OFFSET('Caja Bar'!B$1,$B269,($A269-1)*9+3,1,1)</f>
        <v>0</v>
      </c>
    </row>
    <row r="270" spans="1:6" x14ac:dyDescent="0.25">
      <c r="A270" s="29">
        <v>21</v>
      </c>
      <c r="B270" s="29">
        <v>29</v>
      </c>
      <c r="C270" s="126">
        <f t="shared" si="7"/>
        <v>44217</v>
      </c>
      <c r="D270" s="127">
        <f t="shared" si="8"/>
        <v>1</v>
      </c>
      <c r="E270" s="127">
        <f ca="1">OFFSET('Caja Bar'!B$1,$B270,($A270-1)*9,1,1)</f>
        <v>0</v>
      </c>
      <c r="F270" s="129">
        <f ca="1">OFFSET('Caja Bar'!B$1,$B270,($A270-1)*9+3,1,1)</f>
        <v>0</v>
      </c>
    </row>
    <row r="271" spans="1:6" x14ac:dyDescent="0.25">
      <c r="A271" s="29">
        <v>21</v>
      </c>
      <c r="B271" s="29">
        <v>31</v>
      </c>
      <c r="C271" s="126">
        <f t="shared" si="7"/>
        <v>44217</v>
      </c>
      <c r="D271" s="127">
        <f t="shared" si="8"/>
        <v>2</v>
      </c>
      <c r="E271" s="127">
        <f ca="1">OFFSET('Caja Bar'!B$1,$B271,($A271-1)*9,1,1)</f>
        <v>0</v>
      </c>
      <c r="F271" s="129">
        <f ca="1">OFFSET('Caja Bar'!B$1,$B271,($A271-1)*9+3,1,1)</f>
        <v>0</v>
      </c>
    </row>
    <row r="272" spans="1:6" x14ac:dyDescent="0.25">
      <c r="A272" s="29">
        <v>21</v>
      </c>
      <c r="B272" s="29">
        <v>32</v>
      </c>
      <c r="C272" s="126">
        <f t="shared" ref="C272:C335" si="9">C259+1</f>
        <v>44217</v>
      </c>
      <c r="D272" s="127">
        <f t="shared" ref="D272:D335" si="10">D259</f>
        <v>2</v>
      </c>
      <c r="E272" s="127">
        <f ca="1">OFFSET('Caja Bar'!B$1,$B272,($A272-1)*9,1,1)</f>
        <v>0</v>
      </c>
      <c r="F272" s="129">
        <f ca="1">OFFSET('Caja Bar'!B$1,$B272,($A272-1)*9+3,1,1)</f>
        <v>0</v>
      </c>
    </row>
    <row r="273" spans="1:6" x14ac:dyDescent="0.25">
      <c r="A273" s="29">
        <v>21</v>
      </c>
      <c r="B273" s="29">
        <v>33</v>
      </c>
      <c r="C273" s="126">
        <f t="shared" si="9"/>
        <v>44217</v>
      </c>
      <c r="D273" s="127">
        <f t="shared" si="10"/>
        <v>2</v>
      </c>
      <c r="E273" s="127">
        <f ca="1">OFFSET('Caja Bar'!B$1,$B273,($A273-1)*9,1,1)</f>
        <v>0</v>
      </c>
      <c r="F273" s="129">
        <f ca="1">OFFSET('Caja Bar'!B$1,$B273,($A273-1)*9+3,1,1)</f>
        <v>0</v>
      </c>
    </row>
    <row r="274" spans="1:6" x14ac:dyDescent="0.25">
      <c r="A274" s="29">
        <v>21</v>
      </c>
      <c r="B274" s="29">
        <v>34</v>
      </c>
      <c r="C274" s="126">
        <f t="shared" si="9"/>
        <v>44217</v>
      </c>
      <c r="D274" s="127">
        <f t="shared" si="10"/>
        <v>2</v>
      </c>
      <c r="E274" s="127">
        <f ca="1">OFFSET('Caja Bar'!B$1,$B274,($A274-1)*9,1,1)</f>
        <v>0</v>
      </c>
      <c r="F274" s="129">
        <f ca="1">OFFSET('Caja Bar'!B$1,$B274,($A274-1)*9+3,1,1)</f>
        <v>0</v>
      </c>
    </row>
    <row r="275" spans="1:6" x14ac:dyDescent="0.25">
      <c r="A275" s="29">
        <v>22</v>
      </c>
      <c r="B275" s="29">
        <v>21</v>
      </c>
      <c r="C275" s="126">
        <f t="shared" si="9"/>
        <v>44218</v>
      </c>
      <c r="D275" s="127">
        <f t="shared" si="10"/>
        <v>1</v>
      </c>
      <c r="E275" s="127">
        <f ca="1">OFFSET('Caja Bar'!B$1,$B275,($A275-1)*9,1,1)</f>
        <v>0</v>
      </c>
      <c r="F275" s="129">
        <f ca="1">OFFSET('Caja Bar'!B$1,$B275,($A275-1)*9+3,1,1)</f>
        <v>0</v>
      </c>
    </row>
    <row r="276" spans="1:6" x14ac:dyDescent="0.25">
      <c r="A276" s="29">
        <v>22</v>
      </c>
      <c r="B276" s="29">
        <v>22</v>
      </c>
      <c r="C276" s="126">
        <f t="shared" si="9"/>
        <v>44218</v>
      </c>
      <c r="D276" s="127">
        <f t="shared" si="10"/>
        <v>1</v>
      </c>
      <c r="E276" s="127">
        <f ca="1">OFFSET('Caja Bar'!B$1,$B276,($A276-1)*9,1,1)</f>
        <v>0</v>
      </c>
      <c r="F276" s="129">
        <f ca="1">OFFSET('Caja Bar'!B$1,$B276,($A276-1)*9+3,1,1)</f>
        <v>0</v>
      </c>
    </row>
    <row r="277" spans="1:6" x14ac:dyDescent="0.25">
      <c r="A277" s="29">
        <v>22</v>
      </c>
      <c r="B277" s="29">
        <v>23</v>
      </c>
      <c r="C277" s="126">
        <f t="shared" si="9"/>
        <v>44218</v>
      </c>
      <c r="D277" s="127">
        <f t="shared" si="10"/>
        <v>1</v>
      </c>
      <c r="E277" s="127">
        <f ca="1">OFFSET('Caja Bar'!B$1,$B277,($A277-1)*9,1,1)</f>
        <v>0</v>
      </c>
      <c r="F277" s="129">
        <f ca="1">OFFSET('Caja Bar'!B$1,$B277,($A277-1)*9+3,1,1)</f>
        <v>0</v>
      </c>
    </row>
    <row r="278" spans="1:6" x14ac:dyDescent="0.25">
      <c r="A278" s="29">
        <v>22</v>
      </c>
      <c r="B278" s="29">
        <v>24</v>
      </c>
      <c r="C278" s="126">
        <f t="shared" si="9"/>
        <v>44218</v>
      </c>
      <c r="D278" s="127">
        <f t="shared" si="10"/>
        <v>1</v>
      </c>
      <c r="E278" s="127">
        <f ca="1">OFFSET('Caja Bar'!B$1,$B278,($A278-1)*9,1,1)</f>
        <v>0</v>
      </c>
      <c r="F278" s="129">
        <f ca="1">OFFSET('Caja Bar'!B$1,$B278,($A278-1)*9+3,1,1)</f>
        <v>0</v>
      </c>
    </row>
    <row r="279" spans="1:6" x14ac:dyDescent="0.25">
      <c r="A279" s="29">
        <v>22</v>
      </c>
      <c r="B279" s="29">
        <v>25</v>
      </c>
      <c r="C279" s="126">
        <f t="shared" si="9"/>
        <v>44218</v>
      </c>
      <c r="D279" s="127">
        <f t="shared" si="10"/>
        <v>1</v>
      </c>
      <c r="E279" s="127">
        <f ca="1">OFFSET('Caja Bar'!B$1,$B279,($A279-1)*9,1,1)</f>
        <v>0</v>
      </c>
      <c r="F279" s="129">
        <f ca="1">OFFSET('Caja Bar'!B$1,$B279,($A279-1)*9+3,1,1)</f>
        <v>0</v>
      </c>
    </row>
    <row r="280" spans="1:6" x14ac:dyDescent="0.25">
      <c r="A280" s="29">
        <v>22</v>
      </c>
      <c r="B280" s="29">
        <v>26</v>
      </c>
      <c r="C280" s="126">
        <f t="shared" si="9"/>
        <v>44218</v>
      </c>
      <c r="D280" s="127">
        <f t="shared" si="10"/>
        <v>1</v>
      </c>
      <c r="E280" s="127">
        <f ca="1">OFFSET('Caja Bar'!B$1,$B280,($A280-1)*9,1,1)</f>
        <v>0</v>
      </c>
      <c r="F280" s="129">
        <f ca="1">OFFSET('Caja Bar'!B$1,$B280,($A280-1)*9+3,1,1)</f>
        <v>0</v>
      </c>
    </row>
    <row r="281" spans="1:6" x14ac:dyDescent="0.25">
      <c r="A281" s="29">
        <v>22</v>
      </c>
      <c r="B281" s="29">
        <v>27</v>
      </c>
      <c r="C281" s="126">
        <f t="shared" si="9"/>
        <v>44218</v>
      </c>
      <c r="D281" s="127">
        <f t="shared" si="10"/>
        <v>1</v>
      </c>
      <c r="E281" s="127">
        <f ca="1">OFFSET('Caja Bar'!B$1,$B281,($A281-1)*9,1,1)</f>
        <v>0</v>
      </c>
      <c r="F281" s="129">
        <f ca="1">OFFSET('Caja Bar'!B$1,$B281,($A281-1)*9+3,1,1)</f>
        <v>0</v>
      </c>
    </row>
    <row r="282" spans="1:6" x14ac:dyDescent="0.25">
      <c r="A282" s="29">
        <v>22</v>
      </c>
      <c r="B282" s="29">
        <v>28</v>
      </c>
      <c r="C282" s="126">
        <f t="shared" si="9"/>
        <v>44218</v>
      </c>
      <c r="D282" s="127">
        <f t="shared" si="10"/>
        <v>1</v>
      </c>
      <c r="E282" s="127">
        <f ca="1">OFFSET('Caja Bar'!B$1,$B282,($A282-1)*9,1,1)</f>
        <v>0</v>
      </c>
      <c r="F282" s="129">
        <f ca="1">OFFSET('Caja Bar'!B$1,$B282,($A282-1)*9+3,1,1)</f>
        <v>0</v>
      </c>
    </row>
    <row r="283" spans="1:6" x14ac:dyDescent="0.25">
      <c r="A283" s="29">
        <v>22</v>
      </c>
      <c r="B283" s="29">
        <v>29</v>
      </c>
      <c r="C283" s="126">
        <f t="shared" si="9"/>
        <v>44218</v>
      </c>
      <c r="D283" s="127">
        <f t="shared" si="10"/>
        <v>1</v>
      </c>
      <c r="E283" s="127">
        <f ca="1">OFFSET('Caja Bar'!B$1,$B283,($A283-1)*9,1,1)</f>
        <v>0</v>
      </c>
      <c r="F283" s="129">
        <f ca="1">OFFSET('Caja Bar'!B$1,$B283,($A283-1)*9+3,1,1)</f>
        <v>0</v>
      </c>
    </row>
    <row r="284" spans="1:6" x14ac:dyDescent="0.25">
      <c r="A284" s="29">
        <v>22</v>
      </c>
      <c r="B284" s="29">
        <v>31</v>
      </c>
      <c r="C284" s="126">
        <f t="shared" si="9"/>
        <v>44218</v>
      </c>
      <c r="D284" s="127">
        <f t="shared" si="10"/>
        <v>2</v>
      </c>
      <c r="E284" s="127">
        <f ca="1">OFFSET('Caja Bar'!B$1,$B284,($A284-1)*9,1,1)</f>
        <v>0</v>
      </c>
      <c r="F284" s="129">
        <f ca="1">OFFSET('Caja Bar'!B$1,$B284,($A284-1)*9+3,1,1)</f>
        <v>0</v>
      </c>
    </row>
    <row r="285" spans="1:6" x14ac:dyDescent="0.25">
      <c r="A285" s="29">
        <v>22</v>
      </c>
      <c r="B285" s="29">
        <v>32</v>
      </c>
      <c r="C285" s="126">
        <f t="shared" si="9"/>
        <v>44218</v>
      </c>
      <c r="D285" s="127">
        <f t="shared" si="10"/>
        <v>2</v>
      </c>
      <c r="E285" s="127">
        <f ca="1">OFFSET('Caja Bar'!B$1,$B285,($A285-1)*9,1,1)</f>
        <v>0</v>
      </c>
      <c r="F285" s="129">
        <f ca="1">OFFSET('Caja Bar'!B$1,$B285,($A285-1)*9+3,1,1)</f>
        <v>0</v>
      </c>
    </row>
    <row r="286" spans="1:6" x14ac:dyDescent="0.25">
      <c r="A286" s="29">
        <v>22</v>
      </c>
      <c r="B286" s="29">
        <v>33</v>
      </c>
      <c r="C286" s="126">
        <f t="shared" si="9"/>
        <v>44218</v>
      </c>
      <c r="D286" s="127">
        <f t="shared" si="10"/>
        <v>2</v>
      </c>
      <c r="E286" s="127">
        <f ca="1">OFFSET('Caja Bar'!B$1,$B286,($A286-1)*9,1,1)</f>
        <v>0</v>
      </c>
      <c r="F286" s="129">
        <f ca="1">OFFSET('Caja Bar'!B$1,$B286,($A286-1)*9+3,1,1)</f>
        <v>0</v>
      </c>
    </row>
    <row r="287" spans="1:6" x14ac:dyDescent="0.25">
      <c r="A287" s="29">
        <v>22</v>
      </c>
      <c r="B287" s="29">
        <v>34</v>
      </c>
      <c r="C287" s="126">
        <f t="shared" si="9"/>
        <v>44218</v>
      </c>
      <c r="D287" s="127">
        <f t="shared" si="10"/>
        <v>2</v>
      </c>
      <c r="E287" s="127">
        <f ca="1">OFFSET('Caja Bar'!B$1,$B287,($A287-1)*9,1,1)</f>
        <v>0</v>
      </c>
      <c r="F287" s="129">
        <f ca="1">OFFSET('Caja Bar'!B$1,$B287,($A287-1)*9+3,1,1)</f>
        <v>0</v>
      </c>
    </row>
    <row r="288" spans="1:6" x14ac:dyDescent="0.25">
      <c r="A288" s="29">
        <v>23</v>
      </c>
      <c r="B288" s="29">
        <v>21</v>
      </c>
      <c r="C288" s="126">
        <f t="shared" si="9"/>
        <v>44219</v>
      </c>
      <c r="D288" s="127">
        <f t="shared" si="10"/>
        <v>1</v>
      </c>
      <c r="E288" s="127">
        <f ca="1">OFFSET('Caja Bar'!B$1,$B288,($A288-1)*9,1,1)</f>
        <v>0</v>
      </c>
      <c r="F288" s="129">
        <f ca="1">OFFSET('Caja Bar'!B$1,$B288,($A288-1)*9+3,1,1)</f>
        <v>0</v>
      </c>
    </row>
    <row r="289" spans="1:6" x14ac:dyDescent="0.25">
      <c r="A289" s="29">
        <v>23</v>
      </c>
      <c r="B289" s="29">
        <v>22</v>
      </c>
      <c r="C289" s="126">
        <f t="shared" si="9"/>
        <v>44219</v>
      </c>
      <c r="D289" s="127">
        <f t="shared" si="10"/>
        <v>1</v>
      </c>
      <c r="E289" s="127">
        <f ca="1">OFFSET('Caja Bar'!B$1,$B289,($A289-1)*9,1,1)</f>
        <v>0</v>
      </c>
      <c r="F289" s="129">
        <f ca="1">OFFSET('Caja Bar'!B$1,$B289,($A289-1)*9+3,1,1)</f>
        <v>0</v>
      </c>
    </row>
    <row r="290" spans="1:6" x14ac:dyDescent="0.25">
      <c r="A290" s="29">
        <v>23</v>
      </c>
      <c r="B290" s="29">
        <v>23</v>
      </c>
      <c r="C290" s="126">
        <f t="shared" si="9"/>
        <v>44219</v>
      </c>
      <c r="D290" s="127">
        <f t="shared" si="10"/>
        <v>1</v>
      </c>
      <c r="E290" s="127">
        <f ca="1">OFFSET('Caja Bar'!B$1,$B290,($A290-1)*9,1,1)</f>
        <v>0</v>
      </c>
      <c r="F290" s="129">
        <f ca="1">OFFSET('Caja Bar'!B$1,$B290,($A290-1)*9+3,1,1)</f>
        <v>0</v>
      </c>
    </row>
    <row r="291" spans="1:6" x14ac:dyDescent="0.25">
      <c r="A291" s="29">
        <v>23</v>
      </c>
      <c r="B291" s="29">
        <v>24</v>
      </c>
      <c r="C291" s="126">
        <f t="shared" si="9"/>
        <v>44219</v>
      </c>
      <c r="D291" s="127">
        <f t="shared" si="10"/>
        <v>1</v>
      </c>
      <c r="E291" s="127">
        <f ca="1">OFFSET('Caja Bar'!B$1,$B291,($A291-1)*9,1,1)</f>
        <v>0</v>
      </c>
      <c r="F291" s="129">
        <f ca="1">OFFSET('Caja Bar'!B$1,$B291,($A291-1)*9+3,1,1)</f>
        <v>0</v>
      </c>
    </row>
    <row r="292" spans="1:6" x14ac:dyDescent="0.25">
      <c r="A292" s="29">
        <v>23</v>
      </c>
      <c r="B292" s="29">
        <v>25</v>
      </c>
      <c r="C292" s="126">
        <f t="shared" si="9"/>
        <v>44219</v>
      </c>
      <c r="D292" s="127">
        <f t="shared" si="10"/>
        <v>1</v>
      </c>
      <c r="E292" s="127">
        <f ca="1">OFFSET('Caja Bar'!B$1,$B292,($A292-1)*9,1,1)</f>
        <v>0</v>
      </c>
      <c r="F292" s="129">
        <f ca="1">OFFSET('Caja Bar'!B$1,$B292,($A292-1)*9+3,1,1)</f>
        <v>0</v>
      </c>
    </row>
    <row r="293" spans="1:6" x14ac:dyDescent="0.25">
      <c r="A293" s="29">
        <v>23</v>
      </c>
      <c r="B293" s="29">
        <v>26</v>
      </c>
      <c r="C293" s="126">
        <f t="shared" si="9"/>
        <v>44219</v>
      </c>
      <c r="D293" s="127">
        <f t="shared" si="10"/>
        <v>1</v>
      </c>
      <c r="E293" s="127">
        <f ca="1">OFFSET('Caja Bar'!B$1,$B293,($A293-1)*9,1,1)</f>
        <v>0</v>
      </c>
      <c r="F293" s="129">
        <f ca="1">OFFSET('Caja Bar'!B$1,$B293,($A293-1)*9+3,1,1)</f>
        <v>0</v>
      </c>
    </row>
    <row r="294" spans="1:6" x14ac:dyDescent="0.25">
      <c r="A294" s="29">
        <v>23</v>
      </c>
      <c r="B294" s="29">
        <v>27</v>
      </c>
      <c r="C294" s="126">
        <f t="shared" si="9"/>
        <v>44219</v>
      </c>
      <c r="D294" s="127">
        <f t="shared" si="10"/>
        <v>1</v>
      </c>
      <c r="E294" s="127">
        <f ca="1">OFFSET('Caja Bar'!B$1,$B294,($A294-1)*9,1,1)</f>
        <v>0</v>
      </c>
      <c r="F294" s="129">
        <f ca="1">OFFSET('Caja Bar'!B$1,$B294,($A294-1)*9+3,1,1)</f>
        <v>0</v>
      </c>
    </row>
    <row r="295" spans="1:6" x14ac:dyDescent="0.25">
      <c r="A295" s="29">
        <v>23</v>
      </c>
      <c r="B295" s="29">
        <v>28</v>
      </c>
      <c r="C295" s="126">
        <f t="shared" si="9"/>
        <v>44219</v>
      </c>
      <c r="D295" s="127">
        <f t="shared" si="10"/>
        <v>1</v>
      </c>
      <c r="E295" s="127">
        <f ca="1">OFFSET('Caja Bar'!B$1,$B295,($A295-1)*9,1,1)</f>
        <v>0</v>
      </c>
      <c r="F295" s="129">
        <f ca="1">OFFSET('Caja Bar'!B$1,$B295,($A295-1)*9+3,1,1)</f>
        <v>0</v>
      </c>
    </row>
    <row r="296" spans="1:6" x14ac:dyDescent="0.25">
      <c r="A296" s="29">
        <v>23</v>
      </c>
      <c r="B296" s="29">
        <v>29</v>
      </c>
      <c r="C296" s="126">
        <f t="shared" si="9"/>
        <v>44219</v>
      </c>
      <c r="D296" s="127">
        <f t="shared" si="10"/>
        <v>1</v>
      </c>
      <c r="E296" s="127">
        <f ca="1">OFFSET('Caja Bar'!B$1,$B296,($A296-1)*9,1,1)</f>
        <v>0</v>
      </c>
      <c r="F296" s="129">
        <f ca="1">OFFSET('Caja Bar'!B$1,$B296,($A296-1)*9+3,1,1)</f>
        <v>0</v>
      </c>
    </row>
    <row r="297" spans="1:6" x14ac:dyDescent="0.25">
      <c r="A297" s="29">
        <v>23</v>
      </c>
      <c r="B297" s="29">
        <v>31</v>
      </c>
      <c r="C297" s="126">
        <f t="shared" si="9"/>
        <v>44219</v>
      </c>
      <c r="D297" s="127">
        <f t="shared" si="10"/>
        <v>2</v>
      </c>
      <c r="E297" s="127">
        <f ca="1">OFFSET('Caja Bar'!B$1,$B297,($A297-1)*9,1,1)</f>
        <v>0</v>
      </c>
      <c r="F297" s="129">
        <f ca="1">OFFSET('Caja Bar'!B$1,$B297,($A297-1)*9+3,1,1)</f>
        <v>0</v>
      </c>
    </row>
    <row r="298" spans="1:6" x14ac:dyDescent="0.25">
      <c r="A298" s="29">
        <v>23</v>
      </c>
      <c r="B298" s="29">
        <v>32</v>
      </c>
      <c r="C298" s="126">
        <f t="shared" si="9"/>
        <v>44219</v>
      </c>
      <c r="D298" s="127">
        <f t="shared" si="10"/>
        <v>2</v>
      </c>
      <c r="E298" s="127">
        <f ca="1">OFFSET('Caja Bar'!B$1,$B298,($A298-1)*9,1,1)</f>
        <v>0</v>
      </c>
      <c r="F298" s="129">
        <f ca="1">OFFSET('Caja Bar'!B$1,$B298,($A298-1)*9+3,1,1)</f>
        <v>0</v>
      </c>
    </row>
    <row r="299" spans="1:6" x14ac:dyDescent="0.25">
      <c r="A299" s="29">
        <v>23</v>
      </c>
      <c r="B299" s="29">
        <v>33</v>
      </c>
      <c r="C299" s="126">
        <f t="shared" si="9"/>
        <v>44219</v>
      </c>
      <c r="D299" s="127">
        <f t="shared" si="10"/>
        <v>2</v>
      </c>
      <c r="E299" s="127">
        <f ca="1">OFFSET('Caja Bar'!B$1,$B299,($A299-1)*9,1,1)</f>
        <v>0</v>
      </c>
      <c r="F299" s="129">
        <f ca="1">OFFSET('Caja Bar'!B$1,$B299,($A299-1)*9+3,1,1)</f>
        <v>0</v>
      </c>
    </row>
    <row r="300" spans="1:6" x14ac:dyDescent="0.25">
      <c r="A300" s="29">
        <v>23</v>
      </c>
      <c r="B300" s="29">
        <v>34</v>
      </c>
      <c r="C300" s="126">
        <f t="shared" si="9"/>
        <v>44219</v>
      </c>
      <c r="D300" s="127">
        <f t="shared" si="10"/>
        <v>2</v>
      </c>
      <c r="E300" s="127">
        <f ca="1">OFFSET('Caja Bar'!B$1,$B300,($A300-1)*9,1,1)</f>
        <v>0</v>
      </c>
      <c r="F300" s="129">
        <f ca="1">OFFSET('Caja Bar'!B$1,$B300,($A300-1)*9+3,1,1)</f>
        <v>0</v>
      </c>
    </row>
    <row r="301" spans="1:6" x14ac:dyDescent="0.25">
      <c r="A301" s="29">
        <v>24</v>
      </c>
      <c r="B301" s="29">
        <v>21</v>
      </c>
      <c r="C301" s="126">
        <f t="shared" si="9"/>
        <v>44220</v>
      </c>
      <c r="D301" s="127">
        <f t="shared" si="10"/>
        <v>1</v>
      </c>
      <c r="E301" s="127">
        <f ca="1">OFFSET('Caja Bar'!B$1,$B301,($A301-1)*9,1,1)</f>
        <v>0</v>
      </c>
      <c r="F301" s="129">
        <f ca="1">OFFSET('Caja Bar'!B$1,$B301,($A301-1)*9+3,1,1)</f>
        <v>0</v>
      </c>
    </row>
    <row r="302" spans="1:6" x14ac:dyDescent="0.25">
      <c r="A302" s="29">
        <v>24</v>
      </c>
      <c r="B302" s="29">
        <v>22</v>
      </c>
      <c r="C302" s="126">
        <f t="shared" si="9"/>
        <v>44220</v>
      </c>
      <c r="D302" s="127">
        <f t="shared" si="10"/>
        <v>1</v>
      </c>
      <c r="E302" s="127">
        <f ca="1">OFFSET('Caja Bar'!B$1,$B302,($A302-1)*9,1,1)</f>
        <v>0</v>
      </c>
      <c r="F302" s="129">
        <f ca="1">OFFSET('Caja Bar'!B$1,$B302,($A302-1)*9+3,1,1)</f>
        <v>0</v>
      </c>
    </row>
    <row r="303" spans="1:6" x14ac:dyDescent="0.25">
      <c r="A303" s="29">
        <v>24</v>
      </c>
      <c r="B303" s="29">
        <v>23</v>
      </c>
      <c r="C303" s="126">
        <f t="shared" si="9"/>
        <v>44220</v>
      </c>
      <c r="D303" s="127">
        <f t="shared" si="10"/>
        <v>1</v>
      </c>
      <c r="E303" s="127">
        <f ca="1">OFFSET('Caja Bar'!B$1,$B303,($A303-1)*9,1,1)</f>
        <v>0</v>
      </c>
      <c r="F303" s="129">
        <f ca="1">OFFSET('Caja Bar'!B$1,$B303,($A303-1)*9+3,1,1)</f>
        <v>0</v>
      </c>
    </row>
    <row r="304" spans="1:6" x14ac:dyDescent="0.25">
      <c r="A304" s="29">
        <v>24</v>
      </c>
      <c r="B304" s="29">
        <v>24</v>
      </c>
      <c r="C304" s="126">
        <f t="shared" si="9"/>
        <v>44220</v>
      </c>
      <c r="D304" s="127">
        <f t="shared" si="10"/>
        <v>1</v>
      </c>
      <c r="E304" s="127">
        <f ca="1">OFFSET('Caja Bar'!B$1,$B304,($A304-1)*9,1,1)</f>
        <v>0</v>
      </c>
      <c r="F304" s="129">
        <f ca="1">OFFSET('Caja Bar'!B$1,$B304,($A304-1)*9+3,1,1)</f>
        <v>0</v>
      </c>
    </row>
    <row r="305" spans="1:6" x14ac:dyDescent="0.25">
      <c r="A305" s="29">
        <v>24</v>
      </c>
      <c r="B305" s="29">
        <v>25</v>
      </c>
      <c r="C305" s="126">
        <f t="shared" si="9"/>
        <v>44220</v>
      </c>
      <c r="D305" s="127">
        <f t="shared" si="10"/>
        <v>1</v>
      </c>
      <c r="E305" s="127">
        <f ca="1">OFFSET('Caja Bar'!B$1,$B305,($A305-1)*9,1,1)</f>
        <v>0</v>
      </c>
      <c r="F305" s="129">
        <f ca="1">OFFSET('Caja Bar'!B$1,$B305,($A305-1)*9+3,1,1)</f>
        <v>0</v>
      </c>
    </row>
    <row r="306" spans="1:6" x14ac:dyDescent="0.25">
      <c r="A306" s="29">
        <v>24</v>
      </c>
      <c r="B306" s="29">
        <v>26</v>
      </c>
      <c r="C306" s="126">
        <f t="shared" si="9"/>
        <v>44220</v>
      </c>
      <c r="D306" s="127">
        <f t="shared" si="10"/>
        <v>1</v>
      </c>
      <c r="E306" s="127">
        <f ca="1">OFFSET('Caja Bar'!B$1,$B306,($A306-1)*9,1,1)</f>
        <v>0</v>
      </c>
      <c r="F306" s="129">
        <f ca="1">OFFSET('Caja Bar'!B$1,$B306,($A306-1)*9+3,1,1)</f>
        <v>0</v>
      </c>
    </row>
    <row r="307" spans="1:6" x14ac:dyDescent="0.25">
      <c r="A307" s="29">
        <v>24</v>
      </c>
      <c r="B307" s="29">
        <v>27</v>
      </c>
      <c r="C307" s="126">
        <f t="shared" si="9"/>
        <v>44220</v>
      </c>
      <c r="D307" s="127">
        <f t="shared" si="10"/>
        <v>1</v>
      </c>
      <c r="E307" s="127">
        <f ca="1">OFFSET('Caja Bar'!B$1,$B307,($A307-1)*9,1,1)</f>
        <v>0</v>
      </c>
      <c r="F307" s="129">
        <f ca="1">OFFSET('Caja Bar'!B$1,$B307,($A307-1)*9+3,1,1)</f>
        <v>0</v>
      </c>
    </row>
    <row r="308" spans="1:6" x14ac:dyDescent="0.25">
      <c r="A308" s="29">
        <v>24</v>
      </c>
      <c r="B308" s="29">
        <v>28</v>
      </c>
      <c r="C308" s="126">
        <f t="shared" si="9"/>
        <v>44220</v>
      </c>
      <c r="D308" s="127">
        <f t="shared" si="10"/>
        <v>1</v>
      </c>
      <c r="E308" s="127">
        <f ca="1">OFFSET('Caja Bar'!B$1,$B308,($A308-1)*9,1,1)</f>
        <v>0</v>
      </c>
      <c r="F308" s="129">
        <f ca="1">OFFSET('Caja Bar'!B$1,$B308,($A308-1)*9+3,1,1)</f>
        <v>0</v>
      </c>
    </row>
    <row r="309" spans="1:6" x14ac:dyDescent="0.25">
      <c r="A309" s="29">
        <v>24</v>
      </c>
      <c r="B309" s="29">
        <v>29</v>
      </c>
      <c r="C309" s="126">
        <f t="shared" si="9"/>
        <v>44220</v>
      </c>
      <c r="D309" s="127">
        <f t="shared" si="10"/>
        <v>1</v>
      </c>
      <c r="E309" s="127">
        <f ca="1">OFFSET('Caja Bar'!B$1,$B309,($A309-1)*9,1,1)</f>
        <v>0</v>
      </c>
      <c r="F309" s="129">
        <f ca="1">OFFSET('Caja Bar'!B$1,$B309,($A309-1)*9+3,1,1)</f>
        <v>0</v>
      </c>
    </row>
    <row r="310" spans="1:6" x14ac:dyDescent="0.25">
      <c r="A310" s="29">
        <v>24</v>
      </c>
      <c r="B310" s="29">
        <v>31</v>
      </c>
      <c r="C310" s="126">
        <f t="shared" si="9"/>
        <v>44220</v>
      </c>
      <c r="D310" s="127">
        <f t="shared" si="10"/>
        <v>2</v>
      </c>
      <c r="E310" s="127">
        <f ca="1">OFFSET('Caja Bar'!B$1,$B310,($A310-1)*9,1,1)</f>
        <v>0</v>
      </c>
      <c r="F310" s="129">
        <f ca="1">OFFSET('Caja Bar'!B$1,$B310,($A310-1)*9+3,1,1)</f>
        <v>0</v>
      </c>
    </row>
    <row r="311" spans="1:6" x14ac:dyDescent="0.25">
      <c r="A311" s="29">
        <v>24</v>
      </c>
      <c r="B311" s="29">
        <v>32</v>
      </c>
      <c r="C311" s="126">
        <f t="shared" si="9"/>
        <v>44220</v>
      </c>
      <c r="D311" s="127">
        <f t="shared" si="10"/>
        <v>2</v>
      </c>
      <c r="E311" s="127">
        <f ca="1">OFFSET('Caja Bar'!B$1,$B311,($A311-1)*9,1,1)</f>
        <v>0</v>
      </c>
      <c r="F311" s="129">
        <f ca="1">OFFSET('Caja Bar'!B$1,$B311,($A311-1)*9+3,1,1)</f>
        <v>0</v>
      </c>
    </row>
    <row r="312" spans="1:6" x14ac:dyDescent="0.25">
      <c r="A312" s="29">
        <v>24</v>
      </c>
      <c r="B312" s="29">
        <v>33</v>
      </c>
      <c r="C312" s="126">
        <f t="shared" si="9"/>
        <v>44220</v>
      </c>
      <c r="D312" s="127">
        <f t="shared" si="10"/>
        <v>2</v>
      </c>
      <c r="E312" s="127">
        <f ca="1">OFFSET('Caja Bar'!B$1,$B312,($A312-1)*9,1,1)</f>
        <v>0</v>
      </c>
      <c r="F312" s="129">
        <f ca="1">OFFSET('Caja Bar'!B$1,$B312,($A312-1)*9+3,1,1)</f>
        <v>0</v>
      </c>
    </row>
    <row r="313" spans="1:6" x14ac:dyDescent="0.25">
      <c r="A313" s="29">
        <v>24</v>
      </c>
      <c r="B313" s="29">
        <v>34</v>
      </c>
      <c r="C313" s="126">
        <f t="shared" si="9"/>
        <v>44220</v>
      </c>
      <c r="D313" s="127">
        <f t="shared" si="10"/>
        <v>2</v>
      </c>
      <c r="E313" s="127">
        <f ca="1">OFFSET('Caja Bar'!B$1,$B313,($A313-1)*9,1,1)</f>
        <v>0</v>
      </c>
      <c r="F313" s="129">
        <f ca="1">OFFSET('Caja Bar'!B$1,$B313,($A313-1)*9+3,1,1)</f>
        <v>0</v>
      </c>
    </row>
    <row r="314" spans="1:6" x14ac:dyDescent="0.25">
      <c r="A314" s="29">
        <v>25</v>
      </c>
      <c r="B314" s="29">
        <v>21</v>
      </c>
      <c r="C314" s="126">
        <f t="shared" si="9"/>
        <v>44221</v>
      </c>
      <c r="D314" s="127">
        <f t="shared" si="10"/>
        <v>1</v>
      </c>
      <c r="E314" s="127">
        <f ca="1">OFFSET('Caja Bar'!B$1,$B314,($A314-1)*9,1,1)</f>
        <v>0</v>
      </c>
      <c r="F314" s="129">
        <f ca="1">OFFSET('Caja Bar'!B$1,$B314,($A314-1)*9+3,1,1)</f>
        <v>0</v>
      </c>
    </row>
    <row r="315" spans="1:6" x14ac:dyDescent="0.25">
      <c r="A315" s="29">
        <v>25</v>
      </c>
      <c r="B315" s="29">
        <v>22</v>
      </c>
      <c r="C315" s="126">
        <f t="shared" si="9"/>
        <v>44221</v>
      </c>
      <c r="D315" s="127">
        <f t="shared" si="10"/>
        <v>1</v>
      </c>
      <c r="E315" s="127">
        <f ca="1">OFFSET('Caja Bar'!B$1,$B315,($A315-1)*9,1,1)</f>
        <v>0</v>
      </c>
      <c r="F315" s="129">
        <f ca="1">OFFSET('Caja Bar'!B$1,$B315,($A315-1)*9+3,1,1)</f>
        <v>0</v>
      </c>
    </row>
    <row r="316" spans="1:6" x14ac:dyDescent="0.25">
      <c r="A316" s="29">
        <v>25</v>
      </c>
      <c r="B316" s="29">
        <v>23</v>
      </c>
      <c r="C316" s="126">
        <f t="shared" si="9"/>
        <v>44221</v>
      </c>
      <c r="D316" s="127">
        <f t="shared" si="10"/>
        <v>1</v>
      </c>
      <c r="E316" s="127">
        <f ca="1">OFFSET('Caja Bar'!B$1,$B316,($A316-1)*9,1,1)</f>
        <v>0</v>
      </c>
      <c r="F316" s="129">
        <f ca="1">OFFSET('Caja Bar'!B$1,$B316,($A316-1)*9+3,1,1)</f>
        <v>0</v>
      </c>
    </row>
    <row r="317" spans="1:6" x14ac:dyDescent="0.25">
      <c r="A317" s="29">
        <v>25</v>
      </c>
      <c r="B317" s="29">
        <v>24</v>
      </c>
      <c r="C317" s="126">
        <f t="shared" si="9"/>
        <v>44221</v>
      </c>
      <c r="D317" s="127">
        <f t="shared" si="10"/>
        <v>1</v>
      </c>
      <c r="E317" s="127">
        <f ca="1">OFFSET('Caja Bar'!B$1,$B317,($A317-1)*9,1,1)</f>
        <v>0</v>
      </c>
      <c r="F317" s="129">
        <f ca="1">OFFSET('Caja Bar'!B$1,$B317,($A317-1)*9+3,1,1)</f>
        <v>0</v>
      </c>
    </row>
    <row r="318" spans="1:6" x14ac:dyDescent="0.25">
      <c r="A318" s="29">
        <v>25</v>
      </c>
      <c r="B318" s="29">
        <v>25</v>
      </c>
      <c r="C318" s="126">
        <f t="shared" si="9"/>
        <v>44221</v>
      </c>
      <c r="D318" s="127">
        <f t="shared" si="10"/>
        <v>1</v>
      </c>
      <c r="E318" s="127">
        <f ca="1">OFFSET('Caja Bar'!B$1,$B318,($A318-1)*9,1,1)</f>
        <v>0</v>
      </c>
      <c r="F318" s="129">
        <f ca="1">OFFSET('Caja Bar'!B$1,$B318,($A318-1)*9+3,1,1)</f>
        <v>0</v>
      </c>
    </row>
    <row r="319" spans="1:6" x14ac:dyDescent="0.25">
      <c r="A319" s="29">
        <v>25</v>
      </c>
      <c r="B319" s="29">
        <v>26</v>
      </c>
      <c r="C319" s="126">
        <f t="shared" si="9"/>
        <v>44221</v>
      </c>
      <c r="D319" s="127">
        <f t="shared" si="10"/>
        <v>1</v>
      </c>
      <c r="E319" s="127">
        <f ca="1">OFFSET('Caja Bar'!B$1,$B319,($A319-1)*9,1,1)</f>
        <v>0</v>
      </c>
      <c r="F319" s="129">
        <f ca="1">OFFSET('Caja Bar'!B$1,$B319,($A319-1)*9+3,1,1)</f>
        <v>0</v>
      </c>
    </row>
    <row r="320" spans="1:6" x14ac:dyDescent="0.25">
      <c r="A320" s="29">
        <v>25</v>
      </c>
      <c r="B320" s="29">
        <v>27</v>
      </c>
      <c r="C320" s="126">
        <f t="shared" si="9"/>
        <v>44221</v>
      </c>
      <c r="D320" s="127">
        <f t="shared" si="10"/>
        <v>1</v>
      </c>
      <c r="E320" s="127">
        <f ca="1">OFFSET('Caja Bar'!B$1,$B320,($A320-1)*9,1,1)</f>
        <v>0</v>
      </c>
      <c r="F320" s="129">
        <f ca="1">OFFSET('Caja Bar'!B$1,$B320,($A320-1)*9+3,1,1)</f>
        <v>0</v>
      </c>
    </row>
    <row r="321" spans="1:6" x14ac:dyDescent="0.25">
      <c r="A321" s="29">
        <v>25</v>
      </c>
      <c r="B321" s="29">
        <v>28</v>
      </c>
      <c r="C321" s="126">
        <f t="shared" si="9"/>
        <v>44221</v>
      </c>
      <c r="D321" s="127">
        <f t="shared" si="10"/>
        <v>1</v>
      </c>
      <c r="E321" s="127">
        <f ca="1">OFFSET('Caja Bar'!B$1,$B321,($A321-1)*9,1,1)</f>
        <v>0</v>
      </c>
      <c r="F321" s="129">
        <f ca="1">OFFSET('Caja Bar'!B$1,$B321,($A321-1)*9+3,1,1)</f>
        <v>0</v>
      </c>
    </row>
    <row r="322" spans="1:6" x14ac:dyDescent="0.25">
      <c r="A322" s="29">
        <v>25</v>
      </c>
      <c r="B322" s="29">
        <v>29</v>
      </c>
      <c r="C322" s="126">
        <f t="shared" si="9"/>
        <v>44221</v>
      </c>
      <c r="D322" s="127">
        <f t="shared" si="10"/>
        <v>1</v>
      </c>
      <c r="E322" s="127">
        <f ca="1">OFFSET('Caja Bar'!B$1,$B322,($A322-1)*9,1,1)</f>
        <v>0</v>
      </c>
      <c r="F322" s="129">
        <f ca="1">OFFSET('Caja Bar'!B$1,$B322,($A322-1)*9+3,1,1)</f>
        <v>0</v>
      </c>
    </row>
    <row r="323" spans="1:6" x14ac:dyDescent="0.25">
      <c r="A323" s="29">
        <v>25</v>
      </c>
      <c r="B323" s="29">
        <v>31</v>
      </c>
      <c r="C323" s="126">
        <f t="shared" si="9"/>
        <v>44221</v>
      </c>
      <c r="D323" s="127">
        <f t="shared" si="10"/>
        <v>2</v>
      </c>
      <c r="E323" s="127">
        <f ca="1">OFFSET('Caja Bar'!B$1,$B323,($A323-1)*9,1,1)</f>
        <v>0</v>
      </c>
      <c r="F323" s="129">
        <f ca="1">OFFSET('Caja Bar'!B$1,$B323,($A323-1)*9+3,1,1)</f>
        <v>0</v>
      </c>
    </row>
    <row r="324" spans="1:6" x14ac:dyDescent="0.25">
      <c r="A324" s="29">
        <v>25</v>
      </c>
      <c r="B324" s="29">
        <v>32</v>
      </c>
      <c r="C324" s="126">
        <f t="shared" si="9"/>
        <v>44221</v>
      </c>
      <c r="D324" s="127">
        <f t="shared" si="10"/>
        <v>2</v>
      </c>
      <c r="E324" s="127">
        <f ca="1">OFFSET('Caja Bar'!B$1,$B324,($A324-1)*9,1,1)</f>
        <v>0</v>
      </c>
      <c r="F324" s="129">
        <f ca="1">OFFSET('Caja Bar'!B$1,$B324,($A324-1)*9+3,1,1)</f>
        <v>0</v>
      </c>
    </row>
    <row r="325" spans="1:6" x14ac:dyDescent="0.25">
      <c r="A325" s="29">
        <v>25</v>
      </c>
      <c r="B325" s="29">
        <v>33</v>
      </c>
      <c r="C325" s="126">
        <f t="shared" si="9"/>
        <v>44221</v>
      </c>
      <c r="D325" s="127">
        <f t="shared" si="10"/>
        <v>2</v>
      </c>
      <c r="E325" s="127">
        <f ca="1">OFFSET('Caja Bar'!B$1,$B325,($A325-1)*9,1,1)</f>
        <v>0</v>
      </c>
      <c r="F325" s="129">
        <f ca="1">OFFSET('Caja Bar'!B$1,$B325,($A325-1)*9+3,1,1)</f>
        <v>0</v>
      </c>
    </row>
    <row r="326" spans="1:6" x14ac:dyDescent="0.25">
      <c r="A326" s="29">
        <v>25</v>
      </c>
      <c r="B326" s="29">
        <v>34</v>
      </c>
      <c r="C326" s="126">
        <f t="shared" si="9"/>
        <v>44221</v>
      </c>
      <c r="D326" s="127">
        <f t="shared" si="10"/>
        <v>2</v>
      </c>
      <c r="E326" s="127">
        <f ca="1">OFFSET('Caja Bar'!B$1,$B326,($A326-1)*9,1,1)</f>
        <v>0</v>
      </c>
      <c r="F326" s="129">
        <f ca="1">OFFSET('Caja Bar'!B$1,$B326,($A326-1)*9+3,1,1)</f>
        <v>0</v>
      </c>
    </row>
    <row r="327" spans="1:6" x14ac:dyDescent="0.25">
      <c r="A327" s="29">
        <v>26</v>
      </c>
      <c r="B327" s="29">
        <v>21</v>
      </c>
      <c r="C327" s="126">
        <f t="shared" si="9"/>
        <v>44222</v>
      </c>
      <c r="D327" s="127">
        <f t="shared" si="10"/>
        <v>1</v>
      </c>
      <c r="E327" s="127">
        <f ca="1">OFFSET('Caja Bar'!B$1,$B327,($A327-1)*9,1,1)</f>
        <v>0</v>
      </c>
      <c r="F327" s="129">
        <f ca="1">OFFSET('Caja Bar'!B$1,$B327,($A327-1)*9+3,1,1)</f>
        <v>0</v>
      </c>
    </row>
    <row r="328" spans="1:6" x14ac:dyDescent="0.25">
      <c r="A328" s="29">
        <v>26</v>
      </c>
      <c r="B328" s="29">
        <v>22</v>
      </c>
      <c r="C328" s="126">
        <f t="shared" si="9"/>
        <v>44222</v>
      </c>
      <c r="D328" s="127">
        <f t="shared" si="10"/>
        <v>1</v>
      </c>
      <c r="E328" s="127">
        <f ca="1">OFFSET('Caja Bar'!B$1,$B328,($A328-1)*9,1,1)</f>
        <v>0</v>
      </c>
      <c r="F328" s="129">
        <f ca="1">OFFSET('Caja Bar'!B$1,$B328,($A328-1)*9+3,1,1)</f>
        <v>0</v>
      </c>
    </row>
    <row r="329" spans="1:6" x14ac:dyDescent="0.25">
      <c r="A329" s="29">
        <v>26</v>
      </c>
      <c r="B329" s="29">
        <v>23</v>
      </c>
      <c r="C329" s="126">
        <f t="shared" si="9"/>
        <v>44222</v>
      </c>
      <c r="D329" s="127">
        <f t="shared" si="10"/>
        <v>1</v>
      </c>
      <c r="E329" s="127">
        <f ca="1">OFFSET('Caja Bar'!B$1,$B329,($A329-1)*9,1,1)</f>
        <v>0</v>
      </c>
      <c r="F329" s="129">
        <f ca="1">OFFSET('Caja Bar'!B$1,$B329,($A329-1)*9+3,1,1)</f>
        <v>0</v>
      </c>
    </row>
    <row r="330" spans="1:6" x14ac:dyDescent="0.25">
      <c r="A330" s="29">
        <v>26</v>
      </c>
      <c r="B330" s="29">
        <v>24</v>
      </c>
      <c r="C330" s="126">
        <f t="shared" si="9"/>
        <v>44222</v>
      </c>
      <c r="D330" s="127">
        <f t="shared" si="10"/>
        <v>1</v>
      </c>
      <c r="E330" s="127">
        <f ca="1">OFFSET('Caja Bar'!B$1,$B330,($A330-1)*9,1,1)</f>
        <v>0</v>
      </c>
      <c r="F330" s="129">
        <f ca="1">OFFSET('Caja Bar'!B$1,$B330,($A330-1)*9+3,1,1)</f>
        <v>0</v>
      </c>
    </row>
    <row r="331" spans="1:6" x14ac:dyDescent="0.25">
      <c r="A331" s="29">
        <v>26</v>
      </c>
      <c r="B331" s="29">
        <v>25</v>
      </c>
      <c r="C331" s="126">
        <f t="shared" si="9"/>
        <v>44222</v>
      </c>
      <c r="D331" s="127">
        <f t="shared" si="10"/>
        <v>1</v>
      </c>
      <c r="E331" s="127">
        <f ca="1">OFFSET('Caja Bar'!B$1,$B331,($A331-1)*9,1,1)</f>
        <v>0</v>
      </c>
      <c r="F331" s="129">
        <f ca="1">OFFSET('Caja Bar'!B$1,$B331,($A331-1)*9+3,1,1)</f>
        <v>0</v>
      </c>
    </row>
    <row r="332" spans="1:6" x14ac:dyDescent="0.25">
      <c r="A332" s="29">
        <v>26</v>
      </c>
      <c r="B332" s="29">
        <v>26</v>
      </c>
      <c r="C332" s="126">
        <f t="shared" si="9"/>
        <v>44222</v>
      </c>
      <c r="D332" s="127">
        <f t="shared" si="10"/>
        <v>1</v>
      </c>
      <c r="E332" s="127">
        <f ca="1">OFFSET('Caja Bar'!B$1,$B332,($A332-1)*9,1,1)</f>
        <v>0</v>
      </c>
      <c r="F332" s="129">
        <f ca="1">OFFSET('Caja Bar'!B$1,$B332,($A332-1)*9+3,1,1)</f>
        <v>0</v>
      </c>
    </row>
    <row r="333" spans="1:6" x14ac:dyDescent="0.25">
      <c r="A333" s="29">
        <v>26</v>
      </c>
      <c r="B333" s="29">
        <v>27</v>
      </c>
      <c r="C333" s="126">
        <f t="shared" si="9"/>
        <v>44222</v>
      </c>
      <c r="D333" s="127">
        <f t="shared" si="10"/>
        <v>1</v>
      </c>
      <c r="E333" s="127">
        <f ca="1">OFFSET('Caja Bar'!B$1,$B333,($A333-1)*9,1,1)</f>
        <v>0</v>
      </c>
      <c r="F333" s="129">
        <f ca="1">OFFSET('Caja Bar'!B$1,$B333,($A333-1)*9+3,1,1)</f>
        <v>0</v>
      </c>
    </row>
    <row r="334" spans="1:6" x14ac:dyDescent="0.25">
      <c r="A334" s="29">
        <v>26</v>
      </c>
      <c r="B334" s="29">
        <v>28</v>
      </c>
      <c r="C334" s="126">
        <f t="shared" si="9"/>
        <v>44222</v>
      </c>
      <c r="D334" s="127">
        <f t="shared" si="10"/>
        <v>1</v>
      </c>
      <c r="E334" s="127">
        <f ca="1">OFFSET('Caja Bar'!B$1,$B334,($A334-1)*9,1,1)</f>
        <v>0</v>
      </c>
      <c r="F334" s="129">
        <f ca="1">OFFSET('Caja Bar'!B$1,$B334,($A334-1)*9+3,1,1)</f>
        <v>0</v>
      </c>
    </row>
    <row r="335" spans="1:6" x14ac:dyDescent="0.25">
      <c r="A335" s="29">
        <v>26</v>
      </c>
      <c r="B335" s="29">
        <v>29</v>
      </c>
      <c r="C335" s="126">
        <f t="shared" si="9"/>
        <v>44222</v>
      </c>
      <c r="D335" s="127">
        <f t="shared" si="10"/>
        <v>1</v>
      </c>
      <c r="E335" s="127">
        <f ca="1">OFFSET('Caja Bar'!B$1,$B335,($A335-1)*9,1,1)</f>
        <v>0</v>
      </c>
      <c r="F335" s="129">
        <f ca="1">OFFSET('Caja Bar'!B$1,$B335,($A335-1)*9+3,1,1)</f>
        <v>0</v>
      </c>
    </row>
    <row r="336" spans="1:6" x14ac:dyDescent="0.25">
      <c r="A336" s="29">
        <v>26</v>
      </c>
      <c r="B336" s="29">
        <v>31</v>
      </c>
      <c r="C336" s="126">
        <f t="shared" ref="C336:C399" si="11">C323+1</f>
        <v>44222</v>
      </c>
      <c r="D336" s="127">
        <f t="shared" ref="D336:D399" si="12">D323</f>
        <v>2</v>
      </c>
      <c r="E336" s="127">
        <f ca="1">OFFSET('Caja Bar'!B$1,$B336,($A336-1)*9,1,1)</f>
        <v>0</v>
      </c>
      <c r="F336" s="129">
        <f ca="1">OFFSET('Caja Bar'!B$1,$B336,($A336-1)*9+3,1,1)</f>
        <v>0</v>
      </c>
    </row>
    <row r="337" spans="1:6" x14ac:dyDescent="0.25">
      <c r="A337" s="29">
        <v>26</v>
      </c>
      <c r="B337" s="29">
        <v>32</v>
      </c>
      <c r="C337" s="126">
        <f t="shared" si="11"/>
        <v>44222</v>
      </c>
      <c r="D337" s="127">
        <f t="shared" si="12"/>
        <v>2</v>
      </c>
      <c r="E337" s="127">
        <f ca="1">OFFSET('Caja Bar'!B$1,$B337,($A337-1)*9,1,1)</f>
        <v>0</v>
      </c>
      <c r="F337" s="129">
        <f ca="1">OFFSET('Caja Bar'!B$1,$B337,($A337-1)*9+3,1,1)</f>
        <v>0</v>
      </c>
    </row>
    <row r="338" spans="1:6" x14ac:dyDescent="0.25">
      <c r="A338" s="29">
        <v>26</v>
      </c>
      <c r="B338" s="29">
        <v>33</v>
      </c>
      <c r="C338" s="126">
        <f t="shared" si="11"/>
        <v>44222</v>
      </c>
      <c r="D338" s="127">
        <f t="shared" si="12"/>
        <v>2</v>
      </c>
      <c r="E338" s="127">
        <f ca="1">OFFSET('Caja Bar'!B$1,$B338,($A338-1)*9,1,1)</f>
        <v>0</v>
      </c>
      <c r="F338" s="129">
        <f ca="1">OFFSET('Caja Bar'!B$1,$B338,($A338-1)*9+3,1,1)</f>
        <v>0</v>
      </c>
    </row>
    <row r="339" spans="1:6" x14ac:dyDescent="0.25">
      <c r="A339" s="29">
        <v>26</v>
      </c>
      <c r="B339" s="29">
        <v>34</v>
      </c>
      <c r="C339" s="126">
        <f t="shared" si="11"/>
        <v>44222</v>
      </c>
      <c r="D339" s="127">
        <f t="shared" si="12"/>
        <v>2</v>
      </c>
      <c r="E339" s="127">
        <f ca="1">OFFSET('Caja Bar'!B$1,$B339,($A339-1)*9,1,1)</f>
        <v>0</v>
      </c>
      <c r="F339" s="129">
        <f ca="1">OFFSET('Caja Bar'!B$1,$B339,($A339-1)*9+3,1,1)</f>
        <v>0</v>
      </c>
    </row>
    <row r="340" spans="1:6" x14ac:dyDescent="0.25">
      <c r="A340" s="29">
        <v>27</v>
      </c>
      <c r="B340" s="29">
        <v>21</v>
      </c>
      <c r="C340" s="126">
        <f t="shared" si="11"/>
        <v>44223</v>
      </c>
      <c r="D340" s="127">
        <f t="shared" si="12"/>
        <v>1</v>
      </c>
      <c r="E340" s="127">
        <f ca="1">OFFSET('Caja Bar'!B$1,$B340,($A340-1)*9,1,1)</f>
        <v>0</v>
      </c>
      <c r="F340" s="129">
        <f ca="1">OFFSET('Caja Bar'!B$1,$B340,($A340-1)*9+3,1,1)</f>
        <v>0</v>
      </c>
    </row>
    <row r="341" spans="1:6" x14ac:dyDescent="0.25">
      <c r="A341" s="29">
        <v>27</v>
      </c>
      <c r="B341" s="29">
        <v>22</v>
      </c>
      <c r="C341" s="126">
        <f t="shared" si="11"/>
        <v>44223</v>
      </c>
      <c r="D341" s="127">
        <f t="shared" si="12"/>
        <v>1</v>
      </c>
      <c r="E341" s="127">
        <f ca="1">OFFSET('Caja Bar'!B$1,$B341,($A341-1)*9,1,1)</f>
        <v>0</v>
      </c>
      <c r="F341" s="129">
        <f ca="1">OFFSET('Caja Bar'!B$1,$B341,($A341-1)*9+3,1,1)</f>
        <v>0</v>
      </c>
    </row>
    <row r="342" spans="1:6" x14ac:dyDescent="0.25">
      <c r="A342" s="29">
        <v>27</v>
      </c>
      <c r="B342" s="29">
        <v>23</v>
      </c>
      <c r="C342" s="126">
        <f t="shared" si="11"/>
        <v>44223</v>
      </c>
      <c r="D342" s="127">
        <f t="shared" si="12"/>
        <v>1</v>
      </c>
      <c r="E342" s="127">
        <f ca="1">OFFSET('Caja Bar'!B$1,$B342,($A342-1)*9,1,1)</f>
        <v>0</v>
      </c>
      <c r="F342" s="129">
        <f ca="1">OFFSET('Caja Bar'!B$1,$B342,($A342-1)*9+3,1,1)</f>
        <v>0</v>
      </c>
    </row>
    <row r="343" spans="1:6" x14ac:dyDescent="0.25">
      <c r="A343" s="29">
        <v>27</v>
      </c>
      <c r="B343" s="29">
        <v>24</v>
      </c>
      <c r="C343" s="126">
        <f t="shared" si="11"/>
        <v>44223</v>
      </c>
      <c r="D343" s="127">
        <f t="shared" si="12"/>
        <v>1</v>
      </c>
      <c r="E343" s="127">
        <f ca="1">OFFSET('Caja Bar'!B$1,$B343,($A343-1)*9,1,1)</f>
        <v>0</v>
      </c>
      <c r="F343" s="129">
        <f ca="1">OFFSET('Caja Bar'!B$1,$B343,($A343-1)*9+3,1,1)</f>
        <v>0</v>
      </c>
    </row>
    <row r="344" spans="1:6" x14ac:dyDescent="0.25">
      <c r="A344" s="29">
        <v>27</v>
      </c>
      <c r="B344" s="29">
        <v>25</v>
      </c>
      <c r="C344" s="126">
        <f t="shared" si="11"/>
        <v>44223</v>
      </c>
      <c r="D344" s="127">
        <f t="shared" si="12"/>
        <v>1</v>
      </c>
      <c r="E344" s="127">
        <f ca="1">OFFSET('Caja Bar'!B$1,$B344,($A344-1)*9,1,1)</f>
        <v>0</v>
      </c>
      <c r="F344" s="129">
        <f ca="1">OFFSET('Caja Bar'!B$1,$B344,($A344-1)*9+3,1,1)</f>
        <v>0</v>
      </c>
    </row>
    <row r="345" spans="1:6" x14ac:dyDescent="0.25">
      <c r="A345" s="29">
        <v>27</v>
      </c>
      <c r="B345" s="29">
        <v>26</v>
      </c>
      <c r="C345" s="126">
        <f t="shared" si="11"/>
        <v>44223</v>
      </c>
      <c r="D345" s="127">
        <f t="shared" si="12"/>
        <v>1</v>
      </c>
      <c r="E345" s="127">
        <f ca="1">OFFSET('Caja Bar'!B$1,$B345,($A345-1)*9,1,1)</f>
        <v>0</v>
      </c>
      <c r="F345" s="129">
        <f ca="1">OFFSET('Caja Bar'!B$1,$B345,($A345-1)*9+3,1,1)</f>
        <v>0</v>
      </c>
    </row>
    <row r="346" spans="1:6" x14ac:dyDescent="0.25">
      <c r="A346" s="29">
        <v>27</v>
      </c>
      <c r="B346" s="29">
        <v>27</v>
      </c>
      <c r="C346" s="126">
        <f t="shared" si="11"/>
        <v>44223</v>
      </c>
      <c r="D346" s="127">
        <f t="shared" si="12"/>
        <v>1</v>
      </c>
      <c r="E346" s="127">
        <f ca="1">OFFSET('Caja Bar'!B$1,$B346,($A346-1)*9,1,1)</f>
        <v>0</v>
      </c>
      <c r="F346" s="129">
        <f ca="1">OFFSET('Caja Bar'!B$1,$B346,($A346-1)*9+3,1,1)</f>
        <v>0</v>
      </c>
    </row>
    <row r="347" spans="1:6" x14ac:dyDescent="0.25">
      <c r="A347" s="29">
        <v>27</v>
      </c>
      <c r="B347" s="29">
        <v>28</v>
      </c>
      <c r="C347" s="126">
        <f t="shared" si="11"/>
        <v>44223</v>
      </c>
      <c r="D347" s="127">
        <f t="shared" si="12"/>
        <v>1</v>
      </c>
      <c r="E347" s="127">
        <f ca="1">OFFSET('Caja Bar'!B$1,$B347,($A347-1)*9,1,1)</f>
        <v>0</v>
      </c>
      <c r="F347" s="129">
        <f ca="1">OFFSET('Caja Bar'!B$1,$B347,($A347-1)*9+3,1,1)</f>
        <v>0</v>
      </c>
    </row>
    <row r="348" spans="1:6" x14ac:dyDescent="0.25">
      <c r="A348" s="29">
        <v>27</v>
      </c>
      <c r="B348" s="29">
        <v>29</v>
      </c>
      <c r="C348" s="126">
        <f t="shared" si="11"/>
        <v>44223</v>
      </c>
      <c r="D348" s="127">
        <f t="shared" si="12"/>
        <v>1</v>
      </c>
      <c r="E348" s="127">
        <f ca="1">OFFSET('Caja Bar'!B$1,$B348,($A348-1)*9,1,1)</f>
        <v>0</v>
      </c>
      <c r="F348" s="129">
        <f ca="1">OFFSET('Caja Bar'!B$1,$B348,($A348-1)*9+3,1,1)</f>
        <v>0</v>
      </c>
    </row>
    <row r="349" spans="1:6" x14ac:dyDescent="0.25">
      <c r="A349" s="29">
        <v>27</v>
      </c>
      <c r="B349" s="29">
        <v>31</v>
      </c>
      <c r="C349" s="126">
        <f t="shared" si="11"/>
        <v>44223</v>
      </c>
      <c r="D349" s="127">
        <f t="shared" si="12"/>
        <v>2</v>
      </c>
      <c r="E349" s="127">
        <f ca="1">OFFSET('Caja Bar'!B$1,$B349,($A349-1)*9,1,1)</f>
        <v>0</v>
      </c>
      <c r="F349" s="129">
        <f ca="1">OFFSET('Caja Bar'!B$1,$B349,($A349-1)*9+3,1,1)</f>
        <v>0</v>
      </c>
    </row>
    <row r="350" spans="1:6" x14ac:dyDescent="0.25">
      <c r="A350" s="29">
        <v>27</v>
      </c>
      <c r="B350" s="29">
        <v>32</v>
      </c>
      <c r="C350" s="126">
        <f t="shared" si="11"/>
        <v>44223</v>
      </c>
      <c r="D350" s="127">
        <f t="shared" si="12"/>
        <v>2</v>
      </c>
      <c r="E350" s="127">
        <f ca="1">OFFSET('Caja Bar'!B$1,$B350,($A350-1)*9,1,1)</f>
        <v>0</v>
      </c>
      <c r="F350" s="129">
        <f ca="1">OFFSET('Caja Bar'!B$1,$B350,($A350-1)*9+3,1,1)</f>
        <v>0</v>
      </c>
    </row>
    <row r="351" spans="1:6" x14ac:dyDescent="0.25">
      <c r="A351" s="29">
        <v>27</v>
      </c>
      <c r="B351" s="29">
        <v>33</v>
      </c>
      <c r="C351" s="126">
        <f t="shared" si="11"/>
        <v>44223</v>
      </c>
      <c r="D351" s="127">
        <f t="shared" si="12"/>
        <v>2</v>
      </c>
      <c r="E351" s="127">
        <f ca="1">OFFSET('Caja Bar'!B$1,$B351,($A351-1)*9,1,1)</f>
        <v>0</v>
      </c>
      <c r="F351" s="129">
        <f ca="1">OFFSET('Caja Bar'!B$1,$B351,($A351-1)*9+3,1,1)</f>
        <v>0</v>
      </c>
    </row>
    <row r="352" spans="1:6" x14ac:dyDescent="0.25">
      <c r="A352" s="29">
        <v>27</v>
      </c>
      <c r="B352" s="29">
        <v>34</v>
      </c>
      <c r="C352" s="126">
        <f t="shared" si="11"/>
        <v>44223</v>
      </c>
      <c r="D352" s="127">
        <f t="shared" si="12"/>
        <v>2</v>
      </c>
      <c r="E352" s="127">
        <f ca="1">OFFSET('Caja Bar'!B$1,$B352,($A352-1)*9,1,1)</f>
        <v>0</v>
      </c>
      <c r="F352" s="129">
        <f ca="1">OFFSET('Caja Bar'!B$1,$B352,($A352-1)*9+3,1,1)</f>
        <v>0</v>
      </c>
    </row>
    <row r="353" spans="1:6" x14ac:dyDescent="0.25">
      <c r="A353" s="29">
        <v>28</v>
      </c>
      <c r="B353" s="29">
        <v>21</v>
      </c>
      <c r="C353" s="126">
        <f t="shared" si="11"/>
        <v>44224</v>
      </c>
      <c r="D353" s="127">
        <f t="shared" si="12"/>
        <v>1</v>
      </c>
      <c r="E353" s="127">
        <f ca="1">OFFSET('Caja Bar'!B$1,$B353,($A353-1)*9,1,1)</f>
        <v>0</v>
      </c>
      <c r="F353" s="129">
        <f ca="1">OFFSET('Caja Bar'!B$1,$B353,($A353-1)*9+3,1,1)</f>
        <v>0</v>
      </c>
    </row>
    <row r="354" spans="1:6" x14ac:dyDescent="0.25">
      <c r="A354" s="29">
        <v>28</v>
      </c>
      <c r="B354" s="29">
        <v>22</v>
      </c>
      <c r="C354" s="126">
        <f t="shared" si="11"/>
        <v>44224</v>
      </c>
      <c r="D354" s="127">
        <f t="shared" si="12"/>
        <v>1</v>
      </c>
      <c r="E354" s="127">
        <f ca="1">OFFSET('Caja Bar'!B$1,$B354,($A354-1)*9,1,1)</f>
        <v>0</v>
      </c>
      <c r="F354" s="129">
        <f ca="1">OFFSET('Caja Bar'!B$1,$B354,($A354-1)*9+3,1,1)</f>
        <v>0</v>
      </c>
    </row>
    <row r="355" spans="1:6" x14ac:dyDescent="0.25">
      <c r="A355" s="29">
        <v>28</v>
      </c>
      <c r="B355" s="29">
        <v>23</v>
      </c>
      <c r="C355" s="126">
        <f t="shared" si="11"/>
        <v>44224</v>
      </c>
      <c r="D355" s="127">
        <f t="shared" si="12"/>
        <v>1</v>
      </c>
      <c r="E355" s="127">
        <f ca="1">OFFSET('Caja Bar'!B$1,$B355,($A355-1)*9,1,1)</f>
        <v>0</v>
      </c>
      <c r="F355" s="129">
        <f ca="1">OFFSET('Caja Bar'!B$1,$B355,($A355-1)*9+3,1,1)</f>
        <v>0</v>
      </c>
    </row>
    <row r="356" spans="1:6" x14ac:dyDescent="0.25">
      <c r="A356" s="29">
        <v>28</v>
      </c>
      <c r="B356" s="29">
        <v>24</v>
      </c>
      <c r="C356" s="126">
        <f t="shared" si="11"/>
        <v>44224</v>
      </c>
      <c r="D356" s="127">
        <f t="shared" si="12"/>
        <v>1</v>
      </c>
      <c r="E356" s="127">
        <f ca="1">OFFSET('Caja Bar'!B$1,$B356,($A356-1)*9,1,1)</f>
        <v>0</v>
      </c>
      <c r="F356" s="129">
        <f ca="1">OFFSET('Caja Bar'!B$1,$B356,($A356-1)*9+3,1,1)</f>
        <v>0</v>
      </c>
    </row>
    <row r="357" spans="1:6" x14ac:dyDescent="0.25">
      <c r="A357" s="29">
        <v>28</v>
      </c>
      <c r="B357" s="29">
        <v>25</v>
      </c>
      <c r="C357" s="126">
        <f t="shared" si="11"/>
        <v>44224</v>
      </c>
      <c r="D357" s="127">
        <f t="shared" si="12"/>
        <v>1</v>
      </c>
      <c r="E357" s="127">
        <f ca="1">OFFSET('Caja Bar'!B$1,$B357,($A357-1)*9,1,1)</f>
        <v>0</v>
      </c>
      <c r="F357" s="129">
        <f ca="1">OFFSET('Caja Bar'!B$1,$B357,($A357-1)*9+3,1,1)</f>
        <v>0</v>
      </c>
    </row>
    <row r="358" spans="1:6" x14ac:dyDescent="0.25">
      <c r="A358" s="29">
        <v>28</v>
      </c>
      <c r="B358" s="29">
        <v>26</v>
      </c>
      <c r="C358" s="126">
        <f t="shared" si="11"/>
        <v>44224</v>
      </c>
      <c r="D358" s="127">
        <f t="shared" si="12"/>
        <v>1</v>
      </c>
      <c r="E358" s="127">
        <f ca="1">OFFSET('Caja Bar'!B$1,$B358,($A358-1)*9,1,1)</f>
        <v>0</v>
      </c>
      <c r="F358" s="129">
        <f ca="1">OFFSET('Caja Bar'!B$1,$B358,($A358-1)*9+3,1,1)</f>
        <v>0</v>
      </c>
    </row>
    <row r="359" spans="1:6" x14ac:dyDescent="0.25">
      <c r="A359" s="29">
        <v>28</v>
      </c>
      <c r="B359" s="29">
        <v>27</v>
      </c>
      <c r="C359" s="126">
        <f t="shared" si="11"/>
        <v>44224</v>
      </c>
      <c r="D359" s="127">
        <f t="shared" si="12"/>
        <v>1</v>
      </c>
      <c r="E359" s="127">
        <f ca="1">OFFSET('Caja Bar'!B$1,$B359,($A359-1)*9,1,1)</f>
        <v>0</v>
      </c>
      <c r="F359" s="129">
        <f ca="1">OFFSET('Caja Bar'!B$1,$B359,($A359-1)*9+3,1,1)</f>
        <v>0</v>
      </c>
    </row>
    <row r="360" spans="1:6" x14ac:dyDescent="0.25">
      <c r="A360" s="29">
        <v>28</v>
      </c>
      <c r="B360" s="29">
        <v>28</v>
      </c>
      <c r="C360" s="126">
        <f t="shared" si="11"/>
        <v>44224</v>
      </c>
      <c r="D360" s="127">
        <f t="shared" si="12"/>
        <v>1</v>
      </c>
      <c r="E360" s="127">
        <f ca="1">OFFSET('Caja Bar'!B$1,$B360,($A360-1)*9,1,1)</f>
        <v>0</v>
      </c>
      <c r="F360" s="129">
        <f ca="1">OFFSET('Caja Bar'!B$1,$B360,($A360-1)*9+3,1,1)</f>
        <v>0</v>
      </c>
    </row>
    <row r="361" spans="1:6" x14ac:dyDescent="0.25">
      <c r="A361" s="29">
        <v>28</v>
      </c>
      <c r="B361" s="29">
        <v>29</v>
      </c>
      <c r="C361" s="126">
        <f t="shared" si="11"/>
        <v>44224</v>
      </c>
      <c r="D361" s="127">
        <f t="shared" si="12"/>
        <v>1</v>
      </c>
      <c r="E361" s="127">
        <f ca="1">OFFSET('Caja Bar'!B$1,$B361,($A361-1)*9,1,1)</f>
        <v>0</v>
      </c>
      <c r="F361" s="129">
        <f ca="1">OFFSET('Caja Bar'!B$1,$B361,($A361-1)*9+3,1,1)</f>
        <v>0</v>
      </c>
    </row>
    <row r="362" spans="1:6" x14ac:dyDescent="0.25">
      <c r="A362" s="29">
        <v>28</v>
      </c>
      <c r="B362" s="29">
        <v>31</v>
      </c>
      <c r="C362" s="126">
        <f t="shared" si="11"/>
        <v>44224</v>
      </c>
      <c r="D362" s="127">
        <f t="shared" si="12"/>
        <v>2</v>
      </c>
      <c r="E362" s="127">
        <f ca="1">OFFSET('Caja Bar'!B$1,$B362,($A362-1)*9,1,1)</f>
        <v>0</v>
      </c>
      <c r="F362" s="129">
        <f ca="1">OFFSET('Caja Bar'!B$1,$B362,($A362-1)*9+3,1,1)</f>
        <v>0</v>
      </c>
    </row>
    <row r="363" spans="1:6" x14ac:dyDescent="0.25">
      <c r="A363" s="29">
        <v>28</v>
      </c>
      <c r="B363" s="29">
        <v>32</v>
      </c>
      <c r="C363" s="126">
        <f t="shared" si="11"/>
        <v>44224</v>
      </c>
      <c r="D363" s="127">
        <f t="shared" si="12"/>
        <v>2</v>
      </c>
      <c r="E363" s="127">
        <f ca="1">OFFSET('Caja Bar'!B$1,$B363,($A363-1)*9,1,1)</f>
        <v>0</v>
      </c>
      <c r="F363" s="129">
        <f ca="1">OFFSET('Caja Bar'!B$1,$B363,($A363-1)*9+3,1,1)</f>
        <v>0</v>
      </c>
    </row>
    <row r="364" spans="1:6" x14ac:dyDescent="0.25">
      <c r="A364" s="29">
        <v>28</v>
      </c>
      <c r="B364" s="29">
        <v>33</v>
      </c>
      <c r="C364" s="126">
        <f t="shared" si="11"/>
        <v>44224</v>
      </c>
      <c r="D364" s="127">
        <f t="shared" si="12"/>
        <v>2</v>
      </c>
      <c r="E364" s="127">
        <f ca="1">OFFSET('Caja Bar'!B$1,$B364,($A364-1)*9,1,1)</f>
        <v>0</v>
      </c>
      <c r="F364" s="129">
        <f ca="1">OFFSET('Caja Bar'!B$1,$B364,($A364-1)*9+3,1,1)</f>
        <v>0</v>
      </c>
    </row>
    <row r="365" spans="1:6" x14ac:dyDescent="0.25">
      <c r="A365" s="29">
        <v>28</v>
      </c>
      <c r="B365" s="29">
        <v>34</v>
      </c>
      <c r="C365" s="126">
        <f t="shared" si="11"/>
        <v>44224</v>
      </c>
      <c r="D365" s="127">
        <f t="shared" si="12"/>
        <v>2</v>
      </c>
      <c r="E365" s="127">
        <f ca="1">OFFSET('Caja Bar'!B$1,$B365,($A365-1)*9,1,1)</f>
        <v>0</v>
      </c>
      <c r="F365" s="129">
        <f ca="1">OFFSET('Caja Bar'!B$1,$B365,($A365-1)*9+3,1,1)</f>
        <v>0</v>
      </c>
    </row>
    <row r="366" spans="1:6" x14ac:dyDescent="0.25">
      <c r="A366" s="29">
        <v>29</v>
      </c>
      <c r="B366" s="29">
        <v>21</v>
      </c>
      <c r="C366" s="126">
        <f t="shared" si="11"/>
        <v>44225</v>
      </c>
      <c r="D366" s="127">
        <f t="shared" si="12"/>
        <v>1</v>
      </c>
      <c r="E366" s="127">
        <f ca="1">OFFSET('Caja Bar'!B$1,$B366,($A366-1)*9,1,1)</f>
        <v>0</v>
      </c>
      <c r="F366" s="129">
        <f ca="1">OFFSET('Caja Bar'!B$1,$B366,($A366-1)*9+3,1,1)</f>
        <v>0</v>
      </c>
    </row>
    <row r="367" spans="1:6" x14ac:dyDescent="0.25">
      <c r="A367" s="29">
        <v>29</v>
      </c>
      <c r="B367" s="29">
        <v>22</v>
      </c>
      <c r="C367" s="126">
        <f t="shared" si="11"/>
        <v>44225</v>
      </c>
      <c r="D367" s="127">
        <f t="shared" si="12"/>
        <v>1</v>
      </c>
      <c r="E367" s="127">
        <f ca="1">OFFSET('Caja Bar'!B$1,$B367,($A367-1)*9,1,1)</f>
        <v>0</v>
      </c>
      <c r="F367" s="129">
        <f ca="1">OFFSET('Caja Bar'!B$1,$B367,($A367-1)*9+3,1,1)</f>
        <v>0</v>
      </c>
    </row>
    <row r="368" spans="1:6" x14ac:dyDescent="0.25">
      <c r="A368" s="29">
        <v>29</v>
      </c>
      <c r="B368" s="29">
        <v>23</v>
      </c>
      <c r="C368" s="126">
        <f t="shared" si="11"/>
        <v>44225</v>
      </c>
      <c r="D368" s="127">
        <f t="shared" si="12"/>
        <v>1</v>
      </c>
      <c r="E368" s="127">
        <f ca="1">OFFSET('Caja Bar'!B$1,$B368,($A368-1)*9,1,1)</f>
        <v>0</v>
      </c>
      <c r="F368" s="129">
        <f ca="1">OFFSET('Caja Bar'!B$1,$B368,($A368-1)*9+3,1,1)</f>
        <v>0</v>
      </c>
    </row>
    <row r="369" spans="1:6" x14ac:dyDescent="0.25">
      <c r="A369" s="29">
        <v>29</v>
      </c>
      <c r="B369" s="29">
        <v>24</v>
      </c>
      <c r="C369" s="126">
        <f t="shared" si="11"/>
        <v>44225</v>
      </c>
      <c r="D369" s="127">
        <f t="shared" si="12"/>
        <v>1</v>
      </c>
      <c r="E369" s="127">
        <f ca="1">OFFSET('Caja Bar'!B$1,$B369,($A369-1)*9,1,1)</f>
        <v>0</v>
      </c>
      <c r="F369" s="129">
        <f ca="1">OFFSET('Caja Bar'!B$1,$B369,($A369-1)*9+3,1,1)</f>
        <v>0</v>
      </c>
    </row>
    <row r="370" spans="1:6" x14ac:dyDescent="0.25">
      <c r="A370" s="29">
        <v>29</v>
      </c>
      <c r="B370" s="29">
        <v>25</v>
      </c>
      <c r="C370" s="126">
        <f t="shared" si="11"/>
        <v>44225</v>
      </c>
      <c r="D370" s="127">
        <f t="shared" si="12"/>
        <v>1</v>
      </c>
      <c r="E370" s="127">
        <f ca="1">OFFSET('Caja Bar'!B$1,$B370,($A370-1)*9,1,1)</f>
        <v>0</v>
      </c>
      <c r="F370" s="129">
        <f ca="1">OFFSET('Caja Bar'!B$1,$B370,($A370-1)*9+3,1,1)</f>
        <v>0</v>
      </c>
    </row>
    <row r="371" spans="1:6" x14ac:dyDescent="0.25">
      <c r="A371" s="29">
        <v>29</v>
      </c>
      <c r="B371" s="29">
        <v>26</v>
      </c>
      <c r="C371" s="126">
        <f t="shared" si="11"/>
        <v>44225</v>
      </c>
      <c r="D371" s="127">
        <f t="shared" si="12"/>
        <v>1</v>
      </c>
      <c r="E371" s="127">
        <f ca="1">OFFSET('Caja Bar'!B$1,$B371,($A371-1)*9,1,1)</f>
        <v>0</v>
      </c>
      <c r="F371" s="129">
        <f ca="1">OFFSET('Caja Bar'!B$1,$B371,($A371-1)*9+3,1,1)</f>
        <v>0</v>
      </c>
    </row>
    <row r="372" spans="1:6" x14ac:dyDescent="0.25">
      <c r="A372" s="29">
        <v>29</v>
      </c>
      <c r="B372" s="29">
        <v>27</v>
      </c>
      <c r="C372" s="126">
        <f t="shared" si="11"/>
        <v>44225</v>
      </c>
      <c r="D372" s="127">
        <f t="shared" si="12"/>
        <v>1</v>
      </c>
      <c r="E372" s="127">
        <f ca="1">OFFSET('Caja Bar'!B$1,$B372,($A372-1)*9,1,1)</f>
        <v>0</v>
      </c>
      <c r="F372" s="129">
        <f ca="1">OFFSET('Caja Bar'!B$1,$B372,($A372-1)*9+3,1,1)</f>
        <v>0</v>
      </c>
    </row>
    <row r="373" spans="1:6" x14ac:dyDescent="0.25">
      <c r="A373" s="29">
        <v>29</v>
      </c>
      <c r="B373" s="29">
        <v>28</v>
      </c>
      <c r="C373" s="126">
        <f t="shared" si="11"/>
        <v>44225</v>
      </c>
      <c r="D373" s="127">
        <f t="shared" si="12"/>
        <v>1</v>
      </c>
      <c r="E373" s="127">
        <f ca="1">OFFSET('Caja Bar'!B$1,$B373,($A373-1)*9,1,1)</f>
        <v>0</v>
      </c>
      <c r="F373" s="129">
        <f ca="1">OFFSET('Caja Bar'!B$1,$B373,($A373-1)*9+3,1,1)</f>
        <v>0</v>
      </c>
    </row>
    <row r="374" spans="1:6" x14ac:dyDescent="0.25">
      <c r="A374" s="29">
        <v>29</v>
      </c>
      <c r="B374" s="29">
        <v>29</v>
      </c>
      <c r="C374" s="126">
        <f t="shared" si="11"/>
        <v>44225</v>
      </c>
      <c r="D374" s="127">
        <f t="shared" si="12"/>
        <v>1</v>
      </c>
      <c r="E374" s="127">
        <f ca="1">OFFSET('Caja Bar'!B$1,$B374,($A374-1)*9,1,1)</f>
        <v>0</v>
      </c>
      <c r="F374" s="129">
        <f ca="1">OFFSET('Caja Bar'!B$1,$B374,($A374-1)*9+3,1,1)</f>
        <v>0</v>
      </c>
    </row>
    <row r="375" spans="1:6" x14ac:dyDescent="0.25">
      <c r="A375" s="29">
        <v>29</v>
      </c>
      <c r="B375" s="29">
        <v>31</v>
      </c>
      <c r="C375" s="126">
        <f t="shared" si="11"/>
        <v>44225</v>
      </c>
      <c r="D375" s="127">
        <f t="shared" si="12"/>
        <v>2</v>
      </c>
      <c r="E375" s="127">
        <f ca="1">OFFSET('Caja Bar'!B$1,$B375,($A375-1)*9,1,1)</f>
        <v>0</v>
      </c>
      <c r="F375" s="129">
        <f ca="1">OFFSET('Caja Bar'!B$1,$B375,($A375-1)*9+3,1,1)</f>
        <v>0</v>
      </c>
    </row>
    <row r="376" spans="1:6" x14ac:dyDescent="0.25">
      <c r="A376" s="29">
        <v>29</v>
      </c>
      <c r="B376" s="29">
        <v>32</v>
      </c>
      <c r="C376" s="126">
        <f t="shared" si="11"/>
        <v>44225</v>
      </c>
      <c r="D376" s="127">
        <f t="shared" si="12"/>
        <v>2</v>
      </c>
      <c r="E376" s="127">
        <f ca="1">OFFSET('Caja Bar'!B$1,$B376,($A376-1)*9,1,1)</f>
        <v>0</v>
      </c>
      <c r="F376" s="129">
        <f ca="1">OFFSET('Caja Bar'!B$1,$B376,($A376-1)*9+3,1,1)</f>
        <v>0</v>
      </c>
    </row>
    <row r="377" spans="1:6" x14ac:dyDescent="0.25">
      <c r="A377" s="29">
        <v>29</v>
      </c>
      <c r="B377" s="29">
        <v>33</v>
      </c>
      <c r="C377" s="126">
        <f t="shared" si="11"/>
        <v>44225</v>
      </c>
      <c r="D377" s="127">
        <f t="shared" si="12"/>
        <v>2</v>
      </c>
      <c r="E377" s="127">
        <f ca="1">OFFSET('Caja Bar'!B$1,$B377,($A377-1)*9,1,1)</f>
        <v>0</v>
      </c>
      <c r="F377" s="129">
        <f ca="1">OFFSET('Caja Bar'!B$1,$B377,($A377-1)*9+3,1,1)</f>
        <v>0</v>
      </c>
    </row>
    <row r="378" spans="1:6" x14ac:dyDescent="0.25">
      <c r="A378" s="29">
        <v>29</v>
      </c>
      <c r="B378" s="29">
        <v>34</v>
      </c>
      <c r="C378" s="126">
        <f t="shared" si="11"/>
        <v>44225</v>
      </c>
      <c r="D378" s="127">
        <f t="shared" si="12"/>
        <v>2</v>
      </c>
      <c r="E378" s="127">
        <f ca="1">OFFSET('Caja Bar'!B$1,$B378,($A378-1)*9,1,1)</f>
        <v>0</v>
      </c>
      <c r="F378" s="129">
        <f ca="1">OFFSET('Caja Bar'!B$1,$B378,($A378-1)*9+3,1,1)</f>
        <v>0</v>
      </c>
    </row>
    <row r="379" spans="1:6" x14ac:dyDescent="0.25">
      <c r="A379" s="29">
        <v>30</v>
      </c>
      <c r="B379" s="29">
        <v>21</v>
      </c>
      <c r="C379" s="126">
        <f t="shared" si="11"/>
        <v>44226</v>
      </c>
      <c r="D379" s="127">
        <f t="shared" si="12"/>
        <v>1</v>
      </c>
      <c r="E379" s="127">
        <f ca="1">OFFSET('Caja Bar'!B$1,$B379,($A379-1)*9,1,1)</f>
        <v>0</v>
      </c>
      <c r="F379" s="129">
        <f ca="1">OFFSET('Caja Bar'!B$1,$B379,($A379-1)*9+3,1,1)</f>
        <v>0</v>
      </c>
    </row>
    <row r="380" spans="1:6" x14ac:dyDescent="0.25">
      <c r="A380" s="29">
        <v>30</v>
      </c>
      <c r="B380" s="29">
        <v>22</v>
      </c>
      <c r="C380" s="126">
        <f t="shared" si="11"/>
        <v>44226</v>
      </c>
      <c r="D380" s="127">
        <f t="shared" si="12"/>
        <v>1</v>
      </c>
      <c r="E380" s="127">
        <f ca="1">OFFSET('Caja Bar'!B$1,$B380,($A380-1)*9,1,1)</f>
        <v>0</v>
      </c>
      <c r="F380" s="129">
        <f ca="1">OFFSET('Caja Bar'!B$1,$B380,($A380-1)*9+3,1,1)</f>
        <v>0</v>
      </c>
    </row>
    <row r="381" spans="1:6" x14ac:dyDescent="0.25">
      <c r="A381" s="29">
        <v>30</v>
      </c>
      <c r="B381" s="29">
        <v>23</v>
      </c>
      <c r="C381" s="126">
        <f t="shared" si="11"/>
        <v>44226</v>
      </c>
      <c r="D381" s="127">
        <f t="shared" si="12"/>
        <v>1</v>
      </c>
      <c r="E381" s="127">
        <f ca="1">OFFSET('Caja Bar'!B$1,$B381,($A381-1)*9,1,1)</f>
        <v>0</v>
      </c>
      <c r="F381" s="129">
        <f ca="1">OFFSET('Caja Bar'!B$1,$B381,($A381-1)*9+3,1,1)</f>
        <v>0</v>
      </c>
    </row>
    <row r="382" spans="1:6" x14ac:dyDescent="0.25">
      <c r="A382" s="29">
        <v>30</v>
      </c>
      <c r="B382" s="29">
        <v>24</v>
      </c>
      <c r="C382" s="126">
        <f t="shared" si="11"/>
        <v>44226</v>
      </c>
      <c r="D382" s="127">
        <f t="shared" si="12"/>
        <v>1</v>
      </c>
      <c r="E382" s="127">
        <f ca="1">OFFSET('Caja Bar'!B$1,$B382,($A382-1)*9,1,1)</f>
        <v>0</v>
      </c>
      <c r="F382" s="129">
        <f ca="1">OFFSET('Caja Bar'!B$1,$B382,($A382-1)*9+3,1,1)</f>
        <v>0</v>
      </c>
    </row>
    <row r="383" spans="1:6" x14ac:dyDescent="0.25">
      <c r="A383" s="29">
        <v>30</v>
      </c>
      <c r="B383" s="29">
        <v>25</v>
      </c>
      <c r="C383" s="126">
        <f t="shared" si="11"/>
        <v>44226</v>
      </c>
      <c r="D383" s="127">
        <f t="shared" si="12"/>
        <v>1</v>
      </c>
      <c r="E383" s="127">
        <f ca="1">OFFSET('Caja Bar'!B$1,$B383,($A383-1)*9,1,1)</f>
        <v>0</v>
      </c>
      <c r="F383" s="129">
        <f ca="1">OFFSET('Caja Bar'!B$1,$B383,($A383-1)*9+3,1,1)</f>
        <v>0</v>
      </c>
    </row>
    <row r="384" spans="1:6" x14ac:dyDescent="0.25">
      <c r="A384" s="29">
        <v>30</v>
      </c>
      <c r="B384" s="29">
        <v>26</v>
      </c>
      <c r="C384" s="126">
        <f t="shared" si="11"/>
        <v>44226</v>
      </c>
      <c r="D384" s="127">
        <f t="shared" si="12"/>
        <v>1</v>
      </c>
      <c r="E384" s="127">
        <f ca="1">OFFSET('Caja Bar'!B$1,$B384,($A384-1)*9,1,1)</f>
        <v>0</v>
      </c>
      <c r="F384" s="129">
        <f ca="1">OFFSET('Caja Bar'!B$1,$B384,($A384-1)*9+3,1,1)</f>
        <v>0</v>
      </c>
    </row>
    <row r="385" spans="1:6" x14ac:dyDescent="0.25">
      <c r="A385" s="29">
        <v>30</v>
      </c>
      <c r="B385" s="29">
        <v>27</v>
      </c>
      <c r="C385" s="126">
        <f t="shared" si="11"/>
        <v>44226</v>
      </c>
      <c r="D385" s="127">
        <f t="shared" si="12"/>
        <v>1</v>
      </c>
      <c r="E385" s="127">
        <f ca="1">OFFSET('Caja Bar'!B$1,$B385,($A385-1)*9,1,1)</f>
        <v>0</v>
      </c>
      <c r="F385" s="129">
        <f ca="1">OFFSET('Caja Bar'!B$1,$B385,($A385-1)*9+3,1,1)</f>
        <v>0</v>
      </c>
    </row>
    <row r="386" spans="1:6" x14ac:dyDescent="0.25">
      <c r="A386" s="29">
        <v>30</v>
      </c>
      <c r="B386" s="29">
        <v>28</v>
      </c>
      <c r="C386" s="126">
        <f t="shared" si="11"/>
        <v>44226</v>
      </c>
      <c r="D386" s="127">
        <f t="shared" si="12"/>
        <v>1</v>
      </c>
      <c r="E386" s="127">
        <f ca="1">OFFSET('Caja Bar'!B$1,$B386,($A386-1)*9,1,1)</f>
        <v>0</v>
      </c>
      <c r="F386" s="129">
        <f ca="1">OFFSET('Caja Bar'!B$1,$B386,($A386-1)*9+3,1,1)</f>
        <v>0</v>
      </c>
    </row>
    <row r="387" spans="1:6" x14ac:dyDescent="0.25">
      <c r="A387" s="29">
        <v>30</v>
      </c>
      <c r="B387" s="29">
        <v>29</v>
      </c>
      <c r="C387" s="126">
        <f t="shared" si="11"/>
        <v>44226</v>
      </c>
      <c r="D387" s="127">
        <f t="shared" si="12"/>
        <v>1</v>
      </c>
      <c r="E387" s="127">
        <f ca="1">OFFSET('Caja Bar'!B$1,$B387,($A387-1)*9,1,1)</f>
        <v>0</v>
      </c>
      <c r="F387" s="129">
        <f ca="1">OFFSET('Caja Bar'!B$1,$B387,($A387-1)*9+3,1,1)</f>
        <v>0</v>
      </c>
    </row>
    <row r="388" spans="1:6" x14ac:dyDescent="0.25">
      <c r="A388" s="29">
        <v>30</v>
      </c>
      <c r="B388" s="29">
        <v>31</v>
      </c>
      <c r="C388" s="126">
        <f t="shared" si="11"/>
        <v>44226</v>
      </c>
      <c r="D388" s="127">
        <f t="shared" si="12"/>
        <v>2</v>
      </c>
      <c r="E388" s="127">
        <f ca="1">OFFSET('Caja Bar'!B$1,$B388,($A388-1)*9,1,1)</f>
        <v>0</v>
      </c>
      <c r="F388" s="129">
        <f ca="1">OFFSET('Caja Bar'!B$1,$B388,($A388-1)*9+3,1,1)</f>
        <v>0</v>
      </c>
    </row>
    <row r="389" spans="1:6" x14ac:dyDescent="0.25">
      <c r="A389" s="29">
        <v>30</v>
      </c>
      <c r="B389" s="29">
        <v>32</v>
      </c>
      <c r="C389" s="126">
        <f t="shared" si="11"/>
        <v>44226</v>
      </c>
      <c r="D389" s="127">
        <f t="shared" si="12"/>
        <v>2</v>
      </c>
      <c r="E389" s="127">
        <f ca="1">OFFSET('Caja Bar'!B$1,$B389,($A389-1)*9,1,1)</f>
        <v>0</v>
      </c>
      <c r="F389" s="129">
        <f ca="1">OFFSET('Caja Bar'!B$1,$B389,($A389-1)*9+3,1,1)</f>
        <v>0</v>
      </c>
    </row>
    <row r="390" spans="1:6" x14ac:dyDescent="0.25">
      <c r="A390" s="29">
        <v>30</v>
      </c>
      <c r="B390" s="29">
        <v>33</v>
      </c>
      <c r="C390" s="126">
        <f t="shared" si="11"/>
        <v>44226</v>
      </c>
      <c r="D390" s="127">
        <f t="shared" si="12"/>
        <v>2</v>
      </c>
      <c r="E390" s="127">
        <f ca="1">OFFSET('Caja Bar'!B$1,$B390,($A390-1)*9,1,1)</f>
        <v>0</v>
      </c>
      <c r="F390" s="129">
        <f ca="1">OFFSET('Caja Bar'!B$1,$B390,($A390-1)*9+3,1,1)</f>
        <v>0</v>
      </c>
    </row>
    <row r="391" spans="1:6" x14ac:dyDescent="0.25">
      <c r="A391" s="29">
        <v>30</v>
      </c>
      <c r="B391" s="29">
        <v>34</v>
      </c>
      <c r="C391" s="126">
        <f t="shared" si="11"/>
        <v>44226</v>
      </c>
      <c r="D391" s="127">
        <f t="shared" si="12"/>
        <v>2</v>
      </c>
      <c r="E391" s="127">
        <f ca="1">OFFSET('Caja Bar'!B$1,$B391,($A391-1)*9,1,1)</f>
        <v>0</v>
      </c>
      <c r="F391" s="129">
        <f ca="1">OFFSET('Caja Bar'!B$1,$B391,($A391-1)*9+3,1,1)</f>
        <v>0</v>
      </c>
    </row>
    <row r="392" spans="1:6" x14ac:dyDescent="0.25">
      <c r="A392" s="29">
        <v>31</v>
      </c>
      <c r="B392" s="29">
        <v>21</v>
      </c>
      <c r="C392" s="126">
        <f t="shared" si="11"/>
        <v>44227</v>
      </c>
      <c r="D392" s="127">
        <f t="shared" si="12"/>
        <v>1</v>
      </c>
      <c r="E392" s="127">
        <f ca="1">OFFSET('Caja Bar'!B$1,$B392,($A392-1)*9,1,1)</f>
        <v>0</v>
      </c>
      <c r="F392" s="129">
        <f ca="1">OFFSET('Caja Bar'!B$1,$B392,($A392-1)*9+3,1,1)</f>
        <v>0</v>
      </c>
    </row>
    <row r="393" spans="1:6" x14ac:dyDescent="0.25">
      <c r="A393" s="29">
        <v>31</v>
      </c>
      <c r="B393" s="29">
        <v>22</v>
      </c>
      <c r="C393" s="126">
        <f t="shared" si="11"/>
        <v>44227</v>
      </c>
      <c r="D393" s="127">
        <f t="shared" si="12"/>
        <v>1</v>
      </c>
      <c r="E393" s="127">
        <f ca="1">OFFSET('Caja Bar'!B$1,$B393,($A393-1)*9,1,1)</f>
        <v>0</v>
      </c>
      <c r="F393" s="129">
        <f ca="1">OFFSET('Caja Bar'!B$1,$B393,($A393-1)*9+3,1,1)</f>
        <v>0</v>
      </c>
    </row>
    <row r="394" spans="1:6" x14ac:dyDescent="0.25">
      <c r="A394" s="29">
        <v>31</v>
      </c>
      <c r="B394" s="29">
        <v>23</v>
      </c>
      <c r="C394" s="126">
        <f t="shared" si="11"/>
        <v>44227</v>
      </c>
      <c r="D394" s="127">
        <f t="shared" si="12"/>
        <v>1</v>
      </c>
      <c r="E394" s="127">
        <f ca="1">OFFSET('Caja Bar'!B$1,$B394,($A394-1)*9,1,1)</f>
        <v>0</v>
      </c>
      <c r="F394" s="129">
        <f ca="1">OFFSET('Caja Bar'!B$1,$B394,($A394-1)*9+3,1,1)</f>
        <v>0</v>
      </c>
    </row>
    <row r="395" spans="1:6" x14ac:dyDescent="0.25">
      <c r="A395" s="29">
        <v>31</v>
      </c>
      <c r="B395" s="29">
        <v>24</v>
      </c>
      <c r="C395" s="126">
        <f t="shared" si="11"/>
        <v>44227</v>
      </c>
      <c r="D395" s="127">
        <f t="shared" si="12"/>
        <v>1</v>
      </c>
      <c r="E395" s="127">
        <f ca="1">OFFSET('Caja Bar'!B$1,$B395,($A395-1)*9,1,1)</f>
        <v>0</v>
      </c>
      <c r="F395" s="129">
        <f ca="1">OFFSET('Caja Bar'!B$1,$B395,($A395-1)*9+3,1,1)</f>
        <v>0</v>
      </c>
    </row>
    <row r="396" spans="1:6" x14ac:dyDescent="0.25">
      <c r="A396" s="29">
        <v>31</v>
      </c>
      <c r="B396" s="29">
        <v>25</v>
      </c>
      <c r="C396" s="126">
        <f t="shared" si="11"/>
        <v>44227</v>
      </c>
      <c r="D396" s="127">
        <f t="shared" si="12"/>
        <v>1</v>
      </c>
      <c r="E396" s="127">
        <f ca="1">OFFSET('Caja Bar'!B$1,$B396,($A396-1)*9,1,1)</f>
        <v>0</v>
      </c>
      <c r="F396" s="129">
        <f ca="1">OFFSET('Caja Bar'!B$1,$B396,($A396-1)*9+3,1,1)</f>
        <v>0</v>
      </c>
    </row>
    <row r="397" spans="1:6" x14ac:dyDescent="0.25">
      <c r="A397" s="29">
        <v>31</v>
      </c>
      <c r="B397" s="29">
        <v>26</v>
      </c>
      <c r="C397" s="126">
        <f t="shared" si="11"/>
        <v>44227</v>
      </c>
      <c r="D397" s="127">
        <f t="shared" si="12"/>
        <v>1</v>
      </c>
      <c r="E397" s="127">
        <f ca="1">OFFSET('Caja Bar'!B$1,$B397,($A397-1)*9,1,1)</f>
        <v>0</v>
      </c>
      <c r="F397" s="129">
        <f ca="1">OFFSET('Caja Bar'!B$1,$B397,($A397-1)*9+3,1,1)</f>
        <v>0</v>
      </c>
    </row>
    <row r="398" spans="1:6" x14ac:dyDescent="0.25">
      <c r="A398" s="29">
        <v>31</v>
      </c>
      <c r="B398" s="29">
        <v>27</v>
      </c>
      <c r="C398" s="126">
        <f t="shared" si="11"/>
        <v>44227</v>
      </c>
      <c r="D398" s="127">
        <f t="shared" si="12"/>
        <v>1</v>
      </c>
      <c r="E398" s="127">
        <f ca="1">OFFSET('Caja Bar'!B$1,$B398,($A398-1)*9,1,1)</f>
        <v>0</v>
      </c>
      <c r="F398" s="129">
        <f ca="1">OFFSET('Caja Bar'!B$1,$B398,($A398-1)*9+3,1,1)</f>
        <v>0</v>
      </c>
    </row>
    <row r="399" spans="1:6" x14ac:dyDescent="0.25">
      <c r="A399" s="29">
        <v>31</v>
      </c>
      <c r="B399" s="29">
        <v>28</v>
      </c>
      <c r="C399" s="126">
        <f t="shared" si="11"/>
        <v>44227</v>
      </c>
      <c r="D399" s="127">
        <f t="shared" si="12"/>
        <v>1</v>
      </c>
      <c r="E399" s="127">
        <f ca="1">OFFSET('Caja Bar'!B$1,$B399,($A399-1)*9,1,1)</f>
        <v>0</v>
      </c>
      <c r="F399" s="129">
        <f ca="1">OFFSET('Caja Bar'!B$1,$B399,($A399-1)*9+3,1,1)</f>
        <v>0</v>
      </c>
    </row>
    <row r="400" spans="1:6" x14ac:dyDescent="0.25">
      <c r="A400" s="29">
        <v>31</v>
      </c>
      <c r="B400" s="29">
        <v>29</v>
      </c>
      <c r="C400" s="126">
        <f t="shared" ref="C400:C404" si="13">C387+1</f>
        <v>44227</v>
      </c>
      <c r="D400" s="127">
        <f t="shared" ref="D400:D404" si="14">D387</f>
        <v>1</v>
      </c>
      <c r="E400" s="127">
        <f ca="1">OFFSET('Caja Bar'!B$1,$B400,($A400-1)*9,1,1)</f>
        <v>0</v>
      </c>
      <c r="F400" s="129">
        <f ca="1">OFFSET('Caja Bar'!B$1,$B400,($A400-1)*9+3,1,1)</f>
        <v>0</v>
      </c>
    </row>
    <row r="401" spans="1:6" x14ac:dyDescent="0.25">
      <c r="A401" s="29">
        <v>31</v>
      </c>
      <c r="B401" s="29">
        <v>31</v>
      </c>
      <c r="C401" s="126">
        <f t="shared" si="13"/>
        <v>44227</v>
      </c>
      <c r="D401" s="127">
        <f t="shared" si="14"/>
        <v>2</v>
      </c>
      <c r="E401" s="127">
        <f ca="1">OFFSET('Caja Bar'!B$1,$B401,($A401-1)*9,1,1)</f>
        <v>0</v>
      </c>
      <c r="F401" s="129">
        <f ca="1">OFFSET('Caja Bar'!B$1,$B401,($A401-1)*9+3,1,1)</f>
        <v>0</v>
      </c>
    </row>
    <row r="402" spans="1:6" x14ac:dyDescent="0.25">
      <c r="A402" s="29">
        <v>31</v>
      </c>
      <c r="B402" s="29">
        <v>32</v>
      </c>
      <c r="C402" s="126">
        <f t="shared" si="13"/>
        <v>44227</v>
      </c>
      <c r="D402" s="127">
        <f t="shared" si="14"/>
        <v>2</v>
      </c>
      <c r="E402" s="127">
        <f ca="1">OFFSET('Caja Bar'!B$1,$B402,($A402-1)*9,1,1)</f>
        <v>0</v>
      </c>
      <c r="F402" s="129">
        <f ca="1">OFFSET('Caja Bar'!B$1,$B402,($A402-1)*9+3,1,1)</f>
        <v>0</v>
      </c>
    </row>
    <row r="403" spans="1:6" x14ac:dyDescent="0.25">
      <c r="A403" s="29">
        <v>31</v>
      </c>
      <c r="B403" s="29">
        <v>33</v>
      </c>
      <c r="C403" s="126">
        <f t="shared" si="13"/>
        <v>44227</v>
      </c>
      <c r="D403" s="127">
        <f t="shared" si="14"/>
        <v>2</v>
      </c>
      <c r="E403" s="127">
        <f ca="1">OFFSET('Caja Bar'!B$1,$B403,($A403-1)*9,1,1)</f>
        <v>0</v>
      </c>
      <c r="F403" s="129">
        <f ca="1">OFFSET('Caja Bar'!B$1,$B403,($A403-1)*9+3,1,1)</f>
        <v>0</v>
      </c>
    </row>
    <row r="404" spans="1:6" x14ac:dyDescent="0.25">
      <c r="A404" s="29">
        <v>31</v>
      </c>
      <c r="B404" s="29">
        <v>34</v>
      </c>
      <c r="C404" s="126">
        <f t="shared" si="13"/>
        <v>44227</v>
      </c>
      <c r="D404" s="127">
        <f t="shared" si="14"/>
        <v>2</v>
      </c>
      <c r="E404" s="127">
        <f ca="1">OFFSET('Caja Bar'!B$1,$B404,($A404-1)*9,1,1)</f>
        <v>0</v>
      </c>
      <c r="F404" s="129">
        <f ca="1">OFFSET('Caja Bar'!B$1,$B404,($A404-1)*9+3,1,1)</f>
        <v>0</v>
      </c>
    </row>
  </sheetData>
  <sheetProtection password="B709" sheet="1" objects="1" scenarios="1" sort="0" autoFilter="0"/>
  <autoFilter ref="A1:F404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E64"/>
  <sheetViews>
    <sheetView showGridLines="0" workbookViewId="0">
      <selection activeCell="H8" sqref="H8"/>
    </sheetView>
  </sheetViews>
  <sheetFormatPr baseColWidth="10" defaultRowHeight="15" x14ac:dyDescent="0.25"/>
  <cols>
    <col min="1" max="2" width="3" style="25" customWidth="1"/>
    <col min="3" max="3" width="10.7109375" style="17" bestFit="1" customWidth="1"/>
    <col min="4" max="4" width="11.42578125" style="17"/>
    <col min="5" max="5" width="11.42578125" style="18"/>
    <col min="6" max="16384" width="11.42578125" style="17"/>
  </cols>
  <sheetData>
    <row r="1" spans="1:5" x14ac:dyDescent="0.25">
      <c r="A1" s="29" t="s">
        <v>54</v>
      </c>
      <c r="B1" s="29" t="s">
        <v>55</v>
      </c>
      <c r="C1" s="103" t="s">
        <v>50</v>
      </c>
      <c r="D1" s="104" t="s">
        <v>66</v>
      </c>
      <c r="E1" s="130" t="s">
        <v>57</v>
      </c>
    </row>
    <row r="2" spans="1:5" x14ac:dyDescent="0.25">
      <c r="A2" s="29">
        <v>1</v>
      </c>
      <c r="B2" s="134">
        <v>5</v>
      </c>
      <c r="C2" s="131">
        <f>'Caja Bar'!H2</f>
        <v>44197</v>
      </c>
      <c r="D2" s="132">
        <f ca="1">OFFSET('Caja Bar'!B$1,$B2,($A2-1)*9+6,1,1)</f>
        <v>0</v>
      </c>
      <c r="E2" s="133">
        <f ca="1">OFFSET('Caja Bar'!C$1,$B2,($A2-1)*9+6,1,1)</f>
        <v>22</v>
      </c>
    </row>
    <row r="3" spans="1:5" x14ac:dyDescent="0.25">
      <c r="A3" s="29">
        <v>1</v>
      </c>
      <c r="B3" s="134">
        <v>6</v>
      </c>
      <c r="C3" s="131">
        <f>C2</f>
        <v>44197</v>
      </c>
      <c r="D3" s="132">
        <f ca="1">OFFSET('Caja Bar'!B$1,$B3,($A3-1)*9+6,1,1)</f>
        <v>0</v>
      </c>
      <c r="E3" s="133">
        <f ca="1">OFFSET('Caja Bar'!C$1,$B3,($A3-1)*9+6,1,1)</f>
        <v>21</v>
      </c>
    </row>
    <row r="4" spans="1:5" x14ac:dyDescent="0.25">
      <c r="A4" s="29">
        <v>2</v>
      </c>
      <c r="B4" s="134">
        <v>5</v>
      </c>
      <c r="C4" s="131">
        <f>+C2+1</f>
        <v>44198</v>
      </c>
      <c r="D4" s="132">
        <f ca="1">OFFSET('Caja Bar'!B$1,$B4,($A4-1)*9+6,1,1)</f>
        <v>0</v>
      </c>
      <c r="E4" s="133">
        <f ca="1">OFFSET('Caja Bar'!C$1,$B4,($A4-1)*9+6,1,1)</f>
        <v>0</v>
      </c>
    </row>
    <row r="5" spans="1:5" x14ac:dyDescent="0.25">
      <c r="A5" s="29">
        <v>2</v>
      </c>
      <c r="B5" s="134">
        <v>6</v>
      </c>
      <c r="C5" s="131">
        <f>+C3+1</f>
        <v>44198</v>
      </c>
      <c r="D5" s="132">
        <f ca="1">OFFSET('Caja Bar'!B$1,$B5,($A5-1)*9+6,1,1)</f>
        <v>0</v>
      </c>
      <c r="E5" s="133">
        <f ca="1">OFFSET('Caja Bar'!C$1,$B5,($A5-1)*9+6,1,1)</f>
        <v>0</v>
      </c>
    </row>
    <row r="6" spans="1:5" x14ac:dyDescent="0.25">
      <c r="A6" s="29">
        <v>3</v>
      </c>
      <c r="B6" s="134">
        <v>5</v>
      </c>
      <c r="C6" s="131">
        <f>+C4+1</f>
        <v>44199</v>
      </c>
      <c r="D6" s="132">
        <f ca="1">OFFSET('Caja Bar'!B$1,$B6,($A6-1)*9+6,1,1)</f>
        <v>0</v>
      </c>
      <c r="E6" s="133">
        <f ca="1">OFFSET('Caja Bar'!C$1,$B6,($A6-1)*9+6,1,1)</f>
        <v>0</v>
      </c>
    </row>
    <row r="7" spans="1:5" x14ac:dyDescent="0.25">
      <c r="A7" s="29">
        <v>3</v>
      </c>
      <c r="B7" s="134">
        <v>6</v>
      </c>
      <c r="C7" s="131">
        <f>+C5+1</f>
        <v>44199</v>
      </c>
      <c r="D7" s="132">
        <f ca="1">OFFSET('Caja Bar'!B$1,$B7,($A7-1)*9+6,1,1)</f>
        <v>0</v>
      </c>
      <c r="E7" s="133">
        <f ca="1">OFFSET('Caja Bar'!C$1,$B7,($A7-1)*9+6,1,1)</f>
        <v>0</v>
      </c>
    </row>
    <row r="8" spans="1:5" x14ac:dyDescent="0.25">
      <c r="A8" s="29">
        <v>4</v>
      </c>
      <c r="B8" s="134">
        <v>5</v>
      </c>
      <c r="C8" s="131">
        <f t="shared" ref="C8:C63" si="0">+C6+1</f>
        <v>44200</v>
      </c>
      <c r="D8" s="132">
        <f ca="1">OFFSET('Caja Bar'!B$1,$B8,($A8-1)*9+6,1,1)</f>
        <v>0</v>
      </c>
      <c r="E8" s="133">
        <f ca="1">OFFSET('Caja Bar'!C$1,$B8,($A8-1)*9+6,1,1)</f>
        <v>0</v>
      </c>
    </row>
    <row r="9" spans="1:5" x14ac:dyDescent="0.25">
      <c r="A9" s="29">
        <v>4</v>
      </c>
      <c r="B9" s="134">
        <v>6</v>
      </c>
      <c r="C9" s="131">
        <f t="shared" si="0"/>
        <v>44200</v>
      </c>
      <c r="D9" s="132">
        <f ca="1">OFFSET('Caja Bar'!B$1,$B9,($A9-1)*9+6,1,1)</f>
        <v>0</v>
      </c>
      <c r="E9" s="133">
        <f ca="1">OFFSET('Caja Bar'!C$1,$B9,($A9-1)*9+6,1,1)</f>
        <v>0</v>
      </c>
    </row>
    <row r="10" spans="1:5" x14ac:dyDescent="0.25">
      <c r="A10" s="29">
        <v>5</v>
      </c>
      <c r="B10" s="134">
        <v>5</v>
      </c>
      <c r="C10" s="131">
        <f t="shared" si="0"/>
        <v>44201</v>
      </c>
      <c r="D10" s="132">
        <f ca="1">OFFSET('Caja Bar'!B$1,$B10,($A10-1)*9+6,1,1)</f>
        <v>0</v>
      </c>
      <c r="E10" s="133">
        <f ca="1">OFFSET('Caja Bar'!C$1,$B10,($A10-1)*9+6,1,1)</f>
        <v>0</v>
      </c>
    </row>
    <row r="11" spans="1:5" x14ac:dyDescent="0.25">
      <c r="A11" s="29">
        <v>5</v>
      </c>
      <c r="B11" s="134">
        <v>6</v>
      </c>
      <c r="C11" s="131">
        <f t="shared" si="0"/>
        <v>44201</v>
      </c>
      <c r="D11" s="132">
        <f ca="1">OFFSET('Caja Bar'!B$1,$B11,($A11-1)*9+6,1,1)</f>
        <v>0</v>
      </c>
      <c r="E11" s="133">
        <f ca="1">OFFSET('Caja Bar'!C$1,$B11,($A11-1)*9+6,1,1)</f>
        <v>0</v>
      </c>
    </row>
    <row r="12" spans="1:5" x14ac:dyDescent="0.25">
      <c r="A12" s="29">
        <v>6</v>
      </c>
      <c r="B12" s="134">
        <v>5</v>
      </c>
      <c r="C12" s="131">
        <f t="shared" si="0"/>
        <v>44202</v>
      </c>
      <c r="D12" s="132">
        <f ca="1">OFFSET('Caja Bar'!B$1,$B12,($A12-1)*9+6,1,1)</f>
        <v>0</v>
      </c>
      <c r="E12" s="133">
        <f ca="1">OFFSET('Caja Bar'!C$1,$B12,($A12-1)*9+6,1,1)</f>
        <v>0</v>
      </c>
    </row>
    <row r="13" spans="1:5" x14ac:dyDescent="0.25">
      <c r="A13" s="29">
        <v>6</v>
      </c>
      <c r="B13" s="134">
        <v>6</v>
      </c>
      <c r="C13" s="131">
        <f t="shared" si="0"/>
        <v>44202</v>
      </c>
      <c r="D13" s="132">
        <f ca="1">OFFSET('Caja Bar'!B$1,$B13,($A13-1)*9+6,1,1)</f>
        <v>0</v>
      </c>
      <c r="E13" s="133">
        <f ca="1">OFFSET('Caja Bar'!C$1,$B13,($A13-1)*9+6,1,1)</f>
        <v>0</v>
      </c>
    </row>
    <row r="14" spans="1:5" x14ac:dyDescent="0.25">
      <c r="A14" s="29">
        <v>7</v>
      </c>
      <c r="B14" s="134">
        <v>5</v>
      </c>
      <c r="C14" s="131">
        <f t="shared" si="0"/>
        <v>44203</v>
      </c>
      <c r="D14" s="132">
        <f ca="1">OFFSET('Caja Bar'!B$1,$B14,($A14-1)*9+6,1,1)</f>
        <v>0</v>
      </c>
      <c r="E14" s="133">
        <f ca="1">OFFSET('Caja Bar'!C$1,$B14,($A14-1)*9+6,1,1)</f>
        <v>0</v>
      </c>
    </row>
    <row r="15" spans="1:5" x14ac:dyDescent="0.25">
      <c r="A15" s="29">
        <v>7</v>
      </c>
      <c r="B15" s="134">
        <v>6</v>
      </c>
      <c r="C15" s="131">
        <f t="shared" si="0"/>
        <v>44203</v>
      </c>
      <c r="D15" s="132">
        <f ca="1">OFFSET('Caja Bar'!B$1,$B15,($A15-1)*9+6,1,1)</f>
        <v>0</v>
      </c>
      <c r="E15" s="133">
        <f ca="1">OFFSET('Caja Bar'!C$1,$B15,($A15-1)*9+6,1,1)</f>
        <v>0</v>
      </c>
    </row>
    <row r="16" spans="1:5" x14ac:dyDescent="0.25">
      <c r="A16" s="29">
        <v>8</v>
      </c>
      <c r="B16" s="134">
        <v>5</v>
      </c>
      <c r="C16" s="131">
        <f t="shared" si="0"/>
        <v>44204</v>
      </c>
      <c r="D16" s="132">
        <f ca="1">OFFSET('Caja Bar'!B$1,$B16,($A16-1)*9+6,1,1)</f>
        <v>0</v>
      </c>
      <c r="E16" s="133">
        <f ca="1">OFFSET('Caja Bar'!C$1,$B16,($A16-1)*9+6,1,1)</f>
        <v>0</v>
      </c>
    </row>
    <row r="17" spans="1:5" x14ac:dyDescent="0.25">
      <c r="A17" s="29">
        <v>8</v>
      </c>
      <c r="B17" s="134">
        <v>6</v>
      </c>
      <c r="C17" s="131">
        <f t="shared" si="0"/>
        <v>44204</v>
      </c>
      <c r="D17" s="132">
        <f ca="1">OFFSET('Caja Bar'!B$1,$B17,($A17-1)*9+6,1,1)</f>
        <v>0</v>
      </c>
      <c r="E17" s="133">
        <f ca="1">OFFSET('Caja Bar'!C$1,$B17,($A17-1)*9+6,1,1)</f>
        <v>0</v>
      </c>
    </row>
    <row r="18" spans="1:5" x14ac:dyDescent="0.25">
      <c r="A18" s="29">
        <v>9</v>
      </c>
      <c r="B18" s="134">
        <v>5</v>
      </c>
      <c r="C18" s="131">
        <f t="shared" si="0"/>
        <v>44205</v>
      </c>
      <c r="D18" s="132">
        <f ca="1">OFFSET('Caja Bar'!B$1,$B18,($A18-1)*9+6,1,1)</f>
        <v>0</v>
      </c>
      <c r="E18" s="133">
        <f ca="1">OFFSET('Caja Bar'!C$1,$B18,($A18-1)*9+6,1,1)</f>
        <v>0</v>
      </c>
    </row>
    <row r="19" spans="1:5" x14ac:dyDescent="0.25">
      <c r="A19" s="29">
        <v>9</v>
      </c>
      <c r="B19" s="134">
        <v>6</v>
      </c>
      <c r="C19" s="131">
        <f t="shared" si="0"/>
        <v>44205</v>
      </c>
      <c r="D19" s="132">
        <f ca="1">OFFSET('Caja Bar'!B$1,$B19,($A19-1)*9+6,1,1)</f>
        <v>0</v>
      </c>
      <c r="E19" s="133">
        <f ca="1">OFFSET('Caja Bar'!C$1,$B19,($A19-1)*9+6,1,1)</f>
        <v>0</v>
      </c>
    </row>
    <row r="20" spans="1:5" x14ac:dyDescent="0.25">
      <c r="A20" s="29">
        <v>10</v>
      </c>
      <c r="B20" s="134">
        <v>5</v>
      </c>
      <c r="C20" s="131">
        <f t="shared" si="0"/>
        <v>44206</v>
      </c>
      <c r="D20" s="132">
        <f ca="1">OFFSET('Caja Bar'!B$1,$B20,($A20-1)*9+6,1,1)</f>
        <v>0</v>
      </c>
      <c r="E20" s="133">
        <f ca="1">OFFSET('Caja Bar'!C$1,$B20,($A20-1)*9+6,1,1)</f>
        <v>0</v>
      </c>
    </row>
    <row r="21" spans="1:5" x14ac:dyDescent="0.25">
      <c r="A21" s="29">
        <v>10</v>
      </c>
      <c r="B21" s="134">
        <v>6</v>
      </c>
      <c r="C21" s="131">
        <f t="shared" si="0"/>
        <v>44206</v>
      </c>
      <c r="D21" s="132">
        <f ca="1">OFFSET('Caja Bar'!B$1,$B21,($A21-1)*9+6,1,1)</f>
        <v>0</v>
      </c>
      <c r="E21" s="133">
        <f ca="1">OFFSET('Caja Bar'!C$1,$B21,($A21-1)*9+6,1,1)</f>
        <v>0</v>
      </c>
    </row>
    <row r="22" spans="1:5" x14ac:dyDescent="0.25">
      <c r="A22" s="29">
        <v>11</v>
      </c>
      <c r="B22" s="134">
        <v>5</v>
      </c>
      <c r="C22" s="131">
        <f t="shared" si="0"/>
        <v>44207</v>
      </c>
      <c r="D22" s="132">
        <f ca="1">OFFSET('Caja Bar'!B$1,$B22,($A22-1)*9+6,1,1)</f>
        <v>0</v>
      </c>
      <c r="E22" s="133">
        <f ca="1">OFFSET('Caja Bar'!C$1,$B22,($A22-1)*9+6,1,1)</f>
        <v>0</v>
      </c>
    </row>
    <row r="23" spans="1:5" x14ac:dyDescent="0.25">
      <c r="A23" s="29">
        <v>11</v>
      </c>
      <c r="B23" s="134">
        <v>6</v>
      </c>
      <c r="C23" s="131">
        <f t="shared" si="0"/>
        <v>44207</v>
      </c>
      <c r="D23" s="132">
        <f ca="1">OFFSET('Caja Bar'!B$1,$B23,($A23-1)*9+6,1,1)</f>
        <v>0</v>
      </c>
      <c r="E23" s="133">
        <f ca="1">OFFSET('Caja Bar'!C$1,$B23,($A23-1)*9+6,1,1)</f>
        <v>0</v>
      </c>
    </row>
    <row r="24" spans="1:5" x14ac:dyDescent="0.25">
      <c r="A24" s="29">
        <v>12</v>
      </c>
      <c r="B24" s="134">
        <v>5</v>
      </c>
      <c r="C24" s="131">
        <f t="shared" si="0"/>
        <v>44208</v>
      </c>
      <c r="D24" s="132">
        <f ca="1">OFFSET('Caja Bar'!B$1,$B24,($A24-1)*9+6,1,1)</f>
        <v>0</v>
      </c>
      <c r="E24" s="133">
        <f ca="1">OFFSET('Caja Bar'!C$1,$B24,($A24-1)*9+6,1,1)</f>
        <v>0</v>
      </c>
    </row>
    <row r="25" spans="1:5" x14ac:dyDescent="0.25">
      <c r="A25" s="29">
        <v>12</v>
      </c>
      <c r="B25" s="134">
        <v>6</v>
      </c>
      <c r="C25" s="131">
        <f t="shared" si="0"/>
        <v>44208</v>
      </c>
      <c r="D25" s="132">
        <f ca="1">OFFSET('Caja Bar'!B$1,$B25,($A25-1)*9+6,1,1)</f>
        <v>0</v>
      </c>
      <c r="E25" s="133">
        <f ca="1">OFFSET('Caja Bar'!C$1,$B25,($A25-1)*9+6,1,1)</f>
        <v>0</v>
      </c>
    </row>
    <row r="26" spans="1:5" x14ac:dyDescent="0.25">
      <c r="A26" s="29">
        <v>13</v>
      </c>
      <c r="B26" s="134">
        <v>5</v>
      </c>
      <c r="C26" s="131">
        <f t="shared" si="0"/>
        <v>44209</v>
      </c>
      <c r="D26" s="132">
        <f ca="1">OFFSET('Caja Bar'!B$1,$B26,($A26-1)*9+6,1,1)</f>
        <v>0</v>
      </c>
      <c r="E26" s="133">
        <f ca="1">OFFSET('Caja Bar'!C$1,$B26,($A26-1)*9+6,1,1)</f>
        <v>0</v>
      </c>
    </row>
    <row r="27" spans="1:5" x14ac:dyDescent="0.25">
      <c r="A27" s="29">
        <v>13</v>
      </c>
      <c r="B27" s="134">
        <v>6</v>
      </c>
      <c r="C27" s="131">
        <f t="shared" si="0"/>
        <v>44209</v>
      </c>
      <c r="D27" s="132">
        <f ca="1">OFFSET('Caja Bar'!B$1,$B27,($A27-1)*9+6,1,1)</f>
        <v>0</v>
      </c>
      <c r="E27" s="133">
        <f ca="1">OFFSET('Caja Bar'!C$1,$B27,($A27-1)*9+6,1,1)</f>
        <v>0</v>
      </c>
    </row>
    <row r="28" spans="1:5" x14ac:dyDescent="0.25">
      <c r="A28" s="29">
        <v>14</v>
      </c>
      <c r="B28" s="134">
        <v>5</v>
      </c>
      <c r="C28" s="131">
        <f t="shared" si="0"/>
        <v>44210</v>
      </c>
      <c r="D28" s="132">
        <f ca="1">OFFSET('Caja Bar'!B$1,$B28,($A28-1)*9+6,1,1)</f>
        <v>0</v>
      </c>
      <c r="E28" s="133">
        <f ca="1">OFFSET('Caja Bar'!C$1,$B28,($A28-1)*9+6,1,1)</f>
        <v>0</v>
      </c>
    </row>
    <row r="29" spans="1:5" x14ac:dyDescent="0.25">
      <c r="A29" s="29">
        <v>14</v>
      </c>
      <c r="B29" s="134">
        <v>6</v>
      </c>
      <c r="C29" s="131">
        <f t="shared" si="0"/>
        <v>44210</v>
      </c>
      <c r="D29" s="132">
        <f ca="1">OFFSET('Caja Bar'!B$1,$B29,($A29-1)*9+6,1,1)</f>
        <v>0</v>
      </c>
      <c r="E29" s="133">
        <f ca="1">OFFSET('Caja Bar'!C$1,$B29,($A29-1)*9+6,1,1)</f>
        <v>0</v>
      </c>
    </row>
    <row r="30" spans="1:5" x14ac:dyDescent="0.25">
      <c r="A30" s="29">
        <v>15</v>
      </c>
      <c r="B30" s="134">
        <v>5</v>
      </c>
      <c r="C30" s="131">
        <f t="shared" si="0"/>
        <v>44211</v>
      </c>
      <c r="D30" s="132">
        <f ca="1">OFFSET('Caja Bar'!B$1,$B30,($A30-1)*9+6,1,1)</f>
        <v>0</v>
      </c>
      <c r="E30" s="133">
        <f ca="1">OFFSET('Caja Bar'!C$1,$B30,($A30-1)*9+6,1,1)</f>
        <v>0</v>
      </c>
    </row>
    <row r="31" spans="1:5" x14ac:dyDescent="0.25">
      <c r="A31" s="29">
        <v>15</v>
      </c>
      <c r="B31" s="134">
        <v>6</v>
      </c>
      <c r="C31" s="131">
        <f t="shared" si="0"/>
        <v>44211</v>
      </c>
      <c r="D31" s="132">
        <f ca="1">OFFSET('Caja Bar'!B$1,$B31,($A31-1)*9+6,1,1)</f>
        <v>0</v>
      </c>
      <c r="E31" s="133">
        <f ca="1">OFFSET('Caja Bar'!C$1,$B31,($A31-1)*9+6,1,1)</f>
        <v>0</v>
      </c>
    </row>
    <row r="32" spans="1:5" x14ac:dyDescent="0.25">
      <c r="A32" s="29">
        <v>16</v>
      </c>
      <c r="B32" s="134">
        <v>5</v>
      </c>
      <c r="C32" s="131">
        <f t="shared" si="0"/>
        <v>44212</v>
      </c>
      <c r="D32" s="132">
        <f ca="1">OFFSET('Caja Bar'!B$1,$B32,($A32-1)*9+6,1,1)</f>
        <v>0</v>
      </c>
      <c r="E32" s="133">
        <f ca="1">OFFSET('Caja Bar'!C$1,$B32,($A32-1)*9+6,1,1)</f>
        <v>0</v>
      </c>
    </row>
    <row r="33" spans="1:5" x14ac:dyDescent="0.25">
      <c r="A33" s="29">
        <v>16</v>
      </c>
      <c r="B33" s="134">
        <v>6</v>
      </c>
      <c r="C33" s="131">
        <f t="shared" si="0"/>
        <v>44212</v>
      </c>
      <c r="D33" s="132">
        <f ca="1">OFFSET('Caja Bar'!B$1,$B33,($A33-1)*9+6,1,1)</f>
        <v>0</v>
      </c>
      <c r="E33" s="133">
        <f ca="1">OFFSET('Caja Bar'!C$1,$B33,($A33-1)*9+6,1,1)</f>
        <v>0</v>
      </c>
    </row>
    <row r="34" spans="1:5" x14ac:dyDescent="0.25">
      <c r="A34" s="29">
        <v>17</v>
      </c>
      <c r="B34" s="134">
        <v>5</v>
      </c>
      <c r="C34" s="131">
        <f t="shared" si="0"/>
        <v>44213</v>
      </c>
      <c r="D34" s="132">
        <f ca="1">OFFSET('Caja Bar'!B$1,$B34,($A34-1)*9+6,1,1)</f>
        <v>0</v>
      </c>
      <c r="E34" s="133">
        <f ca="1">OFFSET('Caja Bar'!C$1,$B34,($A34-1)*9+6,1,1)</f>
        <v>0</v>
      </c>
    </row>
    <row r="35" spans="1:5" x14ac:dyDescent="0.25">
      <c r="A35" s="29">
        <v>17</v>
      </c>
      <c r="B35" s="134">
        <v>6</v>
      </c>
      <c r="C35" s="131">
        <f t="shared" si="0"/>
        <v>44213</v>
      </c>
      <c r="D35" s="132">
        <f ca="1">OFFSET('Caja Bar'!B$1,$B35,($A35-1)*9+6,1,1)</f>
        <v>0</v>
      </c>
      <c r="E35" s="133">
        <f ca="1">OFFSET('Caja Bar'!C$1,$B35,($A35-1)*9+6,1,1)</f>
        <v>0</v>
      </c>
    </row>
    <row r="36" spans="1:5" x14ac:dyDescent="0.25">
      <c r="A36" s="29">
        <v>18</v>
      </c>
      <c r="B36" s="134">
        <v>5</v>
      </c>
      <c r="C36" s="131">
        <f t="shared" si="0"/>
        <v>44214</v>
      </c>
      <c r="D36" s="132">
        <f ca="1">OFFSET('Caja Bar'!B$1,$B36,($A36-1)*9+6,1,1)</f>
        <v>0</v>
      </c>
      <c r="E36" s="133">
        <f ca="1">OFFSET('Caja Bar'!C$1,$B36,($A36-1)*9+6,1,1)</f>
        <v>0</v>
      </c>
    </row>
    <row r="37" spans="1:5" x14ac:dyDescent="0.25">
      <c r="A37" s="29">
        <v>18</v>
      </c>
      <c r="B37" s="134">
        <v>6</v>
      </c>
      <c r="C37" s="131">
        <f t="shared" si="0"/>
        <v>44214</v>
      </c>
      <c r="D37" s="132">
        <f ca="1">OFFSET('Caja Bar'!B$1,$B37,($A37-1)*9+6,1,1)</f>
        <v>0</v>
      </c>
      <c r="E37" s="133">
        <f ca="1">OFFSET('Caja Bar'!C$1,$B37,($A37-1)*9+6,1,1)</f>
        <v>0</v>
      </c>
    </row>
    <row r="38" spans="1:5" x14ac:dyDescent="0.25">
      <c r="A38" s="29">
        <v>19</v>
      </c>
      <c r="B38" s="134">
        <v>5</v>
      </c>
      <c r="C38" s="131">
        <f t="shared" si="0"/>
        <v>44215</v>
      </c>
      <c r="D38" s="132">
        <f ca="1">OFFSET('Caja Bar'!B$1,$B38,($A38-1)*9+6,1,1)</f>
        <v>0</v>
      </c>
      <c r="E38" s="133">
        <f ca="1">OFFSET('Caja Bar'!C$1,$B38,($A38-1)*9+6,1,1)</f>
        <v>0</v>
      </c>
    </row>
    <row r="39" spans="1:5" x14ac:dyDescent="0.25">
      <c r="A39" s="29">
        <v>19</v>
      </c>
      <c r="B39" s="134">
        <v>6</v>
      </c>
      <c r="C39" s="131">
        <f t="shared" si="0"/>
        <v>44215</v>
      </c>
      <c r="D39" s="132">
        <f ca="1">OFFSET('Caja Bar'!B$1,$B39,($A39-1)*9+6,1,1)</f>
        <v>0</v>
      </c>
      <c r="E39" s="133">
        <f ca="1">OFFSET('Caja Bar'!C$1,$B39,($A39-1)*9+6,1,1)</f>
        <v>0</v>
      </c>
    </row>
    <row r="40" spans="1:5" x14ac:dyDescent="0.25">
      <c r="A40" s="29">
        <v>20</v>
      </c>
      <c r="B40" s="134">
        <v>5</v>
      </c>
      <c r="C40" s="131">
        <f t="shared" si="0"/>
        <v>44216</v>
      </c>
      <c r="D40" s="132">
        <f ca="1">OFFSET('Caja Bar'!B$1,$B40,($A40-1)*9+6,1,1)</f>
        <v>0</v>
      </c>
      <c r="E40" s="133">
        <f ca="1">OFFSET('Caja Bar'!C$1,$B40,($A40-1)*9+6,1,1)</f>
        <v>0</v>
      </c>
    </row>
    <row r="41" spans="1:5" x14ac:dyDescent="0.25">
      <c r="A41" s="29">
        <v>20</v>
      </c>
      <c r="B41" s="134">
        <v>6</v>
      </c>
      <c r="C41" s="131">
        <f t="shared" si="0"/>
        <v>44216</v>
      </c>
      <c r="D41" s="132">
        <f ca="1">OFFSET('Caja Bar'!B$1,$B41,($A41-1)*9+6,1,1)</f>
        <v>0</v>
      </c>
      <c r="E41" s="133">
        <f ca="1">OFFSET('Caja Bar'!C$1,$B41,($A41-1)*9+6,1,1)</f>
        <v>0</v>
      </c>
    </row>
    <row r="42" spans="1:5" x14ac:dyDescent="0.25">
      <c r="A42" s="29">
        <v>21</v>
      </c>
      <c r="B42" s="134">
        <v>5</v>
      </c>
      <c r="C42" s="131">
        <f t="shared" si="0"/>
        <v>44217</v>
      </c>
      <c r="D42" s="132">
        <f ca="1">OFFSET('Caja Bar'!B$1,$B42,($A42-1)*9+6,1,1)</f>
        <v>0</v>
      </c>
      <c r="E42" s="133">
        <f ca="1">OFFSET('Caja Bar'!C$1,$B42,($A42-1)*9+6,1,1)</f>
        <v>0</v>
      </c>
    </row>
    <row r="43" spans="1:5" x14ac:dyDescent="0.25">
      <c r="A43" s="29">
        <v>21</v>
      </c>
      <c r="B43" s="134">
        <v>6</v>
      </c>
      <c r="C43" s="131">
        <f t="shared" si="0"/>
        <v>44217</v>
      </c>
      <c r="D43" s="132">
        <f ca="1">OFFSET('Caja Bar'!B$1,$B43,($A43-1)*9+6,1,1)</f>
        <v>0</v>
      </c>
      <c r="E43" s="133">
        <f ca="1">OFFSET('Caja Bar'!C$1,$B43,($A43-1)*9+6,1,1)</f>
        <v>0</v>
      </c>
    </row>
    <row r="44" spans="1:5" x14ac:dyDescent="0.25">
      <c r="A44" s="29">
        <v>22</v>
      </c>
      <c r="B44" s="134">
        <v>5</v>
      </c>
      <c r="C44" s="131">
        <f t="shared" si="0"/>
        <v>44218</v>
      </c>
      <c r="D44" s="132">
        <f ca="1">OFFSET('Caja Bar'!B$1,$B44,($A44-1)*9+6,1,1)</f>
        <v>0</v>
      </c>
      <c r="E44" s="133">
        <f ca="1">OFFSET('Caja Bar'!C$1,$B44,($A44-1)*9+6,1,1)</f>
        <v>0</v>
      </c>
    </row>
    <row r="45" spans="1:5" x14ac:dyDescent="0.25">
      <c r="A45" s="29">
        <v>22</v>
      </c>
      <c r="B45" s="134">
        <v>6</v>
      </c>
      <c r="C45" s="131">
        <f t="shared" si="0"/>
        <v>44218</v>
      </c>
      <c r="D45" s="132">
        <f ca="1">OFFSET('Caja Bar'!B$1,$B45,($A45-1)*9+6,1,1)</f>
        <v>0</v>
      </c>
      <c r="E45" s="133">
        <f ca="1">OFFSET('Caja Bar'!C$1,$B45,($A45-1)*9+6,1,1)</f>
        <v>0</v>
      </c>
    </row>
    <row r="46" spans="1:5" x14ac:dyDescent="0.25">
      <c r="A46" s="29">
        <v>23</v>
      </c>
      <c r="B46" s="134">
        <v>5</v>
      </c>
      <c r="C46" s="131">
        <f t="shared" si="0"/>
        <v>44219</v>
      </c>
      <c r="D46" s="132">
        <f ca="1">OFFSET('Caja Bar'!B$1,$B46,($A46-1)*9+6,1,1)</f>
        <v>0</v>
      </c>
      <c r="E46" s="133">
        <f ca="1">OFFSET('Caja Bar'!C$1,$B46,($A46-1)*9+6,1,1)</f>
        <v>0</v>
      </c>
    </row>
    <row r="47" spans="1:5" x14ac:dyDescent="0.25">
      <c r="A47" s="29">
        <v>23</v>
      </c>
      <c r="B47" s="134">
        <v>6</v>
      </c>
      <c r="C47" s="131">
        <f t="shared" si="0"/>
        <v>44219</v>
      </c>
      <c r="D47" s="132">
        <f ca="1">OFFSET('Caja Bar'!B$1,$B47,($A47-1)*9+6,1,1)</f>
        <v>0</v>
      </c>
      <c r="E47" s="133">
        <f ca="1">OFFSET('Caja Bar'!C$1,$B47,($A47-1)*9+6,1,1)</f>
        <v>0</v>
      </c>
    </row>
    <row r="48" spans="1:5" x14ac:dyDescent="0.25">
      <c r="A48" s="29">
        <v>24</v>
      </c>
      <c r="B48" s="134">
        <v>5</v>
      </c>
      <c r="C48" s="131">
        <f t="shared" si="0"/>
        <v>44220</v>
      </c>
      <c r="D48" s="132">
        <f ca="1">OFFSET('Caja Bar'!B$1,$B48,($A48-1)*9+6,1,1)</f>
        <v>0</v>
      </c>
      <c r="E48" s="133">
        <f ca="1">OFFSET('Caja Bar'!C$1,$B48,($A48-1)*9+6,1,1)</f>
        <v>0</v>
      </c>
    </row>
    <row r="49" spans="1:5" x14ac:dyDescent="0.25">
      <c r="A49" s="29">
        <v>24</v>
      </c>
      <c r="B49" s="134">
        <v>6</v>
      </c>
      <c r="C49" s="131">
        <f t="shared" si="0"/>
        <v>44220</v>
      </c>
      <c r="D49" s="132">
        <f ca="1">OFFSET('Caja Bar'!B$1,$B49,($A49-1)*9+6,1,1)</f>
        <v>0</v>
      </c>
      <c r="E49" s="133">
        <f ca="1">OFFSET('Caja Bar'!C$1,$B49,($A49-1)*9+6,1,1)</f>
        <v>0</v>
      </c>
    </row>
    <row r="50" spans="1:5" x14ac:dyDescent="0.25">
      <c r="A50" s="29">
        <v>25</v>
      </c>
      <c r="B50" s="134">
        <v>5</v>
      </c>
      <c r="C50" s="131">
        <f t="shared" si="0"/>
        <v>44221</v>
      </c>
      <c r="D50" s="132">
        <f ca="1">OFFSET('Caja Bar'!B$1,$B50,($A50-1)*9+6,1,1)</f>
        <v>0</v>
      </c>
      <c r="E50" s="133">
        <f ca="1">OFFSET('Caja Bar'!C$1,$B50,($A50-1)*9+6,1,1)</f>
        <v>0</v>
      </c>
    </row>
    <row r="51" spans="1:5" x14ac:dyDescent="0.25">
      <c r="A51" s="29">
        <v>25</v>
      </c>
      <c r="B51" s="134">
        <v>6</v>
      </c>
      <c r="C51" s="131">
        <f t="shared" si="0"/>
        <v>44221</v>
      </c>
      <c r="D51" s="132">
        <f ca="1">OFFSET('Caja Bar'!B$1,$B51,($A51-1)*9+6,1,1)</f>
        <v>0</v>
      </c>
      <c r="E51" s="133">
        <f ca="1">OFFSET('Caja Bar'!C$1,$B51,($A51-1)*9+6,1,1)</f>
        <v>0</v>
      </c>
    </row>
    <row r="52" spans="1:5" x14ac:dyDescent="0.25">
      <c r="A52" s="29">
        <v>26</v>
      </c>
      <c r="B52" s="134">
        <v>5</v>
      </c>
      <c r="C52" s="131">
        <f t="shared" si="0"/>
        <v>44222</v>
      </c>
      <c r="D52" s="132">
        <f ca="1">OFFSET('Caja Bar'!B$1,$B52,($A52-1)*9+6,1,1)</f>
        <v>0</v>
      </c>
      <c r="E52" s="133">
        <f ca="1">OFFSET('Caja Bar'!C$1,$B52,($A52-1)*9+6,1,1)</f>
        <v>0</v>
      </c>
    </row>
    <row r="53" spans="1:5" x14ac:dyDescent="0.25">
      <c r="A53" s="29">
        <v>26</v>
      </c>
      <c r="B53" s="134">
        <v>6</v>
      </c>
      <c r="C53" s="131">
        <f t="shared" si="0"/>
        <v>44222</v>
      </c>
      <c r="D53" s="132">
        <f ca="1">OFFSET('Caja Bar'!B$1,$B53,($A53-1)*9+6,1,1)</f>
        <v>0</v>
      </c>
      <c r="E53" s="133">
        <f ca="1">OFFSET('Caja Bar'!C$1,$B53,($A53-1)*9+6,1,1)</f>
        <v>0</v>
      </c>
    </row>
    <row r="54" spans="1:5" x14ac:dyDescent="0.25">
      <c r="A54" s="29">
        <v>27</v>
      </c>
      <c r="B54" s="134">
        <v>5</v>
      </c>
      <c r="C54" s="131">
        <f t="shared" si="0"/>
        <v>44223</v>
      </c>
      <c r="D54" s="132">
        <f ca="1">OFFSET('Caja Bar'!B$1,$B54,($A54-1)*9+6,1,1)</f>
        <v>0</v>
      </c>
      <c r="E54" s="133">
        <f ca="1">OFFSET('Caja Bar'!C$1,$B54,($A54-1)*9+6,1,1)</f>
        <v>0</v>
      </c>
    </row>
    <row r="55" spans="1:5" x14ac:dyDescent="0.25">
      <c r="A55" s="29">
        <v>27</v>
      </c>
      <c r="B55" s="134">
        <v>6</v>
      </c>
      <c r="C55" s="131">
        <f t="shared" si="0"/>
        <v>44223</v>
      </c>
      <c r="D55" s="132">
        <f ca="1">OFFSET('Caja Bar'!B$1,$B55,($A55-1)*9+6,1,1)</f>
        <v>0</v>
      </c>
      <c r="E55" s="133">
        <f ca="1">OFFSET('Caja Bar'!C$1,$B55,($A55-1)*9+6,1,1)</f>
        <v>0</v>
      </c>
    </row>
    <row r="56" spans="1:5" x14ac:dyDescent="0.25">
      <c r="A56" s="29">
        <v>28</v>
      </c>
      <c r="B56" s="134">
        <v>5</v>
      </c>
      <c r="C56" s="131">
        <f t="shared" si="0"/>
        <v>44224</v>
      </c>
      <c r="D56" s="132">
        <f ca="1">OFFSET('Caja Bar'!B$1,$B56,($A56-1)*9+6,1,1)</f>
        <v>0</v>
      </c>
      <c r="E56" s="133">
        <f ca="1">OFFSET('Caja Bar'!C$1,$B56,($A56-1)*9+6,1,1)</f>
        <v>0</v>
      </c>
    </row>
    <row r="57" spans="1:5" x14ac:dyDescent="0.25">
      <c r="A57" s="29">
        <v>28</v>
      </c>
      <c r="B57" s="134">
        <v>6</v>
      </c>
      <c r="C57" s="131">
        <f t="shared" si="0"/>
        <v>44224</v>
      </c>
      <c r="D57" s="132">
        <f ca="1">OFFSET('Caja Bar'!B$1,$B57,($A57-1)*9+6,1,1)</f>
        <v>0</v>
      </c>
      <c r="E57" s="133">
        <f ca="1">OFFSET('Caja Bar'!C$1,$B57,($A57-1)*9+6,1,1)</f>
        <v>0</v>
      </c>
    </row>
    <row r="58" spans="1:5" x14ac:dyDescent="0.25">
      <c r="A58" s="29">
        <v>29</v>
      </c>
      <c r="B58" s="134">
        <v>5</v>
      </c>
      <c r="C58" s="131">
        <f t="shared" si="0"/>
        <v>44225</v>
      </c>
      <c r="D58" s="132">
        <f ca="1">OFFSET('Caja Bar'!B$1,$B58,($A58-1)*9+6,1,1)</f>
        <v>0</v>
      </c>
      <c r="E58" s="133">
        <f ca="1">OFFSET('Caja Bar'!C$1,$B58,($A58-1)*9+6,1,1)</f>
        <v>0</v>
      </c>
    </row>
    <row r="59" spans="1:5" x14ac:dyDescent="0.25">
      <c r="A59" s="29">
        <v>29</v>
      </c>
      <c r="B59" s="134">
        <v>6</v>
      </c>
      <c r="C59" s="131">
        <f t="shared" si="0"/>
        <v>44225</v>
      </c>
      <c r="D59" s="132">
        <f ca="1">OFFSET('Caja Bar'!B$1,$B59,($A59-1)*9+6,1,1)</f>
        <v>0</v>
      </c>
      <c r="E59" s="133">
        <f ca="1">OFFSET('Caja Bar'!C$1,$B59,($A59-1)*9+6,1,1)</f>
        <v>0</v>
      </c>
    </row>
    <row r="60" spans="1:5" x14ac:dyDescent="0.25">
      <c r="A60" s="29">
        <v>30</v>
      </c>
      <c r="B60" s="134">
        <v>5</v>
      </c>
      <c r="C60" s="131">
        <f t="shared" si="0"/>
        <v>44226</v>
      </c>
      <c r="D60" s="132">
        <f ca="1">OFFSET('Caja Bar'!B$1,$B60,($A60-1)*9+6,1,1)</f>
        <v>0</v>
      </c>
      <c r="E60" s="133">
        <f ca="1">OFFSET('Caja Bar'!C$1,$B60,($A60-1)*9+6,1,1)</f>
        <v>0</v>
      </c>
    </row>
    <row r="61" spans="1:5" x14ac:dyDescent="0.25">
      <c r="A61" s="29">
        <v>30</v>
      </c>
      <c r="B61" s="134">
        <v>6</v>
      </c>
      <c r="C61" s="131">
        <f t="shared" si="0"/>
        <v>44226</v>
      </c>
      <c r="D61" s="132">
        <f ca="1">OFFSET('Caja Bar'!B$1,$B61,($A61-1)*9+6,1,1)</f>
        <v>0</v>
      </c>
      <c r="E61" s="133">
        <f ca="1">OFFSET('Caja Bar'!C$1,$B61,($A61-1)*9+6,1,1)</f>
        <v>0</v>
      </c>
    </row>
    <row r="62" spans="1:5" x14ac:dyDescent="0.25">
      <c r="A62" s="29">
        <v>31</v>
      </c>
      <c r="B62" s="134">
        <v>5</v>
      </c>
      <c r="C62" s="131">
        <f t="shared" si="0"/>
        <v>44227</v>
      </c>
      <c r="D62" s="132">
        <f ca="1">OFFSET('Caja Bar'!B$1,$B62,($A62-1)*9+6,1,1)</f>
        <v>0</v>
      </c>
      <c r="E62" s="133">
        <f ca="1">OFFSET('Caja Bar'!C$1,$B62,($A62-1)*9+6,1,1)</f>
        <v>0</v>
      </c>
    </row>
    <row r="63" spans="1:5" x14ac:dyDescent="0.25">
      <c r="A63" s="29">
        <v>31</v>
      </c>
      <c r="B63" s="134">
        <v>6</v>
      </c>
      <c r="C63" s="131">
        <f t="shared" si="0"/>
        <v>44227</v>
      </c>
      <c r="D63" s="132">
        <f ca="1">OFFSET('Caja Bar'!B$1,$B63,($A63-1)*9+6,1,1)</f>
        <v>0</v>
      </c>
      <c r="E63" s="133">
        <f ca="1">OFFSET('Caja Bar'!C$1,$B63,($A63-1)*9+6,1,1)</f>
        <v>0</v>
      </c>
    </row>
    <row r="64" spans="1:5" x14ac:dyDescent="0.25">
      <c r="A64" s="29"/>
      <c r="B64" s="29"/>
      <c r="C64" s="257" t="s">
        <v>53</v>
      </c>
      <c r="D64" s="257"/>
      <c r="E64" s="257"/>
    </row>
  </sheetData>
  <sheetProtection password="B709" sheet="1" objects="1" scenarios="1" sort="0" autoFilter="0"/>
  <autoFilter ref="A1:E64"/>
  <mergeCells count="1">
    <mergeCell ref="C64:E6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G838"/>
  <sheetViews>
    <sheetView showGridLines="0" topLeftCell="B1" workbookViewId="0">
      <pane xSplit="1" ySplit="1" topLeftCell="C2" activePane="bottomRight" state="frozen"/>
      <selection activeCell="B1" sqref="B1"/>
      <selection pane="topRight" activeCell="C1" sqref="C1"/>
      <selection pane="bottomLeft" activeCell="B16" sqref="B16"/>
      <selection pane="bottomRight" activeCell="I8" sqref="I8"/>
    </sheetView>
  </sheetViews>
  <sheetFormatPr baseColWidth="10" defaultRowHeight="15" x14ac:dyDescent="0.25"/>
  <cols>
    <col min="1" max="1" width="1.28515625" style="26" customWidth="1"/>
    <col min="2" max="2" width="4.5703125" style="144" customWidth="1"/>
    <col min="3" max="3" width="11.42578125" customWidth="1"/>
    <col min="4" max="4" width="11.42578125" style="12"/>
    <col min="5" max="5" width="8.7109375" customWidth="1"/>
    <col min="6" max="6" width="8.7109375" style="20" customWidth="1"/>
  </cols>
  <sheetData>
    <row r="1" spans="1:7" x14ac:dyDescent="0.25">
      <c r="A1" s="26" t="s">
        <v>59</v>
      </c>
      <c r="B1" s="144" t="s">
        <v>55</v>
      </c>
      <c r="C1" s="14" t="s">
        <v>60</v>
      </c>
      <c r="D1" s="14" t="s">
        <v>64</v>
      </c>
      <c r="E1" s="14" t="s">
        <v>70</v>
      </c>
      <c r="F1" s="22" t="s">
        <v>71</v>
      </c>
      <c r="G1" s="15" t="s">
        <v>62</v>
      </c>
    </row>
    <row r="2" spans="1:7" x14ac:dyDescent="0.25">
      <c r="A2" s="26">
        <v>1</v>
      </c>
      <c r="B2" s="144">
        <v>10</v>
      </c>
      <c r="C2" s="16">
        <f>'Caja Bar'!H2</f>
        <v>44197</v>
      </c>
      <c r="D2" s="136" t="str">
        <f ca="1">OFFSET('Caja Bar'!B$1,$B2,($A2-1)*9+4,1,1)</f>
        <v>Mastercard</v>
      </c>
      <c r="E2" s="137">
        <f ca="1">OFFSET('Caja Bar'!C$1,$B2,($A2-1)*9+4,1,1)</f>
        <v>635</v>
      </c>
      <c r="F2" s="137">
        <f ca="1">OFFSET('Caja Bar'!D$1,$B2,($A2-1)*9+4,1,1)</f>
        <v>3201</v>
      </c>
      <c r="G2" s="138">
        <f ca="1">OFFSET('Caja Bar'!E$1,$B2,($A2-1)*9+4,1,1)</f>
        <v>300</v>
      </c>
    </row>
    <row r="3" spans="1:7" x14ac:dyDescent="0.25">
      <c r="A3" s="26">
        <v>1</v>
      </c>
      <c r="B3" s="144">
        <v>11</v>
      </c>
      <c r="C3" s="16">
        <f>C2</f>
        <v>44197</v>
      </c>
      <c r="D3" s="136">
        <f ca="1">OFFSET('Caja Bar'!B$1,$B3,($A3-1)*9+4,1,1)</f>
        <v>0</v>
      </c>
      <c r="E3" s="137">
        <f ca="1">OFFSET('Caja Bar'!C$1,$B3,($A3-1)*9+4,1,1)</f>
        <v>0</v>
      </c>
      <c r="F3" s="137">
        <f ca="1">OFFSET('Caja Bar'!D$1,$B3,($A3-1)*9+4,1,1)</f>
        <v>0</v>
      </c>
      <c r="G3" s="138">
        <f ca="1">OFFSET('Caja Bar'!E$1,$B3,($A3-1)*9+4,1,1)</f>
        <v>0</v>
      </c>
    </row>
    <row r="4" spans="1:7" x14ac:dyDescent="0.25">
      <c r="A4" s="26">
        <v>1</v>
      </c>
      <c r="B4" s="144">
        <v>12</v>
      </c>
      <c r="C4" s="24">
        <f t="shared" ref="C4:C28" si="0">C3</f>
        <v>44197</v>
      </c>
      <c r="D4" s="136">
        <f ca="1">OFFSET('Caja Bar'!B$1,$B4,($A4-1)*9+4,1,1)</f>
        <v>0</v>
      </c>
      <c r="E4" s="137">
        <f ca="1">OFFSET('Caja Bar'!C$1,$B4,($A4-1)*9+4,1,1)</f>
        <v>0</v>
      </c>
      <c r="F4" s="137">
        <f ca="1">OFFSET('Caja Bar'!D$1,$B4,($A4-1)*9+4,1,1)</f>
        <v>0</v>
      </c>
      <c r="G4" s="138">
        <f ca="1">OFFSET('Caja Bar'!E$1,$B4,($A4-1)*9+4,1,1)</f>
        <v>0</v>
      </c>
    </row>
    <row r="5" spans="1:7" x14ac:dyDescent="0.25">
      <c r="A5" s="26">
        <v>1</v>
      </c>
      <c r="B5" s="144">
        <v>13</v>
      </c>
      <c r="C5" s="24">
        <f t="shared" si="0"/>
        <v>44197</v>
      </c>
      <c r="D5" s="136">
        <f ca="1">OFFSET('Caja Bar'!B$1,$B5,($A5-1)*9+4,1,1)</f>
        <v>0</v>
      </c>
      <c r="E5" s="137">
        <f ca="1">OFFSET('Caja Bar'!C$1,$B5,($A5-1)*9+4,1,1)</f>
        <v>0</v>
      </c>
      <c r="F5" s="137">
        <f ca="1">OFFSET('Caja Bar'!D$1,$B5,($A5-1)*9+4,1,1)</f>
        <v>0</v>
      </c>
      <c r="G5" s="138">
        <f ca="1">OFFSET('Caja Bar'!E$1,$B5,($A5-1)*9+4,1,1)</f>
        <v>0</v>
      </c>
    </row>
    <row r="6" spans="1:7" x14ac:dyDescent="0.25">
      <c r="A6" s="26">
        <v>1</v>
      </c>
      <c r="B6" s="144">
        <v>14</v>
      </c>
      <c r="C6" s="24">
        <f t="shared" si="0"/>
        <v>44197</v>
      </c>
      <c r="D6" s="136">
        <f ca="1">OFFSET('Caja Bar'!B$1,$B6,($A6-1)*9+4,1,1)</f>
        <v>0</v>
      </c>
      <c r="E6" s="137">
        <f ca="1">OFFSET('Caja Bar'!C$1,$B6,($A6-1)*9+4,1,1)</f>
        <v>0</v>
      </c>
      <c r="F6" s="137">
        <f ca="1">OFFSET('Caja Bar'!D$1,$B6,($A6-1)*9+4,1,1)</f>
        <v>0</v>
      </c>
      <c r="G6" s="138">
        <f ca="1">OFFSET('Caja Bar'!E$1,$B6,($A6-1)*9+4,1,1)</f>
        <v>0</v>
      </c>
    </row>
    <row r="7" spans="1:7" x14ac:dyDescent="0.25">
      <c r="A7" s="26">
        <v>1</v>
      </c>
      <c r="B7" s="144">
        <v>15</v>
      </c>
      <c r="C7" s="24">
        <f t="shared" si="0"/>
        <v>44197</v>
      </c>
      <c r="D7" s="136">
        <f ca="1">OFFSET('Caja Bar'!B$1,$B7,($A7-1)*9+4,1,1)</f>
        <v>0</v>
      </c>
      <c r="E7" s="137">
        <f ca="1">OFFSET('Caja Bar'!C$1,$B7,($A7-1)*9+4,1,1)</f>
        <v>0</v>
      </c>
      <c r="F7" s="137">
        <f ca="1">OFFSET('Caja Bar'!D$1,$B7,($A7-1)*9+4,1,1)</f>
        <v>0</v>
      </c>
      <c r="G7" s="138">
        <f ca="1">OFFSET('Caja Bar'!E$1,$B7,($A7-1)*9+4,1,1)</f>
        <v>0</v>
      </c>
    </row>
    <row r="8" spans="1:7" x14ac:dyDescent="0.25">
      <c r="A8" s="26">
        <v>1</v>
      </c>
      <c r="B8" s="144">
        <v>16</v>
      </c>
      <c r="C8" s="24">
        <f t="shared" si="0"/>
        <v>44197</v>
      </c>
      <c r="D8" s="136">
        <f ca="1">OFFSET('Caja Bar'!B$1,$B8,($A8-1)*9+4,1,1)</f>
        <v>0</v>
      </c>
      <c r="E8" s="137">
        <f ca="1">OFFSET('Caja Bar'!C$1,$B8,($A8-1)*9+4,1,1)</f>
        <v>0</v>
      </c>
      <c r="F8" s="137">
        <f ca="1">OFFSET('Caja Bar'!D$1,$B8,($A8-1)*9+4,1,1)</f>
        <v>0</v>
      </c>
      <c r="G8" s="138">
        <f ca="1">OFFSET('Caja Bar'!E$1,$B8,($A8-1)*9+4,1,1)</f>
        <v>0</v>
      </c>
    </row>
    <row r="9" spans="1:7" x14ac:dyDescent="0.25">
      <c r="A9" s="26">
        <v>1</v>
      </c>
      <c r="B9" s="144">
        <v>17</v>
      </c>
      <c r="C9" s="24">
        <f t="shared" si="0"/>
        <v>44197</v>
      </c>
      <c r="D9" s="136">
        <f ca="1">OFFSET('Caja Bar'!B$1,$B9,($A9-1)*9+4,1,1)</f>
        <v>0</v>
      </c>
      <c r="E9" s="137">
        <f ca="1">OFFSET('Caja Bar'!C$1,$B9,($A9-1)*9+4,1,1)</f>
        <v>0</v>
      </c>
      <c r="F9" s="137">
        <f ca="1">OFFSET('Caja Bar'!D$1,$B9,($A9-1)*9+4,1,1)</f>
        <v>0</v>
      </c>
      <c r="G9" s="138">
        <f ca="1">OFFSET('Caja Bar'!E$1,$B9,($A9-1)*9+4,1,1)</f>
        <v>0</v>
      </c>
    </row>
    <row r="10" spans="1:7" x14ac:dyDescent="0.25">
      <c r="A10" s="26">
        <v>1</v>
      </c>
      <c r="B10" s="144">
        <v>18</v>
      </c>
      <c r="C10" s="24">
        <f t="shared" si="0"/>
        <v>44197</v>
      </c>
      <c r="D10" s="136">
        <f ca="1">OFFSET('Caja Bar'!B$1,$B10,($A10-1)*9+4,1,1)</f>
        <v>0</v>
      </c>
      <c r="E10" s="137">
        <f ca="1">OFFSET('Caja Bar'!C$1,$B10,($A10-1)*9+4,1,1)</f>
        <v>0</v>
      </c>
      <c r="F10" s="137">
        <f ca="1">OFFSET('Caja Bar'!D$1,$B10,($A10-1)*9+4,1,1)</f>
        <v>0</v>
      </c>
      <c r="G10" s="138">
        <f ca="1">OFFSET('Caja Bar'!E$1,$B10,($A10-1)*9+4,1,1)</f>
        <v>0</v>
      </c>
    </row>
    <row r="11" spans="1:7" x14ac:dyDescent="0.25">
      <c r="A11" s="26">
        <v>1</v>
      </c>
      <c r="B11" s="144">
        <v>19</v>
      </c>
      <c r="C11" s="24">
        <f t="shared" si="0"/>
        <v>44197</v>
      </c>
      <c r="D11" s="136">
        <f ca="1">OFFSET('Caja Bar'!B$1,$B11,($A11-1)*9+4,1,1)</f>
        <v>0</v>
      </c>
      <c r="E11" s="137">
        <f ca="1">OFFSET('Caja Bar'!C$1,$B11,($A11-1)*9+4,1,1)</f>
        <v>0</v>
      </c>
      <c r="F11" s="137">
        <f ca="1">OFFSET('Caja Bar'!D$1,$B11,($A11-1)*9+4,1,1)</f>
        <v>0</v>
      </c>
      <c r="G11" s="138">
        <f ca="1">OFFSET('Caja Bar'!E$1,$B11,($A11-1)*9+4,1,1)</f>
        <v>0</v>
      </c>
    </row>
    <row r="12" spans="1:7" x14ac:dyDescent="0.25">
      <c r="A12" s="26">
        <v>1</v>
      </c>
      <c r="B12" s="144">
        <v>20</v>
      </c>
      <c r="C12" s="24">
        <f t="shared" si="0"/>
        <v>44197</v>
      </c>
      <c r="D12" s="136">
        <f ca="1">OFFSET('Caja Bar'!B$1,$B12,($A12-1)*9+4,1,1)</f>
        <v>0</v>
      </c>
      <c r="E12" s="137">
        <f ca="1">OFFSET('Caja Bar'!C$1,$B12,($A12-1)*9+4,1,1)</f>
        <v>0</v>
      </c>
      <c r="F12" s="137">
        <f ca="1">OFFSET('Caja Bar'!D$1,$B12,($A12-1)*9+4,1,1)</f>
        <v>0</v>
      </c>
      <c r="G12" s="138">
        <f ca="1">OFFSET('Caja Bar'!E$1,$B12,($A12-1)*9+4,1,1)</f>
        <v>0</v>
      </c>
    </row>
    <row r="13" spans="1:7" x14ac:dyDescent="0.25">
      <c r="A13" s="26">
        <v>1</v>
      </c>
      <c r="B13" s="144">
        <v>21</v>
      </c>
      <c r="C13" s="24">
        <f t="shared" si="0"/>
        <v>44197</v>
      </c>
      <c r="D13" s="136">
        <f ca="1">OFFSET('Caja Bar'!B$1,$B13,($A13-1)*9+4,1,1)</f>
        <v>0</v>
      </c>
      <c r="E13" s="137">
        <f ca="1">OFFSET('Caja Bar'!C$1,$B13,($A13-1)*9+4,1,1)</f>
        <v>0</v>
      </c>
      <c r="F13" s="137">
        <f ca="1">OFFSET('Caja Bar'!D$1,$B13,($A13-1)*9+4,1,1)</f>
        <v>0</v>
      </c>
      <c r="G13" s="138">
        <f ca="1">OFFSET('Caja Bar'!E$1,$B13,($A13-1)*9+4,1,1)</f>
        <v>0</v>
      </c>
    </row>
    <row r="14" spans="1:7" x14ac:dyDescent="0.25">
      <c r="A14" s="26">
        <v>1</v>
      </c>
      <c r="B14" s="144">
        <v>22</v>
      </c>
      <c r="C14" s="24">
        <f t="shared" si="0"/>
        <v>44197</v>
      </c>
      <c r="D14" s="136">
        <f ca="1">OFFSET('Caja Bar'!B$1,$B14,($A14-1)*9+4,1,1)</f>
        <v>0</v>
      </c>
      <c r="E14" s="137">
        <f ca="1">OFFSET('Caja Bar'!C$1,$B14,($A14-1)*9+4,1,1)</f>
        <v>0</v>
      </c>
      <c r="F14" s="137">
        <f ca="1">OFFSET('Caja Bar'!D$1,$B14,($A14-1)*9+4,1,1)</f>
        <v>0</v>
      </c>
      <c r="G14" s="138">
        <f ca="1">OFFSET('Caja Bar'!E$1,$B14,($A14-1)*9+4,1,1)</f>
        <v>0</v>
      </c>
    </row>
    <row r="15" spans="1:7" x14ac:dyDescent="0.25">
      <c r="A15" s="26">
        <v>1</v>
      </c>
      <c r="B15" s="144">
        <v>23</v>
      </c>
      <c r="C15" s="24">
        <f t="shared" si="0"/>
        <v>44197</v>
      </c>
      <c r="D15" s="136">
        <f ca="1">OFFSET('Caja Bar'!B$1,$B15,($A15-1)*9+4,1,1)</f>
        <v>0</v>
      </c>
      <c r="E15" s="137">
        <f ca="1">OFFSET('Caja Bar'!C$1,$B15,($A15-1)*9+4,1,1)</f>
        <v>0</v>
      </c>
      <c r="F15" s="137">
        <f ca="1">OFFSET('Caja Bar'!D$1,$B15,($A15-1)*9+4,1,1)</f>
        <v>0</v>
      </c>
      <c r="G15" s="138">
        <f ca="1">OFFSET('Caja Bar'!E$1,$B15,($A15-1)*9+4,1,1)</f>
        <v>0</v>
      </c>
    </row>
    <row r="16" spans="1:7" x14ac:dyDescent="0.25">
      <c r="A16" s="26">
        <v>1</v>
      </c>
      <c r="B16" s="144">
        <v>24</v>
      </c>
      <c r="C16" s="24">
        <f t="shared" si="0"/>
        <v>44197</v>
      </c>
      <c r="D16" s="136">
        <f ca="1">OFFSET('Caja Bar'!B$1,$B16,($A16-1)*9+4,1,1)</f>
        <v>0</v>
      </c>
      <c r="E16" s="137">
        <f ca="1">OFFSET('Caja Bar'!C$1,$B16,($A16-1)*9+4,1,1)</f>
        <v>0</v>
      </c>
      <c r="F16" s="137">
        <f ca="1">OFFSET('Caja Bar'!D$1,$B16,($A16-1)*9+4,1,1)</f>
        <v>0</v>
      </c>
      <c r="G16" s="138">
        <f ca="1">OFFSET('Caja Bar'!E$1,$B16,($A16-1)*9+4,1,1)</f>
        <v>0</v>
      </c>
    </row>
    <row r="17" spans="1:7" x14ac:dyDescent="0.25">
      <c r="A17" s="26">
        <v>1</v>
      </c>
      <c r="B17" s="144">
        <v>25</v>
      </c>
      <c r="C17" s="24">
        <f t="shared" si="0"/>
        <v>44197</v>
      </c>
      <c r="D17" s="136">
        <f ca="1">OFFSET('Caja Bar'!B$1,$B17,($A17-1)*9+4,1,1)</f>
        <v>0</v>
      </c>
      <c r="E17" s="137">
        <f ca="1">OFFSET('Caja Bar'!C$1,$B17,($A17-1)*9+4,1,1)</f>
        <v>0</v>
      </c>
      <c r="F17" s="137">
        <f ca="1">OFFSET('Caja Bar'!D$1,$B17,($A17-1)*9+4,1,1)</f>
        <v>0</v>
      </c>
      <c r="G17" s="138">
        <f ca="1">OFFSET('Caja Bar'!E$1,$B17,($A17-1)*9+4,1,1)</f>
        <v>0</v>
      </c>
    </row>
    <row r="18" spans="1:7" x14ac:dyDescent="0.25">
      <c r="A18" s="26">
        <v>1</v>
      </c>
      <c r="B18" s="144">
        <v>26</v>
      </c>
      <c r="C18" s="24">
        <f t="shared" si="0"/>
        <v>44197</v>
      </c>
      <c r="D18" s="136">
        <f ca="1">OFFSET('Caja Bar'!B$1,$B18,($A18-1)*9+4,1,1)</f>
        <v>0</v>
      </c>
      <c r="E18" s="137">
        <f ca="1">OFFSET('Caja Bar'!C$1,$B18,($A18-1)*9+4,1,1)</f>
        <v>0</v>
      </c>
      <c r="F18" s="137">
        <f ca="1">OFFSET('Caja Bar'!D$1,$B18,($A18-1)*9+4,1,1)</f>
        <v>0</v>
      </c>
      <c r="G18" s="138">
        <f ca="1">OFFSET('Caja Bar'!E$1,$B18,($A18-1)*9+4,1,1)</f>
        <v>0</v>
      </c>
    </row>
    <row r="19" spans="1:7" x14ac:dyDescent="0.25">
      <c r="A19" s="26">
        <v>1</v>
      </c>
      <c r="B19" s="144">
        <v>27</v>
      </c>
      <c r="C19" s="24">
        <f t="shared" si="0"/>
        <v>44197</v>
      </c>
      <c r="D19" s="136">
        <f ca="1">OFFSET('Caja Bar'!B$1,$B19,($A19-1)*9+4,1,1)</f>
        <v>0</v>
      </c>
      <c r="E19" s="137">
        <f ca="1">OFFSET('Caja Bar'!C$1,$B19,($A19-1)*9+4,1,1)</f>
        <v>0</v>
      </c>
      <c r="F19" s="137">
        <f ca="1">OFFSET('Caja Bar'!D$1,$B19,($A19-1)*9+4,1,1)</f>
        <v>0</v>
      </c>
      <c r="G19" s="138">
        <f ca="1">OFFSET('Caja Bar'!E$1,$B19,($A19-1)*9+4,1,1)</f>
        <v>0</v>
      </c>
    </row>
    <row r="20" spans="1:7" x14ac:dyDescent="0.25">
      <c r="A20" s="26">
        <v>1</v>
      </c>
      <c r="B20" s="144">
        <v>28</v>
      </c>
      <c r="C20" s="24">
        <f t="shared" si="0"/>
        <v>44197</v>
      </c>
      <c r="D20" s="136">
        <f ca="1">OFFSET('Caja Bar'!B$1,$B20,($A20-1)*9+4,1,1)</f>
        <v>0</v>
      </c>
      <c r="E20" s="137">
        <f ca="1">OFFSET('Caja Bar'!C$1,$B20,($A20-1)*9+4,1,1)</f>
        <v>0</v>
      </c>
      <c r="F20" s="137">
        <f ca="1">OFFSET('Caja Bar'!D$1,$B20,($A20-1)*9+4,1,1)</f>
        <v>0</v>
      </c>
      <c r="G20" s="138">
        <f ca="1">OFFSET('Caja Bar'!E$1,$B20,($A20-1)*9+4,1,1)</f>
        <v>0</v>
      </c>
    </row>
    <row r="21" spans="1:7" x14ac:dyDescent="0.25">
      <c r="A21" s="26">
        <v>1</v>
      </c>
      <c r="B21" s="144">
        <v>29</v>
      </c>
      <c r="C21" s="24">
        <f t="shared" si="0"/>
        <v>44197</v>
      </c>
      <c r="D21" s="136">
        <f ca="1">OFFSET('Caja Bar'!B$1,$B21,($A21-1)*9+4,1,1)</f>
        <v>0</v>
      </c>
      <c r="E21" s="137">
        <f ca="1">OFFSET('Caja Bar'!C$1,$B21,($A21-1)*9+4,1,1)</f>
        <v>0</v>
      </c>
      <c r="F21" s="137">
        <f ca="1">OFFSET('Caja Bar'!D$1,$B21,($A21-1)*9+4,1,1)</f>
        <v>0</v>
      </c>
      <c r="G21" s="138">
        <f ca="1">OFFSET('Caja Bar'!E$1,$B21,($A21-1)*9+4,1,1)</f>
        <v>0</v>
      </c>
    </row>
    <row r="22" spans="1:7" x14ac:dyDescent="0.25">
      <c r="A22" s="26">
        <v>1</v>
      </c>
      <c r="B22" s="144">
        <v>30</v>
      </c>
      <c r="C22" s="24">
        <f t="shared" si="0"/>
        <v>44197</v>
      </c>
      <c r="D22" s="136">
        <f ca="1">OFFSET('Caja Bar'!B$1,$B22,($A22-1)*9+4,1,1)</f>
        <v>0</v>
      </c>
      <c r="E22" s="137">
        <f ca="1">OFFSET('Caja Bar'!C$1,$B22,($A22-1)*9+4,1,1)</f>
        <v>0</v>
      </c>
      <c r="F22" s="137">
        <f ca="1">OFFSET('Caja Bar'!D$1,$B22,($A22-1)*9+4,1,1)</f>
        <v>0</v>
      </c>
      <c r="G22" s="138">
        <f ca="1">OFFSET('Caja Bar'!E$1,$B22,($A22-1)*9+4,1,1)</f>
        <v>0</v>
      </c>
    </row>
    <row r="23" spans="1:7" x14ac:dyDescent="0.25">
      <c r="A23" s="26">
        <v>1</v>
      </c>
      <c r="B23" s="144">
        <v>31</v>
      </c>
      <c r="C23" s="24">
        <f t="shared" si="0"/>
        <v>44197</v>
      </c>
      <c r="D23" s="136">
        <f ca="1">OFFSET('Caja Bar'!B$1,$B23,($A23-1)*9+4,1,1)</f>
        <v>0</v>
      </c>
      <c r="E23" s="137">
        <f ca="1">OFFSET('Caja Bar'!C$1,$B23,($A23-1)*9+4,1,1)</f>
        <v>0</v>
      </c>
      <c r="F23" s="137">
        <f ca="1">OFFSET('Caja Bar'!D$1,$B23,($A23-1)*9+4,1,1)</f>
        <v>0</v>
      </c>
      <c r="G23" s="138">
        <f ca="1">OFFSET('Caja Bar'!E$1,$B23,($A23-1)*9+4,1,1)</f>
        <v>0</v>
      </c>
    </row>
    <row r="24" spans="1:7" x14ac:dyDescent="0.25">
      <c r="A24" s="26">
        <v>1</v>
      </c>
      <c r="B24" s="144">
        <v>32</v>
      </c>
      <c r="C24" s="24">
        <f t="shared" si="0"/>
        <v>44197</v>
      </c>
      <c r="D24" s="136">
        <f ca="1">OFFSET('Caja Bar'!B$1,$B24,($A24-1)*9+4,1,1)</f>
        <v>0</v>
      </c>
      <c r="E24" s="137">
        <f ca="1">OFFSET('Caja Bar'!C$1,$B24,($A24-1)*9+4,1,1)</f>
        <v>0</v>
      </c>
      <c r="F24" s="137">
        <f ca="1">OFFSET('Caja Bar'!D$1,$B24,($A24-1)*9+4,1,1)</f>
        <v>0</v>
      </c>
      <c r="G24" s="138">
        <f ca="1">OFFSET('Caja Bar'!E$1,$B24,($A24-1)*9+4,1,1)</f>
        <v>0</v>
      </c>
    </row>
    <row r="25" spans="1:7" x14ac:dyDescent="0.25">
      <c r="A25" s="26">
        <v>1</v>
      </c>
      <c r="B25" s="144">
        <v>33</v>
      </c>
      <c r="C25" s="24">
        <f t="shared" si="0"/>
        <v>44197</v>
      </c>
      <c r="D25" s="136">
        <f ca="1">OFFSET('Caja Bar'!B$1,$B25,($A25-1)*9+4,1,1)</f>
        <v>0</v>
      </c>
      <c r="E25" s="137">
        <f ca="1">OFFSET('Caja Bar'!C$1,$B25,($A25-1)*9+4,1,1)</f>
        <v>0</v>
      </c>
      <c r="F25" s="137">
        <f ca="1">OFFSET('Caja Bar'!D$1,$B25,($A25-1)*9+4,1,1)</f>
        <v>0</v>
      </c>
      <c r="G25" s="138">
        <f ca="1">OFFSET('Caja Bar'!E$1,$B25,($A25-1)*9+4,1,1)</f>
        <v>0</v>
      </c>
    </row>
    <row r="26" spans="1:7" x14ac:dyDescent="0.25">
      <c r="A26" s="26">
        <v>1</v>
      </c>
      <c r="B26" s="144">
        <v>34</v>
      </c>
      <c r="C26" s="24">
        <f t="shared" si="0"/>
        <v>44197</v>
      </c>
      <c r="D26" s="136">
        <f ca="1">OFFSET('Caja Bar'!B$1,$B26,($A26-1)*9+4,1,1)</f>
        <v>0</v>
      </c>
      <c r="E26" s="137">
        <f ca="1">OFFSET('Caja Bar'!C$1,$B26,($A26-1)*9+4,1,1)</f>
        <v>0</v>
      </c>
      <c r="F26" s="137">
        <f ca="1">OFFSET('Caja Bar'!D$1,$B26,($A26-1)*9+4,1,1)</f>
        <v>0</v>
      </c>
      <c r="G26" s="138">
        <f ca="1">OFFSET('Caja Bar'!E$1,$B26,($A26-1)*9+4,1,1)</f>
        <v>0</v>
      </c>
    </row>
    <row r="27" spans="1:7" x14ac:dyDescent="0.25">
      <c r="A27" s="26">
        <v>1</v>
      </c>
      <c r="B27" s="144">
        <v>35</v>
      </c>
      <c r="C27" s="24">
        <f t="shared" si="0"/>
        <v>44197</v>
      </c>
      <c r="D27" s="136">
        <f ca="1">OFFSET('Caja Bar'!B$1,$B27,($A27-1)*9+4,1,1)</f>
        <v>0</v>
      </c>
      <c r="E27" s="137">
        <f ca="1">OFFSET('Caja Bar'!C$1,$B27,($A27-1)*9+4,1,1)</f>
        <v>0</v>
      </c>
      <c r="F27" s="137">
        <f ca="1">OFFSET('Caja Bar'!D$1,$B27,($A27-1)*9+4,1,1)</f>
        <v>0</v>
      </c>
      <c r="G27" s="138">
        <f ca="1">OFFSET('Caja Bar'!E$1,$B27,($A27-1)*9+4,1,1)</f>
        <v>0</v>
      </c>
    </row>
    <row r="28" spans="1:7" x14ac:dyDescent="0.25">
      <c r="A28" s="26">
        <v>1</v>
      </c>
      <c r="B28" s="144">
        <v>36</v>
      </c>
      <c r="C28" s="24">
        <f t="shared" si="0"/>
        <v>44197</v>
      </c>
      <c r="D28" s="136">
        <f ca="1">OFFSET('Caja Bar'!B$1,$B28,($A28-1)*9+4,1,1)</f>
        <v>0</v>
      </c>
      <c r="E28" s="137">
        <f ca="1">OFFSET('Caja Bar'!C$1,$B28,($A28-1)*9+4,1,1)</f>
        <v>0</v>
      </c>
      <c r="F28" s="137">
        <f ca="1">OFFSET('Caja Bar'!D$1,$B28,($A28-1)*9+4,1,1)</f>
        <v>0</v>
      </c>
      <c r="G28" s="138">
        <f ca="1">OFFSET('Caja Bar'!E$1,$B28,($A28-1)*9+4,1,1)</f>
        <v>0</v>
      </c>
    </row>
    <row r="29" spans="1:7" x14ac:dyDescent="0.25">
      <c r="A29" s="26">
        <v>2</v>
      </c>
      <c r="B29" s="144">
        <v>10</v>
      </c>
      <c r="C29" s="16">
        <f t="shared" ref="C29:C92" si="1">+C2+1</f>
        <v>44198</v>
      </c>
      <c r="D29" s="136">
        <f ca="1">OFFSET('Caja Bar'!B$1,$B29,($A29-1)*9+4,1,1)</f>
        <v>0</v>
      </c>
      <c r="E29" s="137">
        <f ca="1">OFFSET('Caja Bar'!C$1,$B29,($A29-1)*9+4,1,1)</f>
        <v>0</v>
      </c>
      <c r="F29" s="137">
        <f ca="1">OFFSET('Caja Bar'!D$1,$B29,($A29-1)*9+4,1,1)</f>
        <v>0</v>
      </c>
      <c r="G29" s="138">
        <f ca="1">OFFSET('Caja Bar'!E$1,$B29,($A29-1)*9+4,1,1)</f>
        <v>0</v>
      </c>
    </row>
    <row r="30" spans="1:7" x14ac:dyDescent="0.25">
      <c r="A30" s="26">
        <v>2</v>
      </c>
      <c r="B30" s="144">
        <v>11</v>
      </c>
      <c r="C30" s="16">
        <f t="shared" si="1"/>
        <v>44198</v>
      </c>
      <c r="D30" s="136">
        <f ca="1">OFFSET('Caja Bar'!B$1,$B30,($A30-1)*9+4,1,1)</f>
        <v>0</v>
      </c>
      <c r="E30" s="137">
        <f ca="1">OFFSET('Caja Bar'!C$1,$B30,($A30-1)*9+4,1,1)</f>
        <v>0</v>
      </c>
      <c r="F30" s="137">
        <f ca="1">OFFSET('Caja Bar'!D$1,$B30,($A30-1)*9+4,1,1)</f>
        <v>0</v>
      </c>
      <c r="G30" s="138">
        <f ca="1">OFFSET('Caja Bar'!E$1,$B30,($A30-1)*9+4,1,1)</f>
        <v>0</v>
      </c>
    </row>
    <row r="31" spans="1:7" x14ac:dyDescent="0.25">
      <c r="A31" s="26">
        <v>2</v>
      </c>
      <c r="B31" s="144">
        <v>12</v>
      </c>
      <c r="C31" s="16">
        <f t="shared" si="1"/>
        <v>44198</v>
      </c>
      <c r="D31" s="136">
        <f ca="1">OFFSET('Caja Bar'!B$1,$B31,($A31-1)*9+4,1,1)</f>
        <v>0</v>
      </c>
      <c r="E31" s="137">
        <f ca="1">OFFSET('Caja Bar'!C$1,$B31,($A31-1)*9+4,1,1)</f>
        <v>0</v>
      </c>
      <c r="F31" s="137">
        <f ca="1">OFFSET('Caja Bar'!D$1,$B31,($A31-1)*9+4,1,1)</f>
        <v>0</v>
      </c>
      <c r="G31" s="138">
        <f ca="1">OFFSET('Caja Bar'!E$1,$B31,($A31-1)*9+4,1,1)</f>
        <v>0</v>
      </c>
    </row>
    <row r="32" spans="1:7" x14ac:dyDescent="0.25">
      <c r="A32" s="26">
        <v>2</v>
      </c>
      <c r="B32" s="144">
        <v>13</v>
      </c>
      <c r="C32" s="16">
        <f t="shared" si="1"/>
        <v>44198</v>
      </c>
      <c r="D32" s="136">
        <f ca="1">OFFSET('Caja Bar'!B$1,$B32,($A32-1)*9+4,1,1)</f>
        <v>0</v>
      </c>
      <c r="E32" s="137">
        <f ca="1">OFFSET('Caja Bar'!C$1,$B32,($A32-1)*9+4,1,1)</f>
        <v>0</v>
      </c>
      <c r="F32" s="137">
        <f ca="1">OFFSET('Caja Bar'!D$1,$B32,($A32-1)*9+4,1,1)</f>
        <v>0</v>
      </c>
      <c r="G32" s="138">
        <f ca="1">OFFSET('Caja Bar'!E$1,$B32,($A32-1)*9+4,1,1)</f>
        <v>0</v>
      </c>
    </row>
    <row r="33" spans="1:7" x14ac:dyDescent="0.25">
      <c r="A33" s="26">
        <v>2</v>
      </c>
      <c r="B33" s="144">
        <v>14</v>
      </c>
      <c r="C33" s="16">
        <f t="shared" si="1"/>
        <v>44198</v>
      </c>
      <c r="D33" s="136">
        <f ca="1">OFFSET('Caja Bar'!B$1,$B33,($A33-1)*9+4,1,1)</f>
        <v>0</v>
      </c>
      <c r="E33" s="137">
        <f ca="1">OFFSET('Caja Bar'!C$1,$B33,($A33-1)*9+4,1,1)</f>
        <v>0</v>
      </c>
      <c r="F33" s="137">
        <f ca="1">OFFSET('Caja Bar'!D$1,$B33,($A33-1)*9+4,1,1)</f>
        <v>0</v>
      </c>
      <c r="G33" s="138">
        <f ca="1">OFFSET('Caja Bar'!E$1,$B33,($A33-1)*9+4,1,1)</f>
        <v>0</v>
      </c>
    </row>
    <row r="34" spans="1:7" x14ac:dyDescent="0.25">
      <c r="A34" s="26">
        <v>2</v>
      </c>
      <c r="B34" s="144">
        <v>15</v>
      </c>
      <c r="C34" s="16">
        <f t="shared" si="1"/>
        <v>44198</v>
      </c>
      <c r="D34" s="136">
        <f ca="1">OFFSET('Caja Bar'!B$1,$B34,($A34-1)*9+4,1,1)</f>
        <v>0</v>
      </c>
      <c r="E34" s="137">
        <f ca="1">OFFSET('Caja Bar'!C$1,$B34,($A34-1)*9+4,1,1)</f>
        <v>0</v>
      </c>
      <c r="F34" s="137">
        <f ca="1">OFFSET('Caja Bar'!D$1,$B34,($A34-1)*9+4,1,1)</f>
        <v>0</v>
      </c>
      <c r="G34" s="138">
        <f ca="1">OFFSET('Caja Bar'!E$1,$B34,($A34-1)*9+4,1,1)</f>
        <v>0</v>
      </c>
    </row>
    <row r="35" spans="1:7" x14ac:dyDescent="0.25">
      <c r="A35" s="26">
        <v>2</v>
      </c>
      <c r="B35" s="144">
        <v>16</v>
      </c>
      <c r="C35" s="16">
        <f t="shared" si="1"/>
        <v>44198</v>
      </c>
      <c r="D35" s="136">
        <f ca="1">OFFSET('Caja Bar'!B$1,$B35,($A35-1)*9+4,1,1)</f>
        <v>0</v>
      </c>
      <c r="E35" s="137">
        <f ca="1">OFFSET('Caja Bar'!C$1,$B35,($A35-1)*9+4,1,1)</f>
        <v>0</v>
      </c>
      <c r="F35" s="137">
        <f ca="1">OFFSET('Caja Bar'!D$1,$B35,($A35-1)*9+4,1,1)</f>
        <v>0</v>
      </c>
      <c r="G35" s="138">
        <f ca="1">OFFSET('Caja Bar'!E$1,$B35,($A35-1)*9+4,1,1)</f>
        <v>0</v>
      </c>
    </row>
    <row r="36" spans="1:7" x14ac:dyDescent="0.25">
      <c r="A36" s="26">
        <v>2</v>
      </c>
      <c r="B36" s="144">
        <v>17</v>
      </c>
      <c r="C36" s="16">
        <f t="shared" si="1"/>
        <v>44198</v>
      </c>
      <c r="D36" s="136">
        <f ca="1">OFFSET('Caja Bar'!B$1,$B36,($A36-1)*9+4,1,1)</f>
        <v>0</v>
      </c>
      <c r="E36" s="137">
        <f ca="1">OFFSET('Caja Bar'!C$1,$B36,($A36-1)*9+4,1,1)</f>
        <v>0</v>
      </c>
      <c r="F36" s="137">
        <f ca="1">OFFSET('Caja Bar'!D$1,$B36,($A36-1)*9+4,1,1)</f>
        <v>0</v>
      </c>
      <c r="G36" s="138">
        <f ca="1">OFFSET('Caja Bar'!E$1,$B36,($A36-1)*9+4,1,1)</f>
        <v>0</v>
      </c>
    </row>
    <row r="37" spans="1:7" x14ac:dyDescent="0.25">
      <c r="A37" s="26">
        <v>2</v>
      </c>
      <c r="B37" s="144">
        <v>18</v>
      </c>
      <c r="C37" s="16">
        <f t="shared" si="1"/>
        <v>44198</v>
      </c>
      <c r="D37" s="136">
        <f ca="1">OFFSET('Caja Bar'!B$1,$B37,($A37-1)*9+4,1,1)</f>
        <v>0</v>
      </c>
      <c r="E37" s="137">
        <f ca="1">OFFSET('Caja Bar'!C$1,$B37,($A37-1)*9+4,1,1)</f>
        <v>0</v>
      </c>
      <c r="F37" s="137">
        <f ca="1">OFFSET('Caja Bar'!D$1,$B37,($A37-1)*9+4,1,1)</f>
        <v>0</v>
      </c>
      <c r="G37" s="138">
        <f ca="1">OFFSET('Caja Bar'!E$1,$B37,($A37-1)*9+4,1,1)</f>
        <v>0</v>
      </c>
    </row>
    <row r="38" spans="1:7" x14ac:dyDescent="0.25">
      <c r="A38" s="26">
        <v>2</v>
      </c>
      <c r="B38" s="144">
        <v>19</v>
      </c>
      <c r="C38" s="16">
        <f t="shared" si="1"/>
        <v>44198</v>
      </c>
      <c r="D38" s="136">
        <f ca="1">OFFSET('Caja Bar'!B$1,$B38,($A38-1)*9+4,1,1)</f>
        <v>0</v>
      </c>
      <c r="E38" s="137">
        <f ca="1">OFFSET('Caja Bar'!C$1,$B38,($A38-1)*9+4,1,1)</f>
        <v>0</v>
      </c>
      <c r="F38" s="137">
        <f ca="1">OFFSET('Caja Bar'!D$1,$B38,($A38-1)*9+4,1,1)</f>
        <v>0</v>
      </c>
      <c r="G38" s="138">
        <f ca="1">OFFSET('Caja Bar'!E$1,$B38,($A38-1)*9+4,1,1)</f>
        <v>0</v>
      </c>
    </row>
    <row r="39" spans="1:7" x14ac:dyDescent="0.25">
      <c r="A39" s="26">
        <v>2</v>
      </c>
      <c r="B39" s="144">
        <v>20</v>
      </c>
      <c r="C39" s="16">
        <f t="shared" si="1"/>
        <v>44198</v>
      </c>
      <c r="D39" s="136">
        <f ca="1">OFFSET('Caja Bar'!B$1,$B39,($A39-1)*9+4,1,1)</f>
        <v>0</v>
      </c>
      <c r="E39" s="137">
        <f ca="1">OFFSET('Caja Bar'!C$1,$B39,($A39-1)*9+4,1,1)</f>
        <v>0</v>
      </c>
      <c r="F39" s="137">
        <f ca="1">OFFSET('Caja Bar'!D$1,$B39,($A39-1)*9+4,1,1)</f>
        <v>0</v>
      </c>
      <c r="G39" s="138">
        <f ca="1">OFFSET('Caja Bar'!E$1,$B39,($A39-1)*9+4,1,1)</f>
        <v>0</v>
      </c>
    </row>
    <row r="40" spans="1:7" x14ac:dyDescent="0.25">
      <c r="A40" s="26">
        <v>2</v>
      </c>
      <c r="B40" s="144">
        <v>21</v>
      </c>
      <c r="C40" s="16">
        <f t="shared" si="1"/>
        <v>44198</v>
      </c>
      <c r="D40" s="136">
        <f ca="1">OFFSET('Caja Bar'!B$1,$B40,($A40-1)*9+4,1,1)</f>
        <v>0</v>
      </c>
      <c r="E40" s="137">
        <f ca="1">OFFSET('Caja Bar'!C$1,$B40,($A40-1)*9+4,1,1)</f>
        <v>0</v>
      </c>
      <c r="F40" s="137">
        <f ca="1">OFFSET('Caja Bar'!D$1,$B40,($A40-1)*9+4,1,1)</f>
        <v>0</v>
      </c>
      <c r="G40" s="138">
        <f ca="1">OFFSET('Caja Bar'!E$1,$B40,($A40-1)*9+4,1,1)</f>
        <v>0</v>
      </c>
    </row>
    <row r="41" spans="1:7" x14ac:dyDescent="0.25">
      <c r="A41" s="26">
        <v>2</v>
      </c>
      <c r="B41" s="144">
        <v>22</v>
      </c>
      <c r="C41" s="16">
        <f t="shared" si="1"/>
        <v>44198</v>
      </c>
      <c r="D41" s="136">
        <f ca="1">OFFSET('Caja Bar'!B$1,$B41,($A41-1)*9+4,1,1)</f>
        <v>0</v>
      </c>
      <c r="E41" s="137">
        <f ca="1">OFFSET('Caja Bar'!C$1,$B41,($A41-1)*9+4,1,1)</f>
        <v>0</v>
      </c>
      <c r="F41" s="137">
        <f ca="1">OFFSET('Caja Bar'!D$1,$B41,($A41-1)*9+4,1,1)</f>
        <v>0</v>
      </c>
      <c r="G41" s="138">
        <f ca="1">OFFSET('Caja Bar'!E$1,$B41,($A41-1)*9+4,1,1)</f>
        <v>0</v>
      </c>
    </row>
    <row r="42" spans="1:7" x14ac:dyDescent="0.25">
      <c r="A42" s="26">
        <v>2</v>
      </c>
      <c r="B42" s="144">
        <v>23</v>
      </c>
      <c r="C42" s="16">
        <f t="shared" si="1"/>
        <v>44198</v>
      </c>
      <c r="D42" s="136">
        <f ca="1">OFFSET('Caja Bar'!B$1,$B42,($A42-1)*9+4,1,1)</f>
        <v>0</v>
      </c>
      <c r="E42" s="137">
        <f ca="1">OFFSET('Caja Bar'!C$1,$B42,($A42-1)*9+4,1,1)</f>
        <v>0</v>
      </c>
      <c r="F42" s="137">
        <f ca="1">OFFSET('Caja Bar'!D$1,$B42,($A42-1)*9+4,1,1)</f>
        <v>0</v>
      </c>
      <c r="G42" s="138">
        <f ca="1">OFFSET('Caja Bar'!E$1,$B42,($A42-1)*9+4,1,1)</f>
        <v>0</v>
      </c>
    </row>
    <row r="43" spans="1:7" x14ac:dyDescent="0.25">
      <c r="A43" s="26">
        <v>2</v>
      </c>
      <c r="B43" s="144">
        <v>24</v>
      </c>
      <c r="C43" s="16">
        <f t="shared" si="1"/>
        <v>44198</v>
      </c>
      <c r="D43" s="136">
        <f ca="1">OFFSET('Caja Bar'!B$1,$B43,($A43-1)*9+4,1,1)</f>
        <v>0</v>
      </c>
      <c r="E43" s="137">
        <f ca="1">OFFSET('Caja Bar'!C$1,$B43,($A43-1)*9+4,1,1)</f>
        <v>0</v>
      </c>
      <c r="F43" s="137">
        <f ca="1">OFFSET('Caja Bar'!D$1,$B43,($A43-1)*9+4,1,1)</f>
        <v>0</v>
      </c>
      <c r="G43" s="138">
        <f ca="1">OFFSET('Caja Bar'!E$1,$B43,($A43-1)*9+4,1,1)</f>
        <v>0</v>
      </c>
    </row>
    <row r="44" spans="1:7" x14ac:dyDescent="0.25">
      <c r="A44" s="26">
        <v>2</v>
      </c>
      <c r="B44" s="144">
        <v>25</v>
      </c>
      <c r="C44" s="16">
        <f t="shared" si="1"/>
        <v>44198</v>
      </c>
      <c r="D44" s="136">
        <f ca="1">OFFSET('Caja Bar'!B$1,$B44,($A44-1)*9+4,1,1)</f>
        <v>0</v>
      </c>
      <c r="E44" s="137">
        <f ca="1">OFFSET('Caja Bar'!C$1,$B44,($A44-1)*9+4,1,1)</f>
        <v>0</v>
      </c>
      <c r="F44" s="137">
        <f ca="1">OFFSET('Caja Bar'!D$1,$B44,($A44-1)*9+4,1,1)</f>
        <v>0</v>
      </c>
      <c r="G44" s="138">
        <f ca="1">OFFSET('Caja Bar'!E$1,$B44,($A44-1)*9+4,1,1)</f>
        <v>0</v>
      </c>
    </row>
    <row r="45" spans="1:7" x14ac:dyDescent="0.25">
      <c r="A45" s="26">
        <v>2</v>
      </c>
      <c r="B45" s="144">
        <v>26</v>
      </c>
      <c r="C45" s="16">
        <f t="shared" si="1"/>
        <v>44198</v>
      </c>
      <c r="D45" s="136">
        <f ca="1">OFFSET('Caja Bar'!B$1,$B45,($A45-1)*9+4,1,1)</f>
        <v>0</v>
      </c>
      <c r="E45" s="137">
        <f ca="1">OFFSET('Caja Bar'!C$1,$B45,($A45-1)*9+4,1,1)</f>
        <v>0</v>
      </c>
      <c r="F45" s="137">
        <f ca="1">OFFSET('Caja Bar'!D$1,$B45,($A45-1)*9+4,1,1)</f>
        <v>0</v>
      </c>
      <c r="G45" s="138">
        <f ca="1">OFFSET('Caja Bar'!E$1,$B45,($A45-1)*9+4,1,1)</f>
        <v>0</v>
      </c>
    </row>
    <row r="46" spans="1:7" x14ac:dyDescent="0.25">
      <c r="A46" s="26">
        <v>2</v>
      </c>
      <c r="B46" s="144">
        <v>27</v>
      </c>
      <c r="C46" s="16">
        <f t="shared" si="1"/>
        <v>44198</v>
      </c>
      <c r="D46" s="136">
        <f ca="1">OFFSET('Caja Bar'!B$1,$B46,($A46-1)*9+4,1,1)</f>
        <v>0</v>
      </c>
      <c r="E46" s="137">
        <f ca="1">OFFSET('Caja Bar'!C$1,$B46,($A46-1)*9+4,1,1)</f>
        <v>0</v>
      </c>
      <c r="F46" s="137">
        <f ca="1">OFFSET('Caja Bar'!D$1,$B46,($A46-1)*9+4,1,1)</f>
        <v>0</v>
      </c>
      <c r="G46" s="138">
        <f ca="1">OFFSET('Caja Bar'!E$1,$B46,($A46-1)*9+4,1,1)</f>
        <v>0</v>
      </c>
    </row>
    <row r="47" spans="1:7" x14ac:dyDescent="0.25">
      <c r="A47" s="26">
        <v>2</v>
      </c>
      <c r="B47" s="144">
        <v>28</v>
      </c>
      <c r="C47" s="16">
        <f t="shared" si="1"/>
        <v>44198</v>
      </c>
      <c r="D47" s="136">
        <f ca="1">OFFSET('Caja Bar'!B$1,$B47,($A47-1)*9+4,1,1)</f>
        <v>0</v>
      </c>
      <c r="E47" s="137">
        <f ca="1">OFFSET('Caja Bar'!C$1,$B47,($A47-1)*9+4,1,1)</f>
        <v>0</v>
      </c>
      <c r="F47" s="137">
        <f ca="1">OFFSET('Caja Bar'!D$1,$B47,($A47-1)*9+4,1,1)</f>
        <v>0</v>
      </c>
      <c r="G47" s="138">
        <f ca="1">OFFSET('Caja Bar'!E$1,$B47,($A47-1)*9+4,1,1)</f>
        <v>0</v>
      </c>
    </row>
    <row r="48" spans="1:7" x14ac:dyDescent="0.25">
      <c r="A48" s="26">
        <v>2</v>
      </c>
      <c r="B48" s="144">
        <v>29</v>
      </c>
      <c r="C48" s="16">
        <f t="shared" si="1"/>
        <v>44198</v>
      </c>
      <c r="D48" s="136">
        <f ca="1">OFFSET('Caja Bar'!B$1,$B48,($A48-1)*9+4,1,1)</f>
        <v>0</v>
      </c>
      <c r="E48" s="137">
        <f ca="1">OFFSET('Caja Bar'!C$1,$B48,($A48-1)*9+4,1,1)</f>
        <v>0</v>
      </c>
      <c r="F48" s="137">
        <f ca="1">OFFSET('Caja Bar'!D$1,$B48,($A48-1)*9+4,1,1)</f>
        <v>0</v>
      </c>
      <c r="G48" s="138">
        <f ca="1">OFFSET('Caja Bar'!E$1,$B48,($A48-1)*9+4,1,1)</f>
        <v>0</v>
      </c>
    </row>
    <row r="49" spans="1:7" x14ac:dyDescent="0.25">
      <c r="A49" s="26">
        <v>2</v>
      </c>
      <c r="B49" s="144">
        <v>30</v>
      </c>
      <c r="C49" s="16">
        <f t="shared" si="1"/>
        <v>44198</v>
      </c>
      <c r="D49" s="136">
        <f ca="1">OFFSET('Caja Bar'!B$1,$B49,($A49-1)*9+4,1,1)</f>
        <v>0</v>
      </c>
      <c r="E49" s="137">
        <f ca="1">OFFSET('Caja Bar'!C$1,$B49,($A49-1)*9+4,1,1)</f>
        <v>0</v>
      </c>
      <c r="F49" s="137">
        <f ca="1">OFFSET('Caja Bar'!D$1,$B49,($A49-1)*9+4,1,1)</f>
        <v>0</v>
      </c>
      <c r="G49" s="138">
        <f ca="1">OFFSET('Caja Bar'!E$1,$B49,($A49-1)*9+4,1,1)</f>
        <v>0</v>
      </c>
    </row>
    <row r="50" spans="1:7" x14ac:dyDescent="0.25">
      <c r="A50" s="26">
        <v>2</v>
      </c>
      <c r="B50" s="144">
        <v>31</v>
      </c>
      <c r="C50" s="16">
        <f t="shared" si="1"/>
        <v>44198</v>
      </c>
      <c r="D50" s="136">
        <f ca="1">OFFSET('Caja Bar'!B$1,$B50,($A50-1)*9+4,1,1)</f>
        <v>0</v>
      </c>
      <c r="E50" s="137">
        <f ca="1">OFFSET('Caja Bar'!C$1,$B50,($A50-1)*9+4,1,1)</f>
        <v>0</v>
      </c>
      <c r="F50" s="137">
        <f ca="1">OFFSET('Caja Bar'!D$1,$B50,($A50-1)*9+4,1,1)</f>
        <v>0</v>
      </c>
      <c r="G50" s="138">
        <f ca="1">OFFSET('Caja Bar'!E$1,$B50,($A50-1)*9+4,1,1)</f>
        <v>0</v>
      </c>
    </row>
    <row r="51" spans="1:7" x14ac:dyDescent="0.25">
      <c r="A51" s="26">
        <v>2</v>
      </c>
      <c r="B51" s="144">
        <v>32</v>
      </c>
      <c r="C51" s="16">
        <f t="shared" si="1"/>
        <v>44198</v>
      </c>
      <c r="D51" s="136">
        <f ca="1">OFFSET('Caja Bar'!B$1,$B51,($A51-1)*9+4,1,1)</f>
        <v>0</v>
      </c>
      <c r="E51" s="137">
        <f ca="1">OFFSET('Caja Bar'!C$1,$B51,($A51-1)*9+4,1,1)</f>
        <v>0</v>
      </c>
      <c r="F51" s="137">
        <f ca="1">OFFSET('Caja Bar'!D$1,$B51,($A51-1)*9+4,1,1)</f>
        <v>0</v>
      </c>
      <c r="G51" s="138">
        <f ca="1">OFFSET('Caja Bar'!E$1,$B51,($A51-1)*9+4,1,1)</f>
        <v>0</v>
      </c>
    </row>
    <row r="52" spans="1:7" x14ac:dyDescent="0.25">
      <c r="A52" s="26">
        <v>2</v>
      </c>
      <c r="B52" s="144">
        <v>33</v>
      </c>
      <c r="C52" s="16">
        <f t="shared" si="1"/>
        <v>44198</v>
      </c>
      <c r="D52" s="136">
        <f ca="1">OFFSET('Caja Bar'!B$1,$B52,($A52-1)*9+4,1,1)</f>
        <v>0</v>
      </c>
      <c r="E52" s="137">
        <f ca="1">OFFSET('Caja Bar'!C$1,$B52,($A52-1)*9+4,1,1)</f>
        <v>0</v>
      </c>
      <c r="F52" s="137">
        <f ca="1">OFFSET('Caja Bar'!D$1,$B52,($A52-1)*9+4,1,1)</f>
        <v>0</v>
      </c>
      <c r="G52" s="138">
        <f ca="1">OFFSET('Caja Bar'!E$1,$B52,($A52-1)*9+4,1,1)</f>
        <v>0</v>
      </c>
    </row>
    <row r="53" spans="1:7" x14ac:dyDescent="0.25">
      <c r="A53" s="26">
        <v>2</v>
      </c>
      <c r="B53" s="144">
        <v>34</v>
      </c>
      <c r="C53" s="16">
        <f t="shared" si="1"/>
        <v>44198</v>
      </c>
      <c r="D53" s="136">
        <f ca="1">OFFSET('Caja Bar'!B$1,$B53,($A53-1)*9+4,1,1)</f>
        <v>0</v>
      </c>
      <c r="E53" s="137">
        <f ca="1">OFFSET('Caja Bar'!C$1,$B53,($A53-1)*9+4,1,1)</f>
        <v>0</v>
      </c>
      <c r="F53" s="137">
        <f ca="1">OFFSET('Caja Bar'!D$1,$B53,($A53-1)*9+4,1,1)</f>
        <v>0</v>
      </c>
      <c r="G53" s="138">
        <f ca="1">OFFSET('Caja Bar'!E$1,$B53,($A53-1)*9+4,1,1)</f>
        <v>0</v>
      </c>
    </row>
    <row r="54" spans="1:7" x14ac:dyDescent="0.25">
      <c r="A54" s="26">
        <v>2</v>
      </c>
      <c r="B54" s="144">
        <v>35</v>
      </c>
      <c r="C54" s="16">
        <f t="shared" si="1"/>
        <v>44198</v>
      </c>
      <c r="D54" s="136">
        <f ca="1">OFFSET('Caja Bar'!B$1,$B54,($A54-1)*9+4,1,1)</f>
        <v>0</v>
      </c>
      <c r="E54" s="137">
        <f ca="1">OFFSET('Caja Bar'!C$1,$B54,($A54-1)*9+4,1,1)</f>
        <v>0</v>
      </c>
      <c r="F54" s="137">
        <f ca="1">OFFSET('Caja Bar'!D$1,$B54,($A54-1)*9+4,1,1)</f>
        <v>0</v>
      </c>
      <c r="G54" s="138">
        <f ca="1">OFFSET('Caja Bar'!E$1,$B54,($A54-1)*9+4,1,1)</f>
        <v>0</v>
      </c>
    </row>
    <row r="55" spans="1:7" x14ac:dyDescent="0.25">
      <c r="A55" s="26">
        <v>2</v>
      </c>
      <c r="B55" s="144">
        <v>36</v>
      </c>
      <c r="C55" s="16">
        <f t="shared" si="1"/>
        <v>44198</v>
      </c>
      <c r="D55" s="136">
        <f ca="1">OFFSET('Caja Bar'!B$1,$B55,($A55-1)*9+4,1,1)</f>
        <v>0</v>
      </c>
      <c r="E55" s="137">
        <f ca="1">OFFSET('Caja Bar'!C$1,$B55,($A55-1)*9+4,1,1)</f>
        <v>0</v>
      </c>
      <c r="F55" s="137">
        <f ca="1">OFFSET('Caja Bar'!D$1,$B55,($A55-1)*9+4,1,1)</f>
        <v>0</v>
      </c>
      <c r="G55" s="138">
        <f ca="1">OFFSET('Caja Bar'!E$1,$B55,($A55-1)*9+4,1,1)</f>
        <v>0</v>
      </c>
    </row>
    <row r="56" spans="1:7" x14ac:dyDescent="0.25">
      <c r="A56" s="26">
        <v>3</v>
      </c>
      <c r="B56" s="144">
        <v>10</v>
      </c>
      <c r="C56" s="16">
        <f t="shared" si="1"/>
        <v>44199</v>
      </c>
      <c r="D56" s="136">
        <f ca="1">OFFSET('Caja Bar'!B$1,$B56,($A56-1)*9+4,1,1)</f>
        <v>0</v>
      </c>
      <c r="E56" s="137">
        <f ca="1">OFFSET('Caja Bar'!C$1,$B56,($A56-1)*9+4,1,1)</f>
        <v>0</v>
      </c>
      <c r="F56" s="137">
        <f ca="1">OFFSET('Caja Bar'!D$1,$B56,($A56-1)*9+4,1,1)</f>
        <v>0</v>
      </c>
      <c r="G56" s="138">
        <f ca="1">OFFSET('Caja Bar'!E$1,$B56,($A56-1)*9+4,1,1)</f>
        <v>0</v>
      </c>
    </row>
    <row r="57" spans="1:7" x14ac:dyDescent="0.25">
      <c r="A57" s="26">
        <v>3</v>
      </c>
      <c r="B57" s="144">
        <v>11</v>
      </c>
      <c r="C57" s="16">
        <f t="shared" si="1"/>
        <v>44199</v>
      </c>
      <c r="D57" s="136">
        <f ca="1">OFFSET('Caja Bar'!B$1,$B57,($A57-1)*9+4,1,1)</f>
        <v>0</v>
      </c>
      <c r="E57" s="137">
        <f ca="1">OFFSET('Caja Bar'!C$1,$B57,($A57-1)*9+4,1,1)</f>
        <v>0</v>
      </c>
      <c r="F57" s="137">
        <f ca="1">OFFSET('Caja Bar'!D$1,$B57,($A57-1)*9+4,1,1)</f>
        <v>0</v>
      </c>
      <c r="G57" s="138">
        <f ca="1">OFFSET('Caja Bar'!E$1,$B57,($A57-1)*9+4,1,1)</f>
        <v>0</v>
      </c>
    </row>
    <row r="58" spans="1:7" x14ac:dyDescent="0.25">
      <c r="A58" s="26">
        <v>3</v>
      </c>
      <c r="B58" s="144">
        <v>12</v>
      </c>
      <c r="C58" s="16">
        <f t="shared" si="1"/>
        <v>44199</v>
      </c>
      <c r="D58" s="136">
        <f ca="1">OFFSET('Caja Bar'!B$1,$B58,($A58-1)*9+4,1,1)</f>
        <v>0</v>
      </c>
      <c r="E58" s="137">
        <f ca="1">OFFSET('Caja Bar'!C$1,$B58,($A58-1)*9+4,1,1)</f>
        <v>0</v>
      </c>
      <c r="F58" s="137">
        <f ca="1">OFFSET('Caja Bar'!D$1,$B58,($A58-1)*9+4,1,1)</f>
        <v>0</v>
      </c>
      <c r="G58" s="138">
        <f ca="1">OFFSET('Caja Bar'!E$1,$B58,($A58-1)*9+4,1,1)</f>
        <v>0</v>
      </c>
    </row>
    <row r="59" spans="1:7" x14ac:dyDescent="0.25">
      <c r="A59" s="26">
        <v>3</v>
      </c>
      <c r="B59" s="144">
        <v>13</v>
      </c>
      <c r="C59" s="16">
        <f t="shared" si="1"/>
        <v>44199</v>
      </c>
      <c r="D59" s="136">
        <f ca="1">OFFSET('Caja Bar'!B$1,$B59,($A59-1)*9+4,1,1)</f>
        <v>0</v>
      </c>
      <c r="E59" s="137">
        <f ca="1">OFFSET('Caja Bar'!C$1,$B59,($A59-1)*9+4,1,1)</f>
        <v>0</v>
      </c>
      <c r="F59" s="137">
        <f ca="1">OFFSET('Caja Bar'!D$1,$B59,($A59-1)*9+4,1,1)</f>
        <v>0</v>
      </c>
      <c r="G59" s="138">
        <f ca="1">OFFSET('Caja Bar'!E$1,$B59,($A59-1)*9+4,1,1)</f>
        <v>0</v>
      </c>
    </row>
    <row r="60" spans="1:7" x14ac:dyDescent="0.25">
      <c r="A60" s="26">
        <v>3</v>
      </c>
      <c r="B60" s="144">
        <v>14</v>
      </c>
      <c r="C60" s="16">
        <f t="shared" si="1"/>
        <v>44199</v>
      </c>
      <c r="D60" s="136">
        <f ca="1">OFFSET('Caja Bar'!B$1,$B60,($A60-1)*9+4,1,1)</f>
        <v>0</v>
      </c>
      <c r="E60" s="137">
        <f ca="1">OFFSET('Caja Bar'!C$1,$B60,($A60-1)*9+4,1,1)</f>
        <v>0</v>
      </c>
      <c r="F60" s="137">
        <f ca="1">OFFSET('Caja Bar'!D$1,$B60,($A60-1)*9+4,1,1)</f>
        <v>0</v>
      </c>
      <c r="G60" s="138">
        <f ca="1">OFFSET('Caja Bar'!E$1,$B60,($A60-1)*9+4,1,1)</f>
        <v>0</v>
      </c>
    </row>
    <row r="61" spans="1:7" x14ac:dyDescent="0.25">
      <c r="A61" s="26">
        <v>3</v>
      </c>
      <c r="B61" s="144">
        <v>15</v>
      </c>
      <c r="C61" s="16">
        <f t="shared" si="1"/>
        <v>44199</v>
      </c>
      <c r="D61" s="136">
        <f ca="1">OFFSET('Caja Bar'!B$1,$B61,($A61-1)*9+4,1,1)</f>
        <v>0</v>
      </c>
      <c r="E61" s="137">
        <f ca="1">OFFSET('Caja Bar'!C$1,$B61,($A61-1)*9+4,1,1)</f>
        <v>0</v>
      </c>
      <c r="F61" s="137">
        <f ca="1">OFFSET('Caja Bar'!D$1,$B61,($A61-1)*9+4,1,1)</f>
        <v>0</v>
      </c>
      <c r="G61" s="138">
        <f ca="1">OFFSET('Caja Bar'!E$1,$B61,($A61-1)*9+4,1,1)</f>
        <v>0</v>
      </c>
    </row>
    <row r="62" spans="1:7" x14ac:dyDescent="0.25">
      <c r="A62" s="26">
        <v>3</v>
      </c>
      <c r="B62" s="144">
        <v>16</v>
      </c>
      <c r="C62" s="16">
        <f t="shared" si="1"/>
        <v>44199</v>
      </c>
      <c r="D62" s="136">
        <f ca="1">OFFSET('Caja Bar'!B$1,$B62,($A62-1)*9+4,1,1)</f>
        <v>0</v>
      </c>
      <c r="E62" s="137">
        <f ca="1">OFFSET('Caja Bar'!C$1,$B62,($A62-1)*9+4,1,1)</f>
        <v>0</v>
      </c>
      <c r="F62" s="137">
        <f ca="1">OFFSET('Caja Bar'!D$1,$B62,($A62-1)*9+4,1,1)</f>
        <v>0</v>
      </c>
      <c r="G62" s="138">
        <f ca="1">OFFSET('Caja Bar'!E$1,$B62,($A62-1)*9+4,1,1)</f>
        <v>0</v>
      </c>
    </row>
    <row r="63" spans="1:7" x14ac:dyDescent="0.25">
      <c r="A63" s="26">
        <v>3</v>
      </c>
      <c r="B63" s="144">
        <v>17</v>
      </c>
      <c r="C63" s="16">
        <f t="shared" si="1"/>
        <v>44199</v>
      </c>
      <c r="D63" s="136">
        <f ca="1">OFFSET('Caja Bar'!B$1,$B63,($A63-1)*9+4,1,1)</f>
        <v>0</v>
      </c>
      <c r="E63" s="137">
        <f ca="1">OFFSET('Caja Bar'!C$1,$B63,($A63-1)*9+4,1,1)</f>
        <v>0</v>
      </c>
      <c r="F63" s="137">
        <f ca="1">OFFSET('Caja Bar'!D$1,$B63,($A63-1)*9+4,1,1)</f>
        <v>0</v>
      </c>
      <c r="G63" s="138">
        <f ca="1">OFFSET('Caja Bar'!E$1,$B63,($A63-1)*9+4,1,1)</f>
        <v>0</v>
      </c>
    </row>
    <row r="64" spans="1:7" x14ac:dyDescent="0.25">
      <c r="A64" s="26">
        <v>3</v>
      </c>
      <c r="B64" s="144">
        <v>18</v>
      </c>
      <c r="C64" s="16">
        <f t="shared" si="1"/>
        <v>44199</v>
      </c>
      <c r="D64" s="136">
        <f ca="1">OFFSET('Caja Bar'!B$1,$B64,($A64-1)*9+4,1,1)</f>
        <v>0</v>
      </c>
      <c r="E64" s="137">
        <f ca="1">OFFSET('Caja Bar'!C$1,$B64,($A64-1)*9+4,1,1)</f>
        <v>0</v>
      </c>
      <c r="F64" s="137">
        <f ca="1">OFFSET('Caja Bar'!D$1,$B64,($A64-1)*9+4,1,1)</f>
        <v>0</v>
      </c>
      <c r="G64" s="138">
        <f ca="1">OFFSET('Caja Bar'!E$1,$B64,($A64-1)*9+4,1,1)</f>
        <v>0</v>
      </c>
    </row>
    <row r="65" spans="1:7" x14ac:dyDescent="0.25">
      <c r="A65" s="26">
        <v>3</v>
      </c>
      <c r="B65" s="144">
        <v>19</v>
      </c>
      <c r="C65" s="16">
        <f t="shared" si="1"/>
        <v>44199</v>
      </c>
      <c r="D65" s="136">
        <f ca="1">OFFSET('Caja Bar'!B$1,$B65,($A65-1)*9+4,1,1)</f>
        <v>0</v>
      </c>
      <c r="E65" s="137">
        <f ca="1">OFFSET('Caja Bar'!C$1,$B65,($A65-1)*9+4,1,1)</f>
        <v>0</v>
      </c>
      <c r="F65" s="137">
        <f ca="1">OFFSET('Caja Bar'!D$1,$B65,($A65-1)*9+4,1,1)</f>
        <v>0</v>
      </c>
      <c r="G65" s="138">
        <f ca="1">OFFSET('Caja Bar'!E$1,$B65,($A65-1)*9+4,1,1)</f>
        <v>0</v>
      </c>
    </row>
    <row r="66" spans="1:7" x14ac:dyDescent="0.25">
      <c r="A66" s="26">
        <v>3</v>
      </c>
      <c r="B66" s="144">
        <v>20</v>
      </c>
      <c r="C66" s="16">
        <f t="shared" si="1"/>
        <v>44199</v>
      </c>
      <c r="D66" s="136">
        <f ca="1">OFFSET('Caja Bar'!B$1,$B66,($A66-1)*9+4,1,1)</f>
        <v>0</v>
      </c>
      <c r="E66" s="137">
        <f ca="1">OFFSET('Caja Bar'!C$1,$B66,($A66-1)*9+4,1,1)</f>
        <v>0</v>
      </c>
      <c r="F66" s="137">
        <f ca="1">OFFSET('Caja Bar'!D$1,$B66,($A66-1)*9+4,1,1)</f>
        <v>0</v>
      </c>
      <c r="G66" s="138">
        <f ca="1">OFFSET('Caja Bar'!E$1,$B66,($A66-1)*9+4,1,1)</f>
        <v>0</v>
      </c>
    </row>
    <row r="67" spans="1:7" x14ac:dyDescent="0.25">
      <c r="A67" s="26">
        <v>3</v>
      </c>
      <c r="B67" s="144">
        <v>21</v>
      </c>
      <c r="C67" s="16">
        <f t="shared" si="1"/>
        <v>44199</v>
      </c>
      <c r="D67" s="136">
        <f ca="1">OFFSET('Caja Bar'!B$1,$B67,($A67-1)*9+4,1,1)</f>
        <v>0</v>
      </c>
      <c r="E67" s="137">
        <f ca="1">OFFSET('Caja Bar'!C$1,$B67,($A67-1)*9+4,1,1)</f>
        <v>0</v>
      </c>
      <c r="F67" s="137">
        <f ca="1">OFFSET('Caja Bar'!D$1,$B67,($A67-1)*9+4,1,1)</f>
        <v>0</v>
      </c>
      <c r="G67" s="138">
        <f ca="1">OFFSET('Caja Bar'!E$1,$B67,($A67-1)*9+4,1,1)</f>
        <v>0</v>
      </c>
    </row>
    <row r="68" spans="1:7" x14ac:dyDescent="0.25">
      <c r="A68" s="26">
        <v>3</v>
      </c>
      <c r="B68" s="144">
        <v>22</v>
      </c>
      <c r="C68" s="16">
        <f t="shared" si="1"/>
        <v>44199</v>
      </c>
      <c r="D68" s="136">
        <f ca="1">OFFSET('Caja Bar'!B$1,$B68,($A68-1)*9+4,1,1)</f>
        <v>0</v>
      </c>
      <c r="E68" s="137">
        <f ca="1">OFFSET('Caja Bar'!C$1,$B68,($A68-1)*9+4,1,1)</f>
        <v>0</v>
      </c>
      <c r="F68" s="137">
        <f ca="1">OFFSET('Caja Bar'!D$1,$B68,($A68-1)*9+4,1,1)</f>
        <v>0</v>
      </c>
      <c r="G68" s="138">
        <f ca="1">OFFSET('Caja Bar'!E$1,$B68,($A68-1)*9+4,1,1)</f>
        <v>0</v>
      </c>
    </row>
    <row r="69" spans="1:7" x14ac:dyDescent="0.25">
      <c r="A69" s="26">
        <v>3</v>
      </c>
      <c r="B69" s="144">
        <v>23</v>
      </c>
      <c r="C69" s="16">
        <f t="shared" si="1"/>
        <v>44199</v>
      </c>
      <c r="D69" s="136">
        <f ca="1">OFFSET('Caja Bar'!B$1,$B69,($A69-1)*9+4,1,1)</f>
        <v>0</v>
      </c>
      <c r="E69" s="137">
        <f ca="1">OFFSET('Caja Bar'!C$1,$B69,($A69-1)*9+4,1,1)</f>
        <v>0</v>
      </c>
      <c r="F69" s="137">
        <f ca="1">OFFSET('Caja Bar'!D$1,$B69,($A69-1)*9+4,1,1)</f>
        <v>0</v>
      </c>
      <c r="G69" s="138">
        <f ca="1">OFFSET('Caja Bar'!E$1,$B69,($A69-1)*9+4,1,1)</f>
        <v>0</v>
      </c>
    </row>
    <row r="70" spans="1:7" x14ac:dyDescent="0.25">
      <c r="A70" s="26">
        <v>3</v>
      </c>
      <c r="B70" s="144">
        <v>24</v>
      </c>
      <c r="C70" s="16">
        <f t="shared" si="1"/>
        <v>44199</v>
      </c>
      <c r="D70" s="136">
        <f ca="1">OFFSET('Caja Bar'!B$1,$B70,($A70-1)*9+4,1,1)</f>
        <v>0</v>
      </c>
      <c r="E70" s="137">
        <f ca="1">OFFSET('Caja Bar'!C$1,$B70,($A70-1)*9+4,1,1)</f>
        <v>0</v>
      </c>
      <c r="F70" s="137">
        <f ca="1">OFFSET('Caja Bar'!D$1,$B70,($A70-1)*9+4,1,1)</f>
        <v>0</v>
      </c>
      <c r="G70" s="138">
        <f ca="1">OFFSET('Caja Bar'!E$1,$B70,($A70-1)*9+4,1,1)</f>
        <v>0</v>
      </c>
    </row>
    <row r="71" spans="1:7" x14ac:dyDescent="0.25">
      <c r="A71" s="26">
        <v>3</v>
      </c>
      <c r="B71" s="144">
        <v>25</v>
      </c>
      <c r="C71" s="16">
        <f t="shared" si="1"/>
        <v>44199</v>
      </c>
      <c r="D71" s="136">
        <f ca="1">OFFSET('Caja Bar'!B$1,$B71,($A71-1)*9+4,1,1)</f>
        <v>0</v>
      </c>
      <c r="E71" s="137">
        <f ca="1">OFFSET('Caja Bar'!C$1,$B71,($A71-1)*9+4,1,1)</f>
        <v>0</v>
      </c>
      <c r="F71" s="137">
        <f ca="1">OFFSET('Caja Bar'!D$1,$B71,($A71-1)*9+4,1,1)</f>
        <v>0</v>
      </c>
      <c r="G71" s="138">
        <f ca="1">OFFSET('Caja Bar'!E$1,$B71,($A71-1)*9+4,1,1)</f>
        <v>0</v>
      </c>
    </row>
    <row r="72" spans="1:7" x14ac:dyDescent="0.25">
      <c r="A72" s="26">
        <v>3</v>
      </c>
      <c r="B72" s="144">
        <v>26</v>
      </c>
      <c r="C72" s="16">
        <f t="shared" si="1"/>
        <v>44199</v>
      </c>
      <c r="D72" s="136">
        <f ca="1">OFFSET('Caja Bar'!B$1,$B72,($A72-1)*9+4,1,1)</f>
        <v>0</v>
      </c>
      <c r="E72" s="137">
        <f ca="1">OFFSET('Caja Bar'!C$1,$B72,($A72-1)*9+4,1,1)</f>
        <v>0</v>
      </c>
      <c r="F72" s="137">
        <f ca="1">OFFSET('Caja Bar'!D$1,$B72,($A72-1)*9+4,1,1)</f>
        <v>0</v>
      </c>
      <c r="G72" s="138">
        <f ca="1">OFFSET('Caja Bar'!E$1,$B72,($A72-1)*9+4,1,1)</f>
        <v>0</v>
      </c>
    </row>
    <row r="73" spans="1:7" x14ac:dyDescent="0.25">
      <c r="A73" s="26">
        <v>3</v>
      </c>
      <c r="B73" s="144">
        <v>27</v>
      </c>
      <c r="C73" s="16">
        <f t="shared" si="1"/>
        <v>44199</v>
      </c>
      <c r="D73" s="136">
        <f ca="1">OFFSET('Caja Bar'!B$1,$B73,($A73-1)*9+4,1,1)</f>
        <v>0</v>
      </c>
      <c r="E73" s="137">
        <f ca="1">OFFSET('Caja Bar'!C$1,$B73,($A73-1)*9+4,1,1)</f>
        <v>0</v>
      </c>
      <c r="F73" s="137">
        <f ca="1">OFFSET('Caja Bar'!D$1,$B73,($A73-1)*9+4,1,1)</f>
        <v>0</v>
      </c>
      <c r="G73" s="138">
        <f ca="1">OFFSET('Caja Bar'!E$1,$B73,($A73-1)*9+4,1,1)</f>
        <v>0</v>
      </c>
    </row>
    <row r="74" spans="1:7" x14ac:dyDescent="0.25">
      <c r="A74" s="26">
        <v>3</v>
      </c>
      <c r="B74" s="144">
        <v>28</v>
      </c>
      <c r="C74" s="16">
        <f t="shared" si="1"/>
        <v>44199</v>
      </c>
      <c r="D74" s="136">
        <f ca="1">OFFSET('Caja Bar'!B$1,$B74,($A74-1)*9+4,1,1)</f>
        <v>0</v>
      </c>
      <c r="E74" s="137">
        <f ca="1">OFFSET('Caja Bar'!C$1,$B74,($A74-1)*9+4,1,1)</f>
        <v>0</v>
      </c>
      <c r="F74" s="137">
        <f ca="1">OFFSET('Caja Bar'!D$1,$B74,($A74-1)*9+4,1,1)</f>
        <v>0</v>
      </c>
      <c r="G74" s="138">
        <f ca="1">OFFSET('Caja Bar'!E$1,$B74,($A74-1)*9+4,1,1)</f>
        <v>0</v>
      </c>
    </row>
    <row r="75" spans="1:7" x14ac:dyDescent="0.25">
      <c r="A75" s="26">
        <v>3</v>
      </c>
      <c r="B75" s="144">
        <v>29</v>
      </c>
      <c r="C75" s="16">
        <f t="shared" si="1"/>
        <v>44199</v>
      </c>
      <c r="D75" s="136">
        <f ca="1">OFFSET('Caja Bar'!B$1,$B75,($A75-1)*9+4,1,1)</f>
        <v>0</v>
      </c>
      <c r="E75" s="137">
        <f ca="1">OFFSET('Caja Bar'!C$1,$B75,($A75-1)*9+4,1,1)</f>
        <v>0</v>
      </c>
      <c r="F75" s="137">
        <f ca="1">OFFSET('Caja Bar'!D$1,$B75,($A75-1)*9+4,1,1)</f>
        <v>0</v>
      </c>
      <c r="G75" s="138">
        <f ca="1">OFFSET('Caja Bar'!E$1,$B75,($A75-1)*9+4,1,1)</f>
        <v>0</v>
      </c>
    </row>
    <row r="76" spans="1:7" x14ac:dyDescent="0.25">
      <c r="A76" s="26">
        <v>3</v>
      </c>
      <c r="B76" s="144">
        <v>30</v>
      </c>
      <c r="C76" s="16">
        <f t="shared" si="1"/>
        <v>44199</v>
      </c>
      <c r="D76" s="136">
        <f ca="1">OFFSET('Caja Bar'!B$1,$B76,($A76-1)*9+4,1,1)</f>
        <v>0</v>
      </c>
      <c r="E76" s="137">
        <f ca="1">OFFSET('Caja Bar'!C$1,$B76,($A76-1)*9+4,1,1)</f>
        <v>0</v>
      </c>
      <c r="F76" s="137">
        <f ca="1">OFFSET('Caja Bar'!D$1,$B76,($A76-1)*9+4,1,1)</f>
        <v>0</v>
      </c>
      <c r="G76" s="138">
        <f ca="1">OFFSET('Caja Bar'!E$1,$B76,($A76-1)*9+4,1,1)</f>
        <v>0</v>
      </c>
    </row>
    <row r="77" spans="1:7" x14ac:dyDescent="0.25">
      <c r="A77" s="26">
        <v>3</v>
      </c>
      <c r="B77" s="144">
        <v>31</v>
      </c>
      <c r="C77" s="16">
        <f t="shared" si="1"/>
        <v>44199</v>
      </c>
      <c r="D77" s="136">
        <f ca="1">OFFSET('Caja Bar'!B$1,$B77,($A77-1)*9+4,1,1)</f>
        <v>0</v>
      </c>
      <c r="E77" s="137">
        <f ca="1">OFFSET('Caja Bar'!C$1,$B77,($A77-1)*9+4,1,1)</f>
        <v>0</v>
      </c>
      <c r="F77" s="137">
        <f ca="1">OFFSET('Caja Bar'!D$1,$B77,($A77-1)*9+4,1,1)</f>
        <v>0</v>
      </c>
      <c r="G77" s="138">
        <f ca="1">OFFSET('Caja Bar'!E$1,$B77,($A77-1)*9+4,1,1)</f>
        <v>0</v>
      </c>
    </row>
    <row r="78" spans="1:7" x14ac:dyDescent="0.25">
      <c r="A78" s="26">
        <v>3</v>
      </c>
      <c r="B78" s="144">
        <v>32</v>
      </c>
      <c r="C78" s="16">
        <f t="shared" si="1"/>
        <v>44199</v>
      </c>
      <c r="D78" s="136">
        <f ca="1">OFFSET('Caja Bar'!B$1,$B78,($A78-1)*9+4,1,1)</f>
        <v>0</v>
      </c>
      <c r="E78" s="137">
        <f ca="1">OFFSET('Caja Bar'!C$1,$B78,($A78-1)*9+4,1,1)</f>
        <v>0</v>
      </c>
      <c r="F78" s="137">
        <f ca="1">OFFSET('Caja Bar'!D$1,$B78,($A78-1)*9+4,1,1)</f>
        <v>0</v>
      </c>
      <c r="G78" s="138">
        <f ca="1">OFFSET('Caja Bar'!E$1,$B78,($A78-1)*9+4,1,1)</f>
        <v>0</v>
      </c>
    </row>
    <row r="79" spans="1:7" x14ac:dyDescent="0.25">
      <c r="A79" s="26">
        <v>3</v>
      </c>
      <c r="B79" s="144">
        <v>33</v>
      </c>
      <c r="C79" s="16">
        <f t="shared" si="1"/>
        <v>44199</v>
      </c>
      <c r="D79" s="136">
        <f ca="1">OFFSET('Caja Bar'!B$1,$B79,($A79-1)*9+4,1,1)</f>
        <v>0</v>
      </c>
      <c r="E79" s="137">
        <f ca="1">OFFSET('Caja Bar'!C$1,$B79,($A79-1)*9+4,1,1)</f>
        <v>0</v>
      </c>
      <c r="F79" s="137">
        <f ca="1">OFFSET('Caja Bar'!D$1,$B79,($A79-1)*9+4,1,1)</f>
        <v>0</v>
      </c>
      <c r="G79" s="138">
        <f ca="1">OFFSET('Caja Bar'!E$1,$B79,($A79-1)*9+4,1,1)</f>
        <v>0</v>
      </c>
    </row>
    <row r="80" spans="1:7" x14ac:dyDescent="0.25">
      <c r="A80" s="26">
        <v>3</v>
      </c>
      <c r="B80" s="144">
        <v>34</v>
      </c>
      <c r="C80" s="16">
        <f t="shared" si="1"/>
        <v>44199</v>
      </c>
      <c r="D80" s="136">
        <f ca="1">OFFSET('Caja Bar'!B$1,$B80,($A80-1)*9+4,1,1)</f>
        <v>0</v>
      </c>
      <c r="E80" s="137">
        <f ca="1">OFFSET('Caja Bar'!C$1,$B80,($A80-1)*9+4,1,1)</f>
        <v>0</v>
      </c>
      <c r="F80" s="137">
        <f ca="1">OFFSET('Caja Bar'!D$1,$B80,($A80-1)*9+4,1,1)</f>
        <v>0</v>
      </c>
      <c r="G80" s="138">
        <f ca="1">OFFSET('Caja Bar'!E$1,$B80,($A80-1)*9+4,1,1)</f>
        <v>0</v>
      </c>
    </row>
    <row r="81" spans="1:7" x14ac:dyDescent="0.25">
      <c r="A81" s="26">
        <v>3</v>
      </c>
      <c r="B81" s="144">
        <v>35</v>
      </c>
      <c r="C81" s="16">
        <f t="shared" si="1"/>
        <v>44199</v>
      </c>
      <c r="D81" s="136">
        <f ca="1">OFFSET('Caja Bar'!B$1,$B81,($A81-1)*9+4,1,1)</f>
        <v>0</v>
      </c>
      <c r="E81" s="137">
        <f ca="1">OFFSET('Caja Bar'!C$1,$B81,($A81-1)*9+4,1,1)</f>
        <v>0</v>
      </c>
      <c r="F81" s="137">
        <f ca="1">OFFSET('Caja Bar'!D$1,$B81,($A81-1)*9+4,1,1)</f>
        <v>0</v>
      </c>
      <c r="G81" s="138">
        <f ca="1">OFFSET('Caja Bar'!E$1,$B81,($A81-1)*9+4,1,1)</f>
        <v>0</v>
      </c>
    </row>
    <row r="82" spans="1:7" x14ac:dyDescent="0.25">
      <c r="A82" s="26">
        <v>3</v>
      </c>
      <c r="B82" s="144">
        <v>36</v>
      </c>
      <c r="C82" s="16">
        <f t="shared" si="1"/>
        <v>44199</v>
      </c>
      <c r="D82" s="136">
        <f ca="1">OFFSET('Caja Bar'!B$1,$B82,($A82-1)*9+4,1,1)</f>
        <v>0</v>
      </c>
      <c r="E82" s="137">
        <f ca="1">OFFSET('Caja Bar'!C$1,$B82,($A82-1)*9+4,1,1)</f>
        <v>0</v>
      </c>
      <c r="F82" s="137">
        <f ca="1">OFFSET('Caja Bar'!D$1,$B82,($A82-1)*9+4,1,1)</f>
        <v>0</v>
      </c>
      <c r="G82" s="138">
        <f ca="1">OFFSET('Caja Bar'!E$1,$B82,($A82-1)*9+4,1,1)</f>
        <v>0</v>
      </c>
    </row>
    <row r="83" spans="1:7" x14ac:dyDescent="0.25">
      <c r="A83" s="26">
        <v>4</v>
      </c>
      <c r="B83" s="144">
        <v>10</v>
      </c>
      <c r="C83" s="16">
        <f t="shared" si="1"/>
        <v>44200</v>
      </c>
      <c r="D83" s="136">
        <f ca="1">OFFSET('Caja Bar'!B$1,$B83,($A83-1)*9+4,1,1)</f>
        <v>0</v>
      </c>
      <c r="E83" s="137">
        <f ca="1">OFFSET('Caja Bar'!C$1,$B83,($A83-1)*9+4,1,1)</f>
        <v>0</v>
      </c>
      <c r="F83" s="137">
        <f ca="1">OFFSET('Caja Bar'!D$1,$B83,($A83-1)*9+4,1,1)</f>
        <v>0</v>
      </c>
      <c r="G83" s="138">
        <f ca="1">OFFSET('Caja Bar'!E$1,$B83,($A83-1)*9+4,1,1)</f>
        <v>0</v>
      </c>
    </row>
    <row r="84" spans="1:7" x14ac:dyDescent="0.25">
      <c r="A84" s="26">
        <v>4</v>
      </c>
      <c r="B84" s="144">
        <v>11</v>
      </c>
      <c r="C84" s="16">
        <f t="shared" si="1"/>
        <v>44200</v>
      </c>
      <c r="D84" s="136">
        <f ca="1">OFFSET('Caja Bar'!B$1,$B84,($A84-1)*9+4,1,1)</f>
        <v>0</v>
      </c>
      <c r="E84" s="137">
        <f ca="1">OFFSET('Caja Bar'!C$1,$B84,($A84-1)*9+4,1,1)</f>
        <v>0</v>
      </c>
      <c r="F84" s="137">
        <f ca="1">OFFSET('Caja Bar'!D$1,$B84,($A84-1)*9+4,1,1)</f>
        <v>0</v>
      </c>
      <c r="G84" s="138">
        <f ca="1">OFFSET('Caja Bar'!E$1,$B84,($A84-1)*9+4,1,1)</f>
        <v>0</v>
      </c>
    </row>
    <row r="85" spans="1:7" x14ac:dyDescent="0.25">
      <c r="A85" s="26">
        <v>4</v>
      </c>
      <c r="B85" s="144">
        <v>12</v>
      </c>
      <c r="C85" s="16">
        <f t="shared" si="1"/>
        <v>44200</v>
      </c>
      <c r="D85" s="136">
        <f ca="1">OFFSET('Caja Bar'!B$1,$B85,($A85-1)*9+4,1,1)</f>
        <v>0</v>
      </c>
      <c r="E85" s="137">
        <f ca="1">OFFSET('Caja Bar'!C$1,$B85,($A85-1)*9+4,1,1)</f>
        <v>0</v>
      </c>
      <c r="F85" s="137">
        <f ca="1">OFFSET('Caja Bar'!D$1,$B85,($A85-1)*9+4,1,1)</f>
        <v>0</v>
      </c>
      <c r="G85" s="138">
        <f ca="1">OFFSET('Caja Bar'!E$1,$B85,($A85-1)*9+4,1,1)</f>
        <v>0</v>
      </c>
    </row>
    <row r="86" spans="1:7" x14ac:dyDescent="0.25">
      <c r="A86" s="26">
        <v>4</v>
      </c>
      <c r="B86" s="144">
        <v>13</v>
      </c>
      <c r="C86" s="16">
        <f t="shared" si="1"/>
        <v>44200</v>
      </c>
      <c r="D86" s="136">
        <f ca="1">OFFSET('Caja Bar'!B$1,$B86,($A86-1)*9+4,1,1)</f>
        <v>0</v>
      </c>
      <c r="E86" s="137">
        <f ca="1">OFFSET('Caja Bar'!C$1,$B86,($A86-1)*9+4,1,1)</f>
        <v>0</v>
      </c>
      <c r="F86" s="137">
        <f ca="1">OFFSET('Caja Bar'!D$1,$B86,($A86-1)*9+4,1,1)</f>
        <v>0</v>
      </c>
      <c r="G86" s="138">
        <f ca="1">OFFSET('Caja Bar'!E$1,$B86,($A86-1)*9+4,1,1)</f>
        <v>0</v>
      </c>
    </row>
    <row r="87" spans="1:7" x14ac:dyDescent="0.25">
      <c r="A87" s="26">
        <v>4</v>
      </c>
      <c r="B87" s="144">
        <v>14</v>
      </c>
      <c r="C87" s="16">
        <f t="shared" si="1"/>
        <v>44200</v>
      </c>
      <c r="D87" s="136">
        <f ca="1">OFFSET('Caja Bar'!B$1,$B87,($A87-1)*9+4,1,1)</f>
        <v>0</v>
      </c>
      <c r="E87" s="137">
        <f ca="1">OFFSET('Caja Bar'!C$1,$B87,($A87-1)*9+4,1,1)</f>
        <v>0</v>
      </c>
      <c r="F87" s="137">
        <f ca="1">OFFSET('Caja Bar'!D$1,$B87,($A87-1)*9+4,1,1)</f>
        <v>0</v>
      </c>
      <c r="G87" s="138">
        <f ca="1">OFFSET('Caja Bar'!E$1,$B87,($A87-1)*9+4,1,1)</f>
        <v>0</v>
      </c>
    </row>
    <row r="88" spans="1:7" x14ac:dyDescent="0.25">
      <c r="A88" s="26">
        <v>4</v>
      </c>
      <c r="B88" s="144">
        <v>15</v>
      </c>
      <c r="C88" s="16">
        <f t="shared" si="1"/>
        <v>44200</v>
      </c>
      <c r="D88" s="136">
        <f ca="1">OFFSET('Caja Bar'!B$1,$B88,($A88-1)*9+4,1,1)</f>
        <v>0</v>
      </c>
      <c r="E88" s="137">
        <f ca="1">OFFSET('Caja Bar'!C$1,$B88,($A88-1)*9+4,1,1)</f>
        <v>0</v>
      </c>
      <c r="F88" s="137">
        <f ca="1">OFFSET('Caja Bar'!D$1,$B88,($A88-1)*9+4,1,1)</f>
        <v>0</v>
      </c>
      <c r="G88" s="138">
        <f ca="1">OFFSET('Caja Bar'!E$1,$B88,($A88-1)*9+4,1,1)</f>
        <v>0</v>
      </c>
    </row>
    <row r="89" spans="1:7" x14ac:dyDescent="0.25">
      <c r="A89" s="26">
        <v>4</v>
      </c>
      <c r="B89" s="144">
        <v>16</v>
      </c>
      <c r="C89" s="16">
        <f t="shared" si="1"/>
        <v>44200</v>
      </c>
      <c r="D89" s="136">
        <f ca="1">OFFSET('Caja Bar'!B$1,$B89,($A89-1)*9+4,1,1)</f>
        <v>0</v>
      </c>
      <c r="E89" s="137">
        <f ca="1">OFFSET('Caja Bar'!C$1,$B89,($A89-1)*9+4,1,1)</f>
        <v>0</v>
      </c>
      <c r="F89" s="137">
        <f ca="1">OFFSET('Caja Bar'!D$1,$B89,($A89-1)*9+4,1,1)</f>
        <v>0</v>
      </c>
      <c r="G89" s="138">
        <f ca="1">OFFSET('Caja Bar'!E$1,$B89,($A89-1)*9+4,1,1)</f>
        <v>0</v>
      </c>
    </row>
    <row r="90" spans="1:7" x14ac:dyDescent="0.25">
      <c r="A90" s="26">
        <v>4</v>
      </c>
      <c r="B90" s="144">
        <v>17</v>
      </c>
      <c r="C90" s="16">
        <f t="shared" si="1"/>
        <v>44200</v>
      </c>
      <c r="D90" s="136">
        <f ca="1">OFFSET('Caja Bar'!B$1,$B90,($A90-1)*9+4,1,1)</f>
        <v>0</v>
      </c>
      <c r="E90" s="137">
        <f ca="1">OFFSET('Caja Bar'!C$1,$B90,($A90-1)*9+4,1,1)</f>
        <v>0</v>
      </c>
      <c r="F90" s="137">
        <f ca="1">OFFSET('Caja Bar'!D$1,$B90,($A90-1)*9+4,1,1)</f>
        <v>0</v>
      </c>
      <c r="G90" s="138">
        <f ca="1">OFFSET('Caja Bar'!E$1,$B90,($A90-1)*9+4,1,1)</f>
        <v>0</v>
      </c>
    </row>
    <row r="91" spans="1:7" x14ac:dyDescent="0.25">
      <c r="A91" s="26">
        <v>4</v>
      </c>
      <c r="B91" s="144">
        <v>18</v>
      </c>
      <c r="C91" s="16">
        <f t="shared" si="1"/>
        <v>44200</v>
      </c>
      <c r="D91" s="136">
        <f ca="1">OFFSET('Caja Bar'!B$1,$B91,($A91-1)*9+4,1,1)</f>
        <v>0</v>
      </c>
      <c r="E91" s="137">
        <f ca="1">OFFSET('Caja Bar'!C$1,$B91,($A91-1)*9+4,1,1)</f>
        <v>0</v>
      </c>
      <c r="F91" s="137">
        <f ca="1">OFFSET('Caja Bar'!D$1,$B91,($A91-1)*9+4,1,1)</f>
        <v>0</v>
      </c>
      <c r="G91" s="138">
        <f ca="1">OFFSET('Caja Bar'!E$1,$B91,($A91-1)*9+4,1,1)</f>
        <v>0</v>
      </c>
    </row>
    <row r="92" spans="1:7" x14ac:dyDescent="0.25">
      <c r="A92" s="26">
        <v>4</v>
      </c>
      <c r="B92" s="144">
        <v>19</v>
      </c>
      <c r="C92" s="16">
        <f t="shared" si="1"/>
        <v>44200</v>
      </c>
      <c r="D92" s="136">
        <f ca="1">OFFSET('Caja Bar'!B$1,$B92,($A92-1)*9+4,1,1)</f>
        <v>0</v>
      </c>
      <c r="E92" s="137">
        <f ca="1">OFFSET('Caja Bar'!C$1,$B92,($A92-1)*9+4,1,1)</f>
        <v>0</v>
      </c>
      <c r="F92" s="137">
        <f ca="1">OFFSET('Caja Bar'!D$1,$B92,($A92-1)*9+4,1,1)</f>
        <v>0</v>
      </c>
      <c r="G92" s="138">
        <f ca="1">OFFSET('Caja Bar'!E$1,$B92,($A92-1)*9+4,1,1)</f>
        <v>0</v>
      </c>
    </row>
    <row r="93" spans="1:7" x14ac:dyDescent="0.25">
      <c r="A93" s="26">
        <v>4</v>
      </c>
      <c r="B93" s="144">
        <v>20</v>
      </c>
      <c r="C93" s="16">
        <f t="shared" ref="C93:C156" si="2">+C66+1</f>
        <v>44200</v>
      </c>
      <c r="D93" s="136">
        <f ca="1">OFFSET('Caja Bar'!B$1,$B93,($A93-1)*9+4,1,1)</f>
        <v>0</v>
      </c>
      <c r="E93" s="137">
        <f ca="1">OFFSET('Caja Bar'!C$1,$B93,($A93-1)*9+4,1,1)</f>
        <v>0</v>
      </c>
      <c r="F93" s="137">
        <f ca="1">OFFSET('Caja Bar'!D$1,$B93,($A93-1)*9+4,1,1)</f>
        <v>0</v>
      </c>
      <c r="G93" s="138">
        <f ca="1">OFFSET('Caja Bar'!E$1,$B93,($A93-1)*9+4,1,1)</f>
        <v>0</v>
      </c>
    </row>
    <row r="94" spans="1:7" x14ac:dyDescent="0.25">
      <c r="A94" s="26">
        <v>4</v>
      </c>
      <c r="B94" s="144">
        <v>21</v>
      </c>
      <c r="C94" s="16">
        <f t="shared" si="2"/>
        <v>44200</v>
      </c>
      <c r="D94" s="136">
        <f ca="1">OFFSET('Caja Bar'!B$1,$B94,($A94-1)*9+4,1,1)</f>
        <v>0</v>
      </c>
      <c r="E94" s="137">
        <f ca="1">OFFSET('Caja Bar'!C$1,$B94,($A94-1)*9+4,1,1)</f>
        <v>0</v>
      </c>
      <c r="F94" s="137">
        <f ca="1">OFFSET('Caja Bar'!D$1,$B94,($A94-1)*9+4,1,1)</f>
        <v>0</v>
      </c>
      <c r="G94" s="138">
        <f ca="1">OFFSET('Caja Bar'!E$1,$B94,($A94-1)*9+4,1,1)</f>
        <v>0</v>
      </c>
    </row>
    <row r="95" spans="1:7" x14ac:dyDescent="0.25">
      <c r="A95" s="26">
        <v>4</v>
      </c>
      <c r="B95" s="144">
        <v>22</v>
      </c>
      <c r="C95" s="16">
        <f t="shared" si="2"/>
        <v>44200</v>
      </c>
      <c r="D95" s="136">
        <f ca="1">OFFSET('Caja Bar'!B$1,$B95,($A95-1)*9+4,1,1)</f>
        <v>0</v>
      </c>
      <c r="E95" s="137">
        <f ca="1">OFFSET('Caja Bar'!C$1,$B95,($A95-1)*9+4,1,1)</f>
        <v>0</v>
      </c>
      <c r="F95" s="137">
        <f ca="1">OFFSET('Caja Bar'!D$1,$B95,($A95-1)*9+4,1,1)</f>
        <v>0</v>
      </c>
      <c r="G95" s="138">
        <f ca="1">OFFSET('Caja Bar'!E$1,$B95,($A95-1)*9+4,1,1)</f>
        <v>0</v>
      </c>
    </row>
    <row r="96" spans="1:7" x14ac:dyDescent="0.25">
      <c r="A96" s="26">
        <v>4</v>
      </c>
      <c r="B96" s="144">
        <v>23</v>
      </c>
      <c r="C96" s="16">
        <f t="shared" si="2"/>
        <v>44200</v>
      </c>
      <c r="D96" s="136">
        <f ca="1">OFFSET('Caja Bar'!B$1,$B96,($A96-1)*9+4,1,1)</f>
        <v>0</v>
      </c>
      <c r="E96" s="137">
        <f ca="1">OFFSET('Caja Bar'!C$1,$B96,($A96-1)*9+4,1,1)</f>
        <v>0</v>
      </c>
      <c r="F96" s="137">
        <f ca="1">OFFSET('Caja Bar'!D$1,$B96,($A96-1)*9+4,1,1)</f>
        <v>0</v>
      </c>
      <c r="G96" s="138">
        <f ca="1">OFFSET('Caja Bar'!E$1,$B96,($A96-1)*9+4,1,1)</f>
        <v>0</v>
      </c>
    </row>
    <row r="97" spans="1:7" x14ac:dyDescent="0.25">
      <c r="A97" s="26">
        <v>4</v>
      </c>
      <c r="B97" s="144">
        <v>24</v>
      </c>
      <c r="C97" s="16">
        <f t="shared" si="2"/>
        <v>44200</v>
      </c>
      <c r="D97" s="136">
        <f ca="1">OFFSET('Caja Bar'!B$1,$B97,($A97-1)*9+4,1,1)</f>
        <v>0</v>
      </c>
      <c r="E97" s="137">
        <f ca="1">OFFSET('Caja Bar'!C$1,$B97,($A97-1)*9+4,1,1)</f>
        <v>0</v>
      </c>
      <c r="F97" s="137">
        <f ca="1">OFFSET('Caja Bar'!D$1,$B97,($A97-1)*9+4,1,1)</f>
        <v>0</v>
      </c>
      <c r="G97" s="138">
        <f ca="1">OFFSET('Caja Bar'!E$1,$B97,($A97-1)*9+4,1,1)</f>
        <v>0</v>
      </c>
    </row>
    <row r="98" spans="1:7" x14ac:dyDescent="0.25">
      <c r="A98" s="26">
        <v>4</v>
      </c>
      <c r="B98" s="144">
        <v>25</v>
      </c>
      <c r="C98" s="16">
        <f t="shared" si="2"/>
        <v>44200</v>
      </c>
      <c r="D98" s="136">
        <f ca="1">OFFSET('Caja Bar'!B$1,$B98,($A98-1)*9+4,1,1)</f>
        <v>0</v>
      </c>
      <c r="E98" s="137">
        <f ca="1">OFFSET('Caja Bar'!C$1,$B98,($A98-1)*9+4,1,1)</f>
        <v>0</v>
      </c>
      <c r="F98" s="137">
        <f ca="1">OFFSET('Caja Bar'!D$1,$B98,($A98-1)*9+4,1,1)</f>
        <v>0</v>
      </c>
      <c r="G98" s="138">
        <f ca="1">OFFSET('Caja Bar'!E$1,$B98,($A98-1)*9+4,1,1)</f>
        <v>0</v>
      </c>
    </row>
    <row r="99" spans="1:7" x14ac:dyDescent="0.25">
      <c r="A99" s="26">
        <v>4</v>
      </c>
      <c r="B99" s="144">
        <v>26</v>
      </c>
      <c r="C99" s="16">
        <f t="shared" si="2"/>
        <v>44200</v>
      </c>
      <c r="D99" s="136">
        <f ca="1">OFFSET('Caja Bar'!B$1,$B99,($A99-1)*9+4,1,1)</f>
        <v>0</v>
      </c>
      <c r="E99" s="137">
        <f ca="1">OFFSET('Caja Bar'!C$1,$B99,($A99-1)*9+4,1,1)</f>
        <v>0</v>
      </c>
      <c r="F99" s="137">
        <f ca="1">OFFSET('Caja Bar'!D$1,$B99,($A99-1)*9+4,1,1)</f>
        <v>0</v>
      </c>
      <c r="G99" s="138">
        <f ca="1">OFFSET('Caja Bar'!E$1,$B99,($A99-1)*9+4,1,1)</f>
        <v>0</v>
      </c>
    </row>
    <row r="100" spans="1:7" x14ac:dyDescent="0.25">
      <c r="A100" s="26">
        <v>4</v>
      </c>
      <c r="B100" s="144">
        <v>27</v>
      </c>
      <c r="C100" s="16">
        <f t="shared" si="2"/>
        <v>44200</v>
      </c>
      <c r="D100" s="136">
        <f ca="1">OFFSET('Caja Bar'!B$1,$B100,($A100-1)*9+4,1,1)</f>
        <v>0</v>
      </c>
      <c r="E100" s="137">
        <f ca="1">OFFSET('Caja Bar'!C$1,$B100,($A100-1)*9+4,1,1)</f>
        <v>0</v>
      </c>
      <c r="F100" s="137">
        <f ca="1">OFFSET('Caja Bar'!D$1,$B100,($A100-1)*9+4,1,1)</f>
        <v>0</v>
      </c>
      <c r="G100" s="138">
        <f ca="1">OFFSET('Caja Bar'!E$1,$B100,($A100-1)*9+4,1,1)</f>
        <v>0</v>
      </c>
    </row>
    <row r="101" spans="1:7" x14ac:dyDescent="0.25">
      <c r="A101" s="26">
        <v>4</v>
      </c>
      <c r="B101" s="144">
        <v>28</v>
      </c>
      <c r="C101" s="16">
        <f t="shared" si="2"/>
        <v>44200</v>
      </c>
      <c r="D101" s="136">
        <f ca="1">OFFSET('Caja Bar'!B$1,$B101,($A101-1)*9+4,1,1)</f>
        <v>0</v>
      </c>
      <c r="E101" s="137">
        <f ca="1">OFFSET('Caja Bar'!C$1,$B101,($A101-1)*9+4,1,1)</f>
        <v>0</v>
      </c>
      <c r="F101" s="137">
        <f ca="1">OFFSET('Caja Bar'!D$1,$B101,($A101-1)*9+4,1,1)</f>
        <v>0</v>
      </c>
      <c r="G101" s="138">
        <f ca="1">OFFSET('Caja Bar'!E$1,$B101,($A101-1)*9+4,1,1)</f>
        <v>0</v>
      </c>
    </row>
    <row r="102" spans="1:7" x14ac:dyDescent="0.25">
      <c r="A102" s="26">
        <v>4</v>
      </c>
      <c r="B102" s="144">
        <v>29</v>
      </c>
      <c r="C102" s="16">
        <f t="shared" si="2"/>
        <v>44200</v>
      </c>
      <c r="D102" s="136">
        <f ca="1">OFFSET('Caja Bar'!B$1,$B102,($A102-1)*9+4,1,1)</f>
        <v>0</v>
      </c>
      <c r="E102" s="137">
        <f ca="1">OFFSET('Caja Bar'!C$1,$B102,($A102-1)*9+4,1,1)</f>
        <v>0</v>
      </c>
      <c r="F102" s="137">
        <f ca="1">OFFSET('Caja Bar'!D$1,$B102,($A102-1)*9+4,1,1)</f>
        <v>0</v>
      </c>
      <c r="G102" s="138">
        <f ca="1">OFFSET('Caja Bar'!E$1,$B102,($A102-1)*9+4,1,1)</f>
        <v>0</v>
      </c>
    </row>
    <row r="103" spans="1:7" x14ac:dyDescent="0.25">
      <c r="A103" s="26">
        <v>4</v>
      </c>
      <c r="B103" s="144">
        <v>30</v>
      </c>
      <c r="C103" s="16">
        <f t="shared" si="2"/>
        <v>44200</v>
      </c>
      <c r="D103" s="136">
        <f ca="1">OFFSET('Caja Bar'!B$1,$B103,($A103-1)*9+4,1,1)</f>
        <v>0</v>
      </c>
      <c r="E103" s="137">
        <f ca="1">OFFSET('Caja Bar'!C$1,$B103,($A103-1)*9+4,1,1)</f>
        <v>0</v>
      </c>
      <c r="F103" s="137">
        <f ca="1">OFFSET('Caja Bar'!D$1,$B103,($A103-1)*9+4,1,1)</f>
        <v>0</v>
      </c>
      <c r="G103" s="138">
        <f ca="1">OFFSET('Caja Bar'!E$1,$B103,($A103-1)*9+4,1,1)</f>
        <v>0</v>
      </c>
    </row>
    <row r="104" spans="1:7" x14ac:dyDescent="0.25">
      <c r="A104" s="26">
        <v>4</v>
      </c>
      <c r="B104" s="144">
        <v>31</v>
      </c>
      <c r="C104" s="16">
        <f t="shared" si="2"/>
        <v>44200</v>
      </c>
      <c r="D104" s="136">
        <f ca="1">OFFSET('Caja Bar'!B$1,$B104,($A104-1)*9+4,1,1)</f>
        <v>0</v>
      </c>
      <c r="E104" s="137">
        <f ca="1">OFFSET('Caja Bar'!C$1,$B104,($A104-1)*9+4,1,1)</f>
        <v>0</v>
      </c>
      <c r="F104" s="137">
        <f ca="1">OFFSET('Caja Bar'!D$1,$B104,($A104-1)*9+4,1,1)</f>
        <v>0</v>
      </c>
      <c r="G104" s="138">
        <f ca="1">OFFSET('Caja Bar'!E$1,$B104,($A104-1)*9+4,1,1)</f>
        <v>0</v>
      </c>
    </row>
    <row r="105" spans="1:7" x14ac:dyDescent="0.25">
      <c r="A105" s="26">
        <v>4</v>
      </c>
      <c r="B105" s="144">
        <v>32</v>
      </c>
      <c r="C105" s="16">
        <f t="shared" si="2"/>
        <v>44200</v>
      </c>
      <c r="D105" s="136">
        <f ca="1">OFFSET('Caja Bar'!B$1,$B105,($A105-1)*9+4,1,1)</f>
        <v>0</v>
      </c>
      <c r="E105" s="137">
        <f ca="1">OFFSET('Caja Bar'!C$1,$B105,($A105-1)*9+4,1,1)</f>
        <v>0</v>
      </c>
      <c r="F105" s="137">
        <f ca="1">OFFSET('Caja Bar'!D$1,$B105,($A105-1)*9+4,1,1)</f>
        <v>0</v>
      </c>
      <c r="G105" s="138">
        <f ca="1">OFFSET('Caja Bar'!E$1,$B105,($A105-1)*9+4,1,1)</f>
        <v>0</v>
      </c>
    </row>
    <row r="106" spans="1:7" x14ac:dyDescent="0.25">
      <c r="A106" s="26">
        <v>4</v>
      </c>
      <c r="B106" s="144">
        <v>33</v>
      </c>
      <c r="C106" s="16">
        <f t="shared" si="2"/>
        <v>44200</v>
      </c>
      <c r="D106" s="136">
        <f ca="1">OFFSET('Caja Bar'!B$1,$B106,($A106-1)*9+4,1,1)</f>
        <v>0</v>
      </c>
      <c r="E106" s="137">
        <f ca="1">OFFSET('Caja Bar'!C$1,$B106,($A106-1)*9+4,1,1)</f>
        <v>0</v>
      </c>
      <c r="F106" s="137">
        <f ca="1">OFFSET('Caja Bar'!D$1,$B106,($A106-1)*9+4,1,1)</f>
        <v>0</v>
      </c>
      <c r="G106" s="138">
        <f ca="1">OFFSET('Caja Bar'!E$1,$B106,($A106-1)*9+4,1,1)</f>
        <v>0</v>
      </c>
    </row>
    <row r="107" spans="1:7" x14ac:dyDescent="0.25">
      <c r="A107" s="26">
        <v>4</v>
      </c>
      <c r="B107" s="144">
        <v>34</v>
      </c>
      <c r="C107" s="16">
        <f t="shared" si="2"/>
        <v>44200</v>
      </c>
      <c r="D107" s="136">
        <f ca="1">OFFSET('Caja Bar'!B$1,$B107,($A107-1)*9+4,1,1)</f>
        <v>0</v>
      </c>
      <c r="E107" s="137">
        <f ca="1">OFFSET('Caja Bar'!C$1,$B107,($A107-1)*9+4,1,1)</f>
        <v>0</v>
      </c>
      <c r="F107" s="137">
        <f ca="1">OFFSET('Caja Bar'!D$1,$B107,($A107-1)*9+4,1,1)</f>
        <v>0</v>
      </c>
      <c r="G107" s="138">
        <f ca="1">OFFSET('Caja Bar'!E$1,$B107,($A107-1)*9+4,1,1)</f>
        <v>0</v>
      </c>
    </row>
    <row r="108" spans="1:7" x14ac:dyDescent="0.25">
      <c r="A108" s="26">
        <v>4</v>
      </c>
      <c r="B108" s="144">
        <v>35</v>
      </c>
      <c r="C108" s="16">
        <f t="shared" si="2"/>
        <v>44200</v>
      </c>
      <c r="D108" s="136">
        <f ca="1">OFFSET('Caja Bar'!B$1,$B108,($A108-1)*9+4,1,1)</f>
        <v>0</v>
      </c>
      <c r="E108" s="137">
        <f ca="1">OFFSET('Caja Bar'!C$1,$B108,($A108-1)*9+4,1,1)</f>
        <v>0</v>
      </c>
      <c r="F108" s="137">
        <f ca="1">OFFSET('Caja Bar'!D$1,$B108,($A108-1)*9+4,1,1)</f>
        <v>0</v>
      </c>
      <c r="G108" s="138">
        <f ca="1">OFFSET('Caja Bar'!E$1,$B108,($A108-1)*9+4,1,1)</f>
        <v>0</v>
      </c>
    </row>
    <row r="109" spans="1:7" x14ac:dyDescent="0.25">
      <c r="A109" s="26">
        <v>4</v>
      </c>
      <c r="B109" s="144">
        <v>36</v>
      </c>
      <c r="C109" s="16">
        <f t="shared" si="2"/>
        <v>44200</v>
      </c>
      <c r="D109" s="136">
        <f ca="1">OFFSET('Caja Bar'!B$1,$B109,($A109-1)*9+4,1,1)</f>
        <v>0</v>
      </c>
      <c r="E109" s="137">
        <f ca="1">OFFSET('Caja Bar'!C$1,$B109,($A109-1)*9+4,1,1)</f>
        <v>0</v>
      </c>
      <c r="F109" s="137">
        <f ca="1">OFFSET('Caja Bar'!D$1,$B109,($A109-1)*9+4,1,1)</f>
        <v>0</v>
      </c>
      <c r="G109" s="138">
        <f ca="1">OFFSET('Caja Bar'!E$1,$B109,($A109-1)*9+4,1,1)</f>
        <v>0</v>
      </c>
    </row>
    <row r="110" spans="1:7" x14ac:dyDescent="0.25">
      <c r="A110" s="26">
        <v>5</v>
      </c>
      <c r="B110" s="144">
        <v>10</v>
      </c>
      <c r="C110" s="16">
        <f t="shared" si="2"/>
        <v>44201</v>
      </c>
      <c r="D110" s="136">
        <f ca="1">OFFSET('Caja Bar'!B$1,$B110,($A110-1)*9+4,1,1)</f>
        <v>0</v>
      </c>
      <c r="E110" s="137">
        <f ca="1">OFFSET('Caja Bar'!C$1,$B110,($A110-1)*9+4,1,1)</f>
        <v>0</v>
      </c>
      <c r="F110" s="137">
        <f ca="1">OFFSET('Caja Bar'!D$1,$B110,($A110-1)*9+4,1,1)</f>
        <v>0</v>
      </c>
      <c r="G110" s="138">
        <f ca="1">OFFSET('Caja Bar'!E$1,$B110,($A110-1)*9+4,1,1)</f>
        <v>0</v>
      </c>
    </row>
    <row r="111" spans="1:7" x14ac:dyDescent="0.25">
      <c r="A111" s="26">
        <v>5</v>
      </c>
      <c r="B111" s="144">
        <v>11</v>
      </c>
      <c r="C111" s="16">
        <f t="shared" si="2"/>
        <v>44201</v>
      </c>
      <c r="D111" s="136">
        <f ca="1">OFFSET('Caja Bar'!B$1,$B111,($A111-1)*9+4,1,1)</f>
        <v>0</v>
      </c>
      <c r="E111" s="137">
        <f ca="1">OFFSET('Caja Bar'!C$1,$B111,($A111-1)*9+4,1,1)</f>
        <v>0</v>
      </c>
      <c r="F111" s="137">
        <f ca="1">OFFSET('Caja Bar'!D$1,$B111,($A111-1)*9+4,1,1)</f>
        <v>0</v>
      </c>
      <c r="G111" s="138">
        <f ca="1">OFFSET('Caja Bar'!E$1,$B111,($A111-1)*9+4,1,1)</f>
        <v>0</v>
      </c>
    </row>
    <row r="112" spans="1:7" x14ac:dyDescent="0.25">
      <c r="A112" s="26">
        <v>5</v>
      </c>
      <c r="B112" s="144">
        <v>12</v>
      </c>
      <c r="C112" s="16">
        <f t="shared" si="2"/>
        <v>44201</v>
      </c>
      <c r="D112" s="136">
        <f ca="1">OFFSET('Caja Bar'!B$1,$B112,($A112-1)*9+4,1,1)</f>
        <v>0</v>
      </c>
      <c r="E112" s="137">
        <f ca="1">OFFSET('Caja Bar'!C$1,$B112,($A112-1)*9+4,1,1)</f>
        <v>0</v>
      </c>
      <c r="F112" s="137">
        <f ca="1">OFFSET('Caja Bar'!D$1,$B112,($A112-1)*9+4,1,1)</f>
        <v>0</v>
      </c>
      <c r="G112" s="138">
        <f ca="1">OFFSET('Caja Bar'!E$1,$B112,($A112-1)*9+4,1,1)</f>
        <v>0</v>
      </c>
    </row>
    <row r="113" spans="1:7" x14ac:dyDescent="0.25">
      <c r="A113" s="26">
        <v>5</v>
      </c>
      <c r="B113" s="144">
        <v>13</v>
      </c>
      <c r="C113" s="16">
        <f t="shared" si="2"/>
        <v>44201</v>
      </c>
      <c r="D113" s="136">
        <f ca="1">OFFSET('Caja Bar'!B$1,$B113,($A113-1)*9+4,1,1)</f>
        <v>0</v>
      </c>
      <c r="E113" s="137">
        <f ca="1">OFFSET('Caja Bar'!C$1,$B113,($A113-1)*9+4,1,1)</f>
        <v>0</v>
      </c>
      <c r="F113" s="137">
        <f ca="1">OFFSET('Caja Bar'!D$1,$B113,($A113-1)*9+4,1,1)</f>
        <v>0</v>
      </c>
      <c r="G113" s="138">
        <f ca="1">OFFSET('Caja Bar'!E$1,$B113,($A113-1)*9+4,1,1)</f>
        <v>0</v>
      </c>
    </row>
    <row r="114" spans="1:7" x14ac:dyDescent="0.25">
      <c r="A114" s="26">
        <v>5</v>
      </c>
      <c r="B114" s="144">
        <v>14</v>
      </c>
      <c r="C114" s="16">
        <f t="shared" si="2"/>
        <v>44201</v>
      </c>
      <c r="D114" s="136">
        <f ca="1">OFFSET('Caja Bar'!B$1,$B114,($A114-1)*9+4,1,1)</f>
        <v>0</v>
      </c>
      <c r="E114" s="137">
        <f ca="1">OFFSET('Caja Bar'!C$1,$B114,($A114-1)*9+4,1,1)</f>
        <v>0</v>
      </c>
      <c r="F114" s="137">
        <f ca="1">OFFSET('Caja Bar'!D$1,$B114,($A114-1)*9+4,1,1)</f>
        <v>0</v>
      </c>
      <c r="G114" s="138">
        <f ca="1">OFFSET('Caja Bar'!E$1,$B114,($A114-1)*9+4,1,1)</f>
        <v>0</v>
      </c>
    </row>
    <row r="115" spans="1:7" x14ac:dyDescent="0.25">
      <c r="A115" s="26">
        <v>5</v>
      </c>
      <c r="B115" s="144">
        <v>15</v>
      </c>
      <c r="C115" s="16">
        <f t="shared" si="2"/>
        <v>44201</v>
      </c>
      <c r="D115" s="136">
        <f ca="1">OFFSET('Caja Bar'!B$1,$B115,($A115-1)*9+4,1,1)</f>
        <v>0</v>
      </c>
      <c r="E115" s="137">
        <f ca="1">OFFSET('Caja Bar'!C$1,$B115,($A115-1)*9+4,1,1)</f>
        <v>0</v>
      </c>
      <c r="F115" s="137">
        <f ca="1">OFFSET('Caja Bar'!D$1,$B115,($A115-1)*9+4,1,1)</f>
        <v>0</v>
      </c>
      <c r="G115" s="138">
        <f ca="1">OFFSET('Caja Bar'!E$1,$B115,($A115-1)*9+4,1,1)</f>
        <v>0</v>
      </c>
    </row>
    <row r="116" spans="1:7" x14ac:dyDescent="0.25">
      <c r="A116" s="26">
        <v>5</v>
      </c>
      <c r="B116" s="144">
        <v>16</v>
      </c>
      <c r="C116" s="16">
        <f t="shared" si="2"/>
        <v>44201</v>
      </c>
      <c r="D116" s="136">
        <f ca="1">OFFSET('Caja Bar'!B$1,$B116,($A116-1)*9+4,1,1)</f>
        <v>0</v>
      </c>
      <c r="E116" s="137">
        <f ca="1">OFFSET('Caja Bar'!C$1,$B116,($A116-1)*9+4,1,1)</f>
        <v>0</v>
      </c>
      <c r="F116" s="137">
        <f ca="1">OFFSET('Caja Bar'!D$1,$B116,($A116-1)*9+4,1,1)</f>
        <v>0</v>
      </c>
      <c r="G116" s="138">
        <f ca="1">OFFSET('Caja Bar'!E$1,$B116,($A116-1)*9+4,1,1)</f>
        <v>0</v>
      </c>
    </row>
    <row r="117" spans="1:7" x14ac:dyDescent="0.25">
      <c r="A117" s="26">
        <v>5</v>
      </c>
      <c r="B117" s="144">
        <v>17</v>
      </c>
      <c r="C117" s="16">
        <f t="shared" si="2"/>
        <v>44201</v>
      </c>
      <c r="D117" s="136">
        <f ca="1">OFFSET('Caja Bar'!B$1,$B117,($A117-1)*9+4,1,1)</f>
        <v>0</v>
      </c>
      <c r="E117" s="137">
        <f ca="1">OFFSET('Caja Bar'!C$1,$B117,($A117-1)*9+4,1,1)</f>
        <v>0</v>
      </c>
      <c r="F117" s="137">
        <f ca="1">OFFSET('Caja Bar'!D$1,$B117,($A117-1)*9+4,1,1)</f>
        <v>0</v>
      </c>
      <c r="G117" s="138">
        <f ca="1">OFFSET('Caja Bar'!E$1,$B117,($A117-1)*9+4,1,1)</f>
        <v>0</v>
      </c>
    </row>
    <row r="118" spans="1:7" x14ac:dyDescent="0.25">
      <c r="A118" s="26">
        <v>5</v>
      </c>
      <c r="B118" s="144">
        <v>18</v>
      </c>
      <c r="C118" s="16">
        <f t="shared" si="2"/>
        <v>44201</v>
      </c>
      <c r="D118" s="136">
        <f ca="1">OFFSET('Caja Bar'!B$1,$B118,($A118-1)*9+4,1,1)</f>
        <v>0</v>
      </c>
      <c r="E118" s="137">
        <f ca="1">OFFSET('Caja Bar'!C$1,$B118,($A118-1)*9+4,1,1)</f>
        <v>0</v>
      </c>
      <c r="F118" s="137">
        <f ca="1">OFFSET('Caja Bar'!D$1,$B118,($A118-1)*9+4,1,1)</f>
        <v>0</v>
      </c>
      <c r="G118" s="138">
        <f ca="1">OFFSET('Caja Bar'!E$1,$B118,($A118-1)*9+4,1,1)</f>
        <v>0</v>
      </c>
    </row>
    <row r="119" spans="1:7" x14ac:dyDescent="0.25">
      <c r="A119" s="26">
        <v>5</v>
      </c>
      <c r="B119" s="144">
        <v>19</v>
      </c>
      <c r="C119" s="16">
        <f t="shared" si="2"/>
        <v>44201</v>
      </c>
      <c r="D119" s="136">
        <f ca="1">OFFSET('Caja Bar'!B$1,$B119,($A119-1)*9+4,1,1)</f>
        <v>0</v>
      </c>
      <c r="E119" s="137">
        <f ca="1">OFFSET('Caja Bar'!C$1,$B119,($A119-1)*9+4,1,1)</f>
        <v>0</v>
      </c>
      <c r="F119" s="137">
        <f ca="1">OFFSET('Caja Bar'!D$1,$B119,($A119-1)*9+4,1,1)</f>
        <v>0</v>
      </c>
      <c r="G119" s="138">
        <f ca="1">OFFSET('Caja Bar'!E$1,$B119,($A119-1)*9+4,1,1)</f>
        <v>0</v>
      </c>
    </row>
    <row r="120" spans="1:7" x14ac:dyDescent="0.25">
      <c r="A120" s="26">
        <v>5</v>
      </c>
      <c r="B120" s="144">
        <v>20</v>
      </c>
      <c r="C120" s="16">
        <f t="shared" si="2"/>
        <v>44201</v>
      </c>
      <c r="D120" s="136">
        <f ca="1">OFFSET('Caja Bar'!B$1,$B120,($A120-1)*9+4,1,1)</f>
        <v>0</v>
      </c>
      <c r="E120" s="137">
        <f ca="1">OFFSET('Caja Bar'!C$1,$B120,($A120-1)*9+4,1,1)</f>
        <v>0</v>
      </c>
      <c r="F120" s="137">
        <f ca="1">OFFSET('Caja Bar'!D$1,$B120,($A120-1)*9+4,1,1)</f>
        <v>0</v>
      </c>
      <c r="G120" s="138">
        <f ca="1">OFFSET('Caja Bar'!E$1,$B120,($A120-1)*9+4,1,1)</f>
        <v>0</v>
      </c>
    </row>
    <row r="121" spans="1:7" x14ac:dyDescent="0.25">
      <c r="A121" s="26">
        <v>5</v>
      </c>
      <c r="B121" s="144">
        <v>21</v>
      </c>
      <c r="C121" s="16">
        <f t="shared" si="2"/>
        <v>44201</v>
      </c>
      <c r="D121" s="136">
        <f ca="1">OFFSET('Caja Bar'!B$1,$B121,($A121-1)*9+4,1,1)</f>
        <v>0</v>
      </c>
      <c r="E121" s="137">
        <f ca="1">OFFSET('Caja Bar'!C$1,$B121,($A121-1)*9+4,1,1)</f>
        <v>0</v>
      </c>
      <c r="F121" s="137">
        <f ca="1">OFFSET('Caja Bar'!D$1,$B121,($A121-1)*9+4,1,1)</f>
        <v>0</v>
      </c>
      <c r="G121" s="138">
        <f ca="1">OFFSET('Caja Bar'!E$1,$B121,($A121-1)*9+4,1,1)</f>
        <v>0</v>
      </c>
    </row>
    <row r="122" spans="1:7" x14ac:dyDescent="0.25">
      <c r="A122" s="26">
        <v>5</v>
      </c>
      <c r="B122" s="144">
        <v>22</v>
      </c>
      <c r="C122" s="16">
        <f t="shared" si="2"/>
        <v>44201</v>
      </c>
      <c r="D122" s="136">
        <f ca="1">OFFSET('Caja Bar'!B$1,$B122,($A122-1)*9+4,1,1)</f>
        <v>0</v>
      </c>
      <c r="E122" s="137">
        <f ca="1">OFFSET('Caja Bar'!C$1,$B122,($A122-1)*9+4,1,1)</f>
        <v>0</v>
      </c>
      <c r="F122" s="137">
        <f ca="1">OFFSET('Caja Bar'!D$1,$B122,($A122-1)*9+4,1,1)</f>
        <v>0</v>
      </c>
      <c r="G122" s="138">
        <f ca="1">OFFSET('Caja Bar'!E$1,$B122,($A122-1)*9+4,1,1)</f>
        <v>0</v>
      </c>
    </row>
    <row r="123" spans="1:7" x14ac:dyDescent="0.25">
      <c r="A123" s="26">
        <v>5</v>
      </c>
      <c r="B123" s="144">
        <v>23</v>
      </c>
      <c r="C123" s="16">
        <f t="shared" si="2"/>
        <v>44201</v>
      </c>
      <c r="D123" s="136">
        <f ca="1">OFFSET('Caja Bar'!B$1,$B123,($A123-1)*9+4,1,1)</f>
        <v>0</v>
      </c>
      <c r="E123" s="137">
        <f ca="1">OFFSET('Caja Bar'!C$1,$B123,($A123-1)*9+4,1,1)</f>
        <v>0</v>
      </c>
      <c r="F123" s="137">
        <f ca="1">OFFSET('Caja Bar'!D$1,$B123,($A123-1)*9+4,1,1)</f>
        <v>0</v>
      </c>
      <c r="G123" s="138">
        <f ca="1">OFFSET('Caja Bar'!E$1,$B123,($A123-1)*9+4,1,1)</f>
        <v>0</v>
      </c>
    </row>
    <row r="124" spans="1:7" x14ac:dyDescent="0.25">
      <c r="A124" s="26">
        <v>5</v>
      </c>
      <c r="B124" s="144">
        <v>24</v>
      </c>
      <c r="C124" s="16">
        <f t="shared" si="2"/>
        <v>44201</v>
      </c>
      <c r="D124" s="136">
        <f ca="1">OFFSET('Caja Bar'!B$1,$B124,($A124-1)*9+4,1,1)</f>
        <v>0</v>
      </c>
      <c r="E124" s="137">
        <f ca="1">OFFSET('Caja Bar'!C$1,$B124,($A124-1)*9+4,1,1)</f>
        <v>0</v>
      </c>
      <c r="F124" s="137">
        <f ca="1">OFFSET('Caja Bar'!D$1,$B124,($A124-1)*9+4,1,1)</f>
        <v>0</v>
      </c>
      <c r="G124" s="138">
        <f ca="1">OFFSET('Caja Bar'!E$1,$B124,($A124-1)*9+4,1,1)</f>
        <v>0</v>
      </c>
    </row>
    <row r="125" spans="1:7" x14ac:dyDescent="0.25">
      <c r="A125" s="26">
        <v>5</v>
      </c>
      <c r="B125" s="144">
        <v>25</v>
      </c>
      <c r="C125" s="16">
        <f t="shared" si="2"/>
        <v>44201</v>
      </c>
      <c r="D125" s="136">
        <f ca="1">OFFSET('Caja Bar'!B$1,$B125,($A125-1)*9+4,1,1)</f>
        <v>0</v>
      </c>
      <c r="E125" s="137">
        <f ca="1">OFFSET('Caja Bar'!C$1,$B125,($A125-1)*9+4,1,1)</f>
        <v>0</v>
      </c>
      <c r="F125" s="137">
        <f ca="1">OFFSET('Caja Bar'!D$1,$B125,($A125-1)*9+4,1,1)</f>
        <v>0</v>
      </c>
      <c r="G125" s="138">
        <f ca="1">OFFSET('Caja Bar'!E$1,$B125,($A125-1)*9+4,1,1)</f>
        <v>0</v>
      </c>
    </row>
    <row r="126" spans="1:7" x14ac:dyDescent="0.25">
      <c r="A126" s="26">
        <v>5</v>
      </c>
      <c r="B126" s="144">
        <v>26</v>
      </c>
      <c r="C126" s="16">
        <f t="shared" si="2"/>
        <v>44201</v>
      </c>
      <c r="D126" s="136">
        <f ca="1">OFFSET('Caja Bar'!B$1,$B126,($A126-1)*9+4,1,1)</f>
        <v>0</v>
      </c>
      <c r="E126" s="137">
        <f ca="1">OFFSET('Caja Bar'!C$1,$B126,($A126-1)*9+4,1,1)</f>
        <v>0</v>
      </c>
      <c r="F126" s="137">
        <f ca="1">OFFSET('Caja Bar'!D$1,$B126,($A126-1)*9+4,1,1)</f>
        <v>0</v>
      </c>
      <c r="G126" s="138">
        <f ca="1">OFFSET('Caja Bar'!E$1,$B126,($A126-1)*9+4,1,1)</f>
        <v>0</v>
      </c>
    </row>
    <row r="127" spans="1:7" x14ac:dyDescent="0.25">
      <c r="A127" s="26">
        <v>5</v>
      </c>
      <c r="B127" s="144">
        <v>27</v>
      </c>
      <c r="C127" s="16">
        <f t="shared" si="2"/>
        <v>44201</v>
      </c>
      <c r="D127" s="136">
        <f ca="1">OFFSET('Caja Bar'!B$1,$B127,($A127-1)*9+4,1,1)</f>
        <v>0</v>
      </c>
      <c r="E127" s="137">
        <f ca="1">OFFSET('Caja Bar'!C$1,$B127,($A127-1)*9+4,1,1)</f>
        <v>0</v>
      </c>
      <c r="F127" s="137">
        <f ca="1">OFFSET('Caja Bar'!D$1,$B127,($A127-1)*9+4,1,1)</f>
        <v>0</v>
      </c>
      <c r="G127" s="138">
        <f ca="1">OFFSET('Caja Bar'!E$1,$B127,($A127-1)*9+4,1,1)</f>
        <v>0</v>
      </c>
    </row>
    <row r="128" spans="1:7" x14ac:dyDescent="0.25">
      <c r="A128" s="26">
        <v>5</v>
      </c>
      <c r="B128" s="144">
        <v>28</v>
      </c>
      <c r="C128" s="16">
        <f t="shared" si="2"/>
        <v>44201</v>
      </c>
      <c r="D128" s="136">
        <f ca="1">OFFSET('Caja Bar'!B$1,$B128,($A128-1)*9+4,1,1)</f>
        <v>0</v>
      </c>
      <c r="E128" s="137">
        <f ca="1">OFFSET('Caja Bar'!C$1,$B128,($A128-1)*9+4,1,1)</f>
        <v>0</v>
      </c>
      <c r="F128" s="137">
        <f ca="1">OFFSET('Caja Bar'!D$1,$B128,($A128-1)*9+4,1,1)</f>
        <v>0</v>
      </c>
      <c r="G128" s="138">
        <f ca="1">OFFSET('Caja Bar'!E$1,$B128,($A128-1)*9+4,1,1)</f>
        <v>0</v>
      </c>
    </row>
    <row r="129" spans="1:7" x14ac:dyDescent="0.25">
      <c r="A129" s="26">
        <v>5</v>
      </c>
      <c r="B129" s="144">
        <v>29</v>
      </c>
      <c r="C129" s="16">
        <f t="shared" si="2"/>
        <v>44201</v>
      </c>
      <c r="D129" s="136">
        <f ca="1">OFFSET('Caja Bar'!B$1,$B129,($A129-1)*9+4,1,1)</f>
        <v>0</v>
      </c>
      <c r="E129" s="137">
        <f ca="1">OFFSET('Caja Bar'!C$1,$B129,($A129-1)*9+4,1,1)</f>
        <v>0</v>
      </c>
      <c r="F129" s="137">
        <f ca="1">OFFSET('Caja Bar'!D$1,$B129,($A129-1)*9+4,1,1)</f>
        <v>0</v>
      </c>
      <c r="G129" s="138">
        <f ca="1">OFFSET('Caja Bar'!E$1,$B129,($A129-1)*9+4,1,1)</f>
        <v>0</v>
      </c>
    </row>
    <row r="130" spans="1:7" x14ac:dyDescent="0.25">
      <c r="A130" s="26">
        <v>5</v>
      </c>
      <c r="B130" s="144">
        <v>30</v>
      </c>
      <c r="C130" s="16">
        <f t="shared" si="2"/>
        <v>44201</v>
      </c>
      <c r="D130" s="136">
        <f ca="1">OFFSET('Caja Bar'!B$1,$B130,($A130-1)*9+4,1,1)</f>
        <v>0</v>
      </c>
      <c r="E130" s="137">
        <f ca="1">OFFSET('Caja Bar'!C$1,$B130,($A130-1)*9+4,1,1)</f>
        <v>0</v>
      </c>
      <c r="F130" s="137">
        <f ca="1">OFFSET('Caja Bar'!D$1,$B130,($A130-1)*9+4,1,1)</f>
        <v>0</v>
      </c>
      <c r="G130" s="138">
        <f ca="1">OFFSET('Caja Bar'!E$1,$B130,($A130-1)*9+4,1,1)</f>
        <v>0</v>
      </c>
    </row>
    <row r="131" spans="1:7" x14ac:dyDescent="0.25">
      <c r="A131" s="26">
        <v>5</v>
      </c>
      <c r="B131" s="144">
        <v>31</v>
      </c>
      <c r="C131" s="16">
        <f t="shared" si="2"/>
        <v>44201</v>
      </c>
      <c r="D131" s="136">
        <f ca="1">OFFSET('Caja Bar'!B$1,$B131,($A131-1)*9+4,1,1)</f>
        <v>0</v>
      </c>
      <c r="E131" s="137">
        <f ca="1">OFFSET('Caja Bar'!C$1,$B131,($A131-1)*9+4,1,1)</f>
        <v>0</v>
      </c>
      <c r="F131" s="137">
        <f ca="1">OFFSET('Caja Bar'!D$1,$B131,($A131-1)*9+4,1,1)</f>
        <v>0</v>
      </c>
      <c r="G131" s="138">
        <f ca="1">OFFSET('Caja Bar'!E$1,$B131,($A131-1)*9+4,1,1)</f>
        <v>0</v>
      </c>
    </row>
    <row r="132" spans="1:7" x14ac:dyDescent="0.25">
      <c r="A132" s="26">
        <v>5</v>
      </c>
      <c r="B132" s="144">
        <v>32</v>
      </c>
      <c r="C132" s="16">
        <f t="shared" si="2"/>
        <v>44201</v>
      </c>
      <c r="D132" s="136">
        <f ca="1">OFFSET('Caja Bar'!B$1,$B132,($A132-1)*9+4,1,1)</f>
        <v>0</v>
      </c>
      <c r="E132" s="137">
        <f ca="1">OFFSET('Caja Bar'!C$1,$B132,($A132-1)*9+4,1,1)</f>
        <v>0</v>
      </c>
      <c r="F132" s="137">
        <f ca="1">OFFSET('Caja Bar'!D$1,$B132,($A132-1)*9+4,1,1)</f>
        <v>0</v>
      </c>
      <c r="G132" s="138">
        <f ca="1">OFFSET('Caja Bar'!E$1,$B132,($A132-1)*9+4,1,1)</f>
        <v>0</v>
      </c>
    </row>
    <row r="133" spans="1:7" x14ac:dyDescent="0.25">
      <c r="A133" s="26">
        <v>5</v>
      </c>
      <c r="B133" s="144">
        <v>33</v>
      </c>
      <c r="C133" s="16">
        <f t="shared" si="2"/>
        <v>44201</v>
      </c>
      <c r="D133" s="136">
        <f ca="1">OFFSET('Caja Bar'!B$1,$B133,($A133-1)*9+4,1,1)</f>
        <v>0</v>
      </c>
      <c r="E133" s="137">
        <f ca="1">OFFSET('Caja Bar'!C$1,$B133,($A133-1)*9+4,1,1)</f>
        <v>0</v>
      </c>
      <c r="F133" s="137">
        <f ca="1">OFFSET('Caja Bar'!D$1,$B133,($A133-1)*9+4,1,1)</f>
        <v>0</v>
      </c>
      <c r="G133" s="138">
        <f ca="1">OFFSET('Caja Bar'!E$1,$B133,($A133-1)*9+4,1,1)</f>
        <v>0</v>
      </c>
    </row>
    <row r="134" spans="1:7" x14ac:dyDescent="0.25">
      <c r="A134" s="26">
        <v>5</v>
      </c>
      <c r="B134" s="144">
        <v>34</v>
      </c>
      <c r="C134" s="16">
        <f t="shared" si="2"/>
        <v>44201</v>
      </c>
      <c r="D134" s="136">
        <f ca="1">OFFSET('Caja Bar'!B$1,$B134,($A134-1)*9+4,1,1)</f>
        <v>0</v>
      </c>
      <c r="E134" s="137">
        <f ca="1">OFFSET('Caja Bar'!C$1,$B134,($A134-1)*9+4,1,1)</f>
        <v>0</v>
      </c>
      <c r="F134" s="137">
        <f ca="1">OFFSET('Caja Bar'!D$1,$B134,($A134-1)*9+4,1,1)</f>
        <v>0</v>
      </c>
      <c r="G134" s="138">
        <f ca="1">OFFSET('Caja Bar'!E$1,$B134,($A134-1)*9+4,1,1)</f>
        <v>0</v>
      </c>
    </row>
    <row r="135" spans="1:7" x14ac:dyDescent="0.25">
      <c r="A135" s="26">
        <v>5</v>
      </c>
      <c r="B135" s="144">
        <v>35</v>
      </c>
      <c r="C135" s="16">
        <f t="shared" si="2"/>
        <v>44201</v>
      </c>
      <c r="D135" s="136">
        <f ca="1">OFFSET('Caja Bar'!B$1,$B135,($A135-1)*9+4,1,1)</f>
        <v>0</v>
      </c>
      <c r="E135" s="137">
        <f ca="1">OFFSET('Caja Bar'!C$1,$B135,($A135-1)*9+4,1,1)</f>
        <v>0</v>
      </c>
      <c r="F135" s="137">
        <f ca="1">OFFSET('Caja Bar'!D$1,$B135,($A135-1)*9+4,1,1)</f>
        <v>0</v>
      </c>
      <c r="G135" s="138">
        <f ca="1">OFFSET('Caja Bar'!E$1,$B135,($A135-1)*9+4,1,1)</f>
        <v>0</v>
      </c>
    </row>
    <row r="136" spans="1:7" x14ac:dyDescent="0.25">
      <c r="A136" s="26">
        <v>5</v>
      </c>
      <c r="B136" s="144">
        <v>36</v>
      </c>
      <c r="C136" s="16">
        <f t="shared" si="2"/>
        <v>44201</v>
      </c>
      <c r="D136" s="136">
        <f ca="1">OFFSET('Caja Bar'!B$1,$B136,($A136-1)*9+4,1,1)</f>
        <v>0</v>
      </c>
      <c r="E136" s="137">
        <f ca="1">OFFSET('Caja Bar'!C$1,$B136,($A136-1)*9+4,1,1)</f>
        <v>0</v>
      </c>
      <c r="F136" s="137">
        <f ca="1">OFFSET('Caja Bar'!D$1,$B136,($A136-1)*9+4,1,1)</f>
        <v>0</v>
      </c>
      <c r="G136" s="138">
        <f ca="1">OFFSET('Caja Bar'!E$1,$B136,($A136-1)*9+4,1,1)</f>
        <v>0</v>
      </c>
    </row>
    <row r="137" spans="1:7" x14ac:dyDescent="0.25">
      <c r="A137" s="26">
        <v>6</v>
      </c>
      <c r="B137" s="144">
        <v>10</v>
      </c>
      <c r="C137" s="16">
        <f t="shared" si="2"/>
        <v>44202</v>
      </c>
      <c r="D137" s="136">
        <f ca="1">OFFSET('Caja Bar'!B$1,$B137,($A137-1)*9+4,1,1)</f>
        <v>0</v>
      </c>
      <c r="E137" s="137">
        <f ca="1">OFFSET('Caja Bar'!C$1,$B137,($A137-1)*9+4,1,1)</f>
        <v>0</v>
      </c>
      <c r="F137" s="137">
        <f ca="1">OFFSET('Caja Bar'!D$1,$B137,($A137-1)*9+4,1,1)</f>
        <v>0</v>
      </c>
      <c r="G137" s="138">
        <f ca="1">OFFSET('Caja Bar'!E$1,$B137,($A137-1)*9+4,1,1)</f>
        <v>0</v>
      </c>
    </row>
    <row r="138" spans="1:7" x14ac:dyDescent="0.25">
      <c r="A138" s="26">
        <v>6</v>
      </c>
      <c r="B138" s="144">
        <v>11</v>
      </c>
      <c r="C138" s="16">
        <f t="shared" si="2"/>
        <v>44202</v>
      </c>
      <c r="D138" s="136">
        <f ca="1">OFFSET('Caja Bar'!B$1,$B138,($A138-1)*9+4,1,1)</f>
        <v>0</v>
      </c>
      <c r="E138" s="137">
        <f ca="1">OFFSET('Caja Bar'!C$1,$B138,($A138-1)*9+4,1,1)</f>
        <v>0</v>
      </c>
      <c r="F138" s="137">
        <f ca="1">OFFSET('Caja Bar'!D$1,$B138,($A138-1)*9+4,1,1)</f>
        <v>0</v>
      </c>
      <c r="G138" s="138">
        <f ca="1">OFFSET('Caja Bar'!E$1,$B138,($A138-1)*9+4,1,1)</f>
        <v>0</v>
      </c>
    </row>
    <row r="139" spans="1:7" x14ac:dyDescent="0.25">
      <c r="A139" s="26">
        <v>6</v>
      </c>
      <c r="B139" s="144">
        <v>12</v>
      </c>
      <c r="C139" s="16">
        <f t="shared" si="2"/>
        <v>44202</v>
      </c>
      <c r="D139" s="136">
        <f ca="1">OFFSET('Caja Bar'!B$1,$B139,($A139-1)*9+4,1,1)</f>
        <v>0</v>
      </c>
      <c r="E139" s="137">
        <f ca="1">OFFSET('Caja Bar'!C$1,$B139,($A139-1)*9+4,1,1)</f>
        <v>0</v>
      </c>
      <c r="F139" s="137">
        <f ca="1">OFFSET('Caja Bar'!D$1,$B139,($A139-1)*9+4,1,1)</f>
        <v>0</v>
      </c>
      <c r="G139" s="138">
        <f ca="1">OFFSET('Caja Bar'!E$1,$B139,($A139-1)*9+4,1,1)</f>
        <v>0</v>
      </c>
    </row>
    <row r="140" spans="1:7" x14ac:dyDescent="0.25">
      <c r="A140" s="26">
        <v>6</v>
      </c>
      <c r="B140" s="144">
        <v>13</v>
      </c>
      <c r="C140" s="16">
        <f t="shared" si="2"/>
        <v>44202</v>
      </c>
      <c r="D140" s="136">
        <f ca="1">OFFSET('Caja Bar'!B$1,$B140,($A140-1)*9+4,1,1)</f>
        <v>0</v>
      </c>
      <c r="E140" s="137">
        <f ca="1">OFFSET('Caja Bar'!C$1,$B140,($A140-1)*9+4,1,1)</f>
        <v>0</v>
      </c>
      <c r="F140" s="137">
        <f ca="1">OFFSET('Caja Bar'!D$1,$B140,($A140-1)*9+4,1,1)</f>
        <v>0</v>
      </c>
      <c r="G140" s="138">
        <f ca="1">OFFSET('Caja Bar'!E$1,$B140,($A140-1)*9+4,1,1)</f>
        <v>0</v>
      </c>
    </row>
    <row r="141" spans="1:7" x14ac:dyDescent="0.25">
      <c r="A141" s="26">
        <v>6</v>
      </c>
      <c r="B141" s="144">
        <v>14</v>
      </c>
      <c r="C141" s="16">
        <f t="shared" si="2"/>
        <v>44202</v>
      </c>
      <c r="D141" s="136">
        <f ca="1">OFFSET('Caja Bar'!B$1,$B141,($A141-1)*9+4,1,1)</f>
        <v>0</v>
      </c>
      <c r="E141" s="137">
        <f ca="1">OFFSET('Caja Bar'!C$1,$B141,($A141-1)*9+4,1,1)</f>
        <v>0</v>
      </c>
      <c r="F141" s="137">
        <f ca="1">OFFSET('Caja Bar'!D$1,$B141,($A141-1)*9+4,1,1)</f>
        <v>0</v>
      </c>
      <c r="G141" s="138">
        <f ca="1">OFFSET('Caja Bar'!E$1,$B141,($A141-1)*9+4,1,1)</f>
        <v>0</v>
      </c>
    </row>
    <row r="142" spans="1:7" x14ac:dyDescent="0.25">
      <c r="A142" s="26">
        <v>6</v>
      </c>
      <c r="B142" s="144">
        <v>15</v>
      </c>
      <c r="C142" s="16">
        <f t="shared" si="2"/>
        <v>44202</v>
      </c>
      <c r="D142" s="136">
        <f ca="1">OFFSET('Caja Bar'!B$1,$B142,($A142-1)*9+4,1,1)</f>
        <v>0</v>
      </c>
      <c r="E142" s="137">
        <f ca="1">OFFSET('Caja Bar'!C$1,$B142,($A142-1)*9+4,1,1)</f>
        <v>0</v>
      </c>
      <c r="F142" s="137">
        <f ca="1">OFFSET('Caja Bar'!D$1,$B142,($A142-1)*9+4,1,1)</f>
        <v>0</v>
      </c>
      <c r="G142" s="138">
        <f ca="1">OFFSET('Caja Bar'!E$1,$B142,($A142-1)*9+4,1,1)</f>
        <v>0</v>
      </c>
    </row>
    <row r="143" spans="1:7" x14ac:dyDescent="0.25">
      <c r="A143" s="26">
        <v>6</v>
      </c>
      <c r="B143" s="144">
        <v>16</v>
      </c>
      <c r="C143" s="16">
        <f t="shared" si="2"/>
        <v>44202</v>
      </c>
      <c r="D143" s="136">
        <f ca="1">OFFSET('Caja Bar'!B$1,$B143,($A143-1)*9+4,1,1)</f>
        <v>0</v>
      </c>
      <c r="E143" s="137">
        <f ca="1">OFFSET('Caja Bar'!C$1,$B143,($A143-1)*9+4,1,1)</f>
        <v>0</v>
      </c>
      <c r="F143" s="137">
        <f ca="1">OFFSET('Caja Bar'!D$1,$B143,($A143-1)*9+4,1,1)</f>
        <v>0</v>
      </c>
      <c r="G143" s="138">
        <f ca="1">OFFSET('Caja Bar'!E$1,$B143,($A143-1)*9+4,1,1)</f>
        <v>0</v>
      </c>
    </row>
    <row r="144" spans="1:7" x14ac:dyDescent="0.25">
      <c r="A144" s="26">
        <v>6</v>
      </c>
      <c r="B144" s="144">
        <v>17</v>
      </c>
      <c r="C144" s="16">
        <f t="shared" si="2"/>
        <v>44202</v>
      </c>
      <c r="D144" s="136">
        <f ca="1">OFFSET('Caja Bar'!B$1,$B144,($A144-1)*9+4,1,1)</f>
        <v>0</v>
      </c>
      <c r="E144" s="137">
        <f ca="1">OFFSET('Caja Bar'!C$1,$B144,($A144-1)*9+4,1,1)</f>
        <v>0</v>
      </c>
      <c r="F144" s="137">
        <f ca="1">OFFSET('Caja Bar'!D$1,$B144,($A144-1)*9+4,1,1)</f>
        <v>0</v>
      </c>
      <c r="G144" s="138">
        <f ca="1">OFFSET('Caja Bar'!E$1,$B144,($A144-1)*9+4,1,1)</f>
        <v>0</v>
      </c>
    </row>
    <row r="145" spans="1:7" x14ac:dyDescent="0.25">
      <c r="A145" s="26">
        <v>6</v>
      </c>
      <c r="B145" s="144">
        <v>18</v>
      </c>
      <c r="C145" s="16">
        <f t="shared" si="2"/>
        <v>44202</v>
      </c>
      <c r="D145" s="136">
        <f ca="1">OFFSET('Caja Bar'!B$1,$B145,($A145-1)*9+4,1,1)</f>
        <v>0</v>
      </c>
      <c r="E145" s="137">
        <f ca="1">OFFSET('Caja Bar'!C$1,$B145,($A145-1)*9+4,1,1)</f>
        <v>0</v>
      </c>
      <c r="F145" s="137">
        <f ca="1">OFFSET('Caja Bar'!D$1,$B145,($A145-1)*9+4,1,1)</f>
        <v>0</v>
      </c>
      <c r="G145" s="138">
        <f ca="1">OFFSET('Caja Bar'!E$1,$B145,($A145-1)*9+4,1,1)</f>
        <v>0</v>
      </c>
    </row>
    <row r="146" spans="1:7" x14ac:dyDescent="0.25">
      <c r="A146" s="26">
        <v>6</v>
      </c>
      <c r="B146" s="144">
        <v>19</v>
      </c>
      <c r="C146" s="16">
        <f t="shared" si="2"/>
        <v>44202</v>
      </c>
      <c r="D146" s="136">
        <f ca="1">OFFSET('Caja Bar'!B$1,$B146,($A146-1)*9+4,1,1)</f>
        <v>0</v>
      </c>
      <c r="E146" s="137">
        <f ca="1">OFFSET('Caja Bar'!C$1,$B146,($A146-1)*9+4,1,1)</f>
        <v>0</v>
      </c>
      <c r="F146" s="137">
        <f ca="1">OFFSET('Caja Bar'!D$1,$B146,($A146-1)*9+4,1,1)</f>
        <v>0</v>
      </c>
      <c r="G146" s="138">
        <f ca="1">OFFSET('Caja Bar'!E$1,$B146,($A146-1)*9+4,1,1)</f>
        <v>0</v>
      </c>
    </row>
    <row r="147" spans="1:7" x14ac:dyDescent="0.25">
      <c r="A147" s="26">
        <v>6</v>
      </c>
      <c r="B147" s="144">
        <v>20</v>
      </c>
      <c r="C147" s="16">
        <f t="shared" si="2"/>
        <v>44202</v>
      </c>
      <c r="D147" s="136">
        <f ca="1">OFFSET('Caja Bar'!B$1,$B147,($A147-1)*9+4,1,1)</f>
        <v>0</v>
      </c>
      <c r="E147" s="137">
        <f ca="1">OFFSET('Caja Bar'!C$1,$B147,($A147-1)*9+4,1,1)</f>
        <v>0</v>
      </c>
      <c r="F147" s="137">
        <f ca="1">OFFSET('Caja Bar'!D$1,$B147,($A147-1)*9+4,1,1)</f>
        <v>0</v>
      </c>
      <c r="G147" s="138">
        <f ca="1">OFFSET('Caja Bar'!E$1,$B147,($A147-1)*9+4,1,1)</f>
        <v>0</v>
      </c>
    </row>
    <row r="148" spans="1:7" x14ac:dyDescent="0.25">
      <c r="A148" s="26">
        <v>6</v>
      </c>
      <c r="B148" s="144">
        <v>21</v>
      </c>
      <c r="C148" s="16">
        <f t="shared" si="2"/>
        <v>44202</v>
      </c>
      <c r="D148" s="136">
        <f ca="1">OFFSET('Caja Bar'!B$1,$B148,($A148-1)*9+4,1,1)</f>
        <v>0</v>
      </c>
      <c r="E148" s="137">
        <f ca="1">OFFSET('Caja Bar'!C$1,$B148,($A148-1)*9+4,1,1)</f>
        <v>0</v>
      </c>
      <c r="F148" s="137">
        <f ca="1">OFFSET('Caja Bar'!D$1,$B148,($A148-1)*9+4,1,1)</f>
        <v>0</v>
      </c>
      <c r="G148" s="138">
        <f ca="1">OFFSET('Caja Bar'!E$1,$B148,($A148-1)*9+4,1,1)</f>
        <v>0</v>
      </c>
    </row>
    <row r="149" spans="1:7" x14ac:dyDescent="0.25">
      <c r="A149" s="26">
        <v>6</v>
      </c>
      <c r="B149" s="144">
        <v>22</v>
      </c>
      <c r="C149" s="16">
        <f t="shared" si="2"/>
        <v>44202</v>
      </c>
      <c r="D149" s="136">
        <f ca="1">OFFSET('Caja Bar'!B$1,$B149,($A149-1)*9+4,1,1)</f>
        <v>0</v>
      </c>
      <c r="E149" s="137">
        <f ca="1">OFFSET('Caja Bar'!C$1,$B149,($A149-1)*9+4,1,1)</f>
        <v>0</v>
      </c>
      <c r="F149" s="137">
        <f ca="1">OFFSET('Caja Bar'!D$1,$B149,($A149-1)*9+4,1,1)</f>
        <v>0</v>
      </c>
      <c r="G149" s="138">
        <f ca="1">OFFSET('Caja Bar'!E$1,$B149,($A149-1)*9+4,1,1)</f>
        <v>0</v>
      </c>
    </row>
    <row r="150" spans="1:7" x14ac:dyDescent="0.25">
      <c r="A150" s="26">
        <v>6</v>
      </c>
      <c r="B150" s="144">
        <v>23</v>
      </c>
      <c r="C150" s="16">
        <f t="shared" si="2"/>
        <v>44202</v>
      </c>
      <c r="D150" s="136">
        <f ca="1">OFFSET('Caja Bar'!B$1,$B150,($A150-1)*9+4,1,1)</f>
        <v>0</v>
      </c>
      <c r="E150" s="137">
        <f ca="1">OFFSET('Caja Bar'!C$1,$B150,($A150-1)*9+4,1,1)</f>
        <v>0</v>
      </c>
      <c r="F150" s="137">
        <f ca="1">OFFSET('Caja Bar'!D$1,$B150,($A150-1)*9+4,1,1)</f>
        <v>0</v>
      </c>
      <c r="G150" s="138">
        <f ca="1">OFFSET('Caja Bar'!E$1,$B150,($A150-1)*9+4,1,1)</f>
        <v>0</v>
      </c>
    </row>
    <row r="151" spans="1:7" x14ac:dyDescent="0.25">
      <c r="A151" s="26">
        <v>6</v>
      </c>
      <c r="B151" s="144">
        <v>24</v>
      </c>
      <c r="C151" s="16">
        <f t="shared" si="2"/>
        <v>44202</v>
      </c>
      <c r="D151" s="136">
        <f ca="1">OFFSET('Caja Bar'!B$1,$B151,($A151-1)*9+4,1,1)</f>
        <v>0</v>
      </c>
      <c r="E151" s="137">
        <f ca="1">OFFSET('Caja Bar'!C$1,$B151,($A151-1)*9+4,1,1)</f>
        <v>0</v>
      </c>
      <c r="F151" s="137">
        <f ca="1">OFFSET('Caja Bar'!D$1,$B151,($A151-1)*9+4,1,1)</f>
        <v>0</v>
      </c>
      <c r="G151" s="138">
        <f ca="1">OFFSET('Caja Bar'!E$1,$B151,($A151-1)*9+4,1,1)</f>
        <v>0</v>
      </c>
    </row>
    <row r="152" spans="1:7" x14ac:dyDescent="0.25">
      <c r="A152" s="26">
        <v>6</v>
      </c>
      <c r="B152" s="144">
        <v>25</v>
      </c>
      <c r="C152" s="16">
        <f t="shared" si="2"/>
        <v>44202</v>
      </c>
      <c r="D152" s="136">
        <f ca="1">OFFSET('Caja Bar'!B$1,$B152,($A152-1)*9+4,1,1)</f>
        <v>0</v>
      </c>
      <c r="E152" s="137">
        <f ca="1">OFFSET('Caja Bar'!C$1,$B152,($A152-1)*9+4,1,1)</f>
        <v>0</v>
      </c>
      <c r="F152" s="137">
        <f ca="1">OFFSET('Caja Bar'!D$1,$B152,($A152-1)*9+4,1,1)</f>
        <v>0</v>
      </c>
      <c r="G152" s="138">
        <f ca="1">OFFSET('Caja Bar'!E$1,$B152,($A152-1)*9+4,1,1)</f>
        <v>0</v>
      </c>
    </row>
    <row r="153" spans="1:7" x14ac:dyDescent="0.25">
      <c r="A153" s="26">
        <v>6</v>
      </c>
      <c r="B153" s="144">
        <v>26</v>
      </c>
      <c r="C153" s="16">
        <f t="shared" si="2"/>
        <v>44202</v>
      </c>
      <c r="D153" s="136">
        <f ca="1">OFFSET('Caja Bar'!B$1,$B153,($A153-1)*9+4,1,1)</f>
        <v>0</v>
      </c>
      <c r="E153" s="137">
        <f ca="1">OFFSET('Caja Bar'!C$1,$B153,($A153-1)*9+4,1,1)</f>
        <v>0</v>
      </c>
      <c r="F153" s="137">
        <f ca="1">OFFSET('Caja Bar'!D$1,$B153,($A153-1)*9+4,1,1)</f>
        <v>0</v>
      </c>
      <c r="G153" s="138">
        <f ca="1">OFFSET('Caja Bar'!E$1,$B153,($A153-1)*9+4,1,1)</f>
        <v>0</v>
      </c>
    </row>
    <row r="154" spans="1:7" x14ac:dyDescent="0.25">
      <c r="A154" s="26">
        <v>6</v>
      </c>
      <c r="B154" s="144">
        <v>27</v>
      </c>
      <c r="C154" s="16">
        <f t="shared" si="2"/>
        <v>44202</v>
      </c>
      <c r="D154" s="136">
        <f ca="1">OFFSET('Caja Bar'!B$1,$B154,($A154-1)*9+4,1,1)</f>
        <v>0</v>
      </c>
      <c r="E154" s="137">
        <f ca="1">OFFSET('Caja Bar'!C$1,$B154,($A154-1)*9+4,1,1)</f>
        <v>0</v>
      </c>
      <c r="F154" s="137">
        <f ca="1">OFFSET('Caja Bar'!D$1,$B154,($A154-1)*9+4,1,1)</f>
        <v>0</v>
      </c>
      <c r="G154" s="138">
        <f ca="1">OFFSET('Caja Bar'!E$1,$B154,($A154-1)*9+4,1,1)</f>
        <v>0</v>
      </c>
    </row>
    <row r="155" spans="1:7" x14ac:dyDescent="0.25">
      <c r="A155" s="26">
        <v>6</v>
      </c>
      <c r="B155" s="144">
        <v>28</v>
      </c>
      <c r="C155" s="16">
        <f t="shared" si="2"/>
        <v>44202</v>
      </c>
      <c r="D155" s="136">
        <f ca="1">OFFSET('Caja Bar'!B$1,$B155,($A155-1)*9+4,1,1)</f>
        <v>0</v>
      </c>
      <c r="E155" s="137">
        <f ca="1">OFFSET('Caja Bar'!C$1,$B155,($A155-1)*9+4,1,1)</f>
        <v>0</v>
      </c>
      <c r="F155" s="137">
        <f ca="1">OFFSET('Caja Bar'!D$1,$B155,($A155-1)*9+4,1,1)</f>
        <v>0</v>
      </c>
      <c r="G155" s="138">
        <f ca="1">OFFSET('Caja Bar'!E$1,$B155,($A155-1)*9+4,1,1)</f>
        <v>0</v>
      </c>
    </row>
    <row r="156" spans="1:7" x14ac:dyDescent="0.25">
      <c r="A156" s="26">
        <v>6</v>
      </c>
      <c r="B156" s="144">
        <v>29</v>
      </c>
      <c r="C156" s="16">
        <f t="shared" si="2"/>
        <v>44202</v>
      </c>
      <c r="D156" s="136">
        <f ca="1">OFFSET('Caja Bar'!B$1,$B156,($A156-1)*9+4,1,1)</f>
        <v>0</v>
      </c>
      <c r="E156" s="137">
        <f ca="1">OFFSET('Caja Bar'!C$1,$B156,($A156-1)*9+4,1,1)</f>
        <v>0</v>
      </c>
      <c r="F156" s="137">
        <f ca="1">OFFSET('Caja Bar'!D$1,$B156,($A156-1)*9+4,1,1)</f>
        <v>0</v>
      </c>
      <c r="G156" s="138">
        <f ca="1">OFFSET('Caja Bar'!E$1,$B156,($A156-1)*9+4,1,1)</f>
        <v>0</v>
      </c>
    </row>
    <row r="157" spans="1:7" x14ac:dyDescent="0.25">
      <c r="A157" s="26">
        <v>6</v>
      </c>
      <c r="B157" s="144">
        <v>30</v>
      </c>
      <c r="C157" s="16">
        <f t="shared" ref="C157:C220" si="3">+C130+1</f>
        <v>44202</v>
      </c>
      <c r="D157" s="136">
        <f ca="1">OFFSET('Caja Bar'!B$1,$B157,($A157-1)*9+4,1,1)</f>
        <v>0</v>
      </c>
      <c r="E157" s="137">
        <f ca="1">OFFSET('Caja Bar'!C$1,$B157,($A157-1)*9+4,1,1)</f>
        <v>0</v>
      </c>
      <c r="F157" s="137">
        <f ca="1">OFFSET('Caja Bar'!D$1,$B157,($A157-1)*9+4,1,1)</f>
        <v>0</v>
      </c>
      <c r="G157" s="138">
        <f ca="1">OFFSET('Caja Bar'!E$1,$B157,($A157-1)*9+4,1,1)</f>
        <v>0</v>
      </c>
    </row>
    <row r="158" spans="1:7" x14ac:dyDescent="0.25">
      <c r="A158" s="26">
        <v>6</v>
      </c>
      <c r="B158" s="144">
        <v>31</v>
      </c>
      <c r="C158" s="16">
        <f t="shared" si="3"/>
        <v>44202</v>
      </c>
      <c r="D158" s="136">
        <f ca="1">OFFSET('Caja Bar'!B$1,$B158,($A158-1)*9+4,1,1)</f>
        <v>0</v>
      </c>
      <c r="E158" s="137">
        <f ca="1">OFFSET('Caja Bar'!C$1,$B158,($A158-1)*9+4,1,1)</f>
        <v>0</v>
      </c>
      <c r="F158" s="137">
        <f ca="1">OFFSET('Caja Bar'!D$1,$B158,($A158-1)*9+4,1,1)</f>
        <v>0</v>
      </c>
      <c r="G158" s="138">
        <f ca="1">OFFSET('Caja Bar'!E$1,$B158,($A158-1)*9+4,1,1)</f>
        <v>0</v>
      </c>
    </row>
    <row r="159" spans="1:7" x14ac:dyDescent="0.25">
      <c r="A159" s="26">
        <v>6</v>
      </c>
      <c r="B159" s="144">
        <v>32</v>
      </c>
      <c r="C159" s="16">
        <f t="shared" si="3"/>
        <v>44202</v>
      </c>
      <c r="D159" s="136">
        <f ca="1">OFFSET('Caja Bar'!B$1,$B159,($A159-1)*9+4,1,1)</f>
        <v>0</v>
      </c>
      <c r="E159" s="137">
        <f ca="1">OFFSET('Caja Bar'!C$1,$B159,($A159-1)*9+4,1,1)</f>
        <v>0</v>
      </c>
      <c r="F159" s="137">
        <f ca="1">OFFSET('Caja Bar'!D$1,$B159,($A159-1)*9+4,1,1)</f>
        <v>0</v>
      </c>
      <c r="G159" s="138">
        <f ca="1">OFFSET('Caja Bar'!E$1,$B159,($A159-1)*9+4,1,1)</f>
        <v>0</v>
      </c>
    </row>
    <row r="160" spans="1:7" x14ac:dyDescent="0.25">
      <c r="A160" s="26">
        <v>6</v>
      </c>
      <c r="B160" s="144">
        <v>33</v>
      </c>
      <c r="C160" s="16">
        <f t="shared" si="3"/>
        <v>44202</v>
      </c>
      <c r="D160" s="136">
        <f ca="1">OFFSET('Caja Bar'!B$1,$B160,($A160-1)*9+4,1,1)</f>
        <v>0</v>
      </c>
      <c r="E160" s="137">
        <f ca="1">OFFSET('Caja Bar'!C$1,$B160,($A160-1)*9+4,1,1)</f>
        <v>0</v>
      </c>
      <c r="F160" s="137">
        <f ca="1">OFFSET('Caja Bar'!D$1,$B160,($A160-1)*9+4,1,1)</f>
        <v>0</v>
      </c>
      <c r="G160" s="138">
        <f ca="1">OFFSET('Caja Bar'!E$1,$B160,($A160-1)*9+4,1,1)</f>
        <v>0</v>
      </c>
    </row>
    <row r="161" spans="1:7" x14ac:dyDescent="0.25">
      <c r="A161" s="26">
        <v>6</v>
      </c>
      <c r="B161" s="144">
        <v>34</v>
      </c>
      <c r="C161" s="16">
        <f t="shared" si="3"/>
        <v>44202</v>
      </c>
      <c r="D161" s="136">
        <f ca="1">OFFSET('Caja Bar'!B$1,$B161,($A161-1)*9+4,1,1)</f>
        <v>0</v>
      </c>
      <c r="E161" s="137">
        <f ca="1">OFFSET('Caja Bar'!C$1,$B161,($A161-1)*9+4,1,1)</f>
        <v>0</v>
      </c>
      <c r="F161" s="137">
        <f ca="1">OFFSET('Caja Bar'!D$1,$B161,($A161-1)*9+4,1,1)</f>
        <v>0</v>
      </c>
      <c r="G161" s="138">
        <f ca="1">OFFSET('Caja Bar'!E$1,$B161,($A161-1)*9+4,1,1)</f>
        <v>0</v>
      </c>
    </row>
    <row r="162" spans="1:7" x14ac:dyDescent="0.25">
      <c r="A162" s="26">
        <v>6</v>
      </c>
      <c r="B162" s="144">
        <v>35</v>
      </c>
      <c r="C162" s="16">
        <f t="shared" si="3"/>
        <v>44202</v>
      </c>
      <c r="D162" s="136">
        <f ca="1">OFFSET('Caja Bar'!B$1,$B162,($A162-1)*9+4,1,1)</f>
        <v>0</v>
      </c>
      <c r="E162" s="137">
        <f ca="1">OFFSET('Caja Bar'!C$1,$B162,($A162-1)*9+4,1,1)</f>
        <v>0</v>
      </c>
      <c r="F162" s="137">
        <f ca="1">OFFSET('Caja Bar'!D$1,$B162,($A162-1)*9+4,1,1)</f>
        <v>0</v>
      </c>
      <c r="G162" s="138">
        <f ca="1">OFFSET('Caja Bar'!E$1,$B162,($A162-1)*9+4,1,1)</f>
        <v>0</v>
      </c>
    </row>
    <row r="163" spans="1:7" x14ac:dyDescent="0.25">
      <c r="A163" s="26">
        <v>6</v>
      </c>
      <c r="B163" s="144">
        <v>36</v>
      </c>
      <c r="C163" s="16">
        <f t="shared" si="3"/>
        <v>44202</v>
      </c>
      <c r="D163" s="136">
        <f ca="1">OFFSET('Caja Bar'!B$1,$B163,($A163-1)*9+4,1,1)</f>
        <v>0</v>
      </c>
      <c r="E163" s="137">
        <f ca="1">OFFSET('Caja Bar'!C$1,$B163,($A163-1)*9+4,1,1)</f>
        <v>0</v>
      </c>
      <c r="F163" s="137">
        <f ca="1">OFFSET('Caja Bar'!D$1,$B163,($A163-1)*9+4,1,1)</f>
        <v>0</v>
      </c>
      <c r="G163" s="138">
        <f ca="1">OFFSET('Caja Bar'!E$1,$B163,($A163-1)*9+4,1,1)</f>
        <v>0</v>
      </c>
    </row>
    <row r="164" spans="1:7" x14ac:dyDescent="0.25">
      <c r="A164" s="26">
        <v>7</v>
      </c>
      <c r="B164" s="144">
        <v>10</v>
      </c>
      <c r="C164" s="16">
        <f t="shared" si="3"/>
        <v>44203</v>
      </c>
      <c r="D164" s="136">
        <f ca="1">OFFSET('Caja Bar'!B$1,$B164,($A164-1)*9+4,1,1)</f>
        <v>0</v>
      </c>
      <c r="E164" s="137">
        <f ca="1">OFFSET('Caja Bar'!C$1,$B164,($A164-1)*9+4,1,1)</f>
        <v>0</v>
      </c>
      <c r="F164" s="137">
        <f ca="1">OFFSET('Caja Bar'!D$1,$B164,($A164-1)*9+4,1,1)</f>
        <v>0</v>
      </c>
      <c r="G164" s="138">
        <f ca="1">OFFSET('Caja Bar'!E$1,$B164,($A164-1)*9+4,1,1)</f>
        <v>0</v>
      </c>
    </row>
    <row r="165" spans="1:7" x14ac:dyDescent="0.25">
      <c r="A165" s="26">
        <v>7</v>
      </c>
      <c r="B165" s="144">
        <v>11</v>
      </c>
      <c r="C165" s="16">
        <f t="shared" si="3"/>
        <v>44203</v>
      </c>
      <c r="D165" s="136">
        <f ca="1">OFFSET('Caja Bar'!B$1,$B165,($A165-1)*9+4,1,1)</f>
        <v>0</v>
      </c>
      <c r="E165" s="137">
        <f ca="1">OFFSET('Caja Bar'!C$1,$B165,($A165-1)*9+4,1,1)</f>
        <v>0</v>
      </c>
      <c r="F165" s="137">
        <f ca="1">OFFSET('Caja Bar'!D$1,$B165,($A165-1)*9+4,1,1)</f>
        <v>0</v>
      </c>
      <c r="G165" s="138">
        <f ca="1">OFFSET('Caja Bar'!E$1,$B165,($A165-1)*9+4,1,1)</f>
        <v>0</v>
      </c>
    </row>
    <row r="166" spans="1:7" x14ac:dyDescent="0.25">
      <c r="A166" s="26">
        <v>7</v>
      </c>
      <c r="B166" s="144">
        <v>12</v>
      </c>
      <c r="C166" s="16">
        <f t="shared" si="3"/>
        <v>44203</v>
      </c>
      <c r="D166" s="136">
        <f ca="1">OFFSET('Caja Bar'!B$1,$B166,($A166-1)*9+4,1,1)</f>
        <v>0</v>
      </c>
      <c r="E166" s="137">
        <f ca="1">OFFSET('Caja Bar'!C$1,$B166,($A166-1)*9+4,1,1)</f>
        <v>0</v>
      </c>
      <c r="F166" s="137">
        <f ca="1">OFFSET('Caja Bar'!D$1,$B166,($A166-1)*9+4,1,1)</f>
        <v>0</v>
      </c>
      <c r="G166" s="138">
        <f ca="1">OFFSET('Caja Bar'!E$1,$B166,($A166-1)*9+4,1,1)</f>
        <v>0</v>
      </c>
    </row>
    <row r="167" spans="1:7" x14ac:dyDescent="0.25">
      <c r="A167" s="26">
        <v>7</v>
      </c>
      <c r="B167" s="144">
        <v>13</v>
      </c>
      <c r="C167" s="16">
        <f t="shared" si="3"/>
        <v>44203</v>
      </c>
      <c r="D167" s="136">
        <f ca="1">OFFSET('Caja Bar'!B$1,$B167,($A167-1)*9+4,1,1)</f>
        <v>0</v>
      </c>
      <c r="E167" s="137">
        <f ca="1">OFFSET('Caja Bar'!C$1,$B167,($A167-1)*9+4,1,1)</f>
        <v>0</v>
      </c>
      <c r="F167" s="137">
        <f ca="1">OFFSET('Caja Bar'!D$1,$B167,($A167-1)*9+4,1,1)</f>
        <v>0</v>
      </c>
      <c r="G167" s="138">
        <f ca="1">OFFSET('Caja Bar'!E$1,$B167,($A167-1)*9+4,1,1)</f>
        <v>0</v>
      </c>
    </row>
    <row r="168" spans="1:7" x14ac:dyDescent="0.25">
      <c r="A168" s="26">
        <v>7</v>
      </c>
      <c r="B168" s="144">
        <v>14</v>
      </c>
      <c r="C168" s="16">
        <f t="shared" si="3"/>
        <v>44203</v>
      </c>
      <c r="D168" s="136">
        <f ca="1">OFFSET('Caja Bar'!B$1,$B168,($A168-1)*9+4,1,1)</f>
        <v>0</v>
      </c>
      <c r="E168" s="137">
        <f ca="1">OFFSET('Caja Bar'!C$1,$B168,($A168-1)*9+4,1,1)</f>
        <v>0</v>
      </c>
      <c r="F168" s="137">
        <f ca="1">OFFSET('Caja Bar'!D$1,$B168,($A168-1)*9+4,1,1)</f>
        <v>0</v>
      </c>
      <c r="G168" s="138">
        <f ca="1">OFFSET('Caja Bar'!E$1,$B168,($A168-1)*9+4,1,1)</f>
        <v>0</v>
      </c>
    </row>
    <row r="169" spans="1:7" x14ac:dyDescent="0.25">
      <c r="A169" s="26">
        <v>7</v>
      </c>
      <c r="B169" s="144">
        <v>15</v>
      </c>
      <c r="C169" s="16">
        <f t="shared" si="3"/>
        <v>44203</v>
      </c>
      <c r="D169" s="136">
        <f ca="1">OFFSET('Caja Bar'!B$1,$B169,($A169-1)*9+4,1,1)</f>
        <v>0</v>
      </c>
      <c r="E169" s="137">
        <f ca="1">OFFSET('Caja Bar'!C$1,$B169,($A169-1)*9+4,1,1)</f>
        <v>0</v>
      </c>
      <c r="F169" s="137">
        <f ca="1">OFFSET('Caja Bar'!D$1,$B169,($A169-1)*9+4,1,1)</f>
        <v>0</v>
      </c>
      <c r="G169" s="138">
        <f ca="1">OFFSET('Caja Bar'!E$1,$B169,($A169-1)*9+4,1,1)</f>
        <v>0</v>
      </c>
    </row>
    <row r="170" spans="1:7" x14ac:dyDescent="0.25">
      <c r="A170" s="26">
        <v>7</v>
      </c>
      <c r="B170" s="144">
        <v>16</v>
      </c>
      <c r="C170" s="16">
        <f t="shared" si="3"/>
        <v>44203</v>
      </c>
      <c r="D170" s="136">
        <f ca="1">OFFSET('Caja Bar'!B$1,$B170,($A170-1)*9+4,1,1)</f>
        <v>0</v>
      </c>
      <c r="E170" s="137">
        <f ca="1">OFFSET('Caja Bar'!C$1,$B170,($A170-1)*9+4,1,1)</f>
        <v>0</v>
      </c>
      <c r="F170" s="137">
        <f ca="1">OFFSET('Caja Bar'!D$1,$B170,($A170-1)*9+4,1,1)</f>
        <v>0</v>
      </c>
      <c r="G170" s="138">
        <f ca="1">OFFSET('Caja Bar'!E$1,$B170,($A170-1)*9+4,1,1)</f>
        <v>0</v>
      </c>
    </row>
    <row r="171" spans="1:7" x14ac:dyDescent="0.25">
      <c r="A171" s="26">
        <v>7</v>
      </c>
      <c r="B171" s="144">
        <v>17</v>
      </c>
      <c r="C171" s="16">
        <f t="shared" si="3"/>
        <v>44203</v>
      </c>
      <c r="D171" s="136">
        <f ca="1">OFFSET('Caja Bar'!B$1,$B171,($A171-1)*9+4,1,1)</f>
        <v>0</v>
      </c>
      <c r="E171" s="137">
        <f ca="1">OFFSET('Caja Bar'!C$1,$B171,($A171-1)*9+4,1,1)</f>
        <v>0</v>
      </c>
      <c r="F171" s="137">
        <f ca="1">OFFSET('Caja Bar'!D$1,$B171,($A171-1)*9+4,1,1)</f>
        <v>0</v>
      </c>
      <c r="G171" s="138">
        <f ca="1">OFFSET('Caja Bar'!E$1,$B171,($A171-1)*9+4,1,1)</f>
        <v>0</v>
      </c>
    </row>
    <row r="172" spans="1:7" x14ac:dyDescent="0.25">
      <c r="A172" s="26">
        <v>7</v>
      </c>
      <c r="B172" s="144">
        <v>18</v>
      </c>
      <c r="C172" s="16">
        <f t="shared" si="3"/>
        <v>44203</v>
      </c>
      <c r="D172" s="136">
        <f ca="1">OFFSET('Caja Bar'!B$1,$B172,($A172-1)*9+4,1,1)</f>
        <v>0</v>
      </c>
      <c r="E172" s="137">
        <f ca="1">OFFSET('Caja Bar'!C$1,$B172,($A172-1)*9+4,1,1)</f>
        <v>0</v>
      </c>
      <c r="F172" s="137">
        <f ca="1">OFFSET('Caja Bar'!D$1,$B172,($A172-1)*9+4,1,1)</f>
        <v>0</v>
      </c>
      <c r="G172" s="138">
        <f ca="1">OFFSET('Caja Bar'!E$1,$B172,($A172-1)*9+4,1,1)</f>
        <v>0</v>
      </c>
    </row>
    <row r="173" spans="1:7" x14ac:dyDescent="0.25">
      <c r="A173" s="26">
        <v>7</v>
      </c>
      <c r="B173" s="144">
        <v>19</v>
      </c>
      <c r="C173" s="16">
        <f t="shared" si="3"/>
        <v>44203</v>
      </c>
      <c r="D173" s="136">
        <f ca="1">OFFSET('Caja Bar'!B$1,$B173,($A173-1)*9+4,1,1)</f>
        <v>0</v>
      </c>
      <c r="E173" s="137">
        <f ca="1">OFFSET('Caja Bar'!C$1,$B173,($A173-1)*9+4,1,1)</f>
        <v>0</v>
      </c>
      <c r="F173" s="137">
        <f ca="1">OFFSET('Caja Bar'!D$1,$B173,($A173-1)*9+4,1,1)</f>
        <v>0</v>
      </c>
      <c r="G173" s="138">
        <f ca="1">OFFSET('Caja Bar'!E$1,$B173,($A173-1)*9+4,1,1)</f>
        <v>0</v>
      </c>
    </row>
    <row r="174" spans="1:7" x14ac:dyDescent="0.25">
      <c r="A174" s="26">
        <v>7</v>
      </c>
      <c r="B174" s="144">
        <v>20</v>
      </c>
      <c r="C174" s="16">
        <f t="shared" si="3"/>
        <v>44203</v>
      </c>
      <c r="D174" s="136">
        <f ca="1">OFFSET('Caja Bar'!B$1,$B174,($A174-1)*9+4,1,1)</f>
        <v>0</v>
      </c>
      <c r="E174" s="137">
        <f ca="1">OFFSET('Caja Bar'!C$1,$B174,($A174-1)*9+4,1,1)</f>
        <v>0</v>
      </c>
      <c r="F174" s="137">
        <f ca="1">OFFSET('Caja Bar'!D$1,$B174,($A174-1)*9+4,1,1)</f>
        <v>0</v>
      </c>
      <c r="G174" s="138">
        <f ca="1">OFFSET('Caja Bar'!E$1,$B174,($A174-1)*9+4,1,1)</f>
        <v>0</v>
      </c>
    </row>
    <row r="175" spans="1:7" x14ac:dyDescent="0.25">
      <c r="A175" s="26">
        <v>7</v>
      </c>
      <c r="B175" s="144">
        <v>21</v>
      </c>
      <c r="C175" s="16">
        <f t="shared" si="3"/>
        <v>44203</v>
      </c>
      <c r="D175" s="136">
        <f ca="1">OFFSET('Caja Bar'!B$1,$B175,($A175-1)*9+4,1,1)</f>
        <v>0</v>
      </c>
      <c r="E175" s="137">
        <f ca="1">OFFSET('Caja Bar'!C$1,$B175,($A175-1)*9+4,1,1)</f>
        <v>0</v>
      </c>
      <c r="F175" s="137">
        <f ca="1">OFFSET('Caja Bar'!D$1,$B175,($A175-1)*9+4,1,1)</f>
        <v>0</v>
      </c>
      <c r="G175" s="138">
        <f ca="1">OFFSET('Caja Bar'!E$1,$B175,($A175-1)*9+4,1,1)</f>
        <v>0</v>
      </c>
    </row>
    <row r="176" spans="1:7" x14ac:dyDescent="0.25">
      <c r="A176" s="26">
        <v>7</v>
      </c>
      <c r="B176" s="144">
        <v>22</v>
      </c>
      <c r="C176" s="16">
        <f t="shared" si="3"/>
        <v>44203</v>
      </c>
      <c r="D176" s="136">
        <f ca="1">OFFSET('Caja Bar'!B$1,$B176,($A176-1)*9+4,1,1)</f>
        <v>0</v>
      </c>
      <c r="E176" s="137">
        <f ca="1">OFFSET('Caja Bar'!C$1,$B176,($A176-1)*9+4,1,1)</f>
        <v>0</v>
      </c>
      <c r="F176" s="137">
        <f ca="1">OFFSET('Caja Bar'!D$1,$B176,($A176-1)*9+4,1,1)</f>
        <v>0</v>
      </c>
      <c r="G176" s="138">
        <f ca="1">OFFSET('Caja Bar'!E$1,$B176,($A176-1)*9+4,1,1)</f>
        <v>0</v>
      </c>
    </row>
    <row r="177" spans="1:7" x14ac:dyDescent="0.25">
      <c r="A177" s="26">
        <v>7</v>
      </c>
      <c r="B177" s="144">
        <v>23</v>
      </c>
      <c r="C177" s="16">
        <f t="shared" si="3"/>
        <v>44203</v>
      </c>
      <c r="D177" s="136">
        <f ca="1">OFFSET('Caja Bar'!B$1,$B177,($A177-1)*9+4,1,1)</f>
        <v>0</v>
      </c>
      <c r="E177" s="137">
        <f ca="1">OFFSET('Caja Bar'!C$1,$B177,($A177-1)*9+4,1,1)</f>
        <v>0</v>
      </c>
      <c r="F177" s="137">
        <f ca="1">OFFSET('Caja Bar'!D$1,$B177,($A177-1)*9+4,1,1)</f>
        <v>0</v>
      </c>
      <c r="G177" s="138">
        <f ca="1">OFFSET('Caja Bar'!E$1,$B177,($A177-1)*9+4,1,1)</f>
        <v>0</v>
      </c>
    </row>
    <row r="178" spans="1:7" x14ac:dyDescent="0.25">
      <c r="A178" s="26">
        <v>7</v>
      </c>
      <c r="B178" s="144">
        <v>24</v>
      </c>
      <c r="C178" s="16">
        <f t="shared" si="3"/>
        <v>44203</v>
      </c>
      <c r="D178" s="136">
        <f ca="1">OFFSET('Caja Bar'!B$1,$B178,($A178-1)*9+4,1,1)</f>
        <v>0</v>
      </c>
      <c r="E178" s="137">
        <f ca="1">OFFSET('Caja Bar'!C$1,$B178,($A178-1)*9+4,1,1)</f>
        <v>0</v>
      </c>
      <c r="F178" s="137">
        <f ca="1">OFFSET('Caja Bar'!D$1,$B178,($A178-1)*9+4,1,1)</f>
        <v>0</v>
      </c>
      <c r="G178" s="138">
        <f ca="1">OFFSET('Caja Bar'!E$1,$B178,($A178-1)*9+4,1,1)</f>
        <v>0</v>
      </c>
    </row>
    <row r="179" spans="1:7" x14ac:dyDescent="0.25">
      <c r="A179" s="26">
        <v>7</v>
      </c>
      <c r="B179" s="144">
        <v>25</v>
      </c>
      <c r="C179" s="16">
        <f t="shared" si="3"/>
        <v>44203</v>
      </c>
      <c r="D179" s="136">
        <f ca="1">OFFSET('Caja Bar'!B$1,$B179,($A179-1)*9+4,1,1)</f>
        <v>0</v>
      </c>
      <c r="E179" s="137">
        <f ca="1">OFFSET('Caja Bar'!C$1,$B179,($A179-1)*9+4,1,1)</f>
        <v>0</v>
      </c>
      <c r="F179" s="137">
        <f ca="1">OFFSET('Caja Bar'!D$1,$B179,($A179-1)*9+4,1,1)</f>
        <v>0</v>
      </c>
      <c r="G179" s="138">
        <f ca="1">OFFSET('Caja Bar'!E$1,$B179,($A179-1)*9+4,1,1)</f>
        <v>0</v>
      </c>
    </row>
    <row r="180" spans="1:7" x14ac:dyDescent="0.25">
      <c r="A180" s="26">
        <v>7</v>
      </c>
      <c r="B180" s="144">
        <v>26</v>
      </c>
      <c r="C180" s="16">
        <f t="shared" si="3"/>
        <v>44203</v>
      </c>
      <c r="D180" s="136">
        <f ca="1">OFFSET('Caja Bar'!B$1,$B180,($A180-1)*9+4,1,1)</f>
        <v>0</v>
      </c>
      <c r="E180" s="137">
        <f ca="1">OFFSET('Caja Bar'!C$1,$B180,($A180-1)*9+4,1,1)</f>
        <v>0</v>
      </c>
      <c r="F180" s="137">
        <f ca="1">OFFSET('Caja Bar'!D$1,$B180,($A180-1)*9+4,1,1)</f>
        <v>0</v>
      </c>
      <c r="G180" s="138">
        <f ca="1">OFFSET('Caja Bar'!E$1,$B180,($A180-1)*9+4,1,1)</f>
        <v>0</v>
      </c>
    </row>
    <row r="181" spans="1:7" x14ac:dyDescent="0.25">
      <c r="A181" s="26">
        <v>7</v>
      </c>
      <c r="B181" s="144">
        <v>27</v>
      </c>
      <c r="C181" s="16">
        <f t="shared" si="3"/>
        <v>44203</v>
      </c>
      <c r="D181" s="136">
        <f ca="1">OFFSET('Caja Bar'!B$1,$B181,($A181-1)*9+4,1,1)</f>
        <v>0</v>
      </c>
      <c r="E181" s="137">
        <f ca="1">OFFSET('Caja Bar'!C$1,$B181,($A181-1)*9+4,1,1)</f>
        <v>0</v>
      </c>
      <c r="F181" s="137">
        <f ca="1">OFFSET('Caja Bar'!D$1,$B181,($A181-1)*9+4,1,1)</f>
        <v>0</v>
      </c>
      <c r="G181" s="138">
        <f ca="1">OFFSET('Caja Bar'!E$1,$B181,($A181-1)*9+4,1,1)</f>
        <v>0</v>
      </c>
    </row>
    <row r="182" spans="1:7" x14ac:dyDescent="0.25">
      <c r="A182" s="26">
        <v>7</v>
      </c>
      <c r="B182" s="144">
        <v>28</v>
      </c>
      <c r="C182" s="16">
        <f t="shared" si="3"/>
        <v>44203</v>
      </c>
      <c r="D182" s="136">
        <f ca="1">OFFSET('Caja Bar'!B$1,$B182,($A182-1)*9+4,1,1)</f>
        <v>0</v>
      </c>
      <c r="E182" s="137">
        <f ca="1">OFFSET('Caja Bar'!C$1,$B182,($A182-1)*9+4,1,1)</f>
        <v>0</v>
      </c>
      <c r="F182" s="137">
        <f ca="1">OFFSET('Caja Bar'!D$1,$B182,($A182-1)*9+4,1,1)</f>
        <v>0</v>
      </c>
      <c r="G182" s="138">
        <f ca="1">OFFSET('Caja Bar'!E$1,$B182,($A182-1)*9+4,1,1)</f>
        <v>0</v>
      </c>
    </row>
    <row r="183" spans="1:7" x14ac:dyDescent="0.25">
      <c r="A183" s="26">
        <v>7</v>
      </c>
      <c r="B183" s="144">
        <v>29</v>
      </c>
      <c r="C183" s="16">
        <f t="shared" si="3"/>
        <v>44203</v>
      </c>
      <c r="D183" s="136">
        <f ca="1">OFFSET('Caja Bar'!B$1,$B183,($A183-1)*9+4,1,1)</f>
        <v>0</v>
      </c>
      <c r="E183" s="137">
        <f ca="1">OFFSET('Caja Bar'!C$1,$B183,($A183-1)*9+4,1,1)</f>
        <v>0</v>
      </c>
      <c r="F183" s="137">
        <f ca="1">OFFSET('Caja Bar'!D$1,$B183,($A183-1)*9+4,1,1)</f>
        <v>0</v>
      </c>
      <c r="G183" s="138">
        <f ca="1">OFFSET('Caja Bar'!E$1,$B183,($A183-1)*9+4,1,1)</f>
        <v>0</v>
      </c>
    </row>
    <row r="184" spans="1:7" x14ac:dyDescent="0.25">
      <c r="A184" s="26">
        <v>7</v>
      </c>
      <c r="B184" s="144">
        <v>30</v>
      </c>
      <c r="C184" s="16">
        <f t="shared" si="3"/>
        <v>44203</v>
      </c>
      <c r="D184" s="136">
        <f ca="1">OFFSET('Caja Bar'!B$1,$B184,($A184-1)*9+4,1,1)</f>
        <v>0</v>
      </c>
      <c r="E184" s="137">
        <f ca="1">OFFSET('Caja Bar'!C$1,$B184,($A184-1)*9+4,1,1)</f>
        <v>0</v>
      </c>
      <c r="F184" s="137">
        <f ca="1">OFFSET('Caja Bar'!D$1,$B184,($A184-1)*9+4,1,1)</f>
        <v>0</v>
      </c>
      <c r="G184" s="138">
        <f ca="1">OFFSET('Caja Bar'!E$1,$B184,($A184-1)*9+4,1,1)</f>
        <v>0</v>
      </c>
    </row>
    <row r="185" spans="1:7" x14ac:dyDescent="0.25">
      <c r="A185" s="26">
        <v>7</v>
      </c>
      <c r="B185" s="144">
        <v>31</v>
      </c>
      <c r="C185" s="16">
        <f t="shared" si="3"/>
        <v>44203</v>
      </c>
      <c r="D185" s="136">
        <f ca="1">OFFSET('Caja Bar'!B$1,$B185,($A185-1)*9+4,1,1)</f>
        <v>0</v>
      </c>
      <c r="E185" s="137">
        <f ca="1">OFFSET('Caja Bar'!C$1,$B185,($A185-1)*9+4,1,1)</f>
        <v>0</v>
      </c>
      <c r="F185" s="137">
        <f ca="1">OFFSET('Caja Bar'!D$1,$B185,($A185-1)*9+4,1,1)</f>
        <v>0</v>
      </c>
      <c r="G185" s="138">
        <f ca="1">OFFSET('Caja Bar'!E$1,$B185,($A185-1)*9+4,1,1)</f>
        <v>0</v>
      </c>
    </row>
    <row r="186" spans="1:7" x14ac:dyDescent="0.25">
      <c r="A186" s="26">
        <v>7</v>
      </c>
      <c r="B186" s="144">
        <v>32</v>
      </c>
      <c r="C186" s="16">
        <f t="shared" si="3"/>
        <v>44203</v>
      </c>
      <c r="D186" s="136">
        <f ca="1">OFFSET('Caja Bar'!B$1,$B186,($A186-1)*9+4,1,1)</f>
        <v>0</v>
      </c>
      <c r="E186" s="137">
        <f ca="1">OFFSET('Caja Bar'!C$1,$B186,($A186-1)*9+4,1,1)</f>
        <v>0</v>
      </c>
      <c r="F186" s="137">
        <f ca="1">OFFSET('Caja Bar'!D$1,$B186,($A186-1)*9+4,1,1)</f>
        <v>0</v>
      </c>
      <c r="G186" s="138">
        <f ca="1">OFFSET('Caja Bar'!E$1,$B186,($A186-1)*9+4,1,1)</f>
        <v>0</v>
      </c>
    </row>
    <row r="187" spans="1:7" x14ac:dyDescent="0.25">
      <c r="A187" s="26">
        <v>7</v>
      </c>
      <c r="B187" s="144">
        <v>33</v>
      </c>
      <c r="C187" s="16">
        <f t="shared" si="3"/>
        <v>44203</v>
      </c>
      <c r="D187" s="136">
        <f ca="1">OFFSET('Caja Bar'!B$1,$B187,($A187-1)*9+4,1,1)</f>
        <v>0</v>
      </c>
      <c r="E187" s="137">
        <f ca="1">OFFSET('Caja Bar'!C$1,$B187,($A187-1)*9+4,1,1)</f>
        <v>0</v>
      </c>
      <c r="F187" s="137">
        <f ca="1">OFFSET('Caja Bar'!D$1,$B187,($A187-1)*9+4,1,1)</f>
        <v>0</v>
      </c>
      <c r="G187" s="138">
        <f ca="1">OFFSET('Caja Bar'!E$1,$B187,($A187-1)*9+4,1,1)</f>
        <v>0</v>
      </c>
    </row>
    <row r="188" spans="1:7" x14ac:dyDescent="0.25">
      <c r="A188" s="26">
        <v>7</v>
      </c>
      <c r="B188" s="144">
        <v>34</v>
      </c>
      <c r="C188" s="16">
        <f t="shared" si="3"/>
        <v>44203</v>
      </c>
      <c r="D188" s="136">
        <f ca="1">OFFSET('Caja Bar'!B$1,$B188,($A188-1)*9+4,1,1)</f>
        <v>0</v>
      </c>
      <c r="E188" s="137">
        <f ca="1">OFFSET('Caja Bar'!C$1,$B188,($A188-1)*9+4,1,1)</f>
        <v>0</v>
      </c>
      <c r="F188" s="137">
        <f ca="1">OFFSET('Caja Bar'!D$1,$B188,($A188-1)*9+4,1,1)</f>
        <v>0</v>
      </c>
      <c r="G188" s="138">
        <f ca="1">OFFSET('Caja Bar'!E$1,$B188,($A188-1)*9+4,1,1)</f>
        <v>0</v>
      </c>
    </row>
    <row r="189" spans="1:7" x14ac:dyDescent="0.25">
      <c r="A189" s="26">
        <v>7</v>
      </c>
      <c r="B189" s="144">
        <v>35</v>
      </c>
      <c r="C189" s="16">
        <f t="shared" si="3"/>
        <v>44203</v>
      </c>
      <c r="D189" s="136">
        <f ca="1">OFFSET('Caja Bar'!B$1,$B189,($A189-1)*9+4,1,1)</f>
        <v>0</v>
      </c>
      <c r="E189" s="137">
        <f ca="1">OFFSET('Caja Bar'!C$1,$B189,($A189-1)*9+4,1,1)</f>
        <v>0</v>
      </c>
      <c r="F189" s="137">
        <f ca="1">OFFSET('Caja Bar'!D$1,$B189,($A189-1)*9+4,1,1)</f>
        <v>0</v>
      </c>
      <c r="G189" s="138">
        <f ca="1">OFFSET('Caja Bar'!E$1,$B189,($A189-1)*9+4,1,1)</f>
        <v>0</v>
      </c>
    </row>
    <row r="190" spans="1:7" x14ac:dyDescent="0.25">
      <c r="A190" s="26">
        <v>7</v>
      </c>
      <c r="B190" s="144">
        <v>36</v>
      </c>
      <c r="C190" s="16">
        <f t="shared" si="3"/>
        <v>44203</v>
      </c>
      <c r="D190" s="136">
        <f ca="1">OFFSET('Caja Bar'!B$1,$B190,($A190-1)*9+4,1,1)</f>
        <v>0</v>
      </c>
      <c r="E190" s="137">
        <f ca="1">OFFSET('Caja Bar'!C$1,$B190,($A190-1)*9+4,1,1)</f>
        <v>0</v>
      </c>
      <c r="F190" s="137">
        <f ca="1">OFFSET('Caja Bar'!D$1,$B190,($A190-1)*9+4,1,1)</f>
        <v>0</v>
      </c>
      <c r="G190" s="138">
        <f ca="1">OFFSET('Caja Bar'!E$1,$B190,($A190-1)*9+4,1,1)</f>
        <v>0</v>
      </c>
    </row>
    <row r="191" spans="1:7" x14ac:dyDescent="0.25">
      <c r="A191" s="26">
        <v>8</v>
      </c>
      <c r="B191" s="144">
        <v>10</v>
      </c>
      <c r="C191" s="16">
        <f t="shared" si="3"/>
        <v>44204</v>
      </c>
      <c r="D191" s="136">
        <f ca="1">OFFSET('Caja Bar'!B$1,$B191,($A191-1)*9+4,1,1)</f>
        <v>0</v>
      </c>
      <c r="E191" s="137">
        <f ca="1">OFFSET('Caja Bar'!C$1,$B191,($A191-1)*9+4,1,1)</f>
        <v>0</v>
      </c>
      <c r="F191" s="137">
        <f ca="1">OFFSET('Caja Bar'!D$1,$B191,($A191-1)*9+4,1,1)</f>
        <v>0</v>
      </c>
      <c r="G191" s="138">
        <f ca="1">OFFSET('Caja Bar'!E$1,$B191,($A191-1)*9+4,1,1)</f>
        <v>0</v>
      </c>
    </row>
    <row r="192" spans="1:7" x14ac:dyDescent="0.25">
      <c r="A192" s="26">
        <v>8</v>
      </c>
      <c r="B192" s="144">
        <v>11</v>
      </c>
      <c r="C192" s="16">
        <f t="shared" si="3"/>
        <v>44204</v>
      </c>
      <c r="D192" s="136">
        <f ca="1">OFFSET('Caja Bar'!B$1,$B192,($A192-1)*9+4,1,1)</f>
        <v>0</v>
      </c>
      <c r="E192" s="137">
        <f ca="1">OFFSET('Caja Bar'!C$1,$B192,($A192-1)*9+4,1,1)</f>
        <v>0</v>
      </c>
      <c r="F192" s="137">
        <f ca="1">OFFSET('Caja Bar'!D$1,$B192,($A192-1)*9+4,1,1)</f>
        <v>0</v>
      </c>
      <c r="G192" s="138">
        <f ca="1">OFFSET('Caja Bar'!E$1,$B192,($A192-1)*9+4,1,1)</f>
        <v>0</v>
      </c>
    </row>
    <row r="193" spans="1:7" x14ac:dyDescent="0.25">
      <c r="A193" s="26">
        <v>8</v>
      </c>
      <c r="B193" s="144">
        <v>12</v>
      </c>
      <c r="C193" s="16">
        <f t="shared" si="3"/>
        <v>44204</v>
      </c>
      <c r="D193" s="136">
        <f ca="1">OFFSET('Caja Bar'!B$1,$B193,($A193-1)*9+4,1,1)</f>
        <v>0</v>
      </c>
      <c r="E193" s="137">
        <f ca="1">OFFSET('Caja Bar'!C$1,$B193,($A193-1)*9+4,1,1)</f>
        <v>0</v>
      </c>
      <c r="F193" s="137">
        <f ca="1">OFFSET('Caja Bar'!D$1,$B193,($A193-1)*9+4,1,1)</f>
        <v>0</v>
      </c>
      <c r="G193" s="138">
        <f ca="1">OFFSET('Caja Bar'!E$1,$B193,($A193-1)*9+4,1,1)</f>
        <v>0</v>
      </c>
    </row>
    <row r="194" spans="1:7" x14ac:dyDescent="0.25">
      <c r="A194" s="26">
        <v>8</v>
      </c>
      <c r="B194" s="144">
        <v>13</v>
      </c>
      <c r="C194" s="16">
        <f t="shared" si="3"/>
        <v>44204</v>
      </c>
      <c r="D194" s="136">
        <f ca="1">OFFSET('Caja Bar'!B$1,$B194,($A194-1)*9+4,1,1)</f>
        <v>0</v>
      </c>
      <c r="E194" s="137">
        <f ca="1">OFFSET('Caja Bar'!C$1,$B194,($A194-1)*9+4,1,1)</f>
        <v>0</v>
      </c>
      <c r="F194" s="137">
        <f ca="1">OFFSET('Caja Bar'!D$1,$B194,($A194-1)*9+4,1,1)</f>
        <v>0</v>
      </c>
      <c r="G194" s="138">
        <f ca="1">OFFSET('Caja Bar'!E$1,$B194,($A194-1)*9+4,1,1)</f>
        <v>0</v>
      </c>
    </row>
    <row r="195" spans="1:7" x14ac:dyDescent="0.25">
      <c r="A195" s="26">
        <v>8</v>
      </c>
      <c r="B195" s="144">
        <v>14</v>
      </c>
      <c r="C195" s="16">
        <f t="shared" si="3"/>
        <v>44204</v>
      </c>
      <c r="D195" s="136">
        <f ca="1">OFFSET('Caja Bar'!B$1,$B195,($A195-1)*9+4,1,1)</f>
        <v>0</v>
      </c>
      <c r="E195" s="137">
        <f ca="1">OFFSET('Caja Bar'!C$1,$B195,($A195-1)*9+4,1,1)</f>
        <v>0</v>
      </c>
      <c r="F195" s="137">
        <f ca="1">OFFSET('Caja Bar'!D$1,$B195,($A195-1)*9+4,1,1)</f>
        <v>0</v>
      </c>
      <c r="G195" s="138">
        <f ca="1">OFFSET('Caja Bar'!E$1,$B195,($A195-1)*9+4,1,1)</f>
        <v>0</v>
      </c>
    </row>
    <row r="196" spans="1:7" x14ac:dyDescent="0.25">
      <c r="A196" s="26">
        <v>8</v>
      </c>
      <c r="B196" s="144">
        <v>15</v>
      </c>
      <c r="C196" s="16">
        <f t="shared" si="3"/>
        <v>44204</v>
      </c>
      <c r="D196" s="136">
        <f ca="1">OFFSET('Caja Bar'!B$1,$B196,($A196-1)*9+4,1,1)</f>
        <v>0</v>
      </c>
      <c r="E196" s="137">
        <f ca="1">OFFSET('Caja Bar'!C$1,$B196,($A196-1)*9+4,1,1)</f>
        <v>0</v>
      </c>
      <c r="F196" s="137">
        <f ca="1">OFFSET('Caja Bar'!D$1,$B196,($A196-1)*9+4,1,1)</f>
        <v>0</v>
      </c>
      <c r="G196" s="138">
        <f ca="1">OFFSET('Caja Bar'!E$1,$B196,($A196-1)*9+4,1,1)</f>
        <v>0</v>
      </c>
    </row>
    <row r="197" spans="1:7" x14ac:dyDescent="0.25">
      <c r="A197" s="26">
        <v>8</v>
      </c>
      <c r="B197" s="144">
        <v>16</v>
      </c>
      <c r="C197" s="16">
        <f t="shared" si="3"/>
        <v>44204</v>
      </c>
      <c r="D197" s="136">
        <f ca="1">OFFSET('Caja Bar'!B$1,$B197,($A197-1)*9+4,1,1)</f>
        <v>0</v>
      </c>
      <c r="E197" s="137">
        <f ca="1">OFFSET('Caja Bar'!C$1,$B197,($A197-1)*9+4,1,1)</f>
        <v>0</v>
      </c>
      <c r="F197" s="137">
        <f ca="1">OFFSET('Caja Bar'!D$1,$B197,($A197-1)*9+4,1,1)</f>
        <v>0</v>
      </c>
      <c r="G197" s="138">
        <f ca="1">OFFSET('Caja Bar'!E$1,$B197,($A197-1)*9+4,1,1)</f>
        <v>0</v>
      </c>
    </row>
    <row r="198" spans="1:7" x14ac:dyDescent="0.25">
      <c r="A198" s="26">
        <v>8</v>
      </c>
      <c r="B198" s="144">
        <v>17</v>
      </c>
      <c r="C198" s="16">
        <f t="shared" si="3"/>
        <v>44204</v>
      </c>
      <c r="D198" s="136">
        <f ca="1">OFFSET('Caja Bar'!B$1,$B198,($A198-1)*9+4,1,1)</f>
        <v>0</v>
      </c>
      <c r="E198" s="137">
        <f ca="1">OFFSET('Caja Bar'!C$1,$B198,($A198-1)*9+4,1,1)</f>
        <v>0</v>
      </c>
      <c r="F198" s="137">
        <f ca="1">OFFSET('Caja Bar'!D$1,$B198,($A198-1)*9+4,1,1)</f>
        <v>0</v>
      </c>
      <c r="G198" s="138">
        <f ca="1">OFFSET('Caja Bar'!E$1,$B198,($A198-1)*9+4,1,1)</f>
        <v>0</v>
      </c>
    </row>
    <row r="199" spans="1:7" x14ac:dyDescent="0.25">
      <c r="A199" s="26">
        <v>8</v>
      </c>
      <c r="B199" s="144">
        <v>18</v>
      </c>
      <c r="C199" s="16">
        <f t="shared" si="3"/>
        <v>44204</v>
      </c>
      <c r="D199" s="136">
        <f ca="1">OFFSET('Caja Bar'!B$1,$B199,($A199-1)*9+4,1,1)</f>
        <v>0</v>
      </c>
      <c r="E199" s="137">
        <f ca="1">OFFSET('Caja Bar'!C$1,$B199,($A199-1)*9+4,1,1)</f>
        <v>0</v>
      </c>
      <c r="F199" s="137">
        <f ca="1">OFFSET('Caja Bar'!D$1,$B199,($A199-1)*9+4,1,1)</f>
        <v>0</v>
      </c>
      <c r="G199" s="138">
        <f ca="1">OFFSET('Caja Bar'!E$1,$B199,($A199-1)*9+4,1,1)</f>
        <v>0</v>
      </c>
    </row>
    <row r="200" spans="1:7" x14ac:dyDescent="0.25">
      <c r="A200" s="26">
        <v>8</v>
      </c>
      <c r="B200" s="144">
        <v>19</v>
      </c>
      <c r="C200" s="16">
        <f t="shared" si="3"/>
        <v>44204</v>
      </c>
      <c r="D200" s="136">
        <f ca="1">OFFSET('Caja Bar'!B$1,$B200,($A200-1)*9+4,1,1)</f>
        <v>0</v>
      </c>
      <c r="E200" s="137">
        <f ca="1">OFFSET('Caja Bar'!C$1,$B200,($A200-1)*9+4,1,1)</f>
        <v>0</v>
      </c>
      <c r="F200" s="137">
        <f ca="1">OFFSET('Caja Bar'!D$1,$B200,($A200-1)*9+4,1,1)</f>
        <v>0</v>
      </c>
      <c r="G200" s="138">
        <f ca="1">OFFSET('Caja Bar'!E$1,$B200,($A200-1)*9+4,1,1)</f>
        <v>0</v>
      </c>
    </row>
    <row r="201" spans="1:7" x14ac:dyDescent="0.25">
      <c r="A201" s="26">
        <v>8</v>
      </c>
      <c r="B201" s="144">
        <v>20</v>
      </c>
      <c r="C201" s="16">
        <f t="shared" si="3"/>
        <v>44204</v>
      </c>
      <c r="D201" s="136">
        <f ca="1">OFFSET('Caja Bar'!B$1,$B201,($A201-1)*9+4,1,1)</f>
        <v>0</v>
      </c>
      <c r="E201" s="137">
        <f ca="1">OFFSET('Caja Bar'!C$1,$B201,($A201-1)*9+4,1,1)</f>
        <v>0</v>
      </c>
      <c r="F201" s="137">
        <f ca="1">OFFSET('Caja Bar'!D$1,$B201,($A201-1)*9+4,1,1)</f>
        <v>0</v>
      </c>
      <c r="G201" s="138">
        <f ca="1">OFFSET('Caja Bar'!E$1,$B201,($A201-1)*9+4,1,1)</f>
        <v>0</v>
      </c>
    </row>
    <row r="202" spans="1:7" x14ac:dyDescent="0.25">
      <c r="A202" s="26">
        <v>8</v>
      </c>
      <c r="B202" s="144">
        <v>21</v>
      </c>
      <c r="C202" s="16">
        <f t="shared" si="3"/>
        <v>44204</v>
      </c>
      <c r="D202" s="136">
        <f ca="1">OFFSET('Caja Bar'!B$1,$B202,($A202-1)*9+4,1,1)</f>
        <v>0</v>
      </c>
      <c r="E202" s="137">
        <f ca="1">OFFSET('Caja Bar'!C$1,$B202,($A202-1)*9+4,1,1)</f>
        <v>0</v>
      </c>
      <c r="F202" s="137">
        <f ca="1">OFFSET('Caja Bar'!D$1,$B202,($A202-1)*9+4,1,1)</f>
        <v>0</v>
      </c>
      <c r="G202" s="138">
        <f ca="1">OFFSET('Caja Bar'!E$1,$B202,($A202-1)*9+4,1,1)</f>
        <v>0</v>
      </c>
    </row>
    <row r="203" spans="1:7" x14ac:dyDescent="0.25">
      <c r="A203" s="26">
        <v>8</v>
      </c>
      <c r="B203" s="144">
        <v>22</v>
      </c>
      <c r="C203" s="16">
        <f t="shared" si="3"/>
        <v>44204</v>
      </c>
      <c r="D203" s="136">
        <f ca="1">OFFSET('Caja Bar'!B$1,$B203,($A203-1)*9+4,1,1)</f>
        <v>0</v>
      </c>
      <c r="E203" s="137">
        <f ca="1">OFFSET('Caja Bar'!C$1,$B203,($A203-1)*9+4,1,1)</f>
        <v>0</v>
      </c>
      <c r="F203" s="137">
        <f ca="1">OFFSET('Caja Bar'!D$1,$B203,($A203-1)*9+4,1,1)</f>
        <v>0</v>
      </c>
      <c r="G203" s="138">
        <f ca="1">OFFSET('Caja Bar'!E$1,$B203,($A203-1)*9+4,1,1)</f>
        <v>0</v>
      </c>
    </row>
    <row r="204" spans="1:7" x14ac:dyDescent="0.25">
      <c r="A204" s="26">
        <v>8</v>
      </c>
      <c r="B204" s="144">
        <v>23</v>
      </c>
      <c r="C204" s="16">
        <f t="shared" si="3"/>
        <v>44204</v>
      </c>
      <c r="D204" s="136">
        <f ca="1">OFFSET('Caja Bar'!B$1,$B204,($A204-1)*9+4,1,1)</f>
        <v>0</v>
      </c>
      <c r="E204" s="137">
        <f ca="1">OFFSET('Caja Bar'!C$1,$B204,($A204-1)*9+4,1,1)</f>
        <v>0</v>
      </c>
      <c r="F204" s="137">
        <f ca="1">OFFSET('Caja Bar'!D$1,$B204,($A204-1)*9+4,1,1)</f>
        <v>0</v>
      </c>
      <c r="G204" s="138">
        <f ca="1">OFFSET('Caja Bar'!E$1,$B204,($A204-1)*9+4,1,1)</f>
        <v>0</v>
      </c>
    </row>
    <row r="205" spans="1:7" x14ac:dyDescent="0.25">
      <c r="A205" s="26">
        <v>8</v>
      </c>
      <c r="B205" s="144">
        <v>24</v>
      </c>
      <c r="C205" s="16">
        <f t="shared" si="3"/>
        <v>44204</v>
      </c>
      <c r="D205" s="136">
        <f ca="1">OFFSET('Caja Bar'!B$1,$B205,($A205-1)*9+4,1,1)</f>
        <v>0</v>
      </c>
      <c r="E205" s="137">
        <f ca="1">OFFSET('Caja Bar'!C$1,$B205,($A205-1)*9+4,1,1)</f>
        <v>0</v>
      </c>
      <c r="F205" s="137">
        <f ca="1">OFFSET('Caja Bar'!D$1,$B205,($A205-1)*9+4,1,1)</f>
        <v>0</v>
      </c>
      <c r="G205" s="138">
        <f ca="1">OFFSET('Caja Bar'!E$1,$B205,($A205-1)*9+4,1,1)</f>
        <v>0</v>
      </c>
    </row>
    <row r="206" spans="1:7" x14ac:dyDescent="0.25">
      <c r="A206" s="26">
        <v>8</v>
      </c>
      <c r="B206" s="144">
        <v>25</v>
      </c>
      <c r="C206" s="16">
        <f t="shared" si="3"/>
        <v>44204</v>
      </c>
      <c r="D206" s="136">
        <f ca="1">OFFSET('Caja Bar'!B$1,$B206,($A206-1)*9+4,1,1)</f>
        <v>0</v>
      </c>
      <c r="E206" s="137">
        <f ca="1">OFFSET('Caja Bar'!C$1,$B206,($A206-1)*9+4,1,1)</f>
        <v>0</v>
      </c>
      <c r="F206" s="137">
        <f ca="1">OFFSET('Caja Bar'!D$1,$B206,($A206-1)*9+4,1,1)</f>
        <v>0</v>
      </c>
      <c r="G206" s="138">
        <f ca="1">OFFSET('Caja Bar'!E$1,$B206,($A206-1)*9+4,1,1)</f>
        <v>0</v>
      </c>
    </row>
    <row r="207" spans="1:7" x14ac:dyDescent="0.25">
      <c r="A207" s="26">
        <v>8</v>
      </c>
      <c r="B207" s="144">
        <v>26</v>
      </c>
      <c r="C207" s="16">
        <f t="shared" si="3"/>
        <v>44204</v>
      </c>
      <c r="D207" s="136">
        <f ca="1">OFFSET('Caja Bar'!B$1,$B207,($A207-1)*9+4,1,1)</f>
        <v>0</v>
      </c>
      <c r="E207" s="137">
        <f ca="1">OFFSET('Caja Bar'!C$1,$B207,($A207-1)*9+4,1,1)</f>
        <v>0</v>
      </c>
      <c r="F207" s="137">
        <f ca="1">OFFSET('Caja Bar'!D$1,$B207,($A207-1)*9+4,1,1)</f>
        <v>0</v>
      </c>
      <c r="G207" s="138">
        <f ca="1">OFFSET('Caja Bar'!E$1,$B207,($A207-1)*9+4,1,1)</f>
        <v>0</v>
      </c>
    </row>
    <row r="208" spans="1:7" x14ac:dyDescent="0.25">
      <c r="A208" s="26">
        <v>8</v>
      </c>
      <c r="B208" s="144">
        <v>27</v>
      </c>
      <c r="C208" s="16">
        <f t="shared" si="3"/>
        <v>44204</v>
      </c>
      <c r="D208" s="136">
        <f ca="1">OFFSET('Caja Bar'!B$1,$B208,($A208-1)*9+4,1,1)</f>
        <v>0</v>
      </c>
      <c r="E208" s="137">
        <f ca="1">OFFSET('Caja Bar'!C$1,$B208,($A208-1)*9+4,1,1)</f>
        <v>0</v>
      </c>
      <c r="F208" s="137">
        <f ca="1">OFFSET('Caja Bar'!D$1,$B208,($A208-1)*9+4,1,1)</f>
        <v>0</v>
      </c>
      <c r="G208" s="138">
        <f ca="1">OFFSET('Caja Bar'!E$1,$B208,($A208-1)*9+4,1,1)</f>
        <v>0</v>
      </c>
    </row>
    <row r="209" spans="1:7" x14ac:dyDescent="0.25">
      <c r="A209" s="26">
        <v>8</v>
      </c>
      <c r="B209" s="144">
        <v>28</v>
      </c>
      <c r="C209" s="16">
        <f t="shared" si="3"/>
        <v>44204</v>
      </c>
      <c r="D209" s="136">
        <f ca="1">OFFSET('Caja Bar'!B$1,$B209,($A209-1)*9+4,1,1)</f>
        <v>0</v>
      </c>
      <c r="E209" s="137">
        <f ca="1">OFFSET('Caja Bar'!C$1,$B209,($A209-1)*9+4,1,1)</f>
        <v>0</v>
      </c>
      <c r="F209" s="137">
        <f ca="1">OFFSET('Caja Bar'!D$1,$B209,($A209-1)*9+4,1,1)</f>
        <v>0</v>
      </c>
      <c r="G209" s="138">
        <f ca="1">OFFSET('Caja Bar'!E$1,$B209,($A209-1)*9+4,1,1)</f>
        <v>0</v>
      </c>
    </row>
    <row r="210" spans="1:7" x14ac:dyDescent="0.25">
      <c r="A210" s="26">
        <v>8</v>
      </c>
      <c r="B210" s="144">
        <v>29</v>
      </c>
      <c r="C210" s="16">
        <f t="shared" si="3"/>
        <v>44204</v>
      </c>
      <c r="D210" s="136">
        <f ca="1">OFFSET('Caja Bar'!B$1,$B210,($A210-1)*9+4,1,1)</f>
        <v>0</v>
      </c>
      <c r="E210" s="137">
        <f ca="1">OFFSET('Caja Bar'!C$1,$B210,($A210-1)*9+4,1,1)</f>
        <v>0</v>
      </c>
      <c r="F210" s="137">
        <f ca="1">OFFSET('Caja Bar'!D$1,$B210,($A210-1)*9+4,1,1)</f>
        <v>0</v>
      </c>
      <c r="G210" s="138">
        <f ca="1">OFFSET('Caja Bar'!E$1,$B210,($A210-1)*9+4,1,1)</f>
        <v>0</v>
      </c>
    </row>
    <row r="211" spans="1:7" x14ac:dyDescent="0.25">
      <c r="A211" s="26">
        <v>8</v>
      </c>
      <c r="B211" s="144">
        <v>30</v>
      </c>
      <c r="C211" s="16">
        <f t="shared" si="3"/>
        <v>44204</v>
      </c>
      <c r="D211" s="136">
        <f ca="1">OFFSET('Caja Bar'!B$1,$B211,($A211-1)*9+4,1,1)</f>
        <v>0</v>
      </c>
      <c r="E211" s="137">
        <f ca="1">OFFSET('Caja Bar'!C$1,$B211,($A211-1)*9+4,1,1)</f>
        <v>0</v>
      </c>
      <c r="F211" s="137">
        <f ca="1">OFFSET('Caja Bar'!D$1,$B211,($A211-1)*9+4,1,1)</f>
        <v>0</v>
      </c>
      <c r="G211" s="138">
        <f ca="1">OFFSET('Caja Bar'!E$1,$B211,($A211-1)*9+4,1,1)</f>
        <v>0</v>
      </c>
    </row>
    <row r="212" spans="1:7" x14ac:dyDescent="0.25">
      <c r="A212" s="26">
        <v>8</v>
      </c>
      <c r="B212" s="144">
        <v>31</v>
      </c>
      <c r="C212" s="16">
        <f t="shared" si="3"/>
        <v>44204</v>
      </c>
      <c r="D212" s="136">
        <f ca="1">OFFSET('Caja Bar'!B$1,$B212,($A212-1)*9+4,1,1)</f>
        <v>0</v>
      </c>
      <c r="E212" s="137">
        <f ca="1">OFFSET('Caja Bar'!C$1,$B212,($A212-1)*9+4,1,1)</f>
        <v>0</v>
      </c>
      <c r="F212" s="137">
        <f ca="1">OFFSET('Caja Bar'!D$1,$B212,($A212-1)*9+4,1,1)</f>
        <v>0</v>
      </c>
      <c r="G212" s="138">
        <f ca="1">OFFSET('Caja Bar'!E$1,$B212,($A212-1)*9+4,1,1)</f>
        <v>0</v>
      </c>
    </row>
    <row r="213" spans="1:7" x14ac:dyDescent="0.25">
      <c r="A213" s="26">
        <v>8</v>
      </c>
      <c r="B213" s="144">
        <v>32</v>
      </c>
      <c r="C213" s="16">
        <f t="shared" si="3"/>
        <v>44204</v>
      </c>
      <c r="D213" s="136">
        <f ca="1">OFFSET('Caja Bar'!B$1,$B213,($A213-1)*9+4,1,1)</f>
        <v>0</v>
      </c>
      <c r="E213" s="137">
        <f ca="1">OFFSET('Caja Bar'!C$1,$B213,($A213-1)*9+4,1,1)</f>
        <v>0</v>
      </c>
      <c r="F213" s="137">
        <f ca="1">OFFSET('Caja Bar'!D$1,$B213,($A213-1)*9+4,1,1)</f>
        <v>0</v>
      </c>
      <c r="G213" s="138">
        <f ca="1">OFFSET('Caja Bar'!E$1,$B213,($A213-1)*9+4,1,1)</f>
        <v>0</v>
      </c>
    </row>
    <row r="214" spans="1:7" x14ac:dyDescent="0.25">
      <c r="A214" s="26">
        <v>8</v>
      </c>
      <c r="B214" s="144">
        <v>33</v>
      </c>
      <c r="C214" s="16">
        <f t="shared" si="3"/>
        <v>44204</v>
      </c>
      <c r="D214" s="136">
        <f ca="1">OFFSET('Caja Bar'!B$1,$B214,($A214-1)*9+4,1,1)</f>
        <v>0</v>
      </c>
      <c r="E214" s="137">
        <f ca="1">OFFSET('Caja Bar'!C$1,$B214,($A214-1)*9+4,1,1)</f>
        <v>0</v>
      </c>
      <c r="F214" s="137">
        <f ca="1">OFFSET('Caja Bar'!D$1,$B214,($A214-1)*9+4,1,1)</f>
        <v>0</v>
      </c>
      <c r="G214" s="138">
        <f ca="1">OFFSET('Caja Bar'!E$1,$B214,($A214-1)*9+4,1,1)</f>
        <v>0</v>
      </c>
    </row>
    <row r="215" spans="1:7" x14ac:dyDescent="0.25">
      <c r="A215" s="26">
        <v>8</v>
      </c>
      <c r="B215" s="144">
        <v>34</v>
      </c>
      <c r="C215" s="16">
        <f t="shared" si="3"/>
        <v>44204</v>
      </c>
      <c r="D215" s="136">
        <f ca="1">OFFSET('Caja Bar'!B$1,$B215,($A215-1)*9+4,1,1)</f>
        <v>0</v>
      </c>
      <c r="E215" s="137">
        <f ca="1">OFFSET('Caja Bar'!C$1,$B215,($A215-1)*9+4,1,1)</f>
        <v>0</v>
      </c>
      <c r="F215" s="137">
        <f ca="1">OFFSET('Caja Bar'!D$1,$B215,($A215-1)*9+4,1,1)</f>
        <v>0</v>
      </c>
      <c r="G215" s="138">
        <f ca="1">OFFSET('Caja Bar'!E$1,$B215,($A215-1)*9+4,1,1)</f>
        <v>0</v>
      </c>
    </row>
    <row r="216" spans="1:7" x14ac:dyDescent="0.25">
      <c r="A216" s="26">
        <v>8</v>
      </c>
      <c r="B216" s="144">
        <v>35</v>
      </c>
      <c r="C216" s="16">
        <f t="shared" si="3"/>
        <v>44204</v>
      </c>
      <c r="D216" s="136">
        <f ca="1">OFFSET('Caja Bar'!B$1,$B216,($A216-1)*9+4,1,1)</f>
        <v>0</v>
      </c>
      <c r="E216" s="137">
        <f ca="1">OFFSET('Caja Bar'!C$1,$B216,($A216-1)*9+4,1,1)</f>
        <v>0</v>
      </c>
      <c r="F216" s="137">
        <f ca="1">OFFSET('Caja Bar'!D$1,$B216,($A216-1)*9+4,1,1)</f>
        <v>0</v>
      </c>
      <c r="G216" s="138">
        <f ca="1">OFFSET('Caja Bar'!E$1,$B216,($A216-1)*9+4,1,1)</f>
        <v>0</v>
      </c>
    </row>
    <row r="217" spans="1:7" x14ac:dyDescent="0.25">
      <c r="A217" s="26">
        <v>8</v>
      </c>
      <c r="B217" s="144">
        <v>36</v>
      </c>
      <c r="C217" s="16">
        <f t="shared" si="3"/>
        <v>44204</v>
      </c>
      <c r="D217" s="136">
        <f ca="1">OFFSET('Caja Bar'!B$1,$B217,($A217-1)*9+4,1,1)</f>
        <v>0</v>
      </c>
      <c r="E217" s="137">
        <f ca="1">OFFSET('Caja Bar'!C$1,$B217,($A217-1)*9+4,1,1)</f>
        <v>0</v>
      </c>
      <c r="F217" s="137">
        <f ca="1">OFFSET('Caja Bar'!D$1,$B217,($A217-1)*9+4,1,1)</f>
        <v>0</v>
      </c>
      <c r="G217" s="138">
        <f ca="1">OFFSET('Caja Bar'!E$1,$B217,($A217-1)*9+4,1,1)</f>
        <v>0</v>
      </c>
    </row>
    <row r="218" spans="1:7" x14ac:dyDescent="0.25">
      <c r="A218" s="26">
        <v>9</v>
      </c>
      <c r="B218" s="144">
        <v>10</v>
      </c>
      <c r="C218" s="16">
        <f t="shared" si="3"/>
        <v>44205</v>
      </c>
      <c r="D218" s="136">
        <f ca="1">OFFSET('Caja Bar'!B$1,$B218,($A218-1)*9+4,1,1)</f>
        <v>0</v>
      </c>
      <c r="E218" s="137">
        <f ca="1">OFFSET('Caja Bar'!C$1,$B218,($A218-1)*9+4,1,1)</f>
        <v>0</v>
      </c>
      <c r="F218" s="137">
        <f ca="1">OFFSET('Caja Bar'!D$1,$B218,($A218-1)*9+4,1,1)</f>
        <v>0</v>
      </c>
      <c r="G218" s="138">
        <f ca="1">OFFSET('Caja Bar'!E$1,$B218,($A218-1)*9+4,1,1)</f>
        <v>0</v>
      </c>
    </row>
    <row r="219" spans="1:7" x14ac:dyDescent="0.25">
      <c r="A219" s="26">
        <v>9</v>
      </c>
      <c r="B219" s="144">
        <v>11</v>
      </c>
      <c r="C219" s="16">
        <f t="shared" si="3"/>
        <v>44205</v>
      </c>
      <c r="D219" s="136">
        <f ca="1">OFFSET('Caja Bar'!B$1,$B219,($A219-1)*9+4,1,1)</f>
        <v>0</v>
      </c>
      <c r="E219" s="137">
        <f ca="1">OFFSET('Caja Bar'!C$1,$B219,($A219-1)*9+4,1,1)</f>
        <v>0</v>
      </c>
      <c r="F219" s="137">
        <f ca="1">OFFSET('Caja Bar'!D$1,$B219,($A219-1)*9+4,1,1)</f>
        <v>0</v>
      </c>
      <c r="G219" s="138">
        <f ca="1">OFFSET('Caja Bar'!E$1,$B219,($A219-1)*9+4,1,1)</f>
        <v>0</v>
      </c>
    </row>
    <row r="220" spans="1:7" x14ac:dyDescent="0.25">
      <c r="A220" s="26">
        <v>9</v>
      </c>
      <c r="B220" s="144">
        <v>12</v>
      </c>
      <c r="C220" s="16">
        <f t="shared" si="3"/>
        <v>44205</v>
      </c>
      <c r="D220" s="136">
        <f ca="1">OFFSET('Caja Bar'!B$1,$B220,($A220-1)*9+4,1,1)</f>
        <v>0</v>
      </c>
      <c r="E220" s="137">
        <f ca="1">OFFSET('Caja Bar'!C$1,$B220,($A220-1)*9+4,1,1)</f>
        <v>0</v>
      </c>
      <c r="F220" s="137">
        <f ca="1">OFFSET('Caja Bar'!D$1,$B220,($A220-1)*9+4,1,1)</f>
        <v>0</v>
      </c>
      <c r="G220" s="138">
        <f ca="1">OFFSET('Caja Bar'!E$1,$B220,($A220-1)*9+4,1,1)</f>
        <v>0</v>
      </c>
    </row>
    <row r="221" spans="1:7" x14ac:dyDescent="0.25">
      <c r="A221" s="26">
        <v>9</v>
      </c>
      <c r="B221" s="144">
        <v>13</v>
      </c>
      <c r="C221" s="16">
        <f t="shared" ref="C221:C284" si="4">+C194+1</f>
        <v>44205</v>
      </c>
      <c r="D221" s="136">
        <f ca="1">OFFSET('Caja Bar'!B$1,$B221,($A221-1)*9+4,1,1)</f>
        <v>0</v>
      </c>
      <c r="E221" s="137">
        <f ca="1">OFFSET('Caja Bar'!C$1,$B221,($A221-1)*9+4,1,1)</f>
        <v>0</v>
      </c>
      <c r="F221" s="137">
        <f ca="1">OFFSET('Caja Bar'!D$1,$B221,($A221-1)*9+4,1,1)</f>
        <v>0</v>
      </c>
      <c r="G221" s="138">
        <f ca="1">OFFSET('Caja Bar'!E$1,$B221,($A221-1)*9+4,1,1)</f>
        <v>0</v>
      </c>
    </row>
    <row r="222" spans="1:7" x14ac:dyDescent="0.25">
      <c r="A222" s="26">
        <v>9</v>
      </c>
      <c r="B222" s="144">
        <v>14</v>
      </c>
      <c r="C222" s="16">
        <f t="shared" si="4"/>
        <v>44205</v>
      </c>
      <c r="D222" s="136">
        <f ca="1">OFFSET('Caja Bar'!B$1,$B222,($A222-1)*9+4,1,1)</f>
        <v>0</v>
      </c>
      <c r="E222" s="137">
        <f ca="1">OFFSET('Caja Bar'!C$1,$B222,($A222-1)*9+4,1,1)</f>
        <v>0</v>
      </c>
      <c r="F222" s="137">
        <f ca="1">OFFSET('Caja Bar'!D$1,$B222,($A222-1)*9+4,1,1)</f>
        <v>0</v>
      </c>
      <c r="G222" s="138">
        <f ca="1">OFFSET('Caja Bar'!E$1,$B222,($A222-1)*9+4,1,1)</f>
        <v>0</v>
      </c>
    </row>
    <row r="223" spans="1:7" x14ac:dyDescent="0.25">
      <c r="A223" s="26">
        <v>9</v>
      </c>
      <c r="B223" s="144">
        <v>15</v>
      </c>
      <c r="C223" s="16">
        <f t="shared" si="4"/>
        <v>44205</v>
      </c>
      <c r="D223" s="136">
        <f ca="1">OFFSET('Caja Bar'!B$1,$B223,($A223-1)*9+4,1,1)</f>
        <v>0</v>
      </c>
      <c r="E223" s="137">
        <f ca="1">OFFSET('Caja Bar'!C$1,$B223,($A223-1)*9+4,1,1)</f>
        <v>0</v>
      </c>
      <c r="F223" s="137">
        <f ca="1">OFFSET('Caja Bar'!D$1,$B223,($A223-1)*9+4,1,1)</f>
        <v>0</v>
      </c>
      <c r="G223" s="138">
        <f ca="1">OFFSET('Caja Bar'!E$1,$B223,($A223-1)*9+4,1,1)</f>
        <v>0</v>
      </c>
    </row>
    <row r="224" spans="1:7" x14ac:dyDescent="0.25">
      <c r="A224" s="26">
        <v>9</v>
      </c>
      <c r="B224" s="144">
        <v>16</v>
      </c>
      <c r="C224" s="16">
        <f t="shared" si="4"/>
        <v>44205</v>
      </c>
      <c r="D224" s="136">
        <f ca="1">OFFSET('Caja Bar'!B$1,$B224,($A224-1)*9+4,1,1)</f>
        <v>0</v>
      </c>
      <c r="E224" s="137">
        <f ca="1">OFFSET('Caja Bar'!C$1,$B224,($A224-1)*9+4,1,1)</f>
        <v>0</v>
      </c>
      <c r="F224" s="137">
        <f ca="1">OFFSET('Caja Bar'!D$1,$B224,($A224-1)*9+4,1,1)</f>
        <v>0</v>
      </c>
      <c r="G224" s="138">
        <f ca="1">OFFSET('Caja Bar'!E$1,$B224,($A224-1)*9+4,1,1)</f>
        <v>0</v>
      </c>
    </row>
    <row r="225" spans="1:7" x14ac:dyDescent="0.25">
      <c r="A225" s="26">
        <v>9</v>
      </c>
      <c r="B225" s="144">
        <v>17</v>
      </c>
      <c r="C225" s="16">
        <f t="shared" si="4"/>
        <v>44205</v>
      </c>
      <c r="D225" s="136">
        <f ca="1">OFFSET('Caja Bar'!B$1,$B225,($A225-1)*9+4,1,1)</f>
        <v>0</v>
      </c>
      <c r="E225" s="137">
        <f ca="1">OFFSET('Caja Bar'!C$1,$B225,($A225-1)*9+4,1,1)</f>
        <v>0</v>
      </c>
      <c r="F225" s="137">
        <f ca="1">OFFSET('Caja Bar'!D$1,$B225,($A225-1)*9+4,1,1)</f>
        <v>0</v>
      </c>
      <c r="G225" s="138">
        <f ca="1">OFFSET('Caja Bar'!E$1,$B225,($A225-1)*9+4,1,1)</f>
        <v>0</v>
      </c>
    </row>
    <row r="226" spans="1:7" x14ac:dyDescent="0.25">
      <c r="A226" s="26">
        <v>9</v>
      </c>
      <c r="B226" s="144">
        <v>18</v>
      </c>
      <c r="C226" s="16">
        <f t="shared" si="4"/>
        <v>44205</v>
      </c>
      <c r="D226" s="136">
        <f ca="1">OFFSET('Caja Bar'!B$1,$B226,($A226-1)*9+4,1,1)</f>
        <v>0</v>
      </c>
      <c r="E226" s="137">
        <f ca="1">OFFSET('Caja Bar'!C$1,$B226,($A226-1)*9+4,1,1)</f>
        <v>0</v>
      </c>
      <c r="F226" s="137">
        <f ca="1">OFFSET('Caja Bar'!D$1,$B226,($A226-1)*9+4,1,1)</f>
        <v>0</v>
      </c>
      <c r="G226" s="138">
        <f ca="1">OFFSET('Caja Bar'!E$1,$B226,($A226-1)*9+4,1,1)</f>
        <v>0</v>
      </c>
    </row>
    <row r="227" spans="1:7" x14ac:dyDescent="0.25">
      <c r="A227" s="26">
        <v>9</v>
      </c>
      <c r="B227" s="144">
        <v>19</v>
      </c>
      <c r="C227" s="16">
        <f t="shared" si="4"/>
        <v>44205</v>
      </c>
      <c r="D227" s="136">
        <f ca="1">OFFSET('Caja Bar'!B$1,$B227,($A227-1)*9+4,1,1)</f>
        <v>0</v>
      </c>
      <c r="E227" s="137">
        <f ca="1">OFFSET('Caja Bar'!C$1,$B227,($A227-1)*9+4,1,1)</f>
        <v>0</v>
      </c>
      <c r="F227" s="137">
        <f ca="1">OFFSET('Caja Bar'!D$1,$B227,($A227-1)*9+4,1,1)</f>
        <v>0</v>
      </c>
      <c r="G227" s="138">
        <f ca="1">OFFSET('Caja Bar'!E$1,$B227,($A227-1)*9+4,1,1)</f>
        <v>0</v>
      </c>
    </row>
    <row r="228" spans="1:7" x14ac:dyDescent="0.25">
      <c r="A228" s="26">
        <v>9</v>
      </c>
      <c r="B228" s="144">
        <v>20</v>
      </c>
      <c r="C228" s="16">
        <f t="shared" si="4"/>
        <v>44205</v>
      </c>
      <c r="D228" s="136">
        <f ca="1">OFFSET('Caja Bar'!B$1,$B228,($A228-1)*9+4,1,1)</f>
        <v>0</v>
      </c>
      <c r="E228" s="137">
        <f ca="1">OFFSET('Caja Bar'!C$1,$B228,($A228-1)*9+4,1,1)</f>
        <v>0</v>
      </c>
      <c r="F228" s="137">
        <f ca="1">OFFSET('Caja Bar'!D$1,$B228,($A228-1)*9+4,1,1)</f>
        <v>0</v>
      </c>
      <c r="G228" s="138">
        <f ca="1">OFFSET('Caja Bar'!E$1,$B228,($A228-1)*9+4,1,1)</f>
        <v>0</v>
      </c>
    </row>
    <row r="229" spans="1:7" x14ac:dyDescent="0.25">
      <c r="A229" s="26">
        <v>9</v>
      </c>
      <c r="B229" s="144">
        <v>21</v>
      </c>
      <c r="C229" s="16">
        <f t="shared" si="4"/>
        <v>44205</v>
      </c>
      <c r="D229" s="136">
        <f ca="1">OFFSET('Caja Bar'!B$1,$B229,($A229-1)*9+4,1,1)</f>
        <v>0</v>
      </c>
      <c r="E229" s="137">
        <f ca="1">OFFSET('Caja Bar'!C$1,$B229,($A229-1)*9+4,1,1)</f>
        <v>0</v>
      </c>
      <c r="F229" s="137">
        <f ca="1">OFFSET('Caja Bar'!D$1,$B229,($A229-1)*9+4,1,1)</f>
        <v>0</v>
      </c>
      <c r="G229" s="138">
        <f ca="1">OFFSET('Caja Bar'!E$1,$B229,($A229-1)*9+4,1,1)</f>
        <v>0</v>
      </c>
    </row>
    <row r="230" spans="1:7" x14ac:dyDescent="0.25">
      <c r="A230" s="26">
        <v>9</v>
      </c>
      <c r="B230" s="144">
        <v>22</v>
      </c>
      <c r="C230" s="16">
        <f t="shared" si="4"/>
        <v>44205</v>
      </c>
      <c r="D230" s="136">
        <f ca="1">OFFSET('Caja Bar'!B$1,$B230,($A230-1)*9+4,1,1)</f>
        <v>0</v>
      </c>
      <c r="E230" s="137">
        <f ca="1">OFFSET('Caja Bar'!C$1,$B230,($A230-1)*9+4,1,1)</f>
        <v>0</v>
      </c>
      <c r="F230" s="137">
        <f ca="1">OFFSET('Caja Bar'!D$1,$B230,($A230-1)*9+4,1,1)</f>
        <v>0</v>
      </c>
      <c r="G230" s="138">
        <f ca="1">OFFSET('Caja Bar'!E$1,$B230,($A230-1)*9+4,1,1)</f>
        <v>0</v>
      </c>
    </row>
    <row r="231" spans="1:7" x14ac:dyDescent="0.25">
      <c r="A231" s="26">
        <v>9</v>
      </c>
      <c r="B231" s="144">
        <v>23</v>
      </c>
      <c r="C231" s="16">
        <f t="shared" si="4"/>
        <v>44205</v>
      </c>
      <c r="D231" s="136">
        <f ca="1">OFFSET('Caja Bar'!B$1,$B231,($A231-1)*9+4,1,1)</f>
        <v>0</v>
      </c>
      <c r="E231" s="137">
        <f ca="1">OFFSET('Caja Bar'!C$1,$B231,($A231-1)*9+4,1,1)</f>
        <v>0</v>
      </c>
      <c r="F231" s="137">
        <f ca="1">OFFSET('Caja Bar'!D$1,$B231,($A231-1)*9+4,1,1)</f>
        <v>0</v>
      </c>
      <c r="G231" s="138">
        <f ca="1">OFFSET('Caja Bar'!E$1,$B231,($A231-1)*9+4,1,1)</f>
        <v>0</v>
      </c>
    </row>
    <row r="232" spans="1:7" x14ac:dyDescent="0.25">
      <c r="A232" s="26">
        <v>9</v>
      </c>
      <c r="B232" s="144">
        <v>24</v>
      </c>
      <c r="C232" s="16">
        <f t="shared" si="4"/>
        <v>44205</v>
      </c>
      <c r="D232" s="136">
        <f ca="1">OFFSET('Caja Bar'!B$1,$B232,($A232-1)*9+4,1,1)</f>
        <v>0</v>
      </c>
      <c r="E232" s="137">
        <f ca="1">OFFSET('Caja Bar'!C$1,$B232,($A232-1)*9+4,1,1)</f>
        <v>0</v>
      </c>
      <c r="F232" s="137">
        <f ca="1">OFFSET('Caja Bar'!D$1,$B232,($A232-1)*9+4,1,1)</f>
        <v>0</v>
      </c>
      <c r="G232" s="138">
        <f ca="1">OFFSET('Caja Bar'!E$1,$B232,($A232-1)*9+4,1,1)</f>
        <v>0</v>
      </c>
    </row>
    <row r="233" spans="1:7" x14ac:dyDescent="0.25">
      <c r="A233" s="26">
        <v>9</v>
      </c>
      <c r="B233" s="144">
        <v>25</v>
      </c>
      <c r="C233" s="16">
        <f t="shared" si="4"/>
        <v>44205</v>
      </c>
      <c r="D233" s="136">
        <f ca="1">OFFSET('Caja Bar'!B$1,$B233,($A233-1)*9+4,1,1)</f>
        <v>0</v>
      </c>
      <c r="E233" s="137">
        <f ca="1">OFFSET('Caja Bar'!C$1,$B233,($A233-1)*9+4,1,1)</f>
        <v>0</v>
      </c>
      <c r="F233" s="137">
        <f ca="1">OFFSET('Caja Bar'!D$1,$B233,($A233-1)*9+4,1,1)</f>
        <v>0</v>
      </c>
      <c r="G233" s="138">
        <f ca="1">OFFSET('Caja Bar'!E$1,$B233,($A233-1)*9+4,1,1)</f>
        <v>0</v>
      </c>
    </row>
    <row r="234" spans="1:7" x14ac:dyDescent="0.25">
      <c r="A234" s="26">
        <v>9</v>
      </c>
      <c r="B234" s="144">
        <v>26</v>
      </c>
      <c r="C234" s="16">
        <f t="shared" si="4"/>
        <v>44205</v>
      </c>
      <c r="D234" s="136">
        <f ca="1">OFFSET('Caja Bar'!B$1,$B234,($A234-1)*9+4,1,1)</f>
        <v>0</v>
      </c>
      <c r="E234" s="137">
        <f ca="1">OFFSET('Caja Bar'!C$1,$B234,($A234-1)*9+4,1,1)</f>
        <v>0</v>
      </c>
      <c r="F234" s="137">
        <f ca="1">OFFSET('Caja Bar'!D$1,$B234,($A234-1)*9+4,1,1)</f>
        <v>0</v>
      </c>
      <c r="G234" s="138">
        <f ca="1">OFFSET('Caja Bar'!E$1,$B234,($A234-1)*9+4,1,1)</f>
        <v>0</v>
      </c>
    </row>
    <row r="235" spans="1:7" x14ac:dyDescent="0.25">
      <c r="A235" s="26">
        <v>9</v>
      </c>
      <c r="B235" s="144">
        <v>27</v>
      </c>
      <c r="C235" s="16">
        <f t="shared" si="4"/>
        <v>44205</v>
      </c>
      <c r="D235" s="136">
        <f ca="1">OFFSET('Caja Bar'!B$1,$B235,($A235-1)*9+4,1,1)</f>
        <v>0</v>
      </c>
      <c r="E235" s="137">
        <f ca="1">OFFSET('Caja Bar'!C$1,$B235,($A235-1)*9+4,1,1)</f>
        <v>0</v>
      </c>
      <c r="F235" s="137">
        <f ca="1">OFFSET('Caja Bar'!D$1,$B235,($A235-1)*9+4,1,1)</f>
        <v>0</v>
      </c>
      <c r="G235" s="138">
        <f ca="1">OFFSET('Caja Bar'!E$1,$B235,($A235-1)*9+4,1,1)</f>
        <v>0</v>
      </c>
    </row>
    <row r="236" spans="1:7" x14ac:dyDescent="0.25">
      <c r="A236" s="26">
        <v>9</v>
      </c>
      <c r="B236" s="144">
        <v>28</v>
      </c>
      <c r="C236" s="16">
        <f t="shared" si="4"/>
        <v>44205</v>
      </c>
      <c r="D236" s="136">
        <f ca="1">OFFSET('Caja Bar'!B$1,$B236,($A236-1)*9+4,1,1)</f>
        <v>0</v>
      </c>
      <c r="E236" s="137">
        <f ca="1">OFFSET('Caja Bar'!C$1,$B236,($A236-1)*9+4,1,1)</f>
        <v>0</v>
      </c>
      <c r="F236" s="137">
        <f ca="1">OFFSET('Caja Bar'!D$1,$B236,($A236-1)*9+4,1,1)</f>
        <v>0</v>
      </c>
      <c r="G236" s="138">
        <f ca="1">OFFSET('Caja Bar'!E$1,$B236,($A236-1)*9+4,1,1)</f>
        <v>0</v>
      </c>
    </row>
    <row r="237" spans="1:7" x14ac:dyDescent="0.25">
      <c r="A237" s="26">
        <v>9</v>
      </c>
      <c r="B237" s="144">
        <v>29</v>
      </c>
      <c r="C237" s="16">
        <f t="shared" si="4"/>
        <v>44205</v>
      </c>
      <c r="D237" s="136">
        <f ca="1">OFFSET('Caja Bar'!B$1,$B237,($A237-1)*9+4,1,1)</f>
        <v>0</v>
      </c>
      <c r="E237" s="137">
        <f ca="1">OFFSET('Caja Bar'!C$1,$B237,($A237-1)*9+4,1,1)</f>
        <v>0</v>
      </c>
      <c r="F237" s="137">
        <f ca="1">OFFSET('Caja Bar'!D$1,$B237,($A237-1)*9+4,1,1)</f>
        <v>0</v>
      </c>
      <c r="G237" s="138">
        <f ca="1">OFFSET('Caja Bar'!E$1,$B237,($A237-1)*9+4,1,1)</f>
        <v>0</v>
      </c>
    </row>
    <row r="238" spans="1:7" x14ac:dyDescent="0.25">
      <c r="A238" s="26">
        <v>9</v>
      </c>
      <c r="B238" s="144">
        <v>30</v>
      </c>
      <c r="C238" s="16">
        <f t="shared" si="4"/>
        <v>44205</v>
      </c>
      <c r="D238" s="136">
        <f ca="1">OFFSET('Caja Bar'!B$1,$B238,($A238-1)*9+4,1,1)</f>
        <v>0</v>
      </c>
      <c r="E238" s="137">
        <f ca="1">OFFSET('Caja Bar'!C$1,$B238,($A238-1)*9+4,1,1)</f>
        <v>0</v>
      </c>
      <c r="F238" s="137">
        <f ca="1">OFFSET('Caja Bar'!D$1,$B238,($A238-1)*9+4,1,1)</f>
        <v>0</v>
      </c>
      <c r="G238" s="138">
        <f ca="1">OFFSET('Caja Bar'!E$1,$B238,($A238-1)*9+4,1,1)</f>
        <v>0</v>
      </c>
    </row>
    <row r="239" spans="1:7" x14ac:dyDescent="0.25">
      <c r="A239" s="26">
        <v>9</v>
      </c>
      <c r="B239" s="144">
        <v>31</v>
      </c>
      <c r="C239" s="16">
        <f t="shared" si="4"/>
        <v>44205</v>
      </c>
      <c r="D239" s="136">
        <f ca="1">OFFSET('Caja Bar'!B$1,$B239,($A239-1)*9+4,1,1)</f>
        <v>0</v>
      </c>
      <c r="E239" s="137">
        <f ca="1">OFFSET('Caja Bar'!C$1,$B239,($A239-1)*9+4,1,1)</f>
        <v>0</v>
      </c>
      <c r="F239" s="137">
        <f ca="1">OFFSET('Caja Bar'!D$1,$B239,($A239-1)*9+4,1,1)</f>
        <v>0</v>
      </c>
      <c r="G239" s="138">
        <f ca="1">OFFSET('Caja Bar'!E$1,$B239,($A239-1)*9+4,1,1)</f>
        <v>0</v>
      </c>
    </row>
    <row r="240" spans="1:7" x14ac:dyDescent="0.25">
      <c r="A240" s="26">
        <v>9</v>
      </c>
      <c r="B240" s="144">
        <v>32</v>
      </c>
      <c r="C240" s="16">
        <f t="shared" si="4"/>
        <v>44205</v>
      </c>
      <c r="D240" s="136">
        <f ca="1">OFFSET('Caja Bar'!B$1,$B240,($A240-1)*9+4,1,1)</f>
        <v>0</v>
      </c>
      <c r="E240" s="137">
        <f ca="1">OFFSET('Caja Bar'!C$1,$B240,($A240-1)*9+4,1,1)</f>
        <v>0</v>
      </c>
      <c r="F240" s="137">
        <f ca="1">OFFSET('Caja Bar'!D$1,$B240,($A240-1)*9+4,1,1)</f>
        <v>0</v>
      </c>
      <c r="G240" s="138">
        <f ca="1">OFFSET('Caja Bar'!E$1,$B240,($A240-1)*9+4,1,1)</f>
        <v>0</v>
      </c>
    </row>
    <row r="241" spans="1:7" x14ac:dyDescent="0.25">
      <c r="A241" s="26">
        <v>9</v>
      </c>
      <c r="B241" s="144">
        <v>33</v>
      </c>
      <c r="C241" s="16">
        <f t="shared" si="4"/>
        <v>44205</v>
      </c>
      <c r="D241" s="136">
        <f ca="1">OFFSET('Caja Bar'!B$1,$B241,($A241-1)*9+4,1,1)</f>
        <v>0</v>
      </c>
      <c r="E241" s="137">
        <f ca="1">OFFSET('Caja Bar'!C$1,$B241,($A241-1)*9+4,1,1)</f>
        <v>0</v>
      </c>
      <c r="F241" s="137">
        <f ca="1">OFFSET('Caja Bar'!D$1,$B241,($A241-1)*9+4,1,1)</f>
        <v>0</v>
      </c>
      <c r="G241" s="138">
        <f ca="1">OFFSET('Caja Bar'!E$1,$B241,($A241-1)*9+4,1,1)</f>
        <v>0</v>
      </c>
    </row>
    <row r="242" spans="1:7" x14ac:dyDescent="0.25">
      <c r="A242" s="26">
        <v>9</v>
      </c>
      <c r="B242" s="144">
        <v>34</v>
      </c>
      <c r="C242" s="16">
        <f t="shared" si="4"/>
        <v>44205</v>
      </c>
      <c r="D242" s="136">
        <f ca="1">OFFSET('Caja Bar'!B$1,$B242,($A242-1)*9+4,1,1)</f>
        <v>0</v>
      </c>
      <c r="E242" s="137">
        <f ca="1">OFFSET('Caja Bar'!C$1,$B242,($A242-1)*9+4,1,1)</f>
        <v>0</v>
      </c>
      <c r="F242" s="137">
        <f ca="1">OFFSET('Caja Bar'!D$1,$B242,($A242-1)*9+4,1,1)</f>
        <v>0</v>
      </c>
      <c r="G242" s="138">
        <f ca="1">OFFSET('Caja Bar'!E$1,$B242,($A242-1)*9+4,1,1)</f>
        <v>0</v>
      </c>
    </row>
    <row r="243" spans="1:7" x14ac:dyDescent="0.25">
      <c r="A243" s="26">
        <v>9</v>
      </c>
      <c r="B243" s="144">
        <v>35</v>
      </c>
      <c r="C243" s="16">
        <f t="shared" si="4"/>
        <v>44205</v>
      </c>
      <c r="D243" s="136">
        <f ca="1">OFFSET('Caja Bar'!B$1,$B243,($A243-1)*9+4,1,1)</f>
        <v>0</v>
      </c>
      <c r="E243" s="137">
        <f ca="1">OFFSET('Caja Bar'!C$1,$B243,($A243-1)*9+4,1,1)</f>
        <v>0</v>
      </c>
      <c r="F243" s="137">
        <f ca="1">OFFSET('Caja Bar'!D$1,$B243,($A243-1)*9+4,1,1)</f>
        <v>0</v>
      </c>
      <c r="G243" s="138">
        <f ca="1">OFFSET('Caja Bar'!E$1,$B243,($A243-1)*9+4,1,1)</f>
        <v>0</v>
      </c>
    </row>
    <row r="244" spans="1:7" x14ac:dyDescent="0.25">
      <c r="A244" s="26">
        <v>9</v>
      </c>
      <c r="B244" s="144">
        <v>36</v>
      </c>
      <c r="C244" s="16">
        <f t="shared" si="4"/>
        <v>44205</v>
      </c>
      <c r="D244" s="136">
        <f ca="1">OFFSET('Caja Bar'!B$1,$B244,($A244-1)*9+4,1,1)</f>
        <v>0</v>
      </c>
      <c r="E244" s="137">
        <f ca="1">OFFSET('Caja Bar'!C$1,$B244,($A244-1)*9+4,1,1)</f>
        <v>0</v>
      </c>
      <c r="F244" s="137">
        <f ca="1">OFFSET('Caja Bar'!D$1,$B244,($A244-1)*9+4,1,1)</f>
        <v>0</v>
      </c>
      <c r="G244" s="138">
        <f ca="1">OFFSET('Caja Bar'!E$1,$B244,($A244-1)*9+4,1,1)</f>
        <v>0</v>
      </c>
    </row>
    <row r="245" spans="1:7" x14ac:dyDescent="0.25">
      <c r="A245" s="26">
        <v>10</v>
      </c>
      <c r="B245" s="144">
        <v>10</v>
      </c>
      <c r="C245" s="16">
        <f t="shared" si="4"/>
        <v>44206</v>
      </c>
      <c r="D245" s="136">
        <f ca="1">OFFSET('Caja Bar'!B$1,$B245,($A245-1)*9+4,1,1)</f>
        <v>0</v>
      </c>
      <c r="E245" s="137">
        <f ca="1">OFFSET('Caja Bar'!C$1,$B245,($A245-1)*9+4,1,1)</f>
        <v>0</v>
      </c>
      <c r="F245" s="137">
        <f ca="1">OFFSET('Caja Bar'!D$1,$B245,($A245-1)*9+4,1,1)</f>
        <v>0</v>
      </c>
      <c r="G245" s="138">
        <f ca="1">OFFSET('Caja Bar'!E$1,$B245,($A245-1)*9+4,1,1)</f>
        <v>0</v>
      </c>
    </row>
    <row r="246" spans="1:7" x14ac:dyDescent="0.25">
      <c r="A246" s="26">
        <v>10</v>
      </c>
      <c r="B246" s="144">
        <v>11</v>
      </c>
      <c r="C246" s="16">
        <f t="shared" si="4"/>
        <v>44206</v>
      </c>
      <c r="D246" s="136">
        <f ca="1">OFFSET('Caja Bar'!B$1,$B246,($A246-1)*9+4,1,1)</f>
        <v>0</v>
      </c>
      <c r="E246" s="137">
        <f ca="1">OFFSET('Caja Bar'!C$1,$B246,($A246-1)*9+4,1,1)</f>
        <v>0</v>
      </c>
      <c r="F246" s="137">
        <f ca="1">OFFSET('Caja Bar'!D$1,$B246,($A246-1)*9+4,1,1)</f>
        <v>0</v>
      </c>
      <c r="G246" s="138">
        <f ca="1">OFFSET('Caja Bar'!E$1,$B246,($A246-1)*9+4,1,1)</f>
        <v>0</v>
      </c>
    </row>
    <row r="247" spans="1:7" x14ac:dyDescent="0.25">
      <c r="A247" s="26">
        <v>10</v>
      </c>
      <c r="B247" s="144">
        <v>12</v>
      </c>
      <c r="C247" s="16">
        <f t="shared" si="4"/>
        <v>44206</v>
      </c>
      <c r="D247" s="136">
        <f ca="1">OFFSET('Caja Bar'!B$1,$B247,($A247-1)*9+4,1,1)</f>
        <v>0</v>
      </c>
      <c r="E247" s="137">
        <f ca="1">OFFSET('Caja Bar'!C$1,$B247,($A247-1)*9+4,1,1)</f>
        <v>0</v>
      </c>
      <c r="F247" s="137">
        <f ca="1">OFFSET('Caja Bar'!D$1,$B247,($A247-1)*9+4,1,1)</f>
        <v>0</v>
      </c>
      <c r="G247" s="138">
        <f ca="1">OFFSET('Caja Bar'!E$1,$B247,($A247-1)*9+4,1,1)</f>
        <v>0</v>
      </c>
    </row>
    <row r="248" spans="1:7" x14ac:dyDescent="0.25">
      <c r="A248" s="26">
        <v>10</v>
      </c>
      <c r="B248" s="144">
        <v>13</v>
      </c>
      <c r="C248" s="16">
        <f t="shared" si="4"/>
        <v>44206</v>
      </c>
      <c r="D248" s="136">
        <f ca="1">OFFSET('Caja Bar'!B$1,$B248,($A248-1)*9+4,1,1)</f>
        <v>0</v>
      </c>
      <c r="E248" s="137">
        <f ca="1">OFFSET('Caja Bar'!C$1,$B248,($A248-1)*9+4,1,1)</f>
        <v>0</v>
      </c>
      <c r="F248" s="137">
        <f ca="1">OFFSET('Caja Bar'!D$1,$B248,($A248-1)*9+4,1,1)</f>
        <v>0</v>
      </c>
      <c r="G248" s="138">
        <f ca="1">OFFSET('Caja Bar'!E$1,$B248,($A248-1)*9+4,1,1)</f>
        <v>0</v>
      </c>
    </row>
    <row r="249" spans="1:7" x14ac:dyDescent="0.25">
      <c r="A249" s="26">
        <v>10</v>
      </c>
      <c r="B249" s="144">
        <v>14</v>
      </c>
      <c r="C249" s="16">
        <f t="shared" si="4"/>
        <v>44206</v>
      </c>
      <c r="D249" s="136">
        <f ca="1">OFFSET('Caja Bar'!B$1,$B249,($A249-1)*9+4,1,1)</f>
        <v>0</v>
      </c>
      <c r="E249" s="137">
        <f ca="1">OFFSET('Caja Bar'!C$1,$B249,($A249-1)*9+4,1,1)</f>
        <v>0</v>
      </c>
      <c r="F249" s="137">
        <f ca="1">OFFSET('Caja Bar'!D$1,$B249,($A249-1)*9+4,1,1)</f>
        <v>0</v>
      </c>
      <c r="G249" s="138">
        <f ca="1">OFFSET('Caja Bar'!E$1,$B249,($A249-1)*9+4,1,1)</f>
        <v>0</v>
      </c>
    </row>
    <row r="250" spans="1:7" x14ac:dyDescent="0.25">
      <c r="A250" s="26">
        <v>10</v>
      </c>
      <c r="B250" s="144">
        <v>15</v>
      </c>
      <c r="C250" s="16">
        <f t="shared" si="4"/>
        <v>44206</v>
      </c>
      <c r="D250" s="136">
        <f ca="1">OFFSET('Caja Bar'!B$1,$B250,($A250-1)*9+4,1,1)</f>
        <v>0</v>
      </c>
      <c r="E250" s="137">
        <f ca="1">OFFSET('Caja Bar'!C$1,$B250,($A250-1)*9+4,1,1)</f>
        <v>0</v>
      </c>
      <c r="F250" s="137">
        <f ca="1">OFFSET('Caja Bar'!D$1,$B250,($A250-1)*9+4,1,1)</f>
        <v>0</v>
      </c>
      <c r="G250" s="138">
        <f ca="1">OFFSET('Caja Bar'!E$1,$B250,($A250-1)*9+4,1,1)</f>
        <v>0</v>
      </c>
    </row>
    <row r="251" spans="1:7" x14ac:dyDescent="0.25">
      <c r="A251" s="26">
        <v>10</v>
      </c>
      <c r="B251" s="144">
        <v>16</v>
      </c>
      <c r="C251" s="16">
        <f t="shared" si="4"/>
        <v>44206</v>
      </c>
      <c r="D251" s="136">
        <f ca="1">OFFSET('Caja Bar'!B$1,$B251,($A251-1)*9+4,1,1)</f>
        <v>0</v>
      </c>
      <c r="E251" s="137">
        <f ca="1">OFFSET('Caja Bar'!C$1,$B251,($A251-1)*9+4,1,1)</f>
        <v>0</v>
      </c>
      <c r="F251" s="137">
        <f ca="1">OFFSET('Caja Bar'!D$1,$B251,($A251-1)*9+4,1,1)</f>
        <v>0</v>
      </c>
      <c r="G251" s="138">
        <f ca="1">OFFSET('Caja Bar'!E$1,$B251,($A251-1)*9+4,1,1)</f>
        <v>0</v>
      </c>
    </row>
    <row r="252" spans="1:7" x14ac:dyDescent="0.25">
      <c r="A252" s="26">
        <v>10</v>
      </c>
      <c r="B252" s="144">
        <v>17</v>
      </c>
      <c r="C252" s="16">
        <f t="shared" si="4"/>
        <v>44206</v>
      </c>
      <c r="D252" s="136">
        <f ca="1">OFFSET('Caja Bar'!B$1,$B252,($A252-1)*9+4,1,1)</f>
        <v>0</v>
      </c>
      <c r="E252" s="137">
        <f ca="1">OFFSET('Caja Bar'!C$1,$B252,($A252-1)*9+4,1,1)</f>
        <v>0</v>
      </c>
      <c r="F252" s="137">
        <f ca="1">OFFSET('Caja Bar'!D$1,$B252,($A252-1)*9+4,1,1)</f>
        <v>0</v>
      </c>
      <c r="G252" s="138">
        <f ca="1">OFFSET('Caja Bar'!E$1,$B252,($A252-1)*9+4,1,1)</f>
        <v>0</v>
      </c>
    </row>
    <row r="253" spans="1:7" x14ac:dyDescent="0.25">
      <c r="A253" s="26">
        <v>10</v>
      </c>
      <c r="B253" s="144">
        <v>18</v>
      </c>
      <c r="C253" s="16">
        <f t="shared" si="4"/>
        <v>44206</v>
      </c>
      <c r="D253" s="136">
        <f ca="1">OFFSET('Caja Bar'!B$1,$B253,($A253-1)*9+4,1,1)</f>
        <v>0</v>
      </c>
      <c r="E253" s="137">
        <f ca="1">OFFSET('Caja Bar'!C$1,$B253,($A253-1)*9+4,1,1)</f>
        <v>0</v>
      </c>
      <c r="F253" s="137">
        <f ca="1">OFFSET('Caja Bar'!D$1,$B253,($A253-1)*9+4,1,1)</f>
        <v>0</v>
      </c>
      <c r="G253" s="138">
        <f ca="1">OFFSET('Caja Bar'!E$1,$B253,($A253-1)*9+4,1,1)</f>
        <v>0</v>
      </c>
    </row>
    <row r="254" spans="1:7" x14ac:dyDescent="0.25">
      <c r="A254" s="26">
        <v>10</v>
      </c>
      <c r="B254" s="144">
        <v>19</v>
      </c>
      <c r="C254" s="16">
        <f t="shared" si="4"/>
        <v>44206</v>
      </c>
      <c r="D254" s="136">
        <f ca="1">OFFSET('Caja Bar'!B$1,$B254,($A254-1)*9+4,1,1)</f>
        <v>0</v>
      </c>
      <c r="E254" s="137">
        <f ca="1">OFFSET('Caja Bar'!C$1,$B254,($A254-1)*9+4,1,1)</f>
        <v>0</v>
      </c>
      <c r="F254" s="137">
        <f ca="1">OFFSET('Caja Bar'!D$1,$B254,($A254-1)*9+4,1,1)</f>
        <v>0</v>
      </c>
      <c r="G254" s="138">
        <f ca="1">OFFSET('Caja Bar'!E$1,$B254,($A254-1)*9+4,1,1)</f>
        <v>0</v>
      </c>
    </row>
    <row r="255" spans="1:7" x14ac:dyDescent="0.25">
      <c r="A255" s="26">
        <v>10</v>
      </c>
      <c r="B255" s="144">
        <v>20</v>
      </c>
      <c r="C255" s="16">
        <f t="shared" si="4"/>
        <v>44206</v>
      </c>
      <c r="D255" s="136">
        <f ca="1">OFFSET('Caja Bar'!B$1,$B255,($A255-1)*9+4,1,1)</f>
        <v>0</v>
      </c>
      <c r="E255" s="137">
        <f ca="1">OFFSET('Caja Bar'!C$1,$B255,($A255-1)*9+4,1,1)</f>
        <v>0</v>
      </c>
      <c r="F255" s="137">
        <f ca="1">OFFSET('Caja Bar'!D$1,$B255,($A255-1)*9+4,1,1)</f>
        <v>0</v>
      </c>
      <c r="G255" s="138">
        <f ca="1">OFFSET('Caja Bar'!E$1,$B255,($A255-1)*9+4,1,1)</f>
        <v>0</v>
      </c>
    </row>
    <row r="256" spans="1:7" x14ac:dyDescent="0.25">
      <c r="A256" s="26">
        <v>10</v>
      </c>
      <c r="B256" s="144">
        <v>21</v>
      </c>
      <c r="C256" s="16">
        <f t="shared" si="4"/>
        <v>44206</v>
      </c>
      <c r="D256" s="136">
        <f ca="1">OFFSET('Caja Bar'!B$1,$B256,($A256-1)*9+4,1,1)</f>
        <v>0</v>
      </c>
      <c r="E256" s="137">
        <f ca="1">OFFSET('Caja Bar'!C$1,$B256,($A256-1)*9+4,1,1)</f>
        <v>0</v>
      </c>
      <c r="F256" s="137">
        <f ca="1">OFFSET('Caja Bar'!D$1,$B256,($A256-1)*9+4,1,1)</f>
        <v>0</v>
      </c>
      <c r="G256" s="138">
        <f ca="1">OFFSET('Caja Bar'!E$1,$B256,($A256-1)*9+4,1,1)</f>
        <v>0</v>
      </c>
    </row>
    <row r="257" spans="1:7" x14ac:dyDescent="0.25">
      <c r="A257" s="26">
        <v>10</v>
      </c>
      <c r="B257" s="144">
        <v>22</v>
      </c>
      <c r="C257" s="16">
        <f t="shared" si="4"/>
        <v>44206</v>
      </c>
      <c r="D257" s="136">
        <f ca="1">OFFSET('Caja Bar'!B$1,$B257,($A257-1)*9+4,1,1)</f>
        <v>0</v>
      </c>
      <c r="E257" s="137">
        <f ca="1">OFFSET('Caja Bar'!C$1,$B257,($A257-1)*9+4,1,1)</f>
        <v>0</v>
      </c>
      <c r="F257" s="137">
        <f ca="1">OFFSET('Caja Bar'!D$1,$B257,($A257-1)*9+4,1,1)</f>
        <v>0</v>
      </c>
      <c r="G257" s="138">
        <f ca="1">OFFSET('Caja Bar'!E$1,$B257,($A257-1)*9+4,1,1)</f>
        <v>0</v>
      </c>
    </row>
    <row r="258" spans="1:7" x14ac:dyDescent="0.25">
      <c r="A258" s="26">
        <v>10</v>
      </c>
      <c r="B258" s="144">
        <v>23</v>
      </c>
      <c r="C258" s="16">
        <f t="shared" si="4"/>
        <v>44206</v>
      </c>
      <c r="D258" s="136">
        <f ca="1">OFFSET('Caja Bar'!B$1,$B258,($A258-1)*9+4,1,1)</f>
        <v>0</v>
      </c>
      <c r="E258" s="137">
        <f ca="1">OFFSET('Caja Bar'!C$1,$B258,($A258-1)*9+4,1,1)</f>
        <v>0</v>
      </c>
      <c r="F258" s="137">
        <f ca="1">OFFSET('Caja Bar'!D$1,$B258,($A258-1)*9+4,1,1)</f>
        <v>0</v>
      </c>
      <c r="G258" s="138">
        <f ca="1">OFFSET('Caja Bar'!E$1,$B258,($A258-1)*9+4,1,1)</f>
        <v>0</v>
      </c>
    </row>
    <row r="259" spans="1:7" x14ac:dyDescent="0.25">
      <c r="A259" s="26">
        <v>10</v>
      </c>
      <c r="B259" s="144">
        <v>24</v>
      </c>
      <c r="C259" s="16">
        <f t="shared" si="4"/>
        <v>44206</v>
      </c>
      <c r="D259" s="136">
        <f ca="1">OFFSET('Caja Bar'!B$1,$B259,($A259-1)*9+4,1,1)</f>
        <v>0</v>
      </c>
      <c r="E259" s="137">
        <f ca="1">OFFSET('Caja Bar'!C$1,$B259,($A259-1)*9+4,1,1)</f>
        <v>0</v>
      </c>
      <c r="F259" s="137">
        <f ca="1">OFFSET('Caja Bar'!D$1,$B259,($A259-1)*9+4,1,1)</f>
        <v>0</v>
      </c>
      <c r="G259" s="138">
        <f ca="1">OFFSET('Caja Bar'!E$1,$B259,($A259-1)*9+4,1,1)</f>
        <v>0</v>
      </c>
    </row>
    <row r="260" spans="1:7" x14ac:dyDescent="0.25">
      <c r="A260" s="26">
        <v>10</v>
      </c>
      <c r="B260" s="144">
        <v>25</v>
      </c>
      <c r="C260" s="16">
        <f t="shared" si="4"/>
        <v>44206</v>
      </c>
      <c r="D260" s="136">
        <f ca="1">OFFSET('Caja Bar'!B$1,$B260,($A260-1)*9+4,1,1)</f>
        <v>0</v>
      </c>
      <c r="E260" s="137">
        <f ca="1">OFFSET('Caja Bar'!C$1,$B260,($A260-1)*9+4,1,1)</f>
        <v>0</v>
      </c>
      <c r="F260" s="137">
        <f ca="1">OFFSET('Caja Bar'!D$1,$B260,($A260-1)*9+4,1,1)</f>
        <v>0</v>
      </c>
      <c r="G260" s="138">
        <f ca="1">OFFSET('Caja Bar'!E$1,$B260,($A260-1)*9+4,1,1)</f>
        <v>0</v>
      </c>
    </row>
    <row r="261" spans="1:7" x14ac:dyDescent="0.25">
      <c r="A261" s="26">
        <v>10</v>
      </c>
      <c r="B261" s="144">
        <v>26</v>
      </c>
      <c r="C261" s="16">
        <f t="shared" si="4"/>
        <v>44206</v>
      </c>
      <c r="D261" s="136">
        <f ca="1">OFFSET('Caja Bar'!B$1,$B261,($A261-1)*9+4,1,1)</f>
        <v>0</v>
      </c>
      <c r="E261" s="137">
        <f ca="1">OFFSET('Caja Bar'!C$1,$B261,($A261-1)*9+4,1,1)</f>
        <v>0</v>
      </c>
      <c r="F261" s="137">
        <f ca="1">OFFSET('Caja Bar'!D$1,$B261,($A261-1)*9+4,1,1)</f>
        <v>0</v>
      </c>
      <c r="G261" s="138">
        <f ca="1">OFFSET('Caja Bar'!E$1,$B261,($A261-1)*9+4,1,1)</f>
        <v>0</v>
      </c>
    </row>
    <row r="262" spans="1:7" x14ac:dyDescent="0.25">
      <c r="A262" s="26">
        <v>10</v>
      </c>
      <c r="B262" s="144">
        <v>27</v>
      </c>
      <c r="C262" s="16">
        <f t="shared" si="4"/>
        <v>44206</v>
      </c>
      <c r="D262" s="136">
        <f ca="1">OFFSET('Caja Bar'!B$1,$B262,($A262-1)*9+4,1,1)</f>
        <v>0</v>
      </c>
      <c r="E262" s="137">
        <f ca="1">OFFSET('Caja Bar'!C$1,$B262,($A262-1)*9+4,1,1)</f>
        <v>0</v>
      </c>
      <c r="F262" s="137">
        <f ca="1">OFFSET('Caja Bar'!D$1,$B262,($A262-1)*9+4,1,1)</f>
        <v>0</v>
      </c>
      <c r="G262" s="138">
        <f ca="1">OFFSET('Caja Bar'!E$1,$B262,($A262-1)*9+4,1,1)</f>
        <v>0</v>
      </c>
    </row>
    <row r="263" spans="1:7" x14ac:dyDescent="0.25">
      <c r="A263" s="26">
        <v>10</v>
      </c>
      <c r="B263" s="144">
        <v>28</v>
      </c>
      <c r="C263" s="16">
        <f t="shared" si="4"/>
        <v>44206</v>
      </c>
      <c r="D263" s="136">
        <f ca="1">OFFSET('Caja Bar'!B$1,$B263,($A263-1)*9+4,1,1)</f>
        <v>0</v>
      </c>
      <c r="E263" s="137">
        <f ca="1">OFFSET('Caja Bar'!C$1,$B263,($A263-1)*9+4,1,1)</f>
        <v>0</v>
      </c>
      <c r="F263" s="137">
        <f ca="1">OFFSET('Caja Bar'!D$1,$B263,($A263-1)*9+4,1,1)</f>
        <v>0</v>
      </c>
      <c r="G263" s="138">
        <f ca="1">OFFSET('Caja Bar'!E$1,$B263,($A263-1)*9+4,1,1)</f>
        <v>0</v>
      </c>
    </row>
    <row r="264" spans="1:7" x14ac:dyDescent="0.25">
      <c r="A264" s="26">
        <v>10</v>
      </c>
      <c r="B264" s="144">
        <v>29</v>
      </c>
      <c r="C264" s="16">
        <f t="shared" si="4"/>
        <v>44206</v>
      </c>
      <c r="D264" s="136">
        <f ca="1">OFFSET('Caja Bar'!B$1,$B264,($A264-1)*9+4,1,1)</f>
        <v>0</v>
      </c>
      <c r="E264" s="137">
        <f ca="1">OFFSET('Caja Bar'!C$1,$B264,($A264-1)*9+4,1,1)</f>
        <v>0</v>
      </c>
      <c r="F264" s="137">
        <f ca="1">OFFSET('Caja Bar'!D$1,$B264,($A264-1)*9+4,1,1)</f>
        <v>0</v>
      </c>
      <c r="G264" s="138">
        <f ca="1">OFFSET('Caja Bar'!E$1,$B264,($A264-1)*9+4,1,1)</f>
        <v>0</v>
      </c>
    </row>
    <row r="265" spans="1:7" x14ac:dyDescent="0.25">
      <c r="A265" s="26">
        <v>10</v>
      </c>
      <c r="B265" s="144">
        <v>30</v>
      </c>
      <c r="C265" s="16">
        <f t="shared" si="4"/>
        <v>44206</v>
      </c>
      <c r="D265" s="136">
        <f ca="1">OFFSET('Caja Bar'!B$1,$B265,($A265-1)*9+4,1,1)</f>
        <v>0</v>
      </c>
      <c r="E265" s="137">
        <f ca="1">OFFSET('Caja Bar'!C$1,$B265,($A265-1)*9+4,1,1)</f>
        <v>0</v>
      </c>
      <c r="F265" s="137">
        <f ca="1">OFFSET('Caja Bar'!D$1,$B265,($A265-1)*9+4,1,1)</f>
        <v>0</v>
      </c>
      <c r="G265" s="138">
        <f ca="1">OFFSET('Caja Bar'!E$1,$B265,($A265-1)*9+4,1,1)</f>
        <v>0</v>
      </c>
    </row>
    <row r="266" spans="1:7" x14ac:dyDescent="0.25">
      <c r="A266" s="26">
        <v>10</v>
      </c>
      <c r="B266" s="144">
        <v>31</v>
      </c>
      <c r="C266" s="16">
        <f t="shared" si="4"/>
        <v>44206</v>
      </c>
      <c r="D266" s="136">
        <f ca="1">OFFSET('Caja Bar'!B$1,$B266,($A266-1)*9+4,1,1)</f>
        <v>0</v>
      </c>
      <c r="E266" s="137">
        <f ca="1">OFFSET('Caja Bar'!C$1,$B266,($A266-1)*9+4,1,1)</f>
        <v>0</v>
      </c>
      <c r="F266" s="137">
        <f ca="1">OFFSET('Caja Bar'!D$1,$B266,($A266-1)*9+4,1,1)</f>
        <v>0</v>
      </c>
      <c r="G266" s="138">
        <f ca="1">OFFSET('Caja Bar'!E$1,$B266,($A266-1)*9+4,1,1)</f>
        <v>0</v>
      </c>
    </row>
    <row r="267" spans="1:7" x14ac:dyDescent="0.25">
      <c r="A267" s="26">
        <v>10</v>
      </c>
      <c r="B267" s="144">
        <v>32</v>
      </c>
      <c r="C267" s="16">
        <f t="shared" si="4"/>
        <v>44206</v>
      </c>
      <c r="D267" s="136">
        <f ca="1">OFFSET('Caja Bar'!B$1,$B267,($A267-1)*9+4,1,1)</f>
        <v>0</v>
      </c>
      <c r="E267" s="137">
        <f ca="1">OFFSET('Caja Bar'!C$1,$B267,($A267-1)*9+4,1,1)</f>
        <v>0</v>
      </c>
      <c r="F267" s="137">
        <f ca="1">OFFSET('Caja Bar'!D$1,$B267,($A267-1)*9+4,1,1)</f>
        <v>0</v>
      </c>
      <c r="G267" s="138">
        <f ca="1">OFFSET('Caja Bar'!E$1,$B267,($A267-1)*9+4,1,1)</f>
        <v>0</v>
      </c>
    </row>
    <row r="268" spans="1:7" x14ac:dyDescent="0.25">
      <c r="A268" s="26">
        <v>10</v>
      </c>
      <c r="B268" s="144">
        <v>33</v>
      </c>
      <c r="C268" s="16">
        <f t="shared" si="4"/>
        <v>44206</v>
      </c>
      <c r="D268" s="136">
        <f ca="1">OFFSET('Caja Bar'!B$1,$B268,($A268-1)*9+4,1,1)</f>
        <v>0</v>
      </c>
      <c r="E268" s="137">
        <f ca="1">OFFSET('Caja Bar'!C$1,$B268,($A268-1)*9+4,1,1)</f>
        <v>0</v>
      </c>
      <c r="F268" s="137">
        <f ca="1">OFFSET('Caja Bar'!D$1,$B268,($A268-1)*9+4,1,1)</f>
        <v>0</v>
      </c>
      <c r="G268" s="138">
        <f ca="1">OFFSET('Caja Bar'!E$1,$B268,($A268-1)*9+4,1,1)</f>
        <v>0</v>
      </c>
    </row>
    <row r="269" spans="1:7" x14ac:dyDescent="0.25">
      <c r="A269" s="26">
        <v>10</v>
      </c>
      <c r="B269" s="144">
        <v>34</v>
      </c>
      <c r="C269" s="16">
        <f t="shared" si="4"/>
        <v>44206</v>
      </c>
      <c r="D269" s="136">
        <f ca="1">OFFSET('Caja Bar'!B$1,$B269,($A269-1)*9+4,1,1)</f>
        <v>0</v>
      </c>
      <c r="E269" s="137">
        <f ca="1">OFFSET('Caja Bar'!C$1,$B269,($A269-1)*9+4,1,1)</f>
        <v>0</v>
      </c>
      <c r="F269" s="137">
        <f ca="1">OFFSET('Caja Bar'!D$1,$B269,($A269-1)*9+4,1,1)</f>
        <v>0</v>
      </c>
      <c r="G269" s="138">
        <f ca="1">OFFSET('Caja Bar'!E$1,$B269,($A269-1)*9+4,1,1)</f>
        <v>0</v>
      </c>
    </row>
    <row r="270" spans="1:7" x14ac:dyDescent="0.25">
      <c r="A270" s="26">
        <v>10</v>
      </c>
      <c r="B270" s="144">
        <v>35</v>
      </c>
      <c r="C270" s="16">
        <f t="shared" si="4"/>
        <v>44206</v>
      </c>
      <c r="D270" s="136">
        <f ca="1">OFFSET('Caja Bar'!B$1,$B270,($A270-1)*9+4,1,1)</f>
        <v>0</v>
      </c>
      <c r="E270" s="137">
        <f ca="1">OFFSET('Caja Bar'!C$1,$B270,($A270-1)*9+4,1,1)</f>
        <v>0</v>
      </c>
      <c r="F270" s="137">
        <f ca="1">OFFSET('Caja Bar'!D$1,$B270,($A270-1)*9+4,1,1)</f>
        <v>0</v>
      </c>
      <c r="G270" s="138">
        <f ca="1">OFFSET('Caja Bar'!E$1,$B270,($A270-1)*9+4,1,1)</f>
        <v>0</v>
      </c>
    </row>
    <row r="271" spans="1:7" x14ac:dyDescent="0.25">
      <c r="A271" s="26">
        <v>10</v>
      </c>
      <c r="B271" s="144">
        <v>36</v>
      </c>
      <c r="C271" s="16">
        <f t="shared" si="4"/>
        <v>44206</v>
      </c>
      <c r="D271" s="136">
        <f ca="1">OFFSET('Caja Bar'!B$1,$B271,($A271-1)*9+4,1,1)</f>
        <v>0</v>
      </c>
      <c r="E271" s="137">
        <f ca="1">OFFSET('Caja Bar'!C$1,$B271,($A271-1)*9+4,1,1)</f>
        <v>0</v>
      </c>
      <c r="F271" s="137">
        <f ca="1">OFFSET('Caja Bar'!D$1,$B271,($A271-1)*9+4,1,1)</f>
        <v>0</v>
      </c>
      <c r="G271" s="138">
        <f ca="1">OFFSET('Caja Bar'!E$1,$B271,($A271-1)*9+4,1,1)</f>
        <v>0</v>
      </c>
    </row>
    <row r="272" spans="1:7" x14ac:dyDescent="0.25">
      <c r="A272" s="26">
        <v>11</v>
      </c>
      <c r="B272" s="144">
        <v>10</v>
      </c>
      <c r="C272" s="16">
        <f t="shared" si="4"/>
        <v>44207</v>
      </c>
      <c r="D272" s="136">
        <f ca="1">OFFSET('Caja Bar'!B$1,$B272,($A272-1)*9+4,1,1)</f>
        <v>0</v>
      </c>
      <c r="E272" s="137">
        <f ca="1">OFFSET('Caja Bar'!C$1,$B272,($A272-1)*9+4,1,1)</f>
        <v>0</v>
      </c>
      <c r="F272" s="137">
        <f ca="1">OFFSET('Caja Bar'!D$1,$B272,($A272-1)*9+4,1,1)</f>
        <v>0</v>
      </c>
      <c r="G272" s="138">
        <f ca="1">OFFSET('Caja Bar'!E$1,$B272,($A272-1)*9+4,1,1)</f>
        <v>0</v>
      </c>
    </row>
    <row r="273" spans="1:7" x14ac:dyDescent="0.25">
      <c r="A273" s="26">
        <v>11</v>
      </c>
      <c r="B273" s="144">
        <v>11</v>
      </c>
      <c r="C273" s="16">
        <f t="shared" si="4"/>
        <v>44207</v>
      </c>
      <c r="D273" s="136">
        <f ca="1">OFFSET('Caja Bar'!B$1,$B273,($A273-1)*9+4,1,1)</f>
        <v>0</v>
      </c>
      <c r="E273" s="137">
        <f ca="1">OFFSET('Caja Bar'!C$1,$B273,($A273-1)*9+4,1,1)</f>
        <v>0</v>
      </c>
      <c r="F273" s="137">
        <f ca="1">OFFSET('Caja Bar'!D$1,$B273,($A273-1)*9+4,1,1)</f>
        <v>0</v>
      </c>
      <c r="G273" s="138">
        <f ca="1">OFFSET('Caja Bar'!E$1,$B273,($A273-1)*9+4,1,1)</f>
        <v>0</v>
      </c>
    </row>
    <row r="274" spans="1:7" x14ac:dyDescent="0.25">
      <c r="A274" s="26">
        <v>11</v>
      </c>
      <c r="B274" s="144">
        <v>12</v>
      </c>
      <c r="C274" s="16">
        <f t="shared" si="4"/>
        <v>44207</v>
      </c>
      <c r="D274" s="136">
        <f ca="1">OFFSET('Caja Bar'!B$1,$B274,($A274-1)*9+4,1,1)</f>
        <v>0</v>
      </c>
      <c r="E274" s="137">
        <f ca="1">OFFSET('Caja Bar'!C$1,$B274,($A274-1)*9+4,1,1)</f>
        <v>0</v>
      </c>
      <c r="F274" s="137">
        <f ca="1">OFFSET('Caja Bar'!D$1,$B274,($A274-1)*9+4,1,1)</f>
        <v>0</v>
      </c>
      <c r="G274" s="138">
        <f ca="1">OFFSET('Caja Bar'!E$1,$B274,($A274-1)*9+4,1,1)</f>
        <v>0</v>
      </c>
    </row>
    <row r="275" spans="1:7" x14ac:dyDescent="0.25">
      <c r="A275" s="26">
        <v>11</v>
      </c>
      <c r="B275" s="144">
        <v>13</v>
      </c>
      <c r="C275" s="16">
        <f t="shared" si="4"/>
        <v>44207</v>
      </c>
      <c r="D275" s="136">
        <f ca="1">OFFSET('Caja Bar'!B$1,$B275,($A275-1)*9+4,1,1)</f>
        <v>0</v>
      </c>
      <c r="E275" s="137">
        <f ca="1">OFFSET('Caja Bar'!C$1,$B275,($A275-1)*9+4,1,1)</f>
        <v>0</v>
      </c>
      <c r="F275" s="137">
        <f ca="1">OFFSET('Caja Bar'!D$1,$B275,($A275-1)*9+4,1,1)</f>
        <v>0</v>
      </c>
      <c r="G275" s="138">
        <f ca="1">OFFSET('Caja Bar'!E$1,$B275,($A275-1)*9+4,1,1)</f>
        <v>0</v>
      </c>
    </row>
    <row r="276" spans="1:7" x14ac:dyDescent="0.25">
      <c r="A276" s="26">
        <v>11</v>
      </c>
      <c r="B276" s="144">
        <v>14</v>
      </c>
      <c r="C276" s="16">
        <f t="shared" si="4"/>
        <v>44207</v>
      </c>
      <c r="D276" s="136">
        <f ca="1">OFFSET('Caja Bar'!B$1,$B276,($A276-1)*9+4,1,1)</f>
        <v>0</v>
      </c>
      <c r="E276" s="137">
        <f ca="1">OFFSET('Caja Bar'!C$1,$B276,($A276-1)*9+4,1,1)</f>
        <v>0</v>
      </c>
      <c r="F276" s="137">
        <f ca="1">OFFSET('Caja Bar'!D$1,$B276,($A276-1)*9+4,1,1)</f>
        <v>0</v>
      </c>
      <c r="G276" s="138">
        <f ca="1">OFFSET('Caja Bar'!E$1,$B276,($A276-1)*9+4,1,1)</f>
        <v>0</v>
      </c>
    </row>
    <row r="277" spans="1:7" x14ac:dyDescent="0.25">
      <c r="A277" s="26">
        <v>11</v>
      </c>
      <c r="B277" s="144">
        <v>15</v>
      </c>
      <c r="C277" s="16">
        <f t="shared" si="4"/>
        <v>44207</v>
      </c>
      <c r="D277" s="136">
        <f ca="1">OFFSET('Caja Bar'!B$1,$B277,($A277-1)*9+4,1,1)</f>
        <v>0</v>
      </c>
      <c r="E277" s="137">
        <f ca="1">OFFSET('Caja Bar'!C$1,$B277,($A277-1)*9+4,1,1)</f>
        <v>0</v>
      </c>
      <c r="F277" s="137">
        <f ca="1">OFFSET('Caja Bar'!D$1,$B277,($A277-1)*9+4,1,1)</f>
        <v>0</v>
      </c>
      <c r="G277" s="138">
        <f ca="1">OFFSET('Caja Bar'!E$1,$B277,($A277-1)*9+4,1,1)</f>
        <v>0</v>
      </c>
    </row>
    <row r="278" spans="1:7" x14ac:dyDescent="0.25">
      <c r="A278" s="26">
        <v>11</v>
      </c>
      <c r="B278" s="144">
        <v>16</v>
      </c>
      <c r="C278" s="16">
        <f t="shared" si="4"/>
        <v>44207</v>
      </c>
      <c r="D278" s="136">
        <f ca="1">OFFSET('Caja Bar'!B$1,$B278,($A278-1)*9+4,1,1)</f>
        <v>0</v>
      </c>
      <c r="E278" s="137">
        <f ca="1">OFFSET('Caja Bar'!C$1,$B278,($A278-1)*9+4,1,1)</f>
        <v>0</v>
      </c>
      <c r="F278" s="137">
        <f ca="1">OFFSET('Caja Bar'!D$1,$B278,($A278-1)*9+4,1,1)</f>
        <v>0</v>
      </c>
      <c r="G278" s="138">
        <f ca="1">OFFSET('Caja Bar'!E$1,$B278,($A278-1)*9+4,1,1)</f>
        <v>0</v>
      </c>
    </row>
    <row r="279" spans="1:7" x14ac:dyDescent="0.25">
      <c r="A279" s="26">
        <v>11</v>
      </c>
      <c r="B279" s="144">
        <v>17</v>
      </c>
      <c r="C279" s="16">
        <f t="shared" si="4"/>
        <v>44207</v>
      </c>
      <c r="D279" s="136">
        <f ca="1">OFFSET('Caja Bar'!B$1,$B279,($A279-1)*9+4,1,1)</f>
        <v>0</v>
      </c>
      <c r="E279" s="137">
        <f ca="1">OFFSET('Caja Bar'!C$1,$B279,($A279-1)*9+4,1,1)</f>
        <v>0</v>
      </c>
      <c r="F279" s="137">
        <f ca="1">OFFSET('Caja Bar'!D$1,$B279,($A279-1)*9+4,1,1)</f>
        <v>0</v>
      </c>
      <c r="G279" s="138">
        <f ca="1">OFFSET('Caja Bar'!E$1,$B279,($A279-1)*9+4,1,1)</f>
        <v>0</v>
      </c>
    </row>
    <row r="280" spans="1:7" x14ac:dyDescent="0.25">
      <c r="A280" s="26">
        <v>11</v>
      </c>
      <c r="B280" s="144">
        <v>18</v>
      </c>
      <c r="C280" s="16">
        <f t="shared" si="4"/>
        <v>44207</v>
      </c>
      <c r="D280" s="136">
        <f ca="1">OFFSET('Caja Bar'!B$1,$B280,($A280-1)*9+4,1,1)</f>
        <v>0</v>
      </c>
      <c r="E280" s="137">
        <f ca="1">OFFSET('Caja Bar'!C$1,$B280,($A280-1)*9+4,1,1)</f>
        <v>0</v>
      </c>
      <c r="F280" s="137">
        <f ca="1">OFFSET('Caja Bar'!D$1,$B280,($A280-1)*9+4,1,1)</f>
        <v>0</v>
      </c>
      <c r="G280" s="138">
        <f ca="1">OFFSET('Caja Bar'!E$1,$B280,($A280-1)*9+4,1,1)</f>
        <v>0</v>
      </c>
    </row>
    <row r="281" spans="1:7" x14ac:dyDescent="0.25">
      <c r="A281" s="26">
        <v>11</v>
      </c>
      <c r="B281" s="144">
        <v>19</v>
      </c>
      <c r="C281" s="16">
        <f t="shared" si="4"/>
        <v>44207</v>
      </c>
      <c r="D281" s="136">
        <f ca="1">OFFSET('Caja Bar'!B$1,$B281,($A281-1)*9+4,1,1)</f>
        <v>0</v>
      </c>
      <c r="E281" s="137">
        <f ca="1">OFFSET('Caja Bar'!C$1,$B281,($A281-1)*9+4,1,1)</f>
        <v>0</v>
      </c>
      <c r="F281" s="137">
        <f ca="1">OFFSET('Caja Bar'!D$1,$B281,($A281-1)*9+4,1,1)</f>
        <v>0</v>
      </c>
      <c r="G281" s="138">
        <f ca="1">OFFSET('Caja Bar'!E$1,$B281,($A281-1)*9+4,1,1)</f>
        <v>0</v>
      </c>
    </row>
    <row r="282" spans="1:7" x14ac:dyDescent="0.25">
      <c r="A282" s="26">
        <v>11</v>
      </c>
      <c r="B282" s="144">
        <v>20</v>
      </c>
      <c r="C282" s="16">
        <f t="shared" si="4"/>
        <v>44207</v>
      </c>
      <c r="D282" s="136">
        <f ca="1">OFFSET('Caja Bar'!B$1,$B282,($A282-1)*9+4,1,1)</f>
        <v>0</v>
      </c>
      <c r="E282" s="137">
        <f ca="1">OFFSET('Caja Bar'!C$1,$B282,($A282-1)*9+4,1,1)</f>
        <v>0</v>
      </c>
      <c r="F282" s="137">
        <f ca="1">OFFSET('Caja Bar'!D$1,$B282,($A282-1)*9+4,1,1)</f>
        <v>0</v>
      </c>
      <c r="G282" s="138">
        <f ca="1">OFFSET('Caja Bar'!E$1,$B282,($A282-1)*9+4,1,1)</f>
        <v>0</v>
      </c>
    </row>
    <row r="283" spans="1:7" x14ac:dyDescent="0.25">
      <c r="A283" s="26">
        <v>11</v>
      </c>
      <c r="B283" s="144">
        <v>21</v>
      </c>
      <c r="C283" s="16">
        <f t="shared" si="4"/>
        <v>44207</v>
      </c>
      <c r="D283" s="136">
        <f ca="1">OFFSET('Caja Bar'!B$1,$B283,($A283-1)*9+4,1,1)</f>
        <v>0</v>
      </c>
      <c r="E283" s="137">
        <f ca="1">OFFSET('Caja Bar'!C$1,$B283,($A283-1)*9+4,1,1)</f>
        <v>0</v>
      </c>
      <c r="F283" s="137">
        <f ca="1">OFFSET('Caja Bar'!D$1,$B283,($A283-1)*9+4,1,1)</f>
        <v>0</v>
      </c>
      <c r="G283" s="138">
        <f ca="1">OFFSET('Caja Bar'!E$1,$B283,($A283-1)*9+4,1,1)</f>
        <v>0</v>
      </c>
    </row>
    <row r="284" spans="1:7" x14ac:dyDescent="0.25">
      <c r="A284" s="26">
        <v>11</v>
      </c>
      <c r="B284" s="144">
        <v>22</v>
      </c>
      <c r="C284" s="16">
        <f t="shared" si="4"/>
        <v>44207</v>
      </c>
      <c r="D284" s="136">
        <f ca="1">OFFSET('Caja Bar'!B$1,$B284,($A284-1)*9+4,1,1)</f>
        <v>0</v>
      </c>
      <c r="E284" s="137">
        <f ca="1">OFFSET('Caja Bar'!C$1,$B284,($A284-1)*9+4,1,1)</f>
        <v>0</v>
      </c>
      <c r="F284" s="137">
        <f ca="1">OFFSET('Caja Bar'!D$1,$B284,($A284-1)*9+4,1,1)</f>
        <v>0</v>
      </c>
      <c r="G284" s="138">
        <f ca="1">OFFSET('Caja Bar'!E$1,$B284,($A284-1)*9+4,1,1)</f>
        <v>0</v>
      </c>
    </row>
    <row r="285" spans="1:7" x14ac:dyDescent="0.25">
      <c r="A285" s="26">
        <v>11</v>
      </c>
      <c r="B285" s="144">
        <v>23</v>
      </c>
      <c r="C285" s="16">
        <f t="shared" ref="C285:C348" si="5">+C258+1</f>
        <v>44207</v>
      </c>
      <c r="D285" s="136">
        <f ca="1">OFFSET('Caja Bar'!B$1,$B285,($A285-1)*9+4,1,1)</f>
        <v>0</v>
      </c>
      <c r="E285" s="137">
        <f ca="1">OFFSET('Caja Bar'!C$1,$B285,($A285-1)*9+4,1,1)</f>
        <v>0</v>
      </c>
      <c r="F285" s="137">
        <f ca="1">OFFSET('Caja Bar'!D$1,$B285,($A285-1)*9+4,1,1)</f>
        <v>0</v>
      </c>
      <c r="G285" s="138">
        <f ca="1">OFFSET('Caja Bar'!E$1,$B285,($A285-1)*9+4,1,1)</f>
        <v>0</v>
      </c>
    </row>
    <row r="286" spans="1:7" x14ac:dyDescent="0.25">
      <c r="A286" s="26">
        <v>11</v>
      </c>
      <c r="B286" s="144">
        <v>24</v>
      </c>
      <c r="C286" s="16">
        <f t="shared" si="5"/>
        <v>44207</v>
      </c>
      <c r="D286" s="136">
        <f ca="1">OFFSET('Caja Bar'!B$1,$B286,($A286-1)*9+4,1,1)</f>
        <v>0</v>
      </c>
      <c r="E286" s="137">
        <f ca="1">OFFSET('Caja Bar'!C$1,$B286,($A286-1)*9+4,1,1)</f>
        <v>0</v>
      </c>
      <c r="F286" s="137">
        <f ca="1">OFFSET('Caja Bar'!D$1,$B286,($A286-1)*9+4,1,1)</f>
        <v>0</v>
      </c>
      <c r="G286" s="138">
        <f ca="1">OFFSET('Caja Bar'!E$1,$B286,($A286-1)*9+4,1,1)</f>
        <v>0</v>
      </c>
    </row>
    <row r="287" spans="1:7" x14ac:dyDescent="0.25">
      <c r="A287" s="26">
        <v>11</v>
      </c>
      <c r="B287" s="144">
        <v>25</v>
      </c>
      <c r="C287" s="16">
        <f t="shared" si="5"/>
        <v>44207</v>
      </c>
      <c r="D287" s="136">
        <f ca="1">OFFSET('Caja Bar'!B$1,$B287,($A287-1)*9+4,1,1)</f>
        <v>0</v>
      </c>
      <c r="E287" s="137">
        <f ca="1">OFFSET('Caja Bar'!C$1,$B287,($A287-1)*9+4,1,1)</f>
        <v>0</v>
      </c>
      <c r="F287" s="137">
        <f ca="1">OFFSET('Caja Bar'!D$1,$B287,($A287-1)*9+4,1,1)</f>
        <v>0</v>
      </c>
      <c r="G287" s="138">
        <f ca="1">OFFSET('Caja Bar'!E$1,$B287,($A287-1)*9+4,1,1)</f>
        <v>0</v>
      </c>
    </row>
    <row r="288" spans="1:7" x14ac:dyDescent="0.25">
      <c r="A288" s="26">
        <v>11</v>
      </c>
      <c r="B288" s="144">
        <v>26</v>
      </c>
      <c r="C288" s="16">
        <f t="shared" si="5"/>
        <v>44207</v>
      </c>
      <c r="D288" s="136">
        <f ca="1">OFFSET('Caja Bar'!B$1,$B288,($A288-1)*9+4,1,1)</f>
        <v>0</v>
      </c>
      <c r="E288" s="137">
        <f ca="1">OFFSET('Caja Bar'!C$1,$B288,($A288-1)*9+4,1,1)</f>
        <v>0</v>
      </c>
      <c r="F288" s="137">
        <f ca="1">OFFSET('Caja Bar'!D$1,$B288,($A288-1)*9+4,1,1)</f>
        <v>0</v>
      </c>
      <c r="G288" s="138">
        <f ca="1">OFFSET('Caja Bar'!E$1,$B288,($A288-1)*9+4,1,1)</f>
        <v>0</v>
      </c>
    </row>
    <row r="289" spans="1:7" x14ac:dyDescent="0.25">
      <c r="A289" s="26">
        <v>11</v>
      </c>
      <c r="B289" s="144">
        <v>27</v>
      </c>
      <c r="C289" s="16">
        <f t="shared" si="5"/>
        <v>44207</v>
      </c>
      <c r="D289" s="136">
        <f ca="1">OFFSET('Caja Bar'!B$1,$B289,($A289-1)*9+4,1,1)</f>
        <v>0</v>
      </c>
      <c r="E289" s="137">
        <f ca="1">OFFSET('Caja Bar'!C$1,$B289,($A289-1)*9+4,1,1)</f>
        <v>0</v>
      </c>
      <c r="F289" s="137">
        <f ca="1">OFFSET('Caja Bar'!D$1,$B289,($A289-1)*9+4,1,1)</f>
        <v>0</v>
      </c>
      <c r="G289" s="138">
        <f ca="1">OFFSET('Caja Bar'!E$1,$B289,($A289-1)*9+4,1,1)</f>
        <v>0</v>
      </c>
    </row>
    <row r="290" spans="1:7" x14ac:dyDescent="0.25">
      <c r="A290" s="26">
        <v>11</v>
      </c>
      <c r="B290" s="144">
        <v>28</v>
      </c>
      <c r="C290" s="16">
        <f t="shared" si="5"/>
        <v>44207</v>
      </c>
      <c r="D290" s="136">
        <f ca="1">OFFSET('Caja Bar'!B$1,$B290,($A290-1)*9+4,1,1)</f>
        <v>0</v>
      </c>
      <c r="E290" s="137">
        <f ca="1">OFFSET('Caja Bar'!C$1,$B290,($A290-1)*9+4,1,1)</f>
        <v>0</v>
      </c>
      <c r="F290" s="137">
        <f ca="1">OFFSET('Caja Bar'!D$1,$B290,($A290-1)*9+4,1,1)</f>
        <v>0</v>
      </c>
      <c r="G290" s="138">
        <f ca="1">OFFSET('Caja Bar'!E$1,$B290,($A290-1)*9+4,1,1)</f>
        <v>0</v>
      </c>
    </row>
    <row r="291" spans="1:7" x14ac:dyDescent="0.25">
      <c r="A291" s="26">
        <v>11</v>
      </c>
      <c r="B291" s="144">
        <v>29</v>
      </c>
      <c r="C291" s="16">
        <f t="shared" si="5"/>
        <v>44207</v>
      </c>
      <c r="D291" s="136">
        <f ca="1">OFFSET('Caja Bar'!B$1,$B291,($A291-1)*9+4,1,1)</f>
        <v>0</v>
      </c>
      <c r="E291" s="137">
        <f ca="1">OFFSET('Caja Bar'!C$1,$B291,($A291-1)*9+4,1,1)</f>
        <v>0</v>
      </c>
      <c r="F291" s="137">
        <f ca="1">OFFSET('Caja Bar'!D$1,$B291,($A291-1)*9+4,1,1)</f>
        <v>0</v>
      </c>
      <c r="G291" s="138">
        <f ca="1">OFFSET('Caja Bar'!E$1,$B291,($A291-1)*9+4,1,1)</f>
        <v>0</v>
      </c>
    </row>
    <row r="292" spans="1:7" x14ac:dyDescent="0.25">
      <c r="A292" s="26">
        <v>11</v>
      </c>
      <c r="B292" s="144">
        <v>30</v>
      </c>
      <c r="C292" s="16">
        <f t="shared" si="5"/>
        <v>44207</v>
      </c>
      <c r="D292" s="136">
        <f ca="1">OFFSET('Caja Bar'!B$1,$B292,($A292-1)*9+4,1,1)</f>
        <v>0</v>
      </c>
      <c r="E292" s="137">
        <f ca="1">OFFSET('Caja Bar'!C$1,$B292,($A292-1)*9+4,1,1)</f>
        <v>0</v>
      </c>
      <c r="F292" s="137">
        <f ca="1">OFFSET('Caja Bar'!D$1,$B292,($A292-1)*9+4,1,1)</f>
        <v>0</v>
      </c>
      <c r="G292" s="138">
        <f ca="1">OFFSET('Caja Bar'!E$1,$B292,($A292-1)*9+4,1,1)</f>
        <v>0</v>
      </c>
    </row>
    <row r="293" spans="1:7" x14ac:dyDescent="0.25">
      <c r="A293" s="26">
        <v>11</v>
      </c>
      <c r="B293" s="144">
        <v>31</v>
      </c>
      <c r="C293" s="16">
        <f t="shared" si="5"/>
        <v>44207</v>
      </c>
      <c r="D293" s="136">
        <f ca="1">OFFSET('Caja Bar'!B$1,$B293,($A293-1)*9+4,1,1)</f>
        <v>0</v>
      </c>
      <c r="E293" s="137">
        <f ca="1">OFFSET('Caja Bar'!C$1,$B293,($A293-1)*9+4,1,1)</f>
        <v>0</v>
      </c>
      <c r="F293" s="137">
        <f ca="1">OFFSET('Caja Bar'!D$1,$B293,($A293-1)*9+4,1,1)</f>
        <v>0</v>
      </c>
      <c r="G293" s="138">
        <f ca="1">OFFSET('Caja Bar'!E$1,$B293,($A293-1)*9+4,1,1)</f>
        <v>0</v>
      </c>
    </row>
    <row r="294" spans="1:7" x14ac:dyDescent="0.25">
      <c r="A294" s="26">
        <v>11</v>
      </c>
      <c r="B294" s="144">
        <v>32</v>
      </c>
      <c r="C294" s="16">
        <f t="shared" si="5"/>
        <v>44207</v>
      </c>
      <c r="D294" s="136">
        <f ca="1">OFFSET('Caja Bar'!B$1,$B294,($A294-1)*9+4,1,1)</f>
        <v>0</v>
      </c>
      <c r="E294" s="137">
        <f ca="1">OFFSET('Caja Bar'!C$1,$B294,($A294-1)*9+4,1,1)</f>
        <v>0</v>
      </c>
      <c r="F294" s="137">
        <f ca="1">OFFSET('Caja Bar'!D$1,$B294,($A294-1)*9+4,1,1)</f>
        <v>0</v>
      </c>
      <c r="G294" s="138">
        <f ca="1">OFFSET('Caja Bar'!E$1,$B294,($A294-1)*9+4,1,1)</f>
        <v>0</v>
      </c>
    </row>
    <row r="295" spans="1:7" x14ac:dyDescent="0.25">
      <c r="A295" s="26">
        <v>11</v>
      </c>
      <c r="B295" s="144">
        <v>33</v>
      </c>
      <c r="C295" s="16">
        <f t="shared" si="5"/>
        <v>44207</v>
      </c>
      <c r="D295" s="136">
        <f ca="1">OFFSET('Caja Bar'!B$1,$B295,($A295-1)*9+4,1,1)</f>
        <v>0</v>
      </c>
      <c r="E295" s="137">
        <f ca="1">OFFSET('Caja Bar'!C$1,$B295,($A295-1)*9+4,1,1)</f>
        <v>0</v>
      </c>
      <c r="F295" s="137">
        <f ca="1">OFFSET('Caja Bar'!D$1,$B295,($A295-1)*9+4,1,1)</f>
        <v>0</v>
      </c>
      <c r="G295" s="138">
        <f ca="1">OFFSET('Caja Bar'!E$1,$B295,($A295-1)*9+4,1,1)</f>
        <v>0</v>
      </c>
    </row>
    <row r="296" spans="1:7" x14ac:dyDescent="0.25">
      <c r="A296" s="26">
        <v>11</v>
      </c>
      <c r="B296" s="144">
        <v>34</v>
      </c>
      <c r="C296" s="16">
        <f t="shared" si="5"/>
        <v>44207</v>
      </c>
      <c r="D296" s="136">
        <f ca="1">OFFSET('Caja Bar'!B$1,$B296,($A296-1)*9+4,1,1)</f>
        <v>0</v>
      </c>
      <c r="E296" s="137">
        <f ca="1">OFFSET('Caja Bar'!C$1,$B296,($A296-1)*9+4,1,1)</f>
        <v>0</v>
      </c>
      <c r="F296" s="137">
        <f ca="1">OFFSET('Caja Bar'!D$1,$B296,($A296-1)*9+4,1,1)</f>
        <v>0</v>
      </c>
      <c r="G296" s="138">
        <f ca="1">OFFSET('Caja Bar'!E$1,$B296,($A296-1)*9+4,1,1)</f>
        <v>0</v>
      </c>
    </row>
    <row r="297" spans="1:7" x14ac:dyDescent="0.25">
      <c r="A297" s="26">
        <v>11</v>
      </c>
      <c r="B297" s="144">
        <v>35</v>
      </c>
      <c r="C297" s="16">
        <f t="shared" si="5"/>
        <v>44207</v>
      </c>
      <c r="D297" s="136">
        <f ca="1">OFFSET('Caja Bar'!B$1,$B297,($A297-1)*9+4,1,1)</f>
        <v>0</v>
      </c>
      <c r="E297" s="137">
        <f ca="1">OFFSET('Caja Bar'!C$1,$B297,($A297-1)*9+4,1,1)</f>
        <v>0</v>
      </c>
      <c r="F297" s="137">
        <f ca="1">OFFSET('Caja Bar'!D$1,$B297,($A297-1)*9+4,1,1)</f>
        <v>0</v>
      </c>
      <c r="G297" s="138">
        <f ca="1">OFFSET('Caja Bar'!E$1,$B297,($A297-1)*9+4,1,1)</f>
        <v>0</v>
      </c>
    </row>
    <row r="298" spans="1:7" x14ac:dyDescent="0.25">
      <c r="A298" s="26">
        <v>11</v>
      </c>
      <c r="B298" s="144">
        <v>36</v>
      </c>
      <c r="C298" s="16">
        <f t="shared" si="5"/>
        <v>44207</v>
      </c>
      <c r="D298" s="136">
        <f ca="1">OFFSET('Caja Bar'!B$1,$B298,($A298-1)*9+4,1,1)</f>
        <v>0</v>
      </c>
      <c r="E298" s="137">
        <f ca="1">OFFSET('Caja Bar'!C$1,$B298,($A298-1)*9+4,1,1)</f>
        <v>0</v>
      </c>
      <c r="F298" s="137">
        <f ca="1">OFFSET('Caja Bar'!D$1,$B298,($A298-1)*9+4,1,1)</f>
        <v>0</v>
      </c>
      <c r="G298" s="138">
        <f ca="1">OFFSET('Caja Bar'!E$1,$B298,($A298-1)*9+4,1,1)</f>
        <v>0</v>
      </c>
    </row>
    <row r="299" spans="1:7" x14ac:dyDescent="0.25">
      <c r="A299" s="26">
        <v>12</v>
      </c>
      <c r="B299" s="144">
        <v>10</v>
      </c>
      <c r="C299" s="16">
        <f t="shared" si="5"/>
        <v>44208</v>
      </c>
      <c r="D299" s="136">
        <f ca="1">OFFSET('Caja Bar'!B$1,$B299,($A299-1)*9+4,1,1)</f>
        <v>0</v>
      </c>
      <c r="E299" s="137">
        <f ca="1">OFFSET('Caja Bar'!C$1,$B299,($A299-1)*9+4,1,1)</f>
        <v>0</v>
      </c>
      <c r="F299" s="137">
        <f ca="1">OFFSET('Caja Bar'!D$1,$B299,($A299-1)*9+4,1,1)</f>
        <v>0</v>
      </c>
      <c r="G299" s="138">
        <f ca="1">OFFSET('Caja Bar'!E$1,$B299,($A299-1)*9+4,1,1)</f>
        <v>0</v>
      </c>
    </row>
    <row r="300" spans="1:7" x14ac:dyDescent="0.25">
      <c r="A300" s="26">
        <v>12</v>
      </c>
      <c r="B300" s="144">
        <v>11</v>
      </c>
      <c r="C300" s="16">
        <f t="shared" si="5"/>
        <v>44208</v>
      </c>
      <c r="D300" s="136">
        <f ca="1">OFFSET('Caja Bar'!B$1,$B300,($A300-1)*9+4,1,1)</f>
        <v>0</v>
      </c>
      <c r="E300" s="137">
        <f ca="1">OFFSET('Caja Bar'!C$1,$B300,($A300-1)*9+4,1,1)</f>
        <v>0</v>
      </c>
      <c r="F300" s="137">
        <f ca="1">OFFSET('Caja Bar'!D$1,$B300,($A300-1)*9+4,1,1)</f>
        <v>0</v>
      </c>
      <c r="G300" s="138">
        <f ca="1">OFFSET('Caja Bar'!E$1,$B300,($A300-1)*9+4,1,1)</f>
        <v>0</v>
      </c>
    </row>
    <row r="301" spans="1:7" x14ac:dyDescent="0.25">
      <c r="A301" s="26">
        <v>12</v>
      </c>
      <c r="B301" s="144">
        <v>12</v>
      </c>
      <c r="C301" s="16">
        <f t="shared" si="5"/>
        <v>44208</v>
      </c>
      <c r="D301" s="136">
        <f ca="1">OFFSET('Caja Bar'!B$1,$B301,($A301-1)*9+4,1,1)</f>
        <v>0</v>
      </c>
      <c r="E301" s="137">
        <f ca="1">OFFSET('Caja Bar'!C$1,$B301,($A301-1)*9+4,1,1)</f>
        <v>0</v>
      </c>
      <c r="F301" s="137">
        <f ca="1">OFFSET('Caja Bar'!D$1,$B301,($A301-1)*9+4,1,1)</f>
        <v>0</v>
      </c>
      <c r="G301" s="138">
        <f ca="1">OFFSET('Caja Bar'!E$1,$B301,($A301-1)*9+4,1,1)</f>
        <v>0</v>
      </c>
    </row>
    <row r="302" spans="1:7" x14ac:dyDescent="0.25">
      <c r="A302" s="26">
        <v>12</v>
      </c>
      <c r="B302" s="144">
        <v>13</v>
      </c>
      <c r="C302" s="16">
        <f t="shared" si="5"/>
        <v>44208</v>
      </c>
      <c r="D302" s="136">
        <f ca="1">OFFSET('Caja Bar'!B$1,$B302,($A302-1)*9+4,1,1)</f>
        <v>0</v>
      </c>
      <c r="E302" s="137">
        <f ca="1">OFFSET('Caja Bar'!C$1,$B302,($A302-1)*9+4,1,1)</f>
        <v>0</v>
      </c>
      <c r="F302" s="137">
        <f ca="1">OFFSET('Caja Bar'!D$1,$B302,($A302-1)*9+4,1,1)</f>
        <v>0</v>
      </c>
      <c r="G302" s="138">
        <f ca="1">OFFSET('Caja Bar'!E$1,$B302,($A302-1)*9+4,1,1)</f>
        <v>0</v>
      </c>
    </row>
    <row r="303" spans="1:7" x14ac:dyDescent="0.25">
      <c r="A303" s="26">
        <v>12</v>
      </c>
      <c r="B303" s="144">
        <v>14</v>
      </c>
      <c r="C303" s="16">
        <f t="shared" si="5"/>
        <v>44208</v>
      </c>
      <c r="D303" s="136">
        <f ca="1">OFFSET('Caja Bar'!B$1,$B303,($A303-1)*9+4,1,1)</f>
        <v>0</v>
      </c>
      <c r="E303" s="137">
        <f ca="1">OFFSET('Caja Bar'!C$1,$B303,($A303-1)*9+4,1,1)</f>
        <v>0</v>
      </c>
      <c r="F303" s="137">
        <f ca="1">OFFSET('Caja Bar'!D$1,$B303,($A303-1)*9+4,1,1)</f>
        <v>0</v>
      </c>
      <c r="G303" s="138">
        <f ca="1">OFFSET('Caja Bar'!E$1,$B303,($A303-1)*9+4,1,1)</f>
        <v>0</v>
      </c>
    </row>
    <row r="304" spans="1:7" x14ac:dyDescent="0.25">
      <c r="A304" s="26">
        <v>12</v>
      </c>
      <c r="B304" s="144">
        <v>15</v>
      </c>
      <c r="C304" s="16">
        <f t="shared" si="5"/>
        <v>44208</v>
      </c>
      <c r="D304" s="136">
        <f ca="1">OFFSET('Caja Bar'!B$1,$B304,($A304-1)*9+4,1,1)</f>
        <v>0</v>
      </c>
      <c r="E304" s="137">
        <f ca="1">OFFSET('Caja Bar'!C$1,$B304,($A304-1)*9+4,1,1)</f>
        <v>0</v>
      </c>
      <c r="F304" s="137">
        <f ca="1">OFFSET('Caja Bar'!D$1,$B304,($A304-1)*9+4,1,1)</f>
        <v>0</v>
      </c>
      <c r="G304" s="138">
        <f ca="1">OFFSET('Caja Bar'!E$1,$B304,($A304-1)*9+4,1,1)</f>
        <v>0</v>
      </c>
    </row>
    <row r="305" spans="1:7" x14ac:dyDescent="0.25">
      <c r="A305" s="26">
        <v>12</v>
      </c>
      <c r="B305" s="144">
        <v>16</v>
      </c>
      <c r="C305" s="16">
        <f t="shared" si="5"/>
        <v>44208</v>
      </c>
      <c r="D305" s="136">
        <f ca="1">OFFSET('Caja Bar'!B$1,$B305,($A305-1)*9+4,1,1)</f>
        <v>0</v>
      </c>
      <c r="E305" s="137">
        <f ca="1">OFFSET('Caja Bar'!C$1,$B305,($A305-1)*9+4,1,1)</f>
        <v>0</v>
      </c>
      <c r="F305" s="137">
        <f ca="1">OFFSET('Caja Bar'!D$1,$B305,($A305-1)*9+4,1,1)</f>
        <v>0</v>
      </c>
      <c r="G305" s="138">
        <f ca="1">OFFSET('Caja Bar'!E$1,$B305,($A305-1)*9+4,1,1)</f>
        <v>0</v>
      </c>
    </row>
    <row r="306" spans="1:7" x14ac:dyDescent="0.25">
      <c r="A306" s="26">
        <v>12</v>
      </c>
      <c r="B306" s="144">
        <v>17</v>
      </c>
      <c r="C306" s="16">
        <f t="shared" si="5"/>
        <v>44208</v>
      </c>
      <c r="D306" s="136">
        <f ca="1">OFFSET('Caja Bar'!B$1,$B306,($A306-1)*9+4,1,1)</f>
        <v>0</v>
      </c>
      <c r="E306" s="137">
        <f ca="1">OFFSET('Caja Bar'!C$1,$B306,($A306-1)*9+4,1,1)</f>
        <v>0</v>
      </c>
      <c r="F306" s="137">
        <f ca="1">OFFSET('Caja Bar'!D$1,$B306,($A306-1)*9+4,1,1)</f>
        <v>0</v>
      </c>
      <c r="G306" s="138">
        <f ca="1">OFFSET('Caja Bar'!E$1,$B306,($A306-1)*9+4,1,1)</f>
        <v>0</v>
      </c>
    </row>
    <row r="307" spans="1:7" x14ac:dyDescent="0.25">
      <c r="A307" s="26">
        <v>12</v>
      </c>
      <c r="B307" s="144">
        <v>18</v>
      </c>
      <c r="C307" s="16">
        <f t="shared" si="5"/>
        <v>44208</v>
      </c>
      <c r="D307" s="136">
        <f ca="1">OFFSET('Caja Bar'!B$1,$B307,($A307-1)*9+4,1,1)</f>
        <v>0</v>
      </c>
      <c r="E307" s="137">
        <f ca="1">OFFSET('Caja Bar'!C$1,$B307,($A307-1)*9+4,1,1)</f>
        <v>0</v>
      </c>
      <c r="F307" s="137">
        <f ca="1">OFFSET('Caja Bar'!D$1,$B307,($A307-1)*9+4,1,1)</f>
        <v>0</v>
      </c>
      <c r="G307" s="138">
        <f ca="1">OFFSET('Caja Bar'!E$1,$B307,($A307-1)*9+4,1,1)</f>
        <v>0</v>
      </c>
    </row>
    <row r="308" spans="1:7" x14ac:dyDescent="0.25">
      <c r="A308" s="26">
        <v>12</v>
      </c>
      <c r="B308" s="144">
        <v>19</v>
      </c>
      <c r="C308" s="16">
        <f t="shared" si="5"/>
        <v>44208</v>
      </c>
      <c r="D308" s="136">
        <f ca="1">OFFSET('Caja Bar'!B$1,$B308,($A308-1)*9+4,1,1)</f>
        <v>0</v>
      </c>
      <c r="E308" s="137">
        <f ca="1">OFFSET('Caja Bar'!C$1,$B308,($A308-1)*9+4,1,1)</f>
        <v>0</v>
      </c>
      <c r="F308" s="137">
        <f ca="1">OFFSET('Caja Bar'!D$1,$B308,($A308-1)*9+4,1,1)</f>
        <v>0</v>
      </c>
      <c r="G308" s="138">
        <f ca="1">OFFSET('Caja Bar'!E$1,$B308,($A308-1)*9+4,1,1)</f>
        <v>0</v>
      </c>
    </row>
    <row r="309" spans="1:7" x14ac:dyDescent="0.25">
      <c r="A309" s="26">
        <v>12</v>
      </c>
      <c r="B309" s="144">
        <v>20</v>
      </c>
      <c r="C309" s="16">
        <f t="shared" si="5"/>
        <v>44208</v>
      </c>
      <c r="D309" s="136">
        <f ca="1">OFFSET('Caja Bar'!B$1,$B309,($A309-1)*9+4,1,1)</f>
        <v>0</v>
      </c>
      <c r="E309" s="137">
        <f ca="1">OFFSET('Caja Bar'!C$1,$B309,($A309-1)*9+4,1,1)</f>
        <v>0</v>
      </c>
      <c r="F309" s="137">
        <f ca="1">OFFSET('Caja Bar'!D$1,$B309,($A309-1)*9+4,1,1)</f>
        <v>0</v>
      </c>
      <c r="G309" s="138">
        <f ca="1">OFFSET('Caja Bar'!E$1,$B309,($A309-1)*9+4,1,1)</f>
        <v>0</v>
      </c>
    </row>
    <row r="310" spans="1:7" x14ac:dyDescent="0.25">
      <c r="A310" s="26">
        <v>12</v>
      </c>
      <c r="B310" s="144">
        <v>21</v>
      </c>
      <c r="C310" s="16">
        <f t="shared" si="5"/>
        <v>44208</v>
      </c>
      <c r="D310" s="136">
        <f ca="1">OFFSET('Caja Bar'!B$1,$B310,($A310-1)*9+4,1,1)</f>
        <v>0</v>
      </c>
      <c r="E310" s="137">
        <f ca="1">OFFSET('Caja Bar'!C$1,$B310,($A310-1)*9+4,1,1)</f>
        <v>0</v>
      </c>
      <c r="F310" s="137">
        <f ca="1">OFFSET('Caja Bar'!D$1,$B310,($A310-1)*9+4,1,1)</f>
        <v>0</v>
      </c>
      <c r="G310" s="138">
        <f ca="1">OFFSET('Caja Bar'!E$1,$B310,($A310-1)*9+4,1,1)</f>
        <v>0</v>
      </c>
    </row>
    <row r="311" spans="1:7" x14ac:dyDescent="0.25">
      <c r="A311" s="26">
        <v>12</v>
      </c>
      <c r="B311" s="144">
        <v>22</v>
      </c>
      <c r="C311" s="16">
        <f t="shared" si="5"/>
        <v>44208</v>
      </c>
      <c r="D311" s="136">
        <f ca="1">OFFSET('Caja Bar'!B$1,$B311,($A311-1)*9+4,1,1)</f>
        <v>0</v>
      </c>
      <c r="E311" s="137">
        <f ca="1">OFFSET('Caja Bar'!C$1,$B311,($A311-1)*9+4,1,1)</f>
        <v>0</v>
      </c>
      <c r="F311" s="137">
        <f ca="1">OFFSET('Caja Bar'!D$1,$B311,($A311-1)*9+4,1,1)</f>
        <v>0</v>
      </c>
      <c r="G311" s="138">
        <f ca="1">OFFSET('Caja Bar'!E$1,$B311,($A311-1)*9+4,1,1)</f>
        <v>0</v>
      </c>
    </row>
    <row r="312" spans="1:7" x14ac:dyDescent="0.25">
      <c r="A312" s="26">
        <v>12</v>
      </c>
      <c r="B312" s="144">
        <v>23</v>
      </c>
      <c r="C312" s="16">
        <f t="shared" si="5"/>
        <v>44208</v>
      </c>
      <c r="D312" s="136">
        <f ca="1">OFFSET('Caja Bar'!B$1,$B312,($A312-1)*9+4,1,1)</f>
        <v>0</v>
      </c>
      <c r="E312" s="137">
        <f ca="1">OFFSET('Caja Bar'!C$1,$B312,($A312-1)*9+4,1,1)</f>
        <v>0</v>
      </c>
      <c r="F312" s="137">
        <f ca="1">OFFSET('Caja Bar'!D$1,$B312,($A312-1)*9+4,1,1)</f>
        <v>0</v>
      </c>
      <c r="G312" s="138">
        <f ca="1">OFFSET('Caja Bar'!E$1,$B312,($A312-1)*9+4,1,1)</f>
        <v>0</v>
      </c>
    </row>
    <row r="313" spans="1:7" x14ac:dyDescent="0.25">
      <c r="A313" s="26">
        <v>12</v>
      </c>
      <c r="B313" s="144">
        <v>24</v>
      </c>
      <c r="C313" s="16">
        <f t="shared" si="5"/>
        <v>44208</v>
      </c>
      <c r="D313" s="136">
        <f ca="1">OFFSET('Caja Bar'!B$1,$B313,($A313-1)*9+4,1,1)</f>
        <v>0</v>
      </c>
      <c r="E313" s="137">
        <f ca="1">OFFSET('Caja Bar'!C$1,$B313,($A313-1)*9+4,1,1)</f>
        <v>0</v>
      </c>
      <c r="F313" s="137">
        <f ca="1">OFFSET('Caja Bar'!D$1,$B313,($A313-1)*9+4,1,1)</f>
        <v>0</v>
      </c>
      <c r="G313" s="138">
        <f ca="1">OFFSET('Caja Bar'!E$1,$B313,($A313-1)*9+4,1,1)</f>
        <v>0</v>
      </c>
    </row>
    <row r="314" spans="1:7" x14ac:dyDescent="0.25">
      <c r="A314" s="26">
        <v>12</v>
      </c>
      <c r="B314" s="144">
        <v>25</v>
      </c>
      <c r="C314" s="16">
        <f t="shared" si="5"/>
        <v>44208</v>
      </c>
      <c r="D314" s="136">
        <f ca="1">OFFSET('Caja Bar'!B$1,$B314,($A314-1)*9+4,1,1)</f>
        <v>0</v>
      </c>
      <c r="E314" s="137">
        <f ca="1">OFFSET('Caja Bar'!C$1,$B314,($A314-1)*9+4,1,1)</f>
        <v>0</v>
      </c>
      <c r="F314" s="137">
        <f ca="1">OFFSET('Caja Bar'!D$1,$B314,($A314-1)*9+4,1,1)</f>
        <v>0</v>
      </c>
      <c r="G314" s="138">
        <f ca="1">OFFSET('Caja Bar'!E$1,$B314,($A314-1)*9+4,1,1)</f>
        <v>0</v>
      </c>
    </row>
    <row r="315" spans="1:7" x14ac:dyDescent="0.25">
      <c r="A315" s="26">
        <v>12</v>
      </c>
      <c r="B315" s="144">
        <v>26</v>
      </c>
      <c r="C315" s="16">
        <f t="shared" si="5"/>
        <v>44208</v>
      </c>
      <c r="D315" s="136">
        <f ca="1">OFFSET('Caja Bar'!B$1,$B315,($A315-1)*9+4,1,1)</f>
        <v>0</v>
      </c>
      <c r="E315" s="137">
        <f ca="1">OFFSET('Caja Bar'!C$1,$B315,($A315-1)*9+4,1,1)</f>
        <v>0</v>
      </c>
      <c r="F315" s="137">
        <f ca="1">OFFSET('Caja Bar'!D$1,$B315,($A315-1)*9+4,1,1)</f>
        <v>0</v>
      </c>
      <c r="G315" s="138">
        <f ca="1">OFFSET('Caja Bar'!E$1,$B315,($A315-1)*9+4,1,1)</f>
        <v>0</v>
      </c>
    </row>
    <row r="316" spans="1:7" x14ac:dyDescent="0.25">
      <c r="A316" s="26">
        <v>12</v>
      </c>
      <c r="B316" s="144">
        <v>27</v>
      </c>
      <c r="C316" s="16">
        <f t="shared" si="5"/>
        <v>44208</v>
      </c>
      <c r="D316" s="136">
        <f ca="1">OFFSET('Caja Bar'!B$1,$B316,($A316-1)*9+4,1,1)</f>
        <v>0</v>
      </c>
      <c r="E316" s="137">
        <f ca="1">OFFSET('Caja Bar'!C$1,$B316,($A316-1)*9+4,1,1)</f>
        <v>0</v>
      </c>
      <c r="F316" s="137">
        <f ca="1">OFFSET('Caja Bar'!D$1,$B316,($A316-1)*9+4,1,1)</f>
        <v>0</v>
      </c>
      <c r="G316" s="138">
        <f ca="1">OFFSET('Caja Bar'!E$1,$B316,($A316-1)*9+4,1,1)</f>
        <v>0</v>
      </c>
    </row>
    <row r="317" spans="1:7" x14ac:dyDescent="0.25">
      <c r="A317" s="26">
        <v>12</v>
      </c>
      <c r="B317" s="144">
        <v>28</v>
      </c>
      <c r="C317" s="16">
        <f t="shared" si="5"/>
        <v>44208</v>
      </c>
      <c r="D317" s="136">
        <f ca="1">OFFSET('Caja Bar'!B$1,$B317,($A317-1)*9+4,1,1)</f>
        <v>0</v>
      </c>
      <c r="E317" s="137">
        <f ca="1">OFFSET('Caja Bar'!C$1,$B317,($A317-1)*9+4,1,1)</f>
        <v>0</v>
      </c>
      <c r="F317" s="137">
        <f ca="1">OFFSET('Caja Bar'!D$1,$B317,($A317-1)*9+4,1,1)</f>
        <v>0</v>
      </c>
      <c r="G317" s="138">
        <f ca="1">OFFSET('Caja Bar'!E$1,$B317,($A317-1)*9+4,1,1)</f>
        <v>0</v>
      </c>
    </row>
    <row r="318" spans="1:7" x14ac:dyDescent="0.25">
      <c r="A318" s="26">
        <v>12</v>
      </c>
      <c r="B318" s="144">
        <v>29</v>
      </c>
      <c r="C318" s="16">
        <f t="shared" si="5"/>
        <v>44208</v>
      </c>
      <c r="D318" s="136">
        <f ca="1">OFFSET('Caja Bar'!B$1,$B318,($A318-1)*9+4,1,1)</f>
        <v>0</v>
      </c>
      <c r="E318" s="137">
        <f ca="1">OFFSET('Caja Bar'!C$1,$B318,($A318-1)*9+4,1,1)</f>
        <v>0</v>
      </c>
      <c r="F318" s="137">
        <f ca="1">OFFSET('Caja Bar'!D$1,$B318,($A318-1)*9+4,1,1)</f>
        <v>0</v>
      </c>
      <c r="G318" s="138">
        <f ca="1">OFFSET('Caja Bar'!E$1,$B318,($A318-1)*9+4,1,1)</f>
        <v>0</v>
      </c>
    </row>
    <row r="319" spans="1:7" x14ac:dyDescent="0.25">
      <c r="A319" s="26">
        <v>12</v>
      </c>
      <c r="B319" s="144">
        <v>30</v>
      </c>
      <c r="C319" s="16">
        <f t="shared" si="5"/>
        <v>44208</v>
      </c>
      <c r="D319" s="136">
        <f ca="1">OFFSET('Caja Bar'!B$1,$B319,($A319-1)*9+4,1,1)</f>
        <v>0</v>
      </c>
      <c r="E319" s="137">
        <f ca="1">OFFSET('Caja Bar'!C$1,$B319,($A319-1)*9+4,1,1)</f>
        <v>0</v>
      </c>
      <c r="F319" s="137">
        <f ca="1">OFFSET('Caja Bar'!D$1,$B319,($A319-1)*9+4,1,1)</f>
        <v>0</v>
      </c>
      <c r="G319" s="138">
        <f ca="1">OFFSET('Caja Bar'!E$1,$B319,($A319-1)*9+4,1,1)</f>
        <v>0</v>
      </c>
    </row>
    <row r="320" spans="1:7" x14ac:dyDescent="0.25">
      <c r="A320" s="26">
        <v>12</v>
      </c>
      <c r="B320" s="144">
        <v>31</v>
      </c>
      <c r="C320" s="16">
        <f t="shared" si="5"/>
        <v>44208</v>
      </c>
      <c r="D320" s="136">
        <f ca="1">OFFSET('Caja Bar'!B$1,$B320,($A320-1)*9+4,1,1)</f>
        <v>0</v>
      </c>
      <c r="E320" s="137">
        <f ca="1">OFFSET('Caja Bar'!C$1,$B320,($A320-1)*9+4,1,1)</f>
        <v>0</v>
      </c>
      <c r="F320" s="137">
        <f ca="1">OFFSET('Caja Bar'!D$1,$B320,($A320-1)*9+4,1,1)</f>
        <v>0</v>
      </c>
      <c r="G320" s="138">
        <f ca="1">OFFSET('Caja Bar'!E$1,$B320,($A320-1)*9+4,1,1)</f>
        <v>0</v>
      </c>
    </row>
    <row r="321" spans="1:7" x14ac:dyDescent="0.25">
      <c r="A321" s="26">
        <v>12</v>
      </c>
      <c r="B321" s="144">
        <v>32</v>
      </c>
      <c r="C321" s="16">
        <f t="shared" si="5"/>
        <v>44208</v>
      </c>
      <c r="D321" s="136">
        <f ca="1">OFFSET('Caja Bar'!B$1,$B321,($A321-1)*9+4,1,1)</f>
        <v>0</v>
      </c>
      <c r="E321" s="137">
        <f ca="1">OFFSET('Caja Bar'!C$1,$B321,($A321-1)*9+4,1,1)</f>
        <v>0</v>
      </c>
      <c r="F321" s="137">
        <f ca="1">OFFSET('Caja Bar'!D$1,$B321,($A321-1)*9+4,1,1)</f>
        <v>0</v>
      </c>
      <c r="G321" s="138">
        <f ca="1">OFFSET('Caja Bar'!E$1,$B321,($A321-1)*9+4,1,1)</f>
        <v>0</v>
      </c>
    </row>
    <row r="322" spans="1:7" x14ac:dyDescent="0.25">
      <c r="A322" s="26">
        <v>12</v>
      </c>
      <c r="B322" s="144">
        <v>33</v>
      </c>
      <c r="C322" s="16">
        <f t="shared" si="5"/>
        <v>44208</v>
      </c>
      <c r="D322" s="136">
        <f ca="1">OFFSET('Caja Bar'!B$1,$B322,($A322-1)*9+4,1,1)</f>
        <v>0</v>
      </c>
      <c r="E322" s="137">
        <f ca="1">OFFSET('Caja Bar'!C$1,$B322,($A322-1)*9+4,1,1)</f>
        <v>0</v>
      </c>
      <c r="F322" s="137">
        <f ca="1">OFFSET('Caja Bar'!D$1,$B322,($A322-1)*9+4,1,1)</f>
        <v>0</v>
      </c>
      <c r="G322" s="138">
        <f ca="1">OFFSET('Caja Bar'!E$1,$B322,($A322-1)*9+4,1,1)</f>
        <v>0</v>
      </c>
    </row>
    <row r="323" spans="1:7" x14ac:dyDescent="0.25">
      <c r="A323" s="26">
        <v>12</v>
      </c>
      <c r="B323" s="144">
        <v>34</v>
      </c>
      <c r="C323" s="16">
        <f t="shared" si="5"/>
        <v>44208</v>
      </c>
      <c r="D323" s="136">
        <f ca="1">OFFSET('Caja Bar'!B$1,$B323,($A323-1)*9+4,1,1)</f>
        <v>0</v>
      </c>
      <c r="E323" s="137">
        <f ca="1">OFFSET('Caja Bar'!C$1,$B323,($A323-1)*9+4,1,1)</f>
        <v>0</v>
      </c>
      <c r="F323" s="137">
        <f ca="1">OFFSET('Caja Bar'!D$1,$B323,($A323-1)*9+4,1,1)</f>
        <v>0</v>
      </c>
      <c r="G323" s="138">
        <f ca="1">OFFSET('Caja Bar'!E$1,$B323,($A323-1)*9+4,1,1)</f>
        <v>0</v>
      </c>
    </row>
    <row r="324" spans="1:7" x14ac:dyDescent="0.25">
      <c r="A324" s="26">
        <v>12</v>
      </c>
      <c r="B324" s="144">
        <v>35</v>
      </c>
      <c r="C324" s="16">
        <f t="shared" si="5"/>
        <v>44208</v>
      </c>
      <c r="D324" s="136">
        <f ca="1">OFFSET('Caja Bar'!B$1,$B324,($A324-1)*9+4,1,1)</f>
        <v>0</v>
      </c>
      <c r="E324" s="137">
        <f ca="1">OFFSET('Caja Bar'!C$1,$B324,($A324-1)*9+4,1,1)</f>
        <v>0</v>
      </c>
      <c r="F324" s="137">
        <f ca="1">OFFSET('Caja Bar'!D$1,$B324,($A324-1)*9+4,1,1)</f>
        <v>0</v>
      </c>
      <c r="G324" s="138">
        <f ca="1">OFFSET('Caja Bar'!E$1,$B324,($A324-1)*9+4,1,1)</f>
        <v>0</v>
      </c>
    </row>
    <row r="325" spans="1:7" x14ac:dyDescent="0.25">
      <c r="A325" s="26">
        <v>12</v>
      </c>
      <c r="B325" s="144">
        <v>36</v>
      </c>
      <c r="C325" s="16">
        <f t="shared" si="5"/>
        <v>44208</v>
      </c>
      <c r="D325" s="136">
        <f ca="1">OFFSET('Caja Bar'!B$1,$B325,($A325-1)*9+4,1,1)</f>
        <v>0</v>
      </c>
      <c r="E325" s="137">
        <f ca="1">OFFSET('Caja Bar'!C$1,$B325,($A325-1)*9+4,1,1)</f>
        <v>0</v>
      </c>
      <c r="F325" s="137">
        <f ca="1">OFFSET('Caja Bar'!D$1,$B325,($A325-1)*9+4,1,1)</f>
        <v>0</v>
      </c>
      <c r="G325" s="138">
        <f ca="1">OFFSET('Caja Bar'!E$1,$B325,($A325-1)*9+4,1,1)</f>
        <v>0</v>
      </c>
    </row>
    <row r="326" spans="1:7" x14ac:dyDescent="0.25">
      <c r="A326" s="26">
        <v>13</v>
      </c>
      <c r="B326" s="144">
        <v>10</v>
      </c>
      <c r="C326" s="16">
        <f t="shared" si="5"/>
        <v>44209</v>
      </c>
      <c r="D326" s="136">
        <f ca="1">OFFSET('Caja Bar'!B$1,$B326,($A326-1)*9+4,1,1)</f>
        <v>0</v>
      </c>
      <c r="E326" s="137">
        <f ca="1">OFFSET('Caja Bar'!C$1,$B326,($A326-1)*9+4,1,1)</f>
        <v>0</v>
      </c>
      <c r="F326" s="137">
        <f ca="1">OFFSET('Caja Bar'!D$1,$B326,($A326-1)*9+4,1,1)</f>
        <v>0</v>
      </c>
      <c r="G326" s="138">
        <f ca="1">OFFSET('Caja Bar'!E$1,$B326,($A326-1)*9+4,1,1)</f>
        <v>0</v>
      </c>
    </row>
    <row r="327" spans="1:7" x14ac:dyDescent="0.25">
      <c r="A327" s="26">
        <v>13</v>
      </c>
      <c r="B327" s="144">
        <v>11</v>
      </c>
      <c r="C327" s="16">
        <f t="shared" si="5"/>
        <v>44209</v>
      </c>
      <c r="D327" s="136">
        <f ca="1">OFFSET('Caja Bar'!B$1,$B327,($A327-1)*9+4,1,1)</f>
        <v>0</v>
      </c>
      <c r="E327" s="137">
        <f ca="1">OFFSET('Caja Bar'!C$1,$B327,($A327-1)*9+4,1,1)</f>
        <v>0</v>
      </c>
      <c r="F327" s="137">
        <f ca="1">OFFSET('Caja Bar'!D$1,$B327,($A327-1)*9+4,1,1)</f>
        <v>0</v>
      </c>
      <c r="G327" s="138">
        <f ca="1">OFFSET('Caja Bar'!E$1,$B327,($A327-1)*9+4,1,1)</f>
        <v>0</v>
      </c>
    </row>
    <row r="328" spans="1:7" x14ac:dyDescent="0.25">
      <c r="A328" s="26">
        <v>13</v>
      </c>
      <c r="B328" s="144">
        <v>12</v>
      </c>
      <c r="C328" s="16">
        <f t="shared" si="5"/>
        <v>44209</v>
      </c>
      <c r="D328" s="136">
        <f ca="1">OFFSET('Caja Bar'!B$1,$B328,($A328-1)*9+4,1,1)</f>
        <v>0</v>
      </c>
      <c r="E328" s="137">
        <f ca="1">OFFSET('Caja Bar'!C$1,$B328,($A328-1)*9+4,1,1)</f>
        <v>0</v>
      </c>
      <c r="F328" s="137">
        <f ca="1">OFFSET('Caja Bar'!D$1,$B328,($A328-1)*9+4,1,1)</f>
        <v>0</v>
      </c>
      <c r="G328" s="138">
        <f ca="1">OFFSET('Caja Bar'!E$1,$B328,($A328-1)*9+4,1,1)</f>
        <v>0</v>
      </c>
    </row>
    <row r="329" spans="1:7" x14ac:dyDescent="0.25">
      <c r="A329" s="26">
        <v>13</v>
      </c>
      <c r="B329" s="144">
        <v>13</v>
      </c>
      <c r="C329" s="16">
        <f t="shared" si="5"/>
        <v>44209</v>
      </c>
      <c r="D329" s="136">
        <f ca="1">OFFSET('Caja Bar'!B$1,$B329,($A329-1)*9+4,1,1)</f>
        <v>0</v>
      </c>
      <c r="E329" s="137">
        <f ca="1">OFFSET('Caja Bar'!C$1,$B329,($A329-1)*9+4,1,1)</f>
        <v>0</v>
      </c>
      <c r="F329" s="137">
        <f ca="1">OFFSET('Caja Bar'!D$1,$B329,($A329-1)*9+4,1,1)</f>
        <v>0</v>
      </c>
      <c r="G329" s="138">
        <f ca="1">OFFSET('Caja Bar'!E$1,$B329,($A329-1)*9+4,1,1)</f>
        <v>0</v>
      </c>
    </row>
    <row r="330" spans="1:7" x14ac:dyDescent="0.25">
      <c r="A330" s="26">
        <v>13</v>
      </c>
      <c r="B330" s="144">
        <v>14</v>
      </c>
      <c r="C330" s="16">
        <f t="shared" si="5"/>
        <v>44209</v>
      </c>
      <c r="D330" s="136">
        <f ca="1">OFFSET('Caja Bar'!B$1,$B330,($A330-1)*9+4,1,1)</f>
        <v>0</v>
      </c>
      <c r="E330" s="137">
        <f ca="1">OFFSET('Caja Bar'!C$1,$B330,($A330-1)*9+4,1,1)</f>
        <v>0</v>
      </c>
      <c r="F330" s="137">
        <f ca="1">OFFSET('Caja Bar'!D$1,$B330,($A330-1)*9+4,1,1)</f>
        <v>0</v>
      </c>
      <c r="G330" s="138">
        <f ca="1">OFFSET('Caja Bar'!E$1,$B330,($A330-1)*9+4,1,1)</f>
        <v>0</v>
      </c>
    </row>
    <row r="331" spans="1:7" x14ac:dyDescent="0.25">
      <c r="A331" s="26">
        <v>13</v>
      </c>
      <c r="B331" s="144">
        <v>15</v>
      </c>
      <c r="C331" s="16">
        <f t="shared" si="5"/>
        <v>44209</v>
      </c>
      <c r="D331" s="136">
        <f ca="1">OFFSET('Caja Bar'!B$1,$B331,($A331-1)*9+4,1,1)</f>
        <v>0</v>
      </c>
      <c r="E331" s="137">
        <f ca="1">OFFSET('Caja Bar'!C$1,$B331,($A331-1)*9+4,1,1)</f>
        <v>0</v>
      </c>
      <c r="F331" s="137">
        <f ca="1">OFFSET('Caja Bar'!D$1,$B331,($A331-1)*9+4,1,1)</f>
        <v>0</v>
      </c>
      <c r="G331" s="138">
        <f ca="1">OFFSET('Caja Bar'!E$1,$B331,($A331-1)*9+4,1,1)</f>
        <v>0</v>
      </c>
    </row>
    <row r="332" spans="1:7" x14ac:dyDescent="0.25">
      <c r="A332" s="26">
        <v>13</v>
      </c>
      <c r="B332" s="144">
        <v>16</v>
      </c>
      <c r="C332" s="16">
        <f t="shared" si="5"/>
        <v>44209</v>
      </c>
      <c r="D332" s="136">
        <f ca="1">OFFSET('Caja Bar'!B$1,$B332,($A332-1)*9+4,1,1)</f>
        <v>0</v>
      </c>
      <c r="E332" s="137">
        <f ca="1">OFFSET('Caja Bar'!C$1,$B332,($A332-1)*9+4,1,1)</f>
        <v>0</v>
      </c>
      <c r="F332" s="137">
        <f ca="1">OFFSET('Caja Bar'!D$1,$B332,($A332-1)*9+4,1,1)</f>
        <v>0</v>
      </c>
      <c r="G332" s="138">
        <f ca="1">OFFSET('Caja Bar'!E$1,$B332,($A332-1)*9+4,1,1)</f>
        <v>0</v>
      </c>
    </row>
    <row r="333" spans="1:7" x14ac:dyDescent="0.25">
      <c r="A333" s="26">
        <v>13</v>
      </c>
      <c r="B333" s="144">
        <v>17</v>
      </c>
      <c r="C333" s="16">
        <f t="shared" si="5"/>
        <v>44209</v>
      </c>
      <c r="D333" s="136">
        <f ca="1">OFFSET('Caja Bar'!B$1,$B333,($A333-1)*9+4,1,1)</f>
        <v>0</v>
      </c>
      <c r="E333" s="137">
        <f ca="1">OFFSET('Caja Bar'!C$1,$B333,($A333-1)*9+4,1,1)</f>
        <v>0</v>
      </c>
      <c r="F333" s="137">
        <f ca="1">OFFSET('Caja Bar'!D$1,$B333,($A333-1)*9+4,1,1)</f>
        <v>0</v>
      </c>
      <c r="G333" s="138">
        <f ca="1">OFFSET('Caja Bar'!E$1,$B333,($A333-1)*9+4,1,1)</f>
        <v>0</v>
      </c>
    </row>
    <row r="334" spans="1:7" x14ac:dyDescent="0.25">
      <c r="A334" s="26">
        <v>13</v>
      </c>
      <c r="B334" s="144">
        <v>18</v>
      </c>
      <c r="C334" s="16">
        <f t="shared" si="5"/>
        <v>44209</v>
      </c>
      <c r="D334" s="136">
        <f ca="1">OFFSET('Caja Bar'!B$1,$B334,($A334-1)*9+4,1,1)</f>
        <v>0</v>
      </c>
      <c r="E334" s="137">
        <f ca="1">OFFSET('Caja Bar'!C$1,$B334,($A334-1)*9+4,1,1)</f>
        <v>0</v>
      </c>
      <c r="F334" s="137">
        <f ca="1">OFFSET('Caja Bar'!D$1,$B334,($A334-1)*9+4,1,1)</f>
        <v>0</v>
      </c>
      <c r="G334" s="138">
        <f ca="1">OFFSET('Caja Bar'!E$1,$B334,($A334-1)*9+4,1,1)</f>
        <v>0</v>
      </c>
    </row>
    <row r="335" spans="1:7" x14ac:dyDescent="0.25">
      <c r="A335" s="26">
        <v>13</v>
      </c>
      <c r="B335" s="144">
        <v>19</v>
      </c>
      <c r="C335" s="16">
        <f t="shared" si="5"/>
        <v>44209</v>
      </c>
      <c r="D335" s="136">
        <f ca="1">OFFSET('Caja Bar'!B$1,$B335,($A335-1)*9+4,1,1)</f>
        <v>0</v>
      </c>
      <c r="E335" s="137">
        <f ca="1">OFFSET('Caja Bar'!C$1,$B335,($A335-1)*9+4,1,1)</f>
        <v>0</v>
      </c>
      <c r="F335" s="137">
        <f ca="1">OFFSET('Caja Bar'!D$1,$B335,($A335-1)*9+4,1,1)</f>
        <v>0</v>
      </c>
      <c r="G335" s="138">
        <f ca="1">OFFSET('Caja Bar'!E$1,$B335,($A335-1)*9+4,1,1)</f>
        <v>0</v>
      </c>
    </row>
    <row r="336" spans="1:7" x14ac:dyDescent="0.25">
      <c r="A336" s="26">
        <v>13</v>
      </c>
      <c r="B336" s="144">
        <v>20</v>
      </c>
      <c r="C336" s="16">
        <f t="shared" si="5"/>
        <v>44209</v>
      </c>
      <c r="D336" s="136">
        <f ca="1">OFFSET('Caja Bar'!B$1,$B336,($A336-1)*9+4,1,1)</f>
        <v>0</v>
      </c>
      <c r="E336" s="137">
        <f ca="1">OFFSET('Caja Bar'!C$1,$B336,($A336-1)*9+4,1,1)</f>
        <v>0</v>
      </c>
      <c r="F336" s="137">
        <f ca="1">OFFSET('Caja Bar'!D$1,$B336,($A336-1)*9+4,1,1)</f>
        <v>0</v>
      </c>
      <c r="G336" s="138">
        <f ca="1">OFFSET('Caja Bar'!E$1,$B336,($A336-1)*9+4,1,1)</f>
        <v>0</v>
      </c>
    </row>
    <row r="337" spans="1:7" x14ac:dyDescent="0.25">
      <c r="A337" s="26">
        <v>13</v>
      </c>
      <c r="B337" s="144">
        <v>21</v>
      </c>
      <c r="C337" s="16">
        <f t="shared" si="5"/>
        <v>44209</v>
      </c>
      <c r="D337" s="136">
        <f ca="1">OFFSET('Caja Bar'!B$1,$B337,($A337-1)*9+4,1,1)</f>
        <v>0</v>
      </c>
      <c r="E337" s="137">
        <f ca="1">OFFSET('Caja Bar'!C$1,$B337,($A337-1)*9+4,1,1)</f>
        <v>0</v>
      </c>
      <c r="F337" s="137">
        <f ca="1">OFFSET('Caja Bar'!D$1,$B337,($A337-1)*9+4,1,1)</f>
        <v>0</v>
      </c>
      <c r="G337" s="138">
        <f ca="1">OFFSET('Caja Bar'!E$1,$B337,($A337-1)*9+4,1,1)</f>
        <v>0</v>
      </c>
    </row>
    <row r="338" spans="1:7" x14ac:dyDescent="0.25">
      <c r="A338" s="26">
        <v>13</v>
      </c>
      <c r="B338" s="144">
        <v>22</v>
      </c>
      <c r="C338" s="16">
        <f t="shared" si="5"/>
        <v>44209</v>
      </c>
      <c r="D338" s="136">
        <f ca="1">OFFSET('Caja Bar'!B$1,$B338,($A338-1)*9+4,1,1)</f>
        <v>0</v>
      </c>
      <c r="E338" s="137">
        <f ca="1">OFFSET('Caja Bar'!C$1,$B338,($A338-1)*9+4,1,1)</f>
        <v>0</v>
      </c>
      <c r="F338" s="137">
        <f ca="1">OFFSET('Caja Bar'!D$1,$B338,($A338-1)*9+4,1,1)</f>
        <v>0</v>
      </c>
      <c r="G338" s="138">
        <f ca="1">OFFSET('Caja Bar'!E$1,$B338,($A338-1)*9+4,1,1)</f>
        <v>0</v>
      </c>
    </row>
    <row r="339" spans="1:7" x14ac:dyDescent="0.25">
      <c r="A339" s="26">
        <v>13</v>
      </c>
      <c r="B339" s="144">
        <v>23</v>
      </c>
      <c r="C339" s="16">
        <f t="shared" si="5"/>
        <v>44209</v>
      </c>
      <c r="D339" s="136">
        <f ca="1">OFFSET('Caja Bar'!B$1,$B339,($A339-1)*9+4,1,1)</f>
        <v>0</v>
      </c>
      <c r="E339" s="137">
        <f ca="1">OFFSET('Caja Bar'!C$1,$B339,($A339-1)*9+4,1,1)</f>
        <v>0</v>
      </c>
      <c r="F339" s="137">
        <f ca="1">OFFSET('Caja Bar'!D$1,$B339,($A339-1)*9+4,1,1)</f>
        <v>0</v>
      </c>
      <c r="G339" s="138">
        <f ca="1">OFFSET('Caja Bar'!E$1,$B339,($A339-1)*9+4,1,1)</f>
        <v>0</v>
      </c>
    </row>
    <row r="340" spans="1:7" x14ac:dyDescent="0.25">
      <c r="A340" s="26">
        <v>13</v>
      </c>
      <c r="B340" s="144">
        <v>24</v>
      </c>
      <c r="C340" s="16">
        <f t="shared" si="5"/>
        <v>44209</v>
      </c>
      <c r="D340" s="136">
        <f ca="1">OFFSET('Caja Bar'!B$1,$B340,($A340-1)*9+4,1,1)</f>
        <v>0</v>
      </c>
      <c r="E340" s="137">
        <f ca="1">OFFSET('Caja Bar'!C$1,$B340,($A340-1)*9+4,1,1)</f>
        <v>0</v>
      </c>
      <c r="F340" s="137">
        <f ca="1">OFFSET('Caja Bar'!D$1,$B340,($A340-1)*9+4,1,1)</f>
        <v>0</v>
      </c>
      <c r="G340" s="138">
        <f ca="1">OFFSET('Caja Bar'!E$1,$B340,($A340-1)*9+4,1,1)</f>
        <v>0</v>
      </c>
    </row>
    <row r="341" spans="1:7" x14ac:dyDescent="0.25">
      <c r="A341" s="26">
        <v>13</v>
      </c>
      <c r="B341" s="144">
        <v>25</v>
      </c>
      <c r="C341" s="16">
        <f t="shared" si="5"/>
        <v>44209</v>
      </c>
      <c r="D341" s="136">
        <f ca="1">OFFSET('Caja Bar'!B$1,$B341,($A341-1)*9+4,1,1)</f>
        <v>0</v>
      </c>
      <c r="E341" s="137">
        <f ca="1">OFFSET('Caja Bar'!C$1,$B341,($A341-1)*9+4,1,1)</f>
        <v>0</v>
      </c>
      <c r="F341" s="137">
        <f ca="1">OFFSET('Caja Bar'!D$1,$B341,($A341-1)*9+4,1,1)</f>
        <v>0</v>
      </c>
      <c r="G341" s="138">
        <f ca="1">OFFSET('Caja Bar'!E$1,$B341,($A341-1)*9+4,1,1)</f>
        <v>0</v>
      </c>
    </row>
    <row r="342" spans="1:7" x14ac:dyDescent="0.25">
      <c r="A342" s="26">
        <v>13</v>
      </c>
      <c r="B342" s="144">
        <v>26</v>
      </c>
      <c r="C342" s="16">
        <f t="shared" si="5"/>
        <v>44209</v>
      </c>
      <c r="D342" s="136">
        <f ca="1">OFFSET('Caja Bar'!B$1,$B342,($A342-1)*9+4,1,1)</f>
        <v>0</v>
      </c>
      <c r="E342" s="137">
        <f ca="1">OFFSET('Caja Bar'!C$1,$B342,($A342-1)*9+4,1,1)</f>
        <v>0</v>
      </c>
      <c r="F342" s="137">
        <f ca="1">OFFSET('Caja Bar'!D$1,$B342,($A342-1)*9+4,1,1)</f>
        <v>0</v>
      </c>
      <c r="G342" s="138">
        <f ca="1">OFFSET('Caja Bar'!E$1,$B342,($A342-1)*9+4,1,1)</f>
        <v>0</v>
      </c>
    </row>
    <row r="343" spans="1:7" x14ac:dyDescent="0.25">
      <c r="A343" s="26">
        <v>13</v>
      </c>
      <c r="B343" s="144">
        <v>27</v>
      </c>
      <c r="C343" s="16">
        <f t="shared" si="5"/>
        <v>44209</v>
      </c>
      <c r="D343" s="136">
        <f ca="1">OFFSET('Caja Bar'!B$1,$B343,($A343-1)*9+4,1,1)</f>
        <v>0</v>
      </c>
      <c r="E343" s="137">
        <f ca="1">OFFSET('Caja Bar'!C$1,$B343,($A343-1)*9+4,1,1)</f>
        <v>0</v>
      </c>
      <c r="F343" s="137">
        <f ca="1">OFFSET('Caja Bar'!D$1,$B343,($A343-1)*9+4,1,1)</f>
        <v>0</v>
      </c>
      <c r="G343" s="138">
        <f ca="1">OFFSET('Caja Bar'!E$1,$B343,($A343-1)*9+4,1,1)</f>
        <v>0</v>
      </c>
    </row>
    <row r="344" spans="1:7" x14ac:dyDescent="0.25">
      <c r="A344" s="26">
        <v>13</v>
      </c>
      <c r="B344" s="144">
        <v>28</v>
      </c>
      <c r="C344" s="16">
        <f t="shared" si="5"/>
        <v>44209</v>
      </c>
      <c r="D344" s="136">
        <f ca="1">OFFSET('Caja Bar'!B$1,$B344,($A344-1)*9+4,1,1)</f>
        <v>0</v>
      </c>
      <c r="E344" s="137">
        <f ca="1">OFFSET('Caja Bar'!C$1,$B344,($A344-1)*9+4,1,1)</f>
        <v>0</v>
      </c>
      <c r="F344" s="137">
        <f ca="1">OFFSET('Caja Bar'!D$1,$B344,($A344-1)*9+4,1,1)</f>
        <v>0</v>
      </c>
      <c r="G344" s="138">
        <f ca="1">OFFSET('Caja Bar'!E$1,$B344,($A344-1)*9+4,1,1)</f>
        <v>0</v>
      </c>
    </row>
    <row r="345" spans="1:7" x14ac:dyDescent="0.25">
      <c r="A345" s="26">
        <v>13</v>
      </c>
      <c r="B345" s="144">
        <v>29</v>
      </c>
      <c r="C345" s="16">
        <f t="shared" si="5"/>
        <v>44209</v>
      </c>
      <c r="D345" s="136">
        <f ca="1">OFFSET('Caja Bar'!B$1,$B345,($A345-1)*9+4,1,1)</f>
        <v>0</v>
      </c>
      <c r="E345" s="137">
        <f ca="1">OFFSET('Caja Bar'!C$1,$B345,($A345-1)*9+4,1,1)</f>
        <v>0</v>
      </c>
      <c r="F345" s="137">
        <f ca="1">OFFSET('Caja Bar'!D$1,$B345,($A345-1)*9+4,1,1)</f>
        <v>0</v>
      </c>
      <c r="G345" s="138">
        <f ca="1">OFFSET('Caja Bar'!E$1,$B345,($A345-1)*9+4,1,1)</f>
        <v>0</v>
      </c>
    </row>
    <row r="346" spans="1:7" x14ac:dyDescent="0.25">
      <c r="A346" s="26">
        <v>13</v>
      </c>
      <c r="B346" s="144">
        <v>30</v>
      </c>
      <c r="C346" s="16">
        <f t="shared" si="5"/>
        <v>44209</v>
      </c>
      <c r="D346" s="136">
        <f ca="1">OFFSET('Caja Bar'!B$1,$B346,($A346-1)*9+4,1,1)</f>
        <v>0</v>
      </c>
      <c r="E346" s="137">
        <f ca="1">OFFSET('Caja Bar'!C$1,$B346,($A346-1)*9+4,1,1)</f>
        <v>0</v>
      </c>
      <c r="F346" s="137">
        <f ca="1">OFFSET('Caja Bar'!D$1,$B346,($A346-1)*9+4,1,1)</f>
        <v>0</v>
      </c>
      <c r="G346" s="138">
        <f ca="1">OFFSET('Caja Bar'!E$1,$B346,($A346-1)*9+4,1,1)</f>
        <v>0</v>
      </c>
    </row>
    <row r="347" spans="1:7" x14ac:dyDescent="0.25">
      <c r="A347" s="26">
        <v>13</v>
      </c>
      <c r="B347" s="144">
        <v>31</v>
      </c>
      <c r="C347" s="16">
        <f t="shared" si="5"/>
        <v>44209</v>
      </c>
      <c r="D347" s="136">
        <f ca="1">OFFSET('Caja Bar'!B$1,$B347,($A347-1)*9+4,1,1)</f>
        <v>0</v>
      </c>
      <c r="E347" s="137">
        <f ca="1">OFFSET('Caja Bar'!C$1,$B347,($A347-1)*9+4,1,1)</f>
        <v>0</v>
      </c>
      <c r="F347" s="137">
        <f ca="1">OFFSET('Caja Bar'!D$1,$B347,($A347-1)*9+4,1,1)</f>
        <v>0</v>
      </c>
      <c r="G347" s="138">
        <f ca="1">OFFSET('Caja Bar'!E$1,$B347,($A347-1)*9+4,1,1)</f>
        <v>0</v>
      </c>
    </row>
    <row r="348" spans="1:7" x14ac:dyDescent="0.25">
      <c r="A348" s="26">
        <v>13</v>
      </c>
      <c r="B348" s="144">
        <v>32</v>
      </c>
      <c r="C348" s="16">
        <f t="shared" si="5"/>
        <v>44209</v>
      </c>
      <c r="D348" s="136">
        <f ca="1">OFFSET('Caja Bar'!B$1,$B348,($A348-1)*9+4,1,1)</f>
        <v>0</v>
      </c>
      <c r="E348" s="137">
        <f ca="1">OFFSET('Caja Bar'!C$1,$B348,($A348-1)*9+4,1,1)</f>
        <v>0</v>
      </c>
      <c r="F348" s="137">
        <f ca="1">OFFSET('Caja Bar'!D$1,$B348,($A348-1)*9+4,1,1)</f>
        <v>0</v>
      </c>
      <c r="G348" s="138">
        <f ca="1">OFFSET('Caja Bar'!E$1,$B348,($A348-1)*9+4,1,1)</f>
        <v>0</v>
      </c>
    </row>
    <row r="349" spans="1:7" x14ac:dyDescent="0.25">
      <c r="A349" s="26">
        <v>13</v>
      </c>
      <c r="B349" s="144">
        <v>33</v>
      </c>
      <c r="C349" s="16">
        <f t="shared" ref="C349:C412" si="6">+C322+1</f>
        <v>44209</v>
      </c>
      <c r="D349" s="136">
        <f ca="1">OFFSET('Caja Bar'!B$1,$B349,($A349-1)*9+4,1,1)</f>
        <v>0</v>
      </c>
      <c r="E349" s="137">
        <f ca="1">OFFSET('Caja Bar'!C$1,$B349,($A349-1)*9+4,1,1)</f>
        <v>0</v>
      </c>
      <c r="F349" s="137">
        <f ca="1">OFFSET('Caja Bar'!D$1,$B349,($A349-1)*9+4,1,1)</f>
        <v>0</v>
      </c>
      <c r="G349" s="138">
        <f ca="1">OFFSET('Caja Bar'!E$1,$B349,($A349-1)*9+4,1,1)</f>
        <v>0</v>
      </c>
    </row>
    <row r="350" spans="1:7" x14ac:dyDescent="0.25">
      <c r="A350" s="26">
        <v>13</v>
      </c>
      <c r="B350" s="144">
        <v>34</v>
      </c>
      <c r="C350" s="16">
        <f t="shared" si="6"/>
        <v>44209</v>
      </c>
      <c r="D350" s="136">
        <f ca="1">OFFSET('Caja Bar'!B$1,$B350,($A350-1)*9+4,1,1)</f>
        <v>0</v>
      </c>
      <c r="E350" s="137">
        <f ca="1">OFFSET('Caja Bar'!C$1,$B350,($A350-1)*9+4,1,1)</f>
        <v>0</v>
      </c>
      <c r="F350" s="137">
        <f ca="1">OFFSET('Caja Bar'!D$1,$B350,($A350-1)*9+4,1,1)</f>
        <v>0</v>
      </c>
      <c r="G350" s="138">
        <f ca="1">OFFSET('Caja Bar'!E$1,$B350,($A350-1)*9+4,1,1)</f>
        <v>0</v>
      </c>
    </row>
    <row r="351" spans="1:7" x14ac:dyDescent="0.25">
      <c r="A351" s="26">
        <v>13</v>
      </c>
      <c r="B351" s="144">
        <v>35</v>
      </c>
      <c r="C351" s="16">
        <f t="shared" si="6"/>
        <v>44209</v>
      </c>
      <c r="D351" s="136">
        <f ca="1">OFFSET('Caja Bar'!B$1,$B351,($A351-1)*9+4,1,1)</f>
        <v>0</v>
      </c>
      <c r="E351" s="137">
        <f ca="1">OFFSET('Caja Bar'!C$1,$B351,($A351-1)*9+4,1,1)</f>
        <v>0</v>
      </c>
      <c r="F351" s="137">
        <f ca="1">OFFSET('Caja Bar'!D$1,$B351,($A351-1)*9+4,1,1)</f>
        <v>0</v>
      </c>
      <c r="G351" s="138">
        <f ca="1">OFFSET('Caja Bar'!E$1,$B351,($A351-1)*9+4,1,1)</f>
        <v>0</v>
      </c>
    </row>
    <row r="352" spans="1:7" x14ac:dyDescent="0.25">
      <c r="A352" s="26">
        <v>13</v>
      </c>
      <c r="B352" s="144">
        <v>36</v>
      </c>
      <c r="C352" s="16">
        <f t="shared" si="6"/>
        <v>44209</v>
      </c>
      <c r="D352" s="136">
        <f ca="1">OFFSET('Caja Bar'!B$1,$B352,($A352-1)*9+4,1,1)</f>
        <v>0</v>
      </c>
      <c r="E352" s="137">
        <f ca="1">OFFSET('Caja Bar'!C$1,$B352,($A352-1)*9+4,1,1)</f>
        <v>0</v>
      </c>
      <c r="F352" s="137">
        <f ca="1">OFFSET('Caja Bar'!D$1,$B352,($A352-1)*9+4,1,1)</f>
        <v>0</v>
      </c>
      <c r="G352" s="138">
        <f ca="1">OFFSET('Caja Bar'!E$1,$B352,($A352-1)*9+4,1,1)</f>
        <v>0</v>
      </c>
    </row>
    <row r="353" spans="1:7" x14ac:dyDescent="0.25">
      <c r="A353" s="26">
        <v>14</v>
      </c>
      <c r="B353" s="144">
        <v>10</v>
      </c>
      <c r="C353" s="16">
        <f t="shared" si="6"/>
        <v>44210</v>
      </c>
      <c r="D353" s="136">
        <f ca="1">OFFSET('Caja Bar'!B$1,$B353,($A353-1)*9+4,1,1)</f>
        <v>0</v>
      </c>
      <c r="E353" s="137">
        <f ca="1">OFFSET('Caja Bar'!C$1,$B353,($A353-1)*9+4,1,1)</f>
        <v>0</v>
      </c>
      <c r="F353" s="137">
        <f ca="1">OFFSET('Caja Bar'!D$1,$B353,($A353-1)*9+4,1,1)</f>
        <v>0</v>
      </c>
      <c r="G353" s="138">
        <f ca="1">OFFSET('Caja Bar'!E$1,$B353,($A353-1)*9+4,1,1)</f>
        <v>0</v>
      </c>
    </row>
    <row r="354" spans="1:7" x14ac:dyDescent="0.25">
      <c r="A354" s="26">
        <v>14</v>
      </c>
      <c r="B354" s="144">
        <v>11</v>
      </c>
      <c r="C354" s="16">
        <f t="shared" si="6"/>
        <v>44210</v>
      </c>
      <c r="D354" s="136">
        <f ca="1">OFFSET('Caja Bar'!B$1,$B354,($A354-1)*9+4,1,1)</f>
        <v>0</v>
      </c>
      <c r="E354" s="137">
        <f ca="1">OFFSET('Caja Bar'!C$1,$B354,($A354-1)*9+4,1,1)</f>
        <v>0</v>
      </c>
      <c r="F354" s="137">
        <f ca="1">OFFSET('Caja Bar'!D$1,$B354,($A354-1)*9+4,1,1)</f>
        <v>0</v>
      </c>
      <c r="G354" s="138">
        <f ca="1">OFFSET('Caja Bar'!E$1,$B354,($A354-1)*9+4,1,1)</f>
        <v>0</v>
      </c>
    </row>
    <row r="355" spans="1:7" x14ac:dyDescent="0.25">
      <c r="A355" s="26">
        <v>14</v>
      </c>
      <c r="B355" s="144">
        <v>12</v>
      </c>
      <c r="C355" s="16">
        <f t="shared" si="6"/>
        <v>44210</v>
      </c>
      <c r="D355" s="136">
        <f ca="1">OFFSET('Caja Bar'!B$1,$B355,($A355-1)*9+4,1,1)</f>
        <v>0</v>
      </c>
      <c r="E355" s="137">
        <f ca="1">OFFSET('Caja Bar'!C$1,$B355,($A355-1)*9+4,1,1)</f>
        <v>0</v>
      </c>
      <c r="F355" s="137">
        <f ca="1">OFFSET('Caja Bar'!D$1,$B355,($A355-1)*9+4,1,1)</f>
        <v>0</v>
      </c>
      <c r="G355" s="138">
        <f ca="1">OFFSET('Caja Bar'!E$1,$B355,($A355-1)*9+4,1,1)</f>
        <v>0</v>
      </c>
    </row>
    <row r="356" spans="1:7" x14ac:dyDescent="0.25">
      <c r="A356" s="26">
        <v>14</v>
      </c>
      <c r="B356" s="144">
        <v>13</v>
      </c>
      <c r="C356" s="16">
        <f t="shared" si="6"/>
        <v>44210</v>
      </c>
      <c r="D356" s="136">
        <f ca="1">OFFSET('Caja Bar'!B$1,$B356,($A356-1)*9+4,1,1)</f>
        <v>0</v>
      </c>
      <c r="E356" s="137">
        <f ca="1">OFFSET('Caja Bar'!C$1,$B356,($A356-1)*9+4,1,1)</f>
        <v>0</v>
      </c>
      <c r="F356" s="137">
        <f ca="1">OFFSET('Caja Bar'!D$1,$B356,($A356-1)*9+4,1,1)</f>
        <v>0</v>
      </c>
      <c r="G356" s="138">
        <f ca="1">OFFSET('Caja Bar'!E$1,$B356,($A356-1)*9+4,1,1)</f>
        <v>0</v>
      </c>
    </row>
    <row r="357" spans="1:7" x14ac:dyDescent="0.25">
      <c r="A357" s="26">
        <v>14</v>
      </c>
      <c r="B357" s="144">
        <v>14</v>
      </c>
      <c r="C357" s="16">
        <f t="shared" si="6"/>
        <v>44210</v>
      </c>
      <c r="D357" s="136">
        <f ca="1">OFFSET('Caja Bar'!B$1,$B357,($A357-1)*9+4,1,1)</f>
        <v>0</v>
      </c>
      <c r="E357" s="137">
        <f ca="1">OFFSET('Caja Bar'!C$1,$B357,($A357-1)*9+4,1,1)</f>
        <v>0</v>
      </c>
      <c r="F357" s="137">
        <f ca="1">OFFSET('Caja Bar'!D$1,$B357,($A357-1)*9+4,1,1)</f>
        <v>0</v>
      </c>
      <c r="G357" s="138">
        <f ca="1">OFFSET('Caja Bar'!E$1,$B357,($A357-1)*9+4,1,1)</f>
        <v>0</v>
      </c>
    </row>
    <row r="358" spans="1:7" x14ac:dyDescent="0.25">
      <c r="A358" s="26">
        <v>14</v>
      </c>
      <c r="B358" s="144">
        <v>15</v>
      </c>
      <c r="C358" s="16">
        <f t="shared" si="6"/>
        <v>44210</v>
      </c>
      <c r="D358" s="136">
        <f ca="1">OFFSET('Caja Bar'!B$1,$B358,($A358-1)*9+4,1,1)</f>
        <v>0</v>
      </c>
      <c r="E358" s="137">
        <f ca="1">OFFSET('Caja Bar'!C$1,$B358,($A358-1)*9+4,1,1)</f>
        <v>0</v>
      </c>
      <c r="F358" s="137">
        <f ca="1">OFFSET('Caja Bar'!D$1,$B358,($A358-1)*9+4,1,1)</f>
        <v>0</v>
      </c>
      <c r="G358" s="138">
        <f ca="1">OFFSET('Caja Bar'!E$1,$B358,($A358-1)*9+4,1,1)</f>
        <v>0</v>
      </c>
    </row>
    <row r="359" spans="1:7" x14ac:dyDescent="0.25">
      <c r="A359" s="26">
        <v>14</v>
      </c>
      <c r="B359" s="144">
        <v>16</v>
      </c>
      <c r="C359" s="16">
        <f t="shared" si="6"/>
        <v>44210</v>
      </c>
      <c r="D359" s="136">
        <f ca="1">OFFSET('Caja Bar'!B$1,$B359,($A359-1)*9+4,1,1)</f>
        <v>0</v>
      </c>
      <c r="E359" s="137">
        <f ca="1">OFFSET('Caja Bar'!C$1,$B359,($A359-1)*9+4,1,1)</f>
        <v>0</v>
      </c>
      <c r="F359" s="137">
        <f ca="1">OFFSET('Caja Bar'!D$1,$B359,($A359-1)*9+4,1,1)</f>
        <v>0</v>
      </c>
      <c r="G359" s="138">
        <f ca="1">OFFSET('Caja Bar'!E$1,$B359,($A359-1)*9+4,1,1)</f>
        <v>0</v>
      </c>
    </row>
    <row r="360" spans="1:7" x14ac:dyDescent="0.25">
      <c r="A360" s="26">
        <v>14</v>
      </c>
      <c r="B360" s="144">
        <v>17</v>
      </c>
      <c r="C360" s="16">
        <f t="shared" si="6"/>
        <v>44210</v>
      </c>
      <c r="D360" s="136">
        <f ca="1">OFFSET('Caja Bar'!B$1,$B360,($A360-1)*9+4,1,1)</f>
        <v>0</v>
      </c>
      <c r="E360" s="137">
        <f ca="1">OFFSET('Caja Bar'!C$1,$B360,($A360-1)*9+4,1,1)</f>
        <v>0</v>
      </c>
      <c r="F360" s="137">
        <f ca="1">OFFSET('Caja Bar'!D$1,$B360,($A360-1)*9+4,1,1)</f>
        <v>0</v>
      </c>
      <c r="G360" s="138">
        <f ca="1">OFFSET('Caja Bar'!E$1,$B360,($A360-1)*9+4,1,1)</f>
        <v>0</v>
      </c>
    </row>
    <row r="361" spans="1:7" x14ac:dyDescent="0.25">
      <c r="A361" s="26">
        <v>14</v>
      </c>
      <c r="B361" s="144">
        <v>18</v>
      </c>
      <c r="C361" s="16">
        <f t="shared" si="6"/>
        <v>44210</v>
      </c>
      <c r="D361" s="136">
        <f ca="1">OFFSET('Caja Bar'!B$1,$B361,($A361-1)*9+4,1,1)</f>
        <v>0</v>
      </c>
      <c r="E361" s="137">
        <f ca="1">OFFSET('Caja Bar'!C$1,$B361,($A361-1)*9+4,1,1)</f>
        <v>0</v>
      </c>
      <c r="F361" s="137">
        <f ca="1">OFFSET('Caja Bar'!D$1,$B361,($A361-1)*9+4,1,1)</f>
        <v>0</v>
      </c>
      <c r="G361" s="138">
        <f ca="1">OFFSET('Caja Bar'!E$1,$B361,($A361-1)*9+4,1,1)</f>
        <v>0</v>
      </c>
    </row>
    <row r="362" spans="1:7" x14ac:dyDescent="0.25">
      <c r="A362" s="26">
        <v>14</v>
      </c>
      <c r="B362" s="144">
        <v>19</v>
      </c>
      <c r="C362" s="16">
        <f t="shared" si="6"/>
        <v>44210</v>
      </c>
      <c r="D362" s="136">
        <f ca="1">OFFSET('Caja Bar'!B$1,$B362,($A362-1)*9+4,1,1)</f>
        <v>0</v>
      </c>
      <c r="E362" s="137">
        <f ca="1">OFFSET('Caja Bar'!C$1,$B362,($A362-1)*9+4,1,1)</f>
        <v>0</v>
      </c>
      <c r="F362" s="137">
        <f ca="1">OFFSET('Caja Bar'!D$1,$B362,($A362-1)*9+4,1,1)</f>
        <v>0</v>
      </c>
      <c r="G362" s="138">
        <f ca="1">OFFSET('Caja Bar'!E$1,$B362,($A362-1)*9+4,1,1)</f>
        <v>0</v>
      </c>
    </row>
    <row r="363" spans="1:7" x14ac:dyDescent="0.25">
      <c r="A363" s="26">
        <v>14</v>
      </c>
      <c r="B363" s="144">
        <v>20</v>
      </c>
      <c r="C363" s="16">
        <f t="shared" si="6"/>
        <v>44210</v>
      </c>
      <c r="D363" s="136">
        <f ca="1">OFFSET('Caja Bar'!B$1,$B363,($A363-1)*9+4,1,1)</f>
        <v>0</v>
      </c>
      <c r="E363" s="137">
        <f ca="1">OFFSET('Caja Bar'!C$1,$B363,($A363-1)*9+4,1,1)</f>
        <v>0</v>
      </c>
      <c r="F363" s="137">
        <f ca="1">OFFSET('Caja Bar'!D$1,$B363,($A363-1)*9+4,1,1)</f>
        <v>0</v>
      </c>
      <c r="G363" s="138">
        <f ca="1">OFFSET('Caja Bar'!E$1,$B363,($A363-1)*9+4,1,1)</f>
        <v>0</v>
      </c>
    </row>
    <row r="364" spans="1:7" x14ac:dyDescent="0.25">
      <c r="A364" s="26">
        <v>14</v>
      </c>
      <c r="B364" s="144">
        <v>21</v>
      </c>
      <c r="C364" s="16">
        <f t="shared" si="6"/>
        <v>44210</v>
      </c>
      <c r="D364" s="136">
        <f ca="1">OFFSET('Caja Bar'!B$1,$B364,($A364-1)*9+4,1,1)</f>
        <v>0</v>
      </c>
      <c r="E364" s="137">
        <f ca="1">OFFSET('Caja Bar'!C$1,$B364,($A364-1)*9+4,1,1)</f>
        <v>0</v>
      </c>
      <c r="F364" s="137">
        <f ca="1">OFFSET('Caja Bar'!D$1,$B364,($A364-1)*9+4,1,1)</f>
        <v>0</v>
      </c>
      <c r="G364" s="138">
        <f ca="1">OFFSET('Caja Bar'!E$1,$B364,($A364-1)*9+4,1,1)</f>
        <v>0</v>
      </c>
    </row>
    <row r="365" spans="1:7" x14ac:dyDescent="0.25">
      <c r="A365" s="26">
        <v>14</v>
      </c>
      <c r="B365" s="144">
        <v>22</v>
      </c>
      <c r="C365" s="16">
        <f t="shared" si="6"/>
        <v>44210</v>
      </c>
      <c r="D365" s="136">
        <f ca="1">OFFSET('Caja Bar'!B$1,$B365,($A365-1)*9+4,1,1)</f>
        <v>0</v>
      </c>
      <c r="E365" s="137">
        <f ca="1">OFFSET('Caja Bar'!C$1,$B365,($A365-1)*9+4,1,1)</f>
        <v>0</v>
      </c>
      <c r="F365" s="137">
        <f ca="1">OFFSET('Caja Bar'!D$1,$B365,($A365-1)*9+4,1,1)</f>
        <v>0</v>
      </c>
      <c r="G365" s="138">
        <f ca="1">OFFSET('Caja Bar'!E$1,$B365,($A365-1)*9+4,1,1)</f>
        <v>0</v>
      </c>
    </row>
    <row r="366" spans="1:7" x14ac:dyDescent="0.25">
      <c r="A366" s="26">
        <v>14</v>
      </c>
      <c r="B366" s="144">
        <v>23</v>
      </c>
      <c r="C366" s="16">
        <f t="shared" si="6"/>
        <v>44210</v>
      </c>
      <c r="D366" s="136">
        <f ca="1">OFFSET('Caja Bar'!B$1,$B366,($A366-1)*9+4,1,1)</f>
        <v>0</v>
      </c>
      <c r="E366" s="137">
        <f ca="1">OFFSET('Caja Bar'!C$1,$B366,($A366-1)*9+4,1,1)</f>
        <v>0</v>
      </c>
      <c r="F366" s="137">
        <f ca="1">OFFSET('Caja Bar'!D$1,$B366,($A366-1)*9+4,1,1)</f>
        <v>0</v>
      </c>
      <c r="G366" s="138">
        <f ca="1">OFFSET('Caja Bar'!E$1,$B366,($A366-1)*9+4,1,1)</f>
        <v>0</v>
      </c>
    </row>
    <row r="367" spans="1:7" x14ac:dyDescent="0.25">
      <c r="A367" s="26">
        <v>14</v>
      </c>
      <c r="B367" s="144">
        <v>24</v>
      </c>
      <c r="C367" s="16">
        <f t="shared" si="6"/>
        <v>44210</v>
      </c>
      <c r="D367" s="136">
        <f ca="1">OFFSET('Caja Bar'!B$1,$B367,($A367-1)*9+4,1,1)</f>
        <v>0</v>
      </c>
      <c r="E367" s="137">
        <f ca="1">OFFSET('Caja Bar'!C$1,$B367,($A367-1)*9+4,1,1)</f>
        <v>0</v>
      </c>
      <c r="F367" s="137">
        <f ca="1">OFFSET('Caja Bar'!D$1,$B367,($A367-1)*9+4,1,1)</f>
        <v>0</v>
      </c>
      <c r="G367" s="138">
        <f ca="1">OFFSET('Caja Bar'!E$1,$B367,($A367-1)*9+4,1,1)</f>
        <v>0</v>
      </c>
    </row>
    <row r="368" spans="1:7" x14ac:dyDescent="0.25">
      <c r="A368" s="26">
        <v>14</v>
      </c>
      <c r="B368" s="144">
        <v>25</v>
      </c>
      <c r="C368" s="16">
        <f t="shared" si="6"/>
        <v>44210</v>
      </c>
      <c r="D368" s="136">
        <f ca="1">OFFSET('Caja Bar'!B$1,$B368,($A368-1)*9+4,1,1)</f>
        <v>0</v>
      </c>
      <c r="E368" s="137">
        <f ca="1">OFFSET('Caja Bar'!C$1,$B368,($A368-1)*9+4,1,1)</f>
        <v>0</v>
      </c>
      <c r="F368" s="137">
        <f ca="1">OFFSET('Caja Bar'!D$1,$B368,($A368-1)*9+4,1,1)</f>
        <v>0</v>
      </c>
      <c r="G368" s="138">
        <f ca="1">OFFSET('Caja Bar'!E$1,$B368,($A368-1)*9+4,1,1)</f>
        <v>0</v>
      </c>
    </row>
    <row r="369" spans="1:7" x14ac:dyDescent="0.25">
      <c r="A369" s="26">
        <v>14</v>
      </c>
      <c r="B369" s="144">
        <v>26</v>
      </c>
      <c r="C369" s="16">
        <f t="shared" si="6"/>
        <v>44210</v>
      </c>
      <c r="D369" s="136">
        <f ca="1">OFFSET('Caja Bar'!B$1,$B369,($A369-1)*9+4,1,1)</f>
        <v>0</v>
      </c>
      <c r="E369" s="137">
        <f ca="1">OFFSET('Caja Bar'!C$1,$B369,($A369-1)*9+4,1,1)</f>
        <v>0</v>
      </c>
      <c r="F369" s="137">
        <f ca="1">OFFSET('Caja Bar'!D$1,$B369,($A369-1)*9+4,1,1)</f>
        <v>0</v>
      </c>
      <c r="G369" s="138">
        <f ca="1">OFFSET('Caja Bar'!E$1,$B369,($A369-1)*9+4,1,1)</f>
        <v>0</v>
      </c>
    </row>
    <row r="370" spans="1:7" x14ac:dyDescent="0.25">
      <c r="A370" s="26">
        <v>14</v>
      </c>
      <c r="B370" s="144">
        <v>27</v>
      </c>
      <c r="C370" s="16">
        <f t="shared" si="6"/>
        <v>44210</v>
      </c>
      <c r="D370" s="136">
        <f ca="1">OFFSET('Caja Bar'!B$1,$B370,($A370-1)*9+4,1,1)</f>
        <v>0</v>
      </c>
      <c r="E370" s="137">
        <f ca="1">OFFSET('Caja Bar'!C$1,$B370,($A370-1)*9+4,1,1)</f>
        <v>0</v>
      </c>
      <c r="F370" s="137">
        <f ca="1">OFFSET('Caja Bar'!D$1,$B370,($A370-1)*9+4,1,1)</f>
        <v>0</v>
      </c>
      <c r="G370" s="138">
        <f ca="1">OFFSET('Caja Bar'!E$1,$B370,($A370-1)*9+4,1,1)</f>
        <v>0</v>
      </c>
    </row>
    <row r="371" spans="1:7" x14ac:dyDescent="0.25">
      <c r="A371" s="26">
        <v>14</v>
      </c>
      <c r="B371" s="144">
        <v>28</v>
      </c>
      <c r="C371" s="16">
        <f t="shared" si="6"/>
        <v>44210</v>
      </c>
      <c r="D371" s="136">
        <f ca="1">OFFSET('Caja Bar'!B$1,$B371,($A371-1)*9+4,1,1)</f>
        <v>0</v>
      </c>
      <c r="E371" s="137">
        <f ca="1">OFFSET('Caja Bar'!C$1,$B371,($A371-1)*9+4,1,1)</f>
        <v>0</v>
      </c>
      <c r="F371" s="137">
        <f ca="1">OFFSET('Caja Bar'!D$1,$B371,($A371-1)*9+4,1,1)</f>
        <v>0</v>
      </c>
      <c r="G371" s="138">
        <f ca="1">OFFSET('Caja Bar'!E$1,$B371,($A371-1)*9+4,1,1)</f>
        <v>0</v>
      </c>
    </row>
    <row r="372" spans="1:7" x14ac:dyDescent="0.25">
      <c r="A372" s="26">
        <v>14</v>
      </c>
      <c r="B372" s="144">
        <v>29</v>
      </c>
      <c r="C372" s="16">
        <f t="shared" si="6"/>
        <v>44210</v>
      </c>
      <c r="D372" s="136">
        <f ca="1">OFFSET('Caja Bar'!B$1,$B372,($A372-1)*9+4,1,1)</f>
        <v>0</v>
      </c>
      <c r="E372" s="137">
        <f ca="1">OFFSET('Caja Bar'!C$1,$B372,($A372-1)*9+4,1,1)</f>
        <v>0</v>
      </c>
      <c r="F372" s="137">
        <f ca="1">OFFSET('Caja Bar'!D$1,$B372,($A372-1)*9+4,1,1)</f>
        <v>0</v>
      </c>
      <c r="G372" s="138">
        <f ca="1">OFFSET('Caja Bar'!E$1,$B372,($A372-1)*9+4,1,1)</f>
        <v>0</v>
      </c>
    </row>
    <row r="373" spans="1:7" x14ac:dyDescent="0.25">
      <c r="A373" s="26">
        <v>14</v>
      </c>
      <c r="B373" s="144">
        <v>30</v>
      </c>
      <c r="C373" s="16">
        <f t="shared" si="6"/>
        <v>44210</v>
      </c>
      <c r="D373" s="136">
        <f ca="1">OFFSET('Caja Bar'!B$1,$B373,($A373-1)*9+4,1,1)</f>
        <v>0</v>
      </c>
      <c r="E373" s="137">
        <f ca="1">OFFSET('Caja Bar'!C$1,$B373,($A373-1)*9+4,1,1)</f>
        <v>0</v>
      </c>
      <c r="F373" s="137">
        <f ca="1">OFFSET('Caja Bar'!D$1,$B373,($A373-1)*9+4,1,1)</f>
        <v>0</v>
      </c>
      <c r="G373" s="138">
        <f ca="1">OFFSET('Caja Bar'!E$1,$B373,($A373-1)*9+4,1,1)</f>
        <v>0</v>
      </c>
    </row>
    <row r="374" spans="1:7" x14ac:dyDescent="0.25">
      <c r="A374" s="26">
        <v>14</v>
      </c>
      <c r="B374" s="144">
        <v>31</v>
      </c>
      <c r="C374" s="16">
        <f t="shared" si="6"/>
        <v>44210</v>
      </c>
      <c r="D374" s="136">
        <f ca="1">OFFSET('Caja Bar'!B$1,$B374,($A374-1)*9+4,1,1)</f>
        <v>0</v>
      </c>
      <c r="E374" s="137">
        <f ca="1">OFFSET('Caja Bar'!C$1,$B374,($A374-1)*9+4,1,1)</f>
        <v>0</v>
      </c>
      <c r="F374" s="137">
        <f ca="1">OFFSET('Caja Bar'!D$1,$B374,($A374-1)*9+4,1,1)</f>
        <v>0</v>
      </c>
      <c r="G374" s="138">
        <f ca="1">OFFSET('Caja Bar'!E$1,$B374,($A374-1)*9+4,1,1)</f>
        <v>0</v>
      </c>
    </row>
    <row r="375" spans="1:7" x14ac:dyDescent="0.25">
      <c r="A375" s="26">
        <v>14</v>
      </c>
      <c r="B375" s="144">
        <v>32</v>
      </c>
      <c r="C375" s="16">
        <f t="shared" si="6"/>
        <v>44210</v>
      </c>
      <c r="D375" s="136">
        <f ca="1">OFFSET('Caja Bar'!B$1,$B375,($A375-1)*9+4,1,1)</f>
        <v>0</v>
      </c>
      <c r="E375" s="137">
        <f ca="1">OFFSET('Caja Bar'!C$1,$B375,($A375-1)*9+4,1,1)</f>
        <v>0</v>
      </c>
      <c r="F375" s="137">
        <f ca="1">OFFSET('Caja Bar'!D$1,$B375,($A375-1)*9+4,1,1)</f>
        <v>0</v>
      </c>
      <c r="G375" s="138">
        <f ca="1">OFFSET('Caja Bar'!E$1,$B375,($A375-1)*9+4,1,1)</f>
        <v>0</v>
      </c>
    </row>
    <row r="376" spans="1:7" x14ac:dyDescent="0.25">
      <c r="A376" s="26">
        <v>14</v>
      </c>
      <c r="B376" s="144">
        <v>33</v>
      </c>
      <c r="C376" s="16">
        <f t="shared" si="6"/>
        <v>44210</v>
      </c>
      <c r="D376" s="136">
        <f ca="1">OFFSET('Caja Bar'!B$1,$B376,($A376-1)*9+4,1,1)</f>
        <v>0</v>
      </c>
      <c r="E376" s="137">
        <f ca="1">OFFSET('Caja Bar'!C$1,$B376,($A376-1)*9+4,1,1)</f>
        <v>0</v>
      </c>
      <c r="F376" s="137">
        <f ca="1">OFFSET('Caja Bar'!D$1,$B376,($A376-1)*9+4,1,1)</f>
        <v>0</v>
      </c>
      <c r="G376" s="138">
        <f ca="1">OFFSET('Caja Bar'!E$1,$B376,($A376-1)*9+4,1,1)</f>
        <v>0</v>
      </c>
    </row>
    <row r="377" spans="1:7" x14ac:dyDescent="0.25">
      <c r="A377" s="26">
        <v>14</v>
      </c>
      <c r="B377" s="144">
        <v>34</v>
      </c>
      <c r="C377" s="16">
        <f t="shared" si="6"/>
        <v>44210</v>
      </c>
      <c r="D377" s="136">
        <f ca="1">OFFSET('Caja Bar'!B$1,$B377,($A377-1)*9+4,1,1)</f>
        <v>0</v>
      </c>
      <c r="E377" s="137">
        <f ca="1">OFFSET('Caja Bar'!C$1,$B377,($A377-1)*9+4,1,1)</f>
        <v>0</v>
      </c>
      <c r="F377" s="137">
        <f ca="1">OFFSET('Caja Bar'!D$1,$B377,($A377-1)*9+4,1,1)</f>
        <v>0</v>
      </c>
      <c r="G377" s="138">
        <f ca="1">OFFSET('Caja Bar'!E$1,$B377,($A377-1)*9+4,1,1)</f>
        <v>0</v>
      </c>
    </row>
    <row r="378" spans="1:7" x14ac:dyDescent="0.25">
      <c r="A378" s="26">
        <v>14</v>
      </c>
      <c r="B378" s="144">
        <v>35</v>
      </c>
      <c r="C378" s="16">
        <f t="shared" si="6"/>
        <v>44210</v>
      </c>
      <c r="D378" s="136">
        <f ca="1">OFFSET('Caja Bar'!B$1,$B378,($A378-1)*9+4,1,1)</f>
        <v>0</v>
      </c>
      <c r="E378" s="137">
        <f ca="1">OFFSET('Caja Bar'!C$1,$B378,($A378-1)*9+4,1,1)</f>
        <v>0</v>
      </c>
      <c r="F378" s="137">
        <f ca="1">OFFSET('Caja Bar'!D$1,$B378,($A378-1)*9+4,1,1)</f>
        <v>0</v>
      </c>
      <c r="G378" s="138">
        <f ca="1">OFFSET('Caja Bar'!E$1,$B378,($A378-1)*9+4,1,1)</f>
        <v>0</v>
      </c>
    </row>
    <row r="379" spans="1:7" x14ac:dyDescent="0.25">
      <c r="A379" s="26">
        <v>14</v>
      </c>
      <c r="B379" s="144">
        <v>36</v>
      </c>
      <c r="C379" s="16">
        <f t="shared" si="6"/>
        <v>44210</v>
      </c>
      <c r="D379" s="136">
        <f ca="1">OFFSET('Caja Bar'!B$1,$B379,($A379-1)*9+4,1,1)</f>
        <v>0</v>
      </c>
      <c r="E379" s="137">
        <f ca="1">OFFSET('Caja Bar'!C$1,$B379,($A379-1)*9+4,1,1)</f>
        <v>0</v>
      </c>
      <c r="F379" s="137">
        <f ca="1">OFFSET('Caja Bar'!D$1,$B379,($A379-1)*9+4,1,1)</f>
        <v>0</v>
      </c>
      <c r="G379" s="138">
        <f ca="1">OFFSET('Caja Bar'!E$1,$B379,($A379-1)*9+4,1,1)</f>
        <v>0</v>
      </c>
    </row>
    <row r="380" spans="1:7" x14ac:dyDescent="0.25">
      <c r="A380" s="26">
        <v>15</v>
      </c>
      <c r="B380" s="144">
        <v>10</v>
      </c>
      <c r="C380" s="16">
        <f t="shared" si="6"/>
        <v>44211</v>
      </c>
      <c r="D380" s="136">
        <f ca="1">OFFSET('Caja Bar'!B$1,$B380,($A380-1)*9+4,1,1)</f>
        <v>0</v>
      </c>
      <c r="E380" s="137">
        <f ca="1">OFFSET('Caja Bar'!C$1,$B380,($A380-1)*9+4,1,1)</f>
        <v>0</v>
      </c>
      <c r="F380" s="137">
        <f ca="1">OFFSET('Caja Bar'!D$1,$B380,($A380-1)*9+4,1,1)</f>
        <v>0</v>
      </c>
      <c r="G380" s="138">
        <f ca="1">OFFSET('Caja Bar'!E$1,$B380,($A380-1)*9+4,1,1)</f>
        <v>0</v>
      </c>
    </row>
    <row r="381" spans="1:7" x14ac:dyDescent="0.25">
      <c r="A381" s="26">
        <v>15</v>
      </c>
      <c r="B381" s="144">
        <v>11</v>
      </c>
      <c r="C381" s="16">
        <f t="shared" si="6"/>
        <v>44211</v>
      </c>
      <c r="D381" s="136">
        <f ca="1">OFFSET('Caja Bar'!B$1,$B381,($A381-1)*9+4,1,1)</f>
        <v>0</v>
      </c>
      <c r="E381" s="137">
        <f ca="1">OFFSET('Caja Bar'!C$1,$B381,($A381-1)*9+4,1,1)</f>
        <v>0</v>
      </c>
      <c r="F381" s="137">
        <f ca="1">OFFSET('Caja Bar'!D$1,$B381,($A381-1)*9+4,1,1)</f>
        <v>0</v>
      </c>
      <c r="G381" s="138">
        <f ca="1">OFFSET('Caja Bar'!E$1,$B381,($A381-1)*9+4,1,1)</f>
        <v>0</v>
      </c>
    </row>
    <row r="382" spans="1:7" x14ac:dyDescent="0.25">
      <c r="A382" s="26">
        <v>15</v>
      </c>
      <c r="B382" s="144">
        <v>12</v>
      </c>
      <c r="C382" s="16">
        <f t="shared" si="6"/>
        <v>44211</v>
      </c>
      <c r="D382" s="136">
        <f ca="1">OFFSET('Caja Bar'!B$1,$B382,($A382-1)*9+4,1,1)</f>
        <v>0</v>
      </c>
      <c r="E382" s="137">
        <f ca="1">OFFSET('Caja Bar'!C$1,$B382,($A382-1)*9+4,1,1)</f>
        <v>0</v>
      </c>
      <c r="F382" s="137">
        <f ca="1">OFFSET('Caja Bar'!D$1,$B382,($A382-1)*9+4,1,1)</f>
        <v>0</v>
      </c>
      <c r="G382" s="138">
        <f ca="1">OFFSET('Caja Bar'!E$1,$B382,($A382-1)*9+4,1,1)</f>
        <v>0</v>
      </c>
    </row>
    <row r="383" spans="1:7" x14ac:dyDescent="0.25">
      <c r="A383" s="26">
        <v>15</v>
      </c>
      <c r="B383" s="144">
        <v>13</v>
      </c>
      <c r="C383" s="16">
        <f t="shared" si="6"/>
        <v>44211</v>
      </c>
      <c r="D383" s="136">
        <f ca="1">OFFSET('Caja Bar'!B$1,$B383,($A383-1)*9+4,1,1)</f>
        <v>0</v>
      </c>
      <c r="E383" s="137">
        <f ca="1">OFFSET('Caja Bar'!C$1,$B383,($A383-1)*9+4,1,1)</f>
        <v>0</v>
      </c>
      <c r="F383" s="137">
        <f ca="1">OFFSET('Caja Bar'!D$1,$B383,($A383-1)*9+4,1,1)</f>
        <v>0</v>
      </c>
      <c r="G383" s="138">
        <f ca="1">OFFSET('Caja Bar'!E$1,$B383,($A383-1)*9+4,1,1)</f>
        <v>0</v>
      </c>
    </row>
    <row r="384" spans="1:7" x14ac:dyDescent="0.25">
      <c r="A384" s="26">
        <v>15</v>
      </c>
      <c r="B384" s="144">
        <v>14</v>
      </c>
      <c r="C384" s="16">
        <f t="shared" si="6"/>
        <v>44211</v>
      </c>
      <c r="D384" s="136">
        <f ca="1">OFFSET('Caja Bar'!B$1,$B384,($A384-1)*9+4,1,1)</f>
        <v>0</v>
      </c>
      <c r="E384" s="137">
        <f ca="1">OFFSET('Caja Bar'!C$1,$B384,($A384-1)*9+4,1,1)</f>
        <v>0</v>
      </c>
      <c r="F384" s="137">
        <f ca="1">OFFSET('Caja Bar'!D$1,$B384,($A384-1)*9+4,1,1)</f>
        <v>0</v>
      </c>
      <c r="G384" s="138">
        <f ca="1">OFFSET('Caja Bar'!E$1,$B384,($A384-1)*9+4,1,1)</f>
        <v>0</v>
      </c>
    </row>
    <row r="385" spans="1:7" x14ac:dyDescent="0.25">
      <c r="A385" s="26">
        <v>15</v>
      </c>
      <c r="B385" s="144">
        <v>15</v>
      </c>
      <c r="C385" s="16">
        <f t="shared" si="6"/>
        <v>44211</v>
      </c>
      <c r="D385" s="136">
        <f ca="1">OFFSET('Caja Bar'!B$1,$B385,($A385-1)*9+4,1,1)</f>
        <v>0</v>
      </c>
      <c r="E385" s="137">
        <f ca="1">OFFSET('Caja Bar'!C$1,$B385,($A385-1)*9+4,1,1)</f>
        <v>0</v>
      </c>
      <c r="F385" s="137">
        <f ca="1">OFFSET('Caja Bar'!D$1,$B385,($A385-1)*9+4,1,1)</f>
        <v>0</v>
      </c>
      <c r="G385" s="138">
        <f ca="1">OFFSET('Caja Bar'!E$1,$B385,($A385-1)*9+4,1,1)</f>
        <v>0</v>
      </c>
    </row>
    <row r="386" spans="1:7" x14ac:dyDescent="0.25">
      <c r="A386" s="26">
        <v>15</v>
      </c>
      <c r="B386" s="144">
        <v>16</v>
      </c>
      <c r="C386" s="16">
        <f t="shared" si="6"/>
        <v>44211</v>
      </c>
      <c r="D386" s="136">
        <f ca="1">OFFSET('Caja Bar'!B$1,$B386,($A386-1)*9+4,1,1)</f>
        <v>0</v>
      </c>
      <c r="E386" s="137">
        <f ca="1">OFFSET('Caja Bar'!C$1,$B386,($A386-1)*9+4,1,1)</f>
        <v>0</v>
      </c>
      <c r="F386" s="137">
        <f ca="1">OFFSET('Caja Bar'!D$1,$B386,($A386-1)*9+4,1,1)</f>
        <v>0</v>
      </c>
      <c r="G386" s="138">
        <f ca="1">OFFSET('Caja Bar'!E$1,$B386,($A386-1)*9+4,1,1)</f>
        <v>0</v>
      </c>
    </row>
    <row r="387" spans="1:7" x14ac:dyDescent="0.25">
      <c r="A387" s="26">
        <v>15</v>
      </c>
      <c r="B387" s="144">
        <v>17</v>
      </c>
      <c r="C387" s="16">
        <f t="shared" si="6"/>
        <v>44211</v>
      </c>
      <c r="D387" s="136">
        <f ca="1">OFFSET('Caja Bar'!B$1,$B387,($A387-1)*9+4,1,1)</f>
        <v>0</v>
      </c>
      <c r="E387" s="137">
        <f ca="1">OFFSET('Caja Bar'!C$1,$B387,($A387-1)*9+4,1,1)</f>
        <v>0</v>
      </c>
      <c r="F387" s="137">
        <f ca="1">OFFSET('Caja Bar'!D$1,$B387,($A387-1)*9+4,1,1)</f>
        <v>0</v>
      </c>
      <c r="G387" s="138">
        <f ca="1">OFFSET('Caja Bar'!E$1,$B387,($A387-1)*9+4,1,1)</f>
        <v>0</v>
      </c>
    </row>
    <row r="388" spans="1:7" x14ac:dyDescent="0.25">
      <c r="A388" s="26">
        <v>15</v>
      </c>
      <c r="B388" s="144">
        <v>18</v>
      </c>
      <c r="C388" s="16">
        <f t="shared" si="6"/>
        <v>44211</v>
      </c>
      <c r="D388" s="136">
        <f ca="1">OFFSET('Caja Bar'!B$1,$B388,($A388-1)*9+4,1,1)</f>
        <v>0</v>
      </c>
      <c r="E388" s="137">
        <f ca="1">OFFSET('Caja Bar'!C$1,$B388,($A388-1)*9+4,1,1)</f>
        <v>0</v>
      </c>
      <c r="F388" s="137">
        <f ca="1">OFFSET('Caja Bar'!D$1,$B388,($A388-1)*9+4,1,1)</f>
        <v>0</v>
      </c>
      <c r="G388" s="138">
        <f ca="1">OFFSET('Caja Bar'!E$1,$B388,($A388-1)*9+4,1,1)</f>
        <v>0</v>
      </c>
    </row>
    <row r="389" spans="1:7" x14ac:dyDescent="0.25">
      <c r="A389" s="26">
        <v>15</v>
      </c>
      <c r="B389" s="144">
        <v>19</v>
      </c>
      <c r="C389" s="16">
        <f t="shared" si="6"/>
        <v>44211</v>
      </c>
      <c r="D389" s="136">
        <f ca="1">OFFSET('Caja Bar'!B$1,$B389,($A389-1)*9+4,1,1)</f>
        <v>0</v>
      </c>
      <c r="E389" s="137">
        <f ca="1">OFFSET('Caja Bar'!C$1,$B389,($A389-1)*9+4,1,1)</f>
        <v>0</v>
      </c>
      <c r="F389" s="137">
        <f ca="1">OFFSET('Caja Bar'!D$1,$B389,($A389-1)*9+4,1,1)</f>
        <v>0</v>
      </c>
      <c r="G389" s="138">
        <f ca="1">OFFSET('Caja Bar'!E$1,$B389,($A389-1)*9+4,1,1)</f>
        <v>0</v>
      </c>
    </row>
    <row r="390" spans="1:7" x14ac:dyDescent="0.25">
      <c r="A390" s="26">
        <v>15</v>
      </c>
      <c r="B390" s="144">
        <v>20</v>
      </c>
      <c r="C390" s="16">
        <f t="shared" si="6"/>
        <v>44211</v>
      </c>
      <c r="D390" s="136">
        <f ca="1">OFFSET('Caja Bar'!B$1,$B390,($A390-1)*9+4,1,1)</f>
        <v>0</v>
      </c>
      <c r="E390" s="137">
        <f ca="1">OFFSET('Caja Bar'!C$1,$B390,($A390-1)*9+4,1,1)</f>
        <v>0</v>
      </c>
      <c r="F390" s="137">
        <f ca="1">OFFSET('Caja Bar'!D$1,$B390,($A390-1)*9+4,1,1)</f>
        <v>0</v>
      </c>
      <c r="G390" s="138">
        <f ca="1">OFFSET('Caja Bar'!E$1,$B390,($A390-1)*9+4,1,1)</f>
        <v>0</v>
      </c>
    </row>
    <row r="391" spans="1:7" x14ac:dyDescent="0.25">
      <c r="A391" s="26">
        <v>15</v>
      </c>
      <c r="B391" s="144">
        <v>21</v>
      </c>
      <c r="C391" s="16">
        <f t="shared" si="6"/>
        <v>44211</v>
      </c>
      <c r="D391" s="136">
        <f ca="1">OFFSET('Caja Bar'!B$1,$B391,($A391-1)*9+4,1,1)</f>
        <v>0</v>
      </c>
      <c r="E391" s="137">
        <f ca="1">OFFSET('Caja Bar'!C$1,$B391,($A391-1)*9+4,1,1)</f>
        <v>0</v>
      </c>
      <c r="F391" s="137">
        <f ca="1">OFFSET('Caja Bar'!D$1,$B391,($A391-1)*9+4,1,1)</f>
        <v>0</v>
      </c>
      <c r="G391" s="138">
        <f ca="1">OFFSET('Caja Bar'!E$1,$B391,($A391-1)*9+4,1,1)</f>
        <v>0</v>
      </c>
    </row>
    <row r="392" spans="1:7" x14ac:dyDescent="0.25">
      <c r="A392" s="26">
        <v>15</v>
      </c>
      <c r="B392" s="144">
        <v>22</v>
      </c>
      <c r="C392" s="16">
        <f t="shared" si="6"/>
        <v>44211</v>
      </c>
      <c r="D392" s="136">
        <f ca="1">OFFSET('Caja Bar'!B$1,$B392,($A392-1)*9+4,1,1)</f>
        <v>0</v>
      </c>
      <c r="E392" s="137">
        <f ca="1">OFFSET('Caja Bar'!C$1,$B392,($A392-1)*9+4,1,1)</f>
        <v>0</v>
      </c>
      <c r="F392" s="137">
        <f ca="1">OFFSET('Caja Bar'!D$1,$B392,($A392-1)*9+4,1,1)</f>
        <v>0</v>
      </c>
      <c r="G392" s="138">
        <f ca="1">OFFSET('Caja Bar'!E$1,$B392,($A392-1)*9+4,1,1)</f>
        <v>0</v>
      </c>
    </row>
    <row r="393" spans="1:7" x14ac:dyDescent="0.25">
      <c r="A393" s="26">
        <v>15</v>
      </c>
      <c r="B393" s="144">
        <v>23</v>
      </c>
      <c r="C393" s="16">
        <f t="shared" si="6"/>
        <v>44211</v>
      </c>
      <c r="D393" s="136">
        <f ca="1">OFFSET('Caja Bar'!B$1,$B393,($A393-1)*9+4,1,1)</f>
        <v>0</v>
      </c>
      <c r="E393" s="137">
        <f ca="1">OFFSET('Caja Bar'!C$1,$B393,($A393-1)*9+4,1,1)</f>
        <v>0</v>
      </c>
      <c r="F393" s="137">
        <f ca="1">OFFSET('Caja Bar'!D$1,$B393,($A393-1)*9+4,1,1)</f>
        <v>0</v>
      </c>
      <c r="G393" s="138">
        <f ca="1">OFFSET('Caja Bar'!E$1,$B393,($A393-1)*9+4,1,1)</f>
        <v>0</v>
      </c>
    </row>
    <row r="394" spans="1:7" x14ac:dyDescent="0.25">
      <c r="A394" s="26">
        <v>15</v>
      </c>
      <c r="B394" s="144">
        <v>24</v>
      </c>
      <c r="C394" s="16">
        <f t="shared" si="6"/>
        <v>44211</v>
      </c>
      <c r="D394" s="136">
        <f ca="1">OFFSET('Caja Bar'!B$1,$B394,($A394-1)*9+4,1,1)</f>
        <v>0</v>
      </c>
      <c r="E394" s="137">
        <f ca="1">OFFSET('Caja Bar'!C$1,$B394,($A394-1)*9+4,1,1)</f>
        <v>0</v>
      </c>
      <c r="F394" s="137">
        <f ca="1">OFFSET('Caja Bar'!D$1,$B394,($A394-1)*9+4,1,1)</f>
        <v>0</v>
      </c>
      <c r="G394" s="138">
        <f ca="1">OFFSET('Caja Bar'!E$1,$B394,($A394-1)*9+4,1,1)</f>
        <v>0</v>
      </c>
    </row>
    <row r="395" spans="1:7" x14ac:dyDescent="0.25">
      <c r="A395" s="26">
        <v>15</v>
      </c>
      <c r="B395" s="144">
        <v>25</v>
      </c>
      <c r="C395" s="16">
        <f t="shared" si="6"/>
        <v>44211</v>
      </c>
      <c r="D395" s="136">
        <f ca="1">OFFSET('Caja Bar'!B$1,$B395,($A395-1)*9+4,1,1)</f>
        <v>0</v>
      </c>
      <c r="E395" s="137">
        <f ca="1">OFFSET('Caja Bar'!C$1,$B395,($A395-1)*9+4,1,1)</f>
        <v>0</v>
      </c>
      <c r="F395" s="137">
        <f ca="1">OFFSET('Caja Bar'!D$1,$B395,($A395-1)*9+4,1,1)</f>
        <v>0</v>
      </c>
      <c r="G395" s="138">
        <f ca="1">OFFSET('Caja Bar'!E$1,$B395,($A395-1)*9+4,1,1)</f>
        <v>0</v>
      </c>
    </row>
    <row r="396" spans="1:7" x14ac:dyDescent="0.25">
      <c r="A396" s="26">
        <v>15</v>
      </c>
      <c r="B396" s="144">
        <v>26</v>
      </c>
      <c r="C396" s="16">
        <f t="shared" si="6"/>
        <v>44211</v>
      </c>
      <c r="D396" s="136">
        <f ca="1">OFFSET('Caja Bar'!B$1,$B396,($A396-1)*9+4,1,1)</f>
        <v>0</v>
      </c>
      <c r="E396" s="137">
        <f ca="1">OFFSET('Caja Bar'!C$1,$B396,($A396-1)*9+4,1,1)</f>
        <v>0</v>
      </c>
      <c r="F396" s="137">
        <f ca="1">OFFSET('Caja Bar'!D$1,$B396,($A396-1)*9+4,1,1)</f>
        <v>0</v>
      </c>
      <c r="G396" s="138">
        <f ca="1">OFFSET('Caja Bar'!E$1,$B396,($A396-1)*9+4,1,1)</f>
        <v>0</v>
      </c>
    </row>
    <row r="397" spans="1:7" x14ac:dyDescent="0.25">
      <c r="A397" s="26">
        <v>15</v>
      </c>
      <c r="B397" s="144">
        <v>27</v>
      </c>
      <c r="C397" s="16">
        <f t="shared" si="6"/>
        <v>44211</v>
      </c>
      <c r="D397" s="136">
        <f ca="1">OFFSET('Caja Bar'!B$1,$B397,($A397-1)*9+4,1,1)</f>
        <v>0</v>
      </c>
      <c r="E397" s="137">
        <f ca="1">OFFSET('Caja Bar'!C$1,$B397,($A397-1)*9+4,1,1)</f>
        <v>0</v>
      </c>
      <c r="F397" s="137">
        <f ca="1">OFFSET('Caja Bar'!D$1,$B397,($A397-1)*9+4,1,1)</f>
        <v>0</v>
      </c>
      <c r="G397" s="138">
        <f ca="1">OFFSET('Caja Bar'!E$1,$B397,($A397-1)*9+4,1,1)</f>
        <v>0</v>
      </c>
    </row>
    <row r="398" spans="1:7" x14ac:dyDescent="0.25">
      <c r="A398" s="26">
        <v>15</v>
      </c>
      <c r="B398" s="144">
        <v>28</v>
      </c>
      <c r="C398" s="16">
        <f t="shared" si="6"/>
        <v>44211</v>
      </c>
      <c r="D398" s="136">
        <f ca="1">OFFSET('Caja Bar'!B$1,$B398,($A398-1)*9+4,1,1)</f>
        <v>0</v>
      </c>
      <c r="E398" s="137">
        <f ca="1">OFFSET('Caja Bar'!C$1,$B398,($A398-1)*9+4,1,1)</f>
        <v>0</v>
      </c>
      <c r="F398" s="137">
        <f ca="1">OFFSET('Caja Bar'!D$1,$B398,($A398-1)*9+4,1,1)</f>
        <v>0</v>
      </c>
      <c r="G398" s="138">
        <f ca="1">OFFSET('Caja Bar'!E$1,$B398,($A398-1)*9+4,1,1)</f>
        <v>0</v>
      </c>
    </row>
    <row r="399" spans="1:7" x14ac:dyDescent="0.25">
      <c r="A399" s="26">
        <v>15</v>
      </c>
      <c r="B399" s="144">
        <v>29</v>
      </c>
      <c r="C399" s="16">
        <f t="shared" si="6"/>
        <v>44211</v>
      </c>
      <c r="D399" s="136">
        <f ca="1">OFFSET('Caja Bar'!B$1,$B399,($A399-1)*9+4,1,1)</f>
        <v>0</v>
      </c>
      <c r="E399" s="137">
        <f ca="1">OFFSET('Caja Bar'!C$1,$B399,($A399-1)*9+4,1,1)</f>
        <v>0</v>
      </c>
      <c r="F399" s="137">
        <f ca="1">OFFSET('Caja Bar'!D$1,$B399,($A399-1)*9+4,1,1)</f>
        <v>0</v>
      </c>
      <c r="G399" s="138">
        <f ca="1">OFFSET('Caja Bar'!E$1,$B399,($A399-1)*9+4,1,1)</f>
        <v>0</v>
      </c>
    </row>
    <row r="400" spans="1:7" x14ac:dyDescent="0.25">
      <c r="A400" s="26">
        <v>15</v>
      </c>
      <c r="B400" s="144">
        <v>30</v>
      </c>
      <c r="C400" s="16">
        <f t="shared" si="6"/>
        <v>44211</v>
      </c>
      <c r="D400" s="136">
        <f ca="1">OFFSET('Caja Bar'!B$1,$B400,($A400-1)*9+4,1,1)</f>
        <v>0</v>
      </c>
      <c r="E400" s="137">
        <f ca="1">OFFSET('Caja Bar'!C$1,$B400,($A400-1)*9+4,1,1)</f>
        <v>0</v>
      </c>
      <c r="F400" s="137">
        <f ca="1">OFFSET('Caja Bar'!D$1,$B400,($A400-1)*9+4,1,1)</f>
        <v>0</v>
      </c>
      <c r="G400" s="138">
        <f ca="1">OFFSET('Caja Bar'!E$1,$B400,($A400-1)*9+4,1,1)</f>
        <v>0</v>
      </c>
    </row>
    <row r="401" spans="1:7" x14ac:dyDescent="0.25">
      <c r="A401" s="26">
        <v>15</v>
      </c>
      <c r="B401" s="144">
        <v>31</v>
      </c>
      <c r="C401" s="16">
        <f t="shared" si="6"/>
        <v>44211</v>
      </c>
      <c r="D401" s="136">
        <f ca="1">OFFSET('Caja Bar'!B$1,$B401,($A401-1)*9+4,1,1)</f>
        <v>0</v>
      </c>
      <c r="E401" s="137">
        <f ca="1">OFFSET('Caja Bar'!C$1,$B401,($A401-1)*9+4,1,1)</f>
        <v>0</v>
      </c>
      <c r="F401" s="137">
        <f ca="1">OFFSET('Caja Bar'!D$1,$B401,($A401-1)*9+4,1,1)</f>
        <v>0</v>
      </c>
      <c r="G401" s="138">
        <f ca="1">OFFSET('Caja Bar'!E$1,$B401,($A401-1)*9+4,1,1)</f>
        <v>0</v>
      </c>
    </row>
    <row r="402" spans="1:7" x14ac:dyDescent="0.25">
      <c r="A402" s="26">
        <v>15</v>
      </c>
      <c r="B402" s="144">
        <v>32</v>
      </c>
      <c r="C402" s="16">
        <f t="shared" si="6"/>
        <v>44211</v>
      </c>
      <c r="D402" s="136">
        <f ca="1">OFFSET('Caja Bar'!B$1,$B402,($A402-1)*9+4,1,1)</f>
        <v>0</v>
      </c>
      <c r="E402" s="137">
        <f ca="1">OFFSET('Caja Bar'!C$1,$B402,($A402-1)*9+4,1,1)</f>
        <v>0</v>
      </c>
      <c r="F402" s="137">
        <f ca="1">OFFSET('Caja Bar'!D$1,$B402,($A402-1)*9+4,1,1)</f>
        <v>0</v>
      </c>
      <c r="G402" s="138">
        <f ca="1">OFFSET('Caja Bar'!E$1,$B402,($A402-1)*9+4,1,1)</f>
        <v>0</v>
      </c>
    </row>
    <row r="403" spans="1:7" x14ac:dyDescent="0.25">
      <c r="A403" s="26">
        <v>15</v>
      </c>
      <c r="B403" s="144">
        <v>33</v>
      </c>
      <c r="C403" s="16">
        <f t="shared" si="6"/>
        <v>44211</v>
      </c>
      <c r="D403" s="136">
        <f ca="1">OFFSET('Caja Bar'!B$1,$B403,($A403-1)*9+4,1,1)</f>
        <v>0</v>
      </c>
      <c r="E403" s="137">
        <f ca="1">OFFSET('Caja Bar'!C$1,$B403,($A403-1)*9+4,1,1)</f>
        <v>0</v>
      </c>
      <c r="F403" s="137">
        <f ca="1">OFFSET('Caja Bar'!D$1,$B403,($A403-1)*9+4,1,1)</f>
        <v>0</v>
      </c>
      <c r="G403" s="138">
        <f ca="1">OFFSET('Caja Bar'!E$1,$B403,($A403-1)*9+4,1,1)</f>
        <v>0</v>
      </c>
    </row>
    <row r="404" spans="1:7" x14ac:dyDescent="0.25">
      <c r="A404" s="26">
        <v>15</v>
      </c>
      <c r="B404" s="144">
        <v>34</v>
      </c>
      <c r="C404" s="16">
        <f t="shared" si="6"/>
        <v>44211</v>
      </c>
      <c r="D404" s="136">
        <f ca="1">OFFSET('Caja Bar'!B$1,$B404,($A404-1)*9+4,1,1)</f>
        <v>0</v>
      </c>
      <c r="E404" s="137">
        <f ca="1">OFFSET('Caja Bar'!C$1,$B404,($A404-1)*9+4,1,1)</f>
        <v>0</v>
      </c>
      <c r="F404" s="137">
        <f ca="1">OFFSET('Caja Bar'!D$1,$B404,($A404-1)*9+4,1,1)</f>
        <v>0</v>
      </c>
      <c r="G404" s="138">
        <f ca="1">OFFSET('Caja Bar'!E$1,$B404,($A404-1)*9+4,1,1)</f>
        <v>0</v>
      </c>
    </row>
    <row r="405" spans="1:7" x14ac:dyDescent="0.25">
      <c r="A405" s="26">
        <v>15</v>
      </c>
      <c r="B405" s="144">
        <v>35</v>
      </c>
      <c r="C405" s="16">
        <f t="shared" si="6"/>
        <v>44211</v>
      </c>
      <c r="D405" s="136">
        <f ca="1">OFFSET('Caja Bar'!B$1,$B405,($A405-1)*9+4,1,1)</f>
        <v>0</v>
      </c>
      <c r="E405" s="137">
        <f ca="1">OFFSET('Caja Bar'!C$1,$B405,($A405-1)*9+4,1,1)</f>
        <v>0</v>
      </c>
      <c r="F405" s="137">
        <f ca="1">OFFSET('Caja Bar'!D$1,$B405,($A405-1)*9+4,1,1)</f>
        <v>0</v>
      </c>
      <c r="G405" s="138">
        <f ca="1">OFFSET('Caja Bar'!E$1,$B405,($A405-1)*9+4,1,1)</f>
        <v>0</v>
      </c>
    </row>
    <row r="406" spans="1:7" x14ac:dyDescent="0.25">
      <c r="A406" s="26">
        <v>15</v>
      </c>
      <c r="B406" s="144">
        <v>36</v>
      </c>
      <c r="C406" s="16">
        <f t="shared" si="6"/>
        <v>44211</v>
      </c>
      <c r="D406" s="136">
        <f ca="1">OFFSET('Caja Bar'!B$1,$B406,($A406-1)*9+4,1,1)</f>
        <v>0</v>
      </c>
      <c r="E406" s="137">
        <f ca="1">OFFSET('Caja Bar'!C$1,$B406,($A406-1)*9+4,1,1)</f>
        <v>0</v>
      </c>
      <c r="F406" s="137">
        <f ca="1">OFFSET('Caja Bar'!D$1,$B406,($A406-1)*9+4,1,1)</f>
        <v>0</v>
      </c>
      <c r="G406" s="138">
        <f ca="1">OFFSET('Caja Bar'!E$1,$B406,($A406-1)*9+4,1,1)</f>
        <v>0</v>
      </c>
    </row>
    <row r="407" spans="1:7" x14ac:dyDescent="0.25">
      <c r="A407" s="26">
        <v>16</v>
      </c>
      <c r="B407" s="144">
        <v>10</v>
      </c>
      <c r="C407" s="16">
        <f t="shared" si="6"/>
        <v>44212</v>
      </c>
      <c r="D407" s="136">
        <f ca="1">OFFSET('Caja Bar'!B$1,$B407,($A407-1)*9+4,1,1)</f>
        <v>0</v>
      </c>
      <c r="E407" s="137">
        <f ca="1">OFFSET('Caja Bar'!C$1,$B407,($A407-1)*9+4,1,1)</f>
        <v>0</v>
      </c>
      <c r="F407" s="137">
        <f ca="1">OFFSET('Caja Bar'!D$1,$B407,($A407-1)*9+4,1,1)</f>
        <v>0</v>
      </c>
      <c r="G407" s="138">
        <f ca="1">OFFSET('Caja Bar'!E$1,$B407,($A407-1)*9+4,1,1)</f>
        <v>0</v>
      </c>
    </row>
    <row r="408" spans="1:7" x14ac:dyDescent="0.25">
      <c r="A408" s="26">
        <v>16</v>
      </c>
      <c r="B408" s="144">
        <v>11</v>
      </c>
      <c r="C408" s="16">
        <f t="shared" si="6"/>
        <v>44212</v>
      </c>
      <c r="D408" s="136">
        <f ca="1">OFFSET('Caja Bar'!B$1,$B408,($A408-1)*9+4,1,1)</f>
        <v>0</v>
      </c>
      <c r="E408" s="137">
        <f ca="1">OFFSET('Caja Bar'!C$1,$B408,($A408-1)*9+4,1,1)</f>
        <v>0</v>
      </c>
      <c r="F408" s="137">
        <f ca="1">OFFSET('Caja Bar'!D$1,$B408,($A408-1)*9+4,1,1)</f>
        <v>0</v>
      </c>
      <c r="G408" s="138">
        <f ca="1">OFFSET('Caja Bar'!E$1,$B408,($A408-1)*9+4,1,1)</f>
        <v>0</v>
      </c>
    </row>
    <row r="409" spans="1:7" x14ac:dyDescent="0.25">
      <c r="A409" s="26">
        <v>16</v>
      </c>
      <c r="B409" s="144">
        <v>12</v>
      </c>
      <c r="C409" s="16">
        <f t="shared" si="6"/>
        <v>44212</v>
      </c>
      <c r="D409" s="136">
        <f ca="1">OFFSET('Caja Bar'!B$1,$B409,($A409-1)*9+4,1,1)</f>
        <v>0</v>
      </c>
      <c r="E409" s="137">
        <f ca="1">OFFSET('Caja Bar'!C$1,$B409,($A409-1)*9+4,1,1)</f>
        <v>0</v>
      </c>
      <c r="F409" s="137">
        <f ca="1">OFFSET('Caja Bar'!D$1,$B409,($A409-1)*9+4,1,1)</f>
        <v>0</v>
      </c>
      <c r="G409" s="138">
        <f ca="1">OFFSET('Caja Bar'!E$1,$B409,($A409-1)*9+4,1,1)</f>
        <v>0</v>
      </c>
    </row>
    <row r="410" spans="1:7" x14ac:dyDescent="0.25">
      <c r="A410" s="26">
        <v>16</v>
      </c>
      <c r="B410" s="144">
        <v>13</v>
      </c>
      <c r="C410" s="16">
        <f t="shared" si="6"/>
        <v>44212</v>
      </c>
      <c r="D410" s="136">
        <f ca="1">OFFSET('Caja Bar'!B$1,$B410,($A410-1)*9+4,1,1)</f>
        <v>0</v>
      </c>
      <c r="E410" s="137">
        <f ca="1">OFFSET('Caja Bar'!C$1,$B410,($A410-1)*9+4,1,1)</f>
        <v>0</v>
      </c>
      <c r="F410" s="137">
        <f ca="1">OFFSET('Caja Bar'!D$1,$B410,($A410-1)*9+4,1,1)</f>
        <v>0</v>
      </c>
      <c r="G410" s="138">
        <f ca="1">OFFSET('Caja Bar'!E$1,$B410,($A410-1)*9+4,1,1)</f>
        <v>0</v>
      </c>
    </row>
    <row r="411" spans="1:7" x14ac:dyDescent="0.25">
      <c r="A411" s="26">
        <v>16</v>
      </c>
      <c r="B411" s="144">
        <v>14</v>
      </c>
      <c r="C411" s="16">
        <f t="shared" si="6"/>
        <v>44212</v>
      </c>
      <c r="D411" s="136">
        <f ca="1">OFFSET('Caja Bar'!B$1,$B411,($A411-1)*9+4,1,1)</f>
        <v>0</v>
      </c>
      <c r="E411" s="137">
        <f ca="1">OFFSET('Caja Bar'!C$1,$B411,($A411-1)*9+4,1,1)</f>
        <v>0</v>
      </c>
      <c r="F411" s="137">
        <f ca="1">OFFSET('Caja Bar'!D$1,$B411,($A411-1)*9+4,1,1)</f>
        <v>0</v>
      </c>
      <c r="G411" s="138">
        <f ca="1">OFFSET('Caja Bar'!E$1,$B411,($A411-1)*9+4,1,1)</f>
        <v>0</v>
      </c>
    </row>
    <row r="412" spans="1:7" x14ac:dyDescent="0.25">
      <c r="A412" s="26">
        <v>16</v>
      </c>
      <c r="B412" s="144">
        <v>15</v>
      </c>
      <c r="C412" s="16">
        <f t="shared" si="6"/>
        <v>44212</v>
      </c>
      <c r="D412" s="136">
        <f ca="1">OFFSET('Caja Bar'!B$1,$B412,($A412-1)*9+4,1,1)</f>
        <v>0</v>
      </c>
      <c r="E412" s="137">
        <f ca="1">OFFSET('Caja Bar'!C$1,$B412,($A412-1)*9+4,1,1)</f>
        <v>0</v>
      </c>
      <c r="F412" s="137">
        <f ca="1">OFFSET('Caja Bar'!D$1,$B412,($A412-1)*9+4,1,1)</f>
        <v>0</v>
      </c>
      <c r="G412" s="138">
        <f ca="1">OFFSET('Caja Bar'!E$1,$B412,($A412-1)*9+4,1,1)</f>
        <v>0</v>
      </c>
    </row>
    <row r="413" spans="1:7" x14ac:dyDescent="0.25">
      <c r="A413" s="26">
        <v>16</v>
      </c>
      <c r="B413" s="144">
        <v>16</v>
      </c>
      <c r="C413" s="16">
        <f t="shared" ref="C413:C476" si="7">+C386+1</f>
        <v>44212</v>
      </c>
      <c r="D413" s="136">
        <f ca="1">OFFSET('Caja Bar'!B$1,$B413,($A413-1)*9+4,1,1)</f>
        <v>0</v>
      </c>
      <c r="E413" s="137">
        <f ca="1">OFFSET('Caja Bar'!C$1,$B413,($A413-1)*9+4,1,1)</f>
        <v>0</v>
      </c>
      <c r="F413" s="137">
        <f ca="1">OFFSET('Caja Bar'!D$1,$B413,($A413-1)*9+4,1,1)</f>
        <v>0</v>
      </c>
      <c r="G413" s="138">
        <f ca="1">OFFSET('Caja Bar'!E$1,$B413,($A413-1)*9+4,1,1)</f>
        <v>0</v>
      </c>
    </row>
    <row r="414" spans="1:7" x14ac:dyDescent="0.25">
      <c r="A414" s="26">
        <v>16</v>
      </c>
      <c r="B414" s="144">
        <v>17</v>
      </c>
      <c r="C414" s="16">
        <f t="shared" si="7"/>
        <v>44212</v>
      </c>
      <c r="D414" s="136">
        <f ca="1">OFFSET('Caja Bar'!B$1,$B414,($A414-1)*9+4,1,1)</f>
        <v>0</v>
      </c>
      <c r="E414" s="137">
        <f ca="1">OFFSET('Caja Bar'!C$1,$B414,($A414-1)*9+4,1,1)</f>
        <v>0</v>
      </c>
      <c r="F414" s="137">
        <f ca="1">OFFSET('Caja Bar'!D$1,$B414,($A414-1)*9+4,1,1)</f>
        <v>0</v>
      </c>
      <c r="G414" s="138">
        <f ca="1">OFFSET('Caja Bar'!E$1,$B414,($A414-1)*9+4,1,1)</f>
        <v>0</v>
      </c>
    </row>
    <row r="415" spans="1:7" x14ac:dyDescent="0.25">
      <c r="A415" s="26">
        <v>16</v>
      </c>
      <c r="B415" s="144">
        <v>18</v>
      </c>
      <c r="C415" s="16">
        <f t="shared" si="7"/>
        <v>44212</v>
      </c>
      <c r="D415" s="136">
        <f ca="1">OFFSET('Caja Bar'!B$1,$B415,($A415-1)*9+4,1,1)</f>
        <v>0</v>
      </c>
      <c r="E415" s="137">
        <f ca="1">OFFSET('Caja Bar'!C$1,$B415,($A415-1)*9+4,1,1)</f>
        <v>0</v>
      </c>
      <c r="F415" s="137">
        <f ca="1">OFFSET('Caja Bar'!D$1,$B415,($A415-1)*9+4,1,1)</f>
        <v>0</v>
      </c>
      <c r="G415" s="138">
        <f ca="1">OFFSET('Caja Bar'!E$1,$B415,($A415-1)*9+4,1,1)</f>
        <v>0</v>
      </c>
    </row>
    <row r="416" spans="1:7" x14ac:dyDescent="0.25">
      <c r="A416" s="26">
        <v>16</v>
      </c>
      <c r="B416" s="144">
        <v>19</v>
      </c>
      <c r="C416" s="16">
        <f t="shared" si="7"/>
        <v>44212</v>
      </c>
      <c r="D416" s="136">
        <f ca="1">OFFSET('Caja Bar'!B$1,$B416,($A416-1)*9+4,1,1)</f>
        <v>0</v>
      </c>
      <c r="E416" s="137">
        <f ca="1">OFFSET('Caja Bar'!C$1,$B416,($A416-1)*9+4,1,1)</f>
        <v>0</v>
      </c>
      <c r="F416" s="137">
        <f ca="1">OFFSET('Caja Bar'!D$1,$B416,($A416-1)*9+4,1,1)</f>
        <v>0</v>
      </c>
      <c r="G416" s="138">
        <f ca="1">OFFSET('Caja Bar'!E$1,$B416,($A416-1)*9+4,1,1)</f>
        <v>0</v>
      </c>
    </row>
    <row r="417" spans="1:7" x14ac:dyDescent="0.25">
      <c r="A417" s="26">
        <v>16</v>
      </c>
      <c r="B417" s="144">
        <v>20</v>
      </c>
      <c r="C417" s="16">
        <f t="shared" si="7"/>
        <v>44212</v>
      </c>
      <c r="D417" s="136">
        <f ca="1">OFFSET('Caja Bar'!B$1,$B417,($A417-1)*9+4,1,1)</f>
        <v>0</v>
      </c>
      <c r="E417" s="137">
        <f ca="1">OFFSET('Caja Bar'!C$1,$B417,($A417-1)*9+4,1,1)</f>
        <v>0</v>
      </c>
      <c r="F417" s="137">
        <f ca="1">OFFSET('Caja Bar'!D$1,$B417,($A417-1)*9+4,1,1)</f>
        <v>0</v>
      </c>
      <c r="G417" s="138">
        <f ca="1">OFFSET('Caja Bar'!E$1,$B417,($A417-1)*9+4,1,1)</f>
        <v>0</v>
      </c>
    </row>
    <row r="418" spans="1:7" x14ac:dyDescent="0.25">
      <c r="A418" s="26">
        <v>16</v>
      </c>
      <c r="B418" s="144">
        <v>21</v>
      </c>
      <c r="C418" s="16">
        <f t="shared" si="7"/>
        <v>44212</v>
      </c>
      <c r="D418" s="136">
        <f ca="1">OFFSET('Caja Bar'!B$1,$B418,($A418-1)*9+4,1,1)</f>
        <v>0</v>
      </c>
      <c r="E418" s="137">
        <f ca="1">OFFSET('Caja Bar'!C$1,$B418,($A418-1)*9+4,1,1)</f>
        <v>0</v>
      </c>
      <c r="F418" s="137">
        <f ca="1">OFFSET('Caja Bar'!D$1,$B418,($A418-1)*9+4,1,1)</f>
        <v>0</v>
      </c>
      <c r="G418" s="138">
        <f ca="1">OFFSET('Caja Bar'!E$1,$B418,($A418-1)*9+4,1,1)</f>
        <v>0</v>
      </c>
    </row>
    <row r="419" spans="1:7" x14ac:dyDescent="0.25">
      <c r="A419" s="26">
        <v>16</v>
      </c>
      <c r="B419" s="144">
        <v>22</v>
      </c>
      <c r="C419" s="16">
        <f t="shared" si="7"/>
        <v>44212</v>
      </c>
      <c r="D419" s="136">
        <f ca="1">OFFSET('Caja Bar'!B$1,$B419,($A419-1)*9+4,1,1)</f>
        <v>0</v>
      </c>
      <c r="E419" s="137">
        <f ca="1">OFFSET('Caja Bar'!C$1,$B419,($A419-1)*9+4,1,1)</f>
        <v>0</v>
      </c>
      <c r="F419" s="137">
        <f ca="1">OFFSET('Caja Bar'!D$1,$B419,($A419-1)*9+4,1,1)</f>
        <v>0</v>
      </c>
      <c r="G419" s="138">
        <f ca="1">OFFSET('Caja Bar'!E$1,$B419,($A419-1)*9+4,1,1)</f>
        <v>0</v>
      </c>
    </row>
    <row r="420" spans="1:7" x14ac:dyDescent="0.25">
      <c r="A420" s="26">
        <v>16</v>
      </c>
      <c r="B420" s="144">
        <v>23</v>
      </c>
      <c r="C420" s="16">
        <f t="shared" si="7"/>
        <v>44212</v>
      </c>
      <c r="D420" s="136">
        <f ca="1">OFFSET('Caja Bar'!B$1,$B420,($A420-1)*9+4,1,1)</f>
        <v>0</v>
      </c>
      <c r="E420" s="137">
        <f ca="1">OFFSET('Caja Bar'!C$1,$B420,($A420-1)*9+4,1,1)</f>
        <v>0</v>
      </c>
      <c r="F420" s="137">
        <f ca="1">OFFSET('Caja Bar'!D$1,$B420,($A420-1)*9+4,1,1)</f>
        <v>0</v>
      </c>
      <c r="G420" s="138">
        <f ca="1">OFFSET('Caja Bar'!E$1,$B420,($A420-1)*9+4,1,1)</f>
        <v>0</v>
      </c>
    </row>
    <row r="421" spans="1:7" x14ac:dyDescent="0.25">
      <c r="A421" s="26">
        <v>16</v>
      </c>
      <c r="B421" s="144">
        <v>24</v>
      </c>
      <c r="C421" s="16">
        <f t="shared" si="7"/>
        <v>44212</v>
      </c>
      <c r="D421" s="136">
        <f ca="1">OFFSET('Caja Bar'!B$1,$B421,($A421-1)*9+4,1,1)</f>
        <v>0</v>
      </c>
      <c r="E421" s="137">
        <f ca="1">OFFSET('Caja Bar'!C$1,$B421,($A421-1)*9+4,1,1)</f>
        <v>0</v>
      </c>
      <c r="F421" s="137">
        <f ca="1">OFFSET('Caja Bar'!D$1,$B421,($A421-1)*9+4,1,1)</f>
        <v>0</v>
      </c>
      <c r="G421" s="138">
        <f ca="1">OFFSET('Caja Bar'!E$1,$B421,($A421-1)*9+4,1,1)</f>
        <v>0</v>
      </c>
    </row>
    <row r="422" spans="1:7" x14ac:dyDescent="0.25">
      <c r="A422" s="26">
        <v>16</v>
      </c>
      <c r="B422" s="144">
        <v>25</v>
      </c>
      <c r="C422" s="16">
        <f t="shared" si="7"/>
        <v>44212</v>
      </c>
      <c r="D422" s="136">
        <f ca="1">OFFSET('Caja Bar'!B$1,$B422,($A422-1)*9+4,1,1)</f>
        <v>0</v>
      </c>
      <c r="E422" s="137">
        <f ca="1">OFFSET('Caja Bar'!C$1,$B422,($A422-1)*9+4,1,1)</f>
        <v>0</v>
      </c>
      <c r="F422" s="137">
        <f ca="1">OFFSET('Caja Bar'!D$1,$B422,($A422-1)*9+4,1,1)</f>
        <v>0</v>
      </c>
      <c r="G422" s="138">
        <f ca="1">OFFSET('Caja Bar'!E$1,$B422,($A422-1)*9+4,1,1)</f>
        <v>0</v>
      </c>
    </row>
    <row r="423" spans="1:7" x14ac:dyDescent="0.25">
      <c r="A423" s="26">
        <v>16</v>
      </c>
      <c r="B423" s="144">
        <v>26</v>
      </c>
      <c r="C423" s="16">
        <f t="shared" si="7"/>
        <v>44212</v>
      </c>
      <c r="D423" s="136">
        <f ca="1">OFFSET('Caja Bar'!B$1,$B423,($A423-1)*9+4,1,1)</f>
        <v>0</v>
      </c>
      <c r="E423" s="137">
        <f ca="1">OFFSET('Caja Bar'!C$1,$B423,($A423-1)*9+4,1,1)</f>
        <v>0</v>
      </c>
      <c r="F423" s="137">
        <f ca="1">OFFSET('Caja Bar'!D$1,$B423,($A423-1)*9+4,1,1)</f>
        <v>0</v>
      </c>
      <c r="G423" s="138">
        <f ca="1">OFFSET('Caja Bar'!E$1,$B423,($A423-1)*9+4,1,1)</f>
        <v>0</v>
      </c>
    </row>
    <row r="424" spans="1:7" x14ac:dyDescent="0.25">
      <c r="A424" s="26">
        <v>16</v>
      </c>
      <c r="B424" s="144">
        <v>27</v>
      </c>
      <c r="C424" s="16">
        <f t="shared" si="7"/>
        <v>44212</v>
      </c>
      <c r="D424" s="136">
        <f ca="1">OFFSET('Caja Bar'!B$1,$B424,($A424-1)*9+4,1,1)</f>
        <v>0</v>
      </c>
      <c r="E424" s="137">
        <f ca="1">OFFSET('Caja Bar'!C$1,$B424,($A424-1)*9+4,1,1)</f>
        <v>0</v>
      </c>
      <c r="F424" s="137">
        <f ca="1">OFFSET('Caja Bar'!D$1,$B424,($A424-1)*9+4,1,1)</f>
        <v>0</v>
      </c>
      <c r="G424" s="138">
        <f ca="1">OFFSET('Caja Bar'!E$1,$B424,($A424-1)*9+4,1,1)</f>
        <v>0</v>
      </c>
    </row>
    <row r="425" spans="1:7" x14ac:dyDescent="0.25">
      <c r="A425" s="26">
        <v>16</v>
      </c>
      <c r="B425" s="144">
        <v>28</v>
      </c>
      <c r="C425" s="16">
        <f t="shared" si="7"/>
        <v>44212</v>
      </c>
      <c r="D425" s="136">
        <f ca="1">OFFSET('Caja Bar'!B$1,$B425,($A425-1)*9+4,1,1)</f>
        <v>0</v>
      </c>
      <c r="E425" s="137">
        <f ca="1">OFFSET('Caja Bar'!C$1,$B425,($A425-1)*9+4,1,1)</f>
        <v>0</v>
      </c>
      <c r="F425" s="137">
        <f ca="1">OFFSET('Caja Bar'!D$1,$B425,($A425-1)*9+4,1,1)</f>
        <v>0</v>
      </c>
      <c r="G425" s="138">
        <f ca="1">OFFSET('Caja Bar'!E$1,$B425,($A425-1)*9+4,1,1)</f>
        <v>0</v>
      </c>
    </row>
    <row r="426" spans="1:7" x14ac:dyDescent="0.25">
      <c r="A426" s="26">
        <v>16</v>
      </c>
      <c r="B426" s="144">
        <v>29</v>
      </c>
      <c r="C426" s="16">
        <f t="shared" si="7"/>
        <v>44212</v>
      </c>
      <c r="D426" s="136">
        <f ca="1">OFFSET('Caja Bar'!B$1,$B426,($A426-1)*9+4,1,1)</f>
        <v>0</v>
      </c>
      <c r="E426" s="137">
        <f ca="1">OFFSET('Caja Bar'!C$1,$B426,($A426-1)*9+4,1,1)</f>
        <v>0</v>
      </c>
      <c r="F426" s="137">
        <f ca="1">OFFSET('Caja Bar'!D$1,$B426,($A426-1)*9+4,1,1)</f>
        <v>0</v>
      </c>
      <c r="G426" s="138">
        <f ca="1">OFFSET('Caja Bar'!E$1,$B426,($A426-1)*9+4,1,1)</f>
        <v>0</v>
      </c>
    </row>
    <row r="427" spans="1:7" x14ac:dyDescent="0.25">
      <c r="A427" s="26">
        <v>16</v>
      </c>
      <c r="B427" s="144">
        <v>30</v>
      </c>
      <c r="C427" s="16">
        <f t="shared" si="7"/>
        <v>44212</v>
      </c>
      <c r="D427" s="136">
        <f ca="1">OFFSET('Caja Bar'!B$1,$B427,($A427-1)*9+4,1,1)</f>
        <v>0</v>
      </c>
      <c r="E427" s="137">
        <f ca="1">OFFSET('Caja Bar'!C$1,$B427,($A427-1)*9+4,1,1)</f>
        <v>0</v>
      </c>
      <c r="F427" s="137">
        <f ca="1">OFFSET('Caja Bar'!D$1,$B427,($A427-1)*9+4,1,1)</f>
        <v>0</v>
      </c>
      <c r="G427" s="138">
        <f ca="1">OFFSET('Caja Bar'!E$1,$B427,($A427-1)*9+4,1,1)</f>
        <v>0</v>
      </c>
    </row>
    <row r="428" spans="1:7" x14ac:dyDescent="0.25">
      <c r="A428" s="26">
        <v>16</v>
      </c>
      <c r="B428" s="144">
        <v>31</v>
      </c>
      <c r="C428" s="16">
        <f t="shared" si="7"/>
        <v>44212</v>
      </c>
      <c r="D428" s="136">
        <f ca="1">OFFSET('Caja Bar'!B$1,$B428,($A428-1)*9+4,1,1)</f>
        <v>0</v>
      </c>
      <c r="E428" s="137">
        <f ca="1">OFFSET('Caja Bar'!C$1,$B428,($A428-1)*9+4,1,1)</f>
        <v>0</v>
      </c>
      <c r="F428" s="137">
        <f ca="1">OFFSET('Caja Bar'!D$1,$B428,($A428-1)*9+4,1,1)</f>
        <v>0</v>
      </c>
      <c r="G428" s="138">
        <f ca="1">OFFSET('Caja Bar'!E$1,$B428,($A428-1)*9+4,1,1)</f>
        <v>0</v>
      </c>
    </row>
    <row r="429" spans="1:7" x14ac:dyDescent="0.25">
      <c r="A429" s="26">
        <v>16</v>
      </c>
      <c r="B429" s="144">
        <v>32</v>
      </c>
      <c r="C429" s="16">
        <f t="shared" si="7"/>
        <v>44212</v>
      </c>
      <c r="D429" s="136">
        <f ca="1">OFFSET('Caja Bar'!B$1,$B429,($A429-1)*9+4,1,1)</f>
        <v>0</v>
      </c>
      <c r="E429" s="137">
        <f ca="1">OFFSET('Caja Bar'!C$1,$B429,($A429-1)*9+4,1,1)</f>
        <v>0</v>
      </c>
      <c r="F429" s="137">
        <f ca="1">OFFSET('Caja Bar'!D$1,$B429,($A429-1)*9+4,1,1)</f>
        <v>0</v>
      </c>
      <c r="G429" s="138">
        <f ca="1">OFFSET('Caja Bar'!E$1,$B429,($A429-1)*9+4,1,1)</f>
        <v>0</v>
      </c>
    </row>
    <row r="430" spans="1:7" x14ac:dyDescent="0.25">
      <c r="A430" s="26">
        <v>16</v>
      </c>
      <c r="B430" s="144">
        <v>33</v>
      </c>
      <c r="C430" s="16">
        <f t="shared" si="7"/>
        <v>44212</v>
      </c>
      <c r="D430" s="136">
        <f ca="1">OFFSET('Caja Bar'!B$1,$B430,($A430-1)*9+4,1,1)</f>
        <v>0</v>
      </c>
      <c r="E430" s="137">
        <f ca="1">OFFSET('Caja Bar'!C$1,$B430,($A430-1)*9+4,1,1)</f>
        <v>0</v>
      </c>
      <c r="F430" s="137">
        <f ca="1">OFFSET('Caja Bar'!D$1,$B430,($A430-1)*9+4,1,1)</f>
        <v>0</v>
      </c>
      <c r="G430" s="138">
        <f ca="1">OFFSET('Caja Bar'!E$1,$B430,($A430-1)*9+4,1,1)</f>
        <v>0</v>
      </c>
    </row>
    <row r="431" spans="1:7" x14ac:dyDescent="0.25">
      <c r="A431" s="26">
        <v>16</v>
      </c>
      <c r="B431" s="144">
        <v>34</v>
      </c>
      <c r="C431" s="16">
        <f t="shared" si="7"/>
        <v>44212</v>
      </c>
      <c r="D431" s="136">
        <f ca="1">OFFSET('Caja Bar'!B$1,$B431,($A431-1)*9+4,1,1)</f>
        <v>0</v>
      </c>
      <c r="E431" s="137">
        <f ca="1">OFFSET('Caja Bar'!C$1,$B431,($A431-1)*9+4,1,1)</f>
        <v>0</v>
      </c>
      <c r="F431" s="137">
        <f ca="1">OFFSET('Caja Bar'!D$1,$B431,($A431-1)*9+4,1,1)</f>
        <v>0</v>
      </c>
      <c r="G431" s="138">
        <f ca="1">OFFSET('Caja Bar'!E$1,$B431,($A431-1)*9+4,1,1)</f>
        <v>0</v>
      </c>
    </row>
    <row r="432" spans="1:7" x14ac:dyDescent="0.25">
      <c r="A432" s="26">
        <v>16</v>
      </c>
      <c r="B432" s="144">
        <v>35</v>
      </c>
      <c r="C432" s="16">
        <f t="shared" si="7"/>
        <v>44212</v>
      </c>
      <c r="D432" s="136">
        <f ca="1">OFFSET('Caja Bar'!B$1,$B432,($A432-1)*9+4,1,1)</f>
        <v>0</v>
      </c>
      <c r="E432" s="137">
        <f ca="1">OFFSET('Caja Bar'!C$1,$B432,($A432-1)*9+4,1,1)</f>
        <v>0</v>
      </c>
      <c r="F432" s="137">
        <f ca="1">OFFSET('Caja Bar'!D$1,$B432,($A432-1)*9+4,1,1)</f>
        <v>0</v>
      </c>
      <c r="G432" s="138">
        <f ca="1">OFFSET('Caja Bar'!E$1,$B432,($A432-1)*9+4,1,1)</f>
        <v>0</v>
      </c>
    </row>
    <row r="433" spans="1:7" x14ac:dyDescent="0.25">
      <c r="A433" s="26">
        <v>16</v>
      </c>
      <c r="B433" s="144">
        <v>36</v>
      </c>
      <c r="C433" s="16">
        <f t="shared" si="7"/>
        <v>44212</v>
      </c>
      <c r="D433" s="136">
        <f ca="1">OFFSET('Caja Bar'!B$1,$B433,($A433-1)*9+4,1,1)</f>
        <v>0</v>
      </c>
      <c r="E433" s="137">
        <f ca="1">OFFSET('Caja Bar'!C$1,$B433,($A433-1)*9+4,1,1)</f>
        <v>0</v>
      </c>
      <c r="F433" s="137">
        <f ca="1">OFFSET('Caja Bar'!D$1,$B433,($A433-1)*9+4,1,1)</f>
        <v>0</v>
      </c>
      <c r="G433" s="138">
        <f ca="1">OFFSET('Caja Bar'!E$1,$B433,($A433-1)*9+4,1,1)</f>
        <v>0</v>
      </c>
    </row>
    <row r="434" spans="1:7" x14ac:dyDescent="0.25">
      <c r="A434" s="26">
        <v>17</v>
      </c>
      <c r="B434" s="144">
        <v>10</v>
      </c>
      <c r="C434" s="16">
        <f t="shared" si="7"/>
        <v>44213</v>
      </c>
      <c r="D434" s="136">
        <f ca="1">OFFSET('Caja Bar'!B$1,$B434,($A434-1)*9+4,1,1)</f>
        <v>0</v>
      </c>
      <c r="E434" s="137">
        <f ca="1">OFFSET('Caja Bar'!C$1,$B434,($A434-1)*9+4,1,1)</f>
        <v>0</v>
      </c>
      <c r="F434" s="137">
        <f ca="1">OFFSET('Caja Bar'!D$1,$B434,($A434-1)*9+4,1,1)</f>
        <v>0</v>
      </c>
      <c r="G434" s="138">
        <f ca="1">OFFSET('Caja Bar'!E$1,$B434,($A434-1)*9+4,1,1)</f>
        <v>0</v>
      </c>
    </row>
    <row r="435" spans="1:7" x14ac:dyDescent="0.25">
      <c r="A435" s="26">
        <v>17</v>
      </c>
      <c r="B435" s="144">
        <v>11</v>
      </c>
      <c r="C435" s="16">
        <f t="shared" si="7"/>
        <v>44213</v>
      </c>
      <c r="D435" s="136">
        <f ca="1">OFFSET('Caja Bar'!B$1,$B435,($A435-1)*9+4,1,1)</f>
        <v>0</v>
      </c>
      <c r="E435" s="137">
        <f ca="1">OFFSET('Caja Bar'!C$1,$B435,($A435-1)*9+4,1,1)</f>
        <v>0</v>
      </c>
      <c r="F435" s="137">
        <f ca="1">OFFSET('Caja Bar'!D$1,$B435,($A435-1)*9+4,1,1)</f>
        <v>0</v>
      </c>
      <c r="G435" s="138">
        <f ca="1">OFFSET('Caja Bar'!E$1,$B435,($A435-1)*9+4,1,1)</f>
        <v>0</v>
      </c>
    </row>
    <row r="436" spans="1:7" x14ac:dyDescent="0.25">
      <c r="A436" s="26">
        <v>17</v>
      </c>
      <c r="B436" s="144">
        <v>12</v>
      </c>
      <c r="C436" s="16">
        <f t="shared" si="7"/>
        <v>44213</v>
      </c>
      <c r="D436" s="136">
        <f ca="1">OFFSET('Caja Bar'!B$1,$B436,($A436-1)*9+4,1,1)</f>
        <v>0</v>
      </c>
      <c r="E436" s="137">
        <f ca="1">OFFSET('Caja Bar'!C$1,$B436,($A436-1)*9+4,1,1)</f>
        <v>0</v>
      </c>
      <c r="F436" s="137">
        <f ca="1">OFFSET('Caja Bar'!D$1,$B436,($A436-1)*9+4,1,1)</f>
        <v>0</v>
      </c>
      <c r="G436" s="138">
        <f ca="1">OFFSET('Caja Bar'!E$1,$B436,($A436-1)*9+4,1,1)</f>
        <v>0</v>
      </c>
    </row>
    <row r="437" spans="1:7" x14ac:dyDescent="0.25">
      <c r="A437" s="26">
        <v>17</v>
      </c>
      <c r="B437" s="144">
        <v>13</v>
      </c>
      <c r="C437" s="16">
        <f t="shared" si="7"/>
        <v>44213</v>
      </c>
      <c r="D437" s="136">
        <f ca="1">OFFSET('Caja Bar'!B$1,$B437,($A437-1)*9+4,1,1)</f>
        <v>0</v>
      </c>
      <c r="E437" s="137">
        <f ca="1">OFFSET('Caja Bar'!C$1,$B437,($A437-1)*9+4,1,1)</f>
        <v>0</v>
      </c>
      <c r="F437" s="137">
        <f ca="1">OFFSET('Caja Bar'!D$1,$B437,($A437-1)*9+4,1,1)</f>
        <v>0</v>
      </c>
      <c r="G437" s="138">
        <f ca="1">OFFSET('Caja Bar'!E$1,$B437,($A437-1)*9+4,1,1)</f>
        <v>0</v>
      </c>
    </row>
    <row r="438" spans="1:7" x14ac:dyDescent="0.25">
      <c r="A438" s="26">
        <v>17</v>
      </c>
      <c r="B438" s="144">
        <v>14</v>
      </c>
      <c r="C438" s="16">
        <f t="shared" si="7"/>
        <v>44213</v>
      </c>
      <c r="D438" s="136">
        <f ca="1">OFFSET('Caja Bar'!B$1,$B438,($A438-1)*9+4,1,1)</f>
        <v>0</v>
      </c>
      <c r="E438" s="137">
        <f ca="1">OFFSET('Caja Bar'!C$1,$B438,($A438-1)*9+4,1,1)</f>
        <v>0</v>
      </c>
      <c r="F438" s="137">
        <f ca="1">OFFSET('Caja Bar'!D$1,$B438,($A438-1)*9+4,1,1)</f>
        <v>0</v>
      </c>
      <c r="G438" s="138">
        <f ca="1">OFFSET('Caja Bar'!E$1,$B438,($A438-1)*9+4,1,1)</f>
        <v>0</v>
      </c>
    </row>
    <row r="439" spans="1:7" x14ac:dyDescent="0.25">
      <c r="A439" s="26">
        <v>17</v>
      </c>
      <c r="B439" s="144">
        <v>15</v>
      </c>
      <c r="C439" s="16">
        <f t="shared" si="7"/>
        <v>44213</v>
      </c>
      <c r="D439" s="136">
        <f ca="1">OFFSET('Caja Bar'!B$1,$B439,($A439-1)*9+4,1,1)</f>
        <v>0</v>
      </c>
      <c r="E439" s="137">
        <f ca="1">OFFSET('Caja Bar'!C$1,$B439,($A439-1)*9+4,1,1)</f>
        <v>0</v>
      </c>
      <c r="F439" s="137">
        <f ca="1">OFFSET('Caja Bar'!D$1,$B439,($A439-1)*9+4,1,1)</f>
        <v>0</v>
      </c>
      <c r="G439" s="138">
        <f ca="1">OFFSET('Caja Bar'!E$1,$B439,($A439-1)*9+4,1,1)</f>
        <v>0</v>
      </c>
    </row>
    <row r="440" spans="1:7" x14ac:dyDescent="0.25">
      <c r="A440" s="26">
        <v>17</v>
      </c>
      <c r="B440" s="144">
        <v>16</v>
      </c>
      <c r="C440" s="16">
        <f t="shared" si="7"/>
        <v>44213</v>
      </c>
      <c r="D440" s="136">
        <f ca="1">OFFSET('Caja Bar'!B$1,$B440,($A440-1)*9+4,1,1)</f>
        <v>0</v>
      </c>
      <c r="E440" s="137">
        <f ca="1">OFFSET('Caja Bar'!C$1,$B440,($A440-1)*9+4,1,1)</f>
        <v>0</v>
      </c>
      <c r="F440" s="137">
        <f ca="1">OFFSET('Caja Bar'!D$1,$B440,($A440-1)*9+4,1,1)</f>
        <v>0</v>
      </c>
      <c r="G440" s="138">
        <f ca="1">OFFSET('Caja Bar'!E$1,$B440,($A440-1)*9+4,1,1)</f>
        <v>0</v>
      </c>
    </row>
    <row r="441" spans="1:7" x14ac:dyDescent="0.25">
      <c r="A441" s="26">
        <v>17</v>
      </c>
      <c r="B441" s="144">
        <v>17</v>
      </c>
      <c r="C441" s="16">
        <f t="shared" si="7"/>
        <v>44213</v>
      </c>
      <c r="D441" s="136">
        <f ca="1">OFFSET('Caja Bar'!B$1,$B441,($A441-1)*9+4,1,1)</f>
        <v>0</v>
      </c>
      <c r="E441" s="137">
        <f ca="1">OFFSET('Caja Bar'!C$1,$B441,($A441-1)*9+4,1,1)</f>
        <v>0</v>
      </c>
      <c r="F441" s="137">
        <f ca="1">OFFSET('Caja Bar'!D$1,$B441,($A441-1)*9+4,1,1)</f>
        <v>0</v>
      </c>
      <c r="G441" s="138">
        <f ca="1">OFFSET('Caja Bar'!E$1,$B441,($A441-1)*9+4,1,1)</f>
        <v>0</v>
      </c>
    </row>
    <row r="442" spans="1:7" x14ac:dyDescent="0.25">
      <c r="A442" s="26">
        <v>17</v>
      </c>
      <c r="B442" s="144">
        <v>18</v>
      </c>
      <c r="C442" s="16">
        <f t="shared" si="7"/>
        <v>44213</v>
      </c>
      <c r="D442" s="136">
        <f ca="1">OFFSET('Caja Bar'!B$1,$B442,($A442-1)*9+4,1,1)</f>
        <v>0</v>
      </c>
      <c r="E442" s="137">
        <f ca="1">OFFSET('Caja Bar'!C$1,$B442,($A442-1)*9+4,1,1)</f>
        <v>0</v>
      </c>
      <c r="F442" s="137">
        <f ca="1">OFFSET('Caja Bar'!D$1,$B442,($A442-1)*9+4,1,1)</f>
        <v>0</v>
      </c>
      <c r="G442" s="138">
        <f ca="1">OFFSET('Caja Bar'!E$1,$B442,($A442-1)*9+4,1,1)</f>
        <v>0</v>
      </c>
    </row>
    <row r="443" spans="1:7" x14ac:dyDescent="0.25">
      <c r="A443" s="26">
        <v>17</v>
      </c>
      <c r="B443" s="144">
        <v>19</v>
      </c>
      <c r="C443" s="16">
        <f t="shared" si="7"/>
        <v>44213</v>
      </c>
      <c r="D443" s="136">
        <f ca="1">OFFSET('Caja Bar'!B$1,$B443,($A443-1)*9+4,1,1)</f>
        <v>0</v>
      </c>
      <c r="E443" s="137">
        <f ca="1">OFFSET('Caja Bar'!C$1,$B443,($A443-1)*9+4,1,1)</f>
        <v>0</v>
      </c>
      <c r="F443" s="137">
        <f ca="1">OFFSET('Caja Bar'!D$1,$B443,($A443-1)*9+4,1,1)</f>
        <v>0</v>
      </c>
      <c r="G443" s="138">
        <f ca="1">OFFSET('Caja Bar'!E$1,$B443,($A443-1)*9+4,1,1)</f>
        <v>0</v>
      </c>
    </row>
    <row r="444" spans="1:7" x14ac:dyDescent="0.25">
      <c r="A444" s="26">
        <v>17</v>
      </c>
      <c r="B444" s="144">
        <v>20</v>
      </c>
      <c r="C444" s="16">
        <f t="shared" si="7"/>
        <v>44213</v>
      </c>
      <c r="D444" s="136">
        <f ca="1">OFFSET('Caja Bar'!B$1,$B444,($A444-1)*9+4,1,1)</f>
        <v>0</v>
      </c>
      <c r="E444" s="137">
        <f ca="1">OFFSET('Caja Bar'!C$1,$B444,($A444-1)*9+4,1,1)</f>
        <v>0</v>
      </c>
      <c r="F444" s="137">
        <f ca="1">OFFSET('Caja Bar'!D$1,$B444,($A444-1)*9+4,1,1)</f>
        <v>0</v>
      </c>
      <c r="G444" s="138">
        <f ca="1">OFFSET('Caja Bar'!E$1,$B444,($A444-1)*9+4,1,1)</f>
        <v>0</v>
      </c>
    </row>
    <row r="445" spans="1:7" x14ac:dyDescent="0.25">
      <c r="A445" s="26">
        <v>17</v>
      </c>
      <c r="B445" s="144">
        <v>21</v>
      </c>
      <c r="C445" s="16">
        <f t="shared" si="7"/>
        <v>44213</v>
      </c>
      <c r="D445" s="136">
        <f ca="1">OFFSET('Caja Bar'!B$1,$B445,($A445-1)*9+4,1,1)</f>
        <v>0</v>
      </c>
      <c r="E445" s="137">
        <f ca="1">OFFSET('Caja Bar'!C$1,$B445,($A445-1)*9+4,1,1)</f>
        <v>0</v>
      </c>
      <c r="F445" s="137">
        <f ca="1">OFFSET('Caja Bar'!D$1,$B445,($A445-1)*9+4,1,1)</f>
        <v>0</v>
      </c>
      <c r="G445" s="138">
        <f ca="1">OFFSET('Caja Bar'!E$1,$B445,($A445-1)*9+4,1,1)</f>
        <v>0</v>
      </c>
    </row>
    <row r="446" spans="1:7" x14ac:dyDescent="0.25">
      <c r="A446" s="26">
        <v>17</v>
      </c>
      <c r="B446" s="144">
        <v>22</v>
      </c>
      <c r="C446" s="16">
        <f t="shared" si="7"/>
        <v>44213</v>
      </c>
      <c r="D446" s="136">
        <f ca="1">OFFSET('Caja Bar'!B$1,$B446,($A446-1)*9+4,1,1)</f>
        <v>0</v>
      </c>
      <c r="E446" s="137">
        <f ca="1">OFFSET('Caja Bar'!C$1,$B446,($A446-1)*9+4,1,1)</f>
        <v>0</v>
      </c>
      <c r="F446" s="137">
        <f ca="1">OFFSET('Caja Bar'!D$1,$B446,($A446-1)*9+4,1,1)</f>
        <v>0</v>
      </c>
      <c r="G446" s="138">
        <f ca="1">OFFSET('Caja Bar'!E$1,$B446,($A446-1)*9+4,1,1)</f>
        <v>0</v>
      </c>
    </row>
    <row r="447" spans="1:7" x14ac:dyDescent="0.25">
      <c r="A447" s="26">
        <v>17</v>
      </c>
      <c r="B447" s="144">
        <v>23</v>
      </c>
      <c r="C447" s="16">
        <f t="shared" si="7"/>
        <v>44213</v>
      </c>
      <c r="D447" s="136">
        <f ca="1">OFFSET('Caja Bar'!B$1,$B447,($A447-1)*9+4,1,1)</f>
        <v>0</v>
      </c>
      <c r="E447" s="137">
        <f ca="1">OFFSET('Caja Bar'!C$1,$B447,($A447-1)*9+4,1,1)</f>
        <v>0</v>
      </c>
      <c r="F447" s="137">
        <f ca="1">OFFSET('Caja Bar'!D$1,$B447,($A447-1)*9+4,1,1)</f>
        <v>0</v>
      </c>
      <c r="G447" s="138">
        <f ca="1">OFFSET('Caja Bar'!E$1,$B447,($A447-1)*9+4,1,1)</f>
        <v>0</v>
      </c>
    </row>
    <row r="448" spans="1:7" x14ac:dyDescent="0.25">
      <c r="A448" s="26">
        <v>17</v>
      </c>
      <c r="B448" s="144">
        <v>24</v>
      </c>
      <c r="C448" s="16">
        <f t="shared" si="7"/>
        <v>44213</v>
      </c>
      <c r="D448" s="136">
        <f ca="1">OFFSET('Caja Bar'!B$1,$B448,($A448-1)*9+4,1,1)</f>
        <v>0</v>
      </c>
      <c r="E448" s="137">
        <f ca="1">OFFSET('Caja Bar'!C$1,$B448,($A448-1)*9+4,1,1)</f>
        <v>0</v>
      </c>
      <c r="F448" s="137">
        <f ca="1">OFFSET('Caja Bar'!D$1,$B448,($A448-1)*9+4,1,1)</f>
        <v>0</v>
      </c>
      <c r="G448" s="138">
        <f ca="1">OFFSET('Caja Bar'!E$1,$B448,($A448-1)*9+4,1,1)</f>
        <v>0</v>
      </c>
    </row>
    <row r="449" spans="1:7" x14ac:dyDescent="0.25">
      <c r="A449" s="26">
        <v>17</v>
      </c>
      <c r="B449" s="144">
        <v>25</v>
      </c>
      <c r="C449" s="16">
        <f t="shared" si="7"/>
        <v>44213</v>
      </c>
      <c r="D449" s="136">
        <f ca="1">OFFSET('Caja Bar'!B$1,$B449,($A449-1)*9+4,1,1)</f>
        <v>0</v>
      </c>
      <c r="E449" s="137">
        <f ca="1">OFFSET('Caja Bar'!C$1,$B449,($A449-1)*9+4,1,1)</f>
        <v>0</v>
      </c>
      <c r="F449" s="137">
        <f ca="1">OFFSET('Caja Bar'!D$1,$B449,($A449-1)*9+4,1,1)</f>
        <v>0</v>
      </c>
      <c r="G449" s="138">
        <f ca="1">OFFSET('Caja Bar'!E$1,$B449,($A449-1)*9+4,1,1)</f>
        <v>0</v>
      </c>
    </row>
    <row r="450" spans="1:7" x14ac:dyDescent="0.25">
      <c r="A450" s="26">
        <v>17</v>
      </c>
      <c r="B450" s="144">
        <v>26</v>
      </c>
      <c r="C450" s="16">
        <f t="shared" si="7"/>
        <v>44213</v>
      </c>
      <c r="D450" s="136">
        <f ca="1">OFFSET('Caja Bar'!B$1,$B450,($A450-1)*9+4,1,1)</f>
        <v>0</v>
      </c>
      <c r="E450" s="137">
        <f ca="1">OFFSET('Caja Bar'!C$1,$B450,($A450-1)*9+4,1,1)</f>
        <v>0</v>
      </c>
      <c r="F450" s="137">
        <f ca="1">OFFSET('Caja Bar'!D$1,$B450,($A450-1)*9+4,1,1)</f>
        <v>0</v>
      </c>
      <c r="G450" s="138">
        <f ca="1">OFFSET('Caja Bar'!E$1,$B450,($A450-1)*9+4,1,1)</f>
        <v>0</v>
      </c>
    </row>
    <row r="451" spans="1:7" x14ac:dyDescent="0.25">
      <c r="A451" s="26">
        <v>17</v>
      </c>
      <c r="B451" s="144">
        <v>27</v>
      </c>
      <c r="C451" s="16">
        <f t="shared" si="7"/>
        <v>44213</v>
      </c>
      <c r="D451" s="136">
        <f ca="1">OFFSET('Caja Bar'!B$1,$B451,($A451-1)*9+4,1,1)</f>
        <v>0</v>
      </c>
      <c r="E451" s="137">
        <f ca="1">OFFSET('Caja Bar'!C$1,$B451,($A451-1)*9+4,1,1)</f>
        <v>0</v>
      </c>
      <c r="F451" s="137">
        <f ca="1">OFFSET('Caja Bar'!D$1,$B451,($A451-1)*9+4,1,1)</f>
        <v>0</v>
      </c>
      <c r="G451" s="138">
        <f ca="1">OFFSET('Caja Bar'!E$1,$B451,($A451-1)*9+4,1,1)</f>
        <v>0</v>
      </c>
    </row>
    <row r="452" spans="1:7" x14ac:dyDescent="0.25">
      <c r="A452" s="26">
        <v>17</v>
      </c>
      <c r="B452" s="144">
        <v>28</v>
      </c>
      <c r="C452" s="16">
        <f t="shared" si="7"/>
        <v>44213</v>
      </c>
      <c r="D452" s="136">
        <f ca="1">OFFSET('Caja Bar'!B$1,$B452,($A452-1)*9+4,1,1)</f>
        <v>0</v>
      </c>
      <c r="E452" s="137">
        <f ca="1">OFFSET('Caja Bar'!C$1,$B452,($A452-1)*9+4,1,1)</f>
        <v>0</v>
      </c>
      <c r="F452" s="137">
        <f ca="1">OFFSET('Caja Bar'!D$1,$B452,($A452-1)*9+4,1,1)</f>
        <v>0</v>
      </c>
      <c r="G452" s="138">
        <f ca="1">OFFSET('Caja Bar'!E$1,$B452,($A452-1)*9+4,1,1)</f>
        <v>0</v>
      </c>
    </row>
    <row r="453" spans="1:7" x14ac:dyDescent="0.25">
      <c r="A453" s="26">
        <v>17</v>
      </c>
      <c r="B453" s="144">
        <v>29</v>
      </c>
      <c r="C453" s="16">
        <f t="shared" si="7"/>
        <v>44213</v>
      </c>
      <c r="D453" s="136">
        <f ca="1">OFFSET('Caja Bar'!B$1,$B453,($A453-1)*9+4,1,1)</f>
        <v>0</v>
      </c>
      <c r="E453" s="137">
        <f ca="1">OFFSET('Caja Bar'!C$1,$B453,($A453-1)*9+4,1,1)</f>
        <v>0</v>
      </c>
      <c r="F453" s="137">
        <f ca="1">OFFSET('Caja Bar'!D$1,$B453,($A453-1)*9+4,1,1)</f>
        <v>0</v>
      </c>
      <c r="G453" s="138">
        <f ca="1">OFFSET('Caja Bar'!E$1,$B453,($A453-1)*9+4,1,1)</f>
        <v>0</v>
      </c>
    </row>
    <row r="454" spans="1:7" x14ac:dyDescent="0.25">
      <c r="A454" s="26">
        <v>17</v>
      </c>
      <c r="B454" s="144">
        <v>30</v>
      </c>
      <c r="C454" s="16">
        <f t="shared" si="7"/>
        <v>44213</v>
      </c>
      <c r="D454" s="136">
        <f ca="1">OFFSET('Caja Bar'!B$1,$B454,($A454-1)*9+4,1,1)</f>
        <v>0</v>
      </c>
      <c r="E454" s="137">
        <f ca="1">OFFSET('Caja Bar'!C$1,$B454,($A454-1)*9+4,1,1)</f>
        <v>0</v>
      </c>
      <c r="F454" s="137">
        <f ca="1">OFFSET('Caja Bar'!D$1,$B454,($A454-1)*9+4,1,1)</f>
        <v>0</v>
      </c>
      <c r="G454" s="138">
        <f ca="1">OFFSET('Caja Bar'!E$1,$B454,($A454-1)*9+4,1,1)</f>
        <v>0</v>
      </c>
    </row>
    <row r="455" spans="1:7" x14ac:dyDescent="0.25">
      <c r="A455" s="26">
        <v>17</v>
      </c>
      <c r="B455" s="144">
        <v>31</v>
      </c>
      <c r="C455" s="16">
        <f t="shared" si="7"/>
        <v>44213</v>
      </c>
      <c r="D455" s="136">
        <f ca="1">OFFSET('Caja Bar'!B$1,$B455,($A455-1)*9+4,1,1)</f>
        <v>0</v>
      </c>
      <c r="E455" s="137">
        <f ca="1">OFFSET('Caja Bar'!C$1,$B455,($A455-1)*9+4,1,1)</f>
        <v>0</v>
      </c>
      <c r="F455" s="137">
        <f ca="1">OFFSET('Caja Bar'!D$1,$B455,($A455-1)*9+4,1,1)</f>
        <v>0</v>
      </c>
      <c r="G455" s="138">
        <f ca="1">OFFSET('Caja Bar'!E$1,$B455,($A455-1)*9+4,1,1)</f>
        <v>0</v>
      </c>
    </row>
    <row r="456" spans="1:7" x14ac:dyDescent="0.25">
      <c r="A456" s="26">
        <v>17</v>
      </c>
      <c r="B456" s="144">
        <v>32</v>
      </c>
      <c r="C456" s="16">
        <f t="shared" si="7"/>
        <v>44213</v>
      </c>
      <c r="D456" s="136">
        <f ca="1">OFFSET('Caja Bar'!B$1,$B456,($A456-1)*9+4,1,1)</f>
        <v>0</v>
      </c>
      <c r="E456" s="137">
        <f ca="1">OFFSET('Caja Bar'!C$1,$B456,($A456-1)*9+4,1,1)</f>
        <v>0</v>
      </c>
      <c r="F456" s="137">
        <f ca="1">OFFSET('Caja Bar'!D$1,$B456,($A456-1)*9+4,1,1)</f>
        <v>0</v>
      </c>
      <c r="G456" s="138">
        <f ca="1">OFFSET('Caja Bar'!E$1,$B456,($A456-1)*9+4,1,1)</f>
        <v>0</v>
      </c>
    </row>
    <row r="457" spans="1:7" x14ac:dyDescent="0.25">
      <c r="A457" s="26">
        <v>17</v>
      </c>
      <c r="B457" s="144">
        <v>33</v>
      </c>
      <c r="C457" s="16">
        <f t="shared" si="7"/>
        <v>44213</v>
      </c>
      <c r="D457" s="136">
        <f ca="1">OFFSET('Caja Bar'!B$1,$B457,($A457-1)*9+4,1,1)</f>
        <v>0</v>
      </c>
      <c r="E457" s="137">
        <f ca="1">OFFSET('Caja Bar'!C$1,$B457,($A457-1)*9+4,1,1)</f>
        <v>0</v>
      </c>
      <c r="F457" s="137">
        <f ca="1">OFFSET('Caja Bar'!D$1,$B457,($A457-1)*9+4,1,1)</f>
        <v>0</v>
      </c>
      <c r="G457" s="138">
        <f ca="1">OFFSET('Caja Bar'!E$1,$B457,($A457-1)*9+4,1,1)</f>
        <v>0</v>
      </c>
    </row>
    <row r="458" spans="1:7" x14ac:dyDescent="0.25">
      <c r="A458" s="26">
        <v>17</v>
      </c>
      <c r="B458" s="144">
        <v>34</v>
      </c>
      <c r="C458" s="16">
        <f t="shared" si="7"/>
        <v>44213</v>
      </c>
      <c r="D458" s="136">
        <f ca="1">OFFSET('Caja Bar'!B$1,$B458,($A458-1)*9+4,1,1)</f>
        <v>0</v>
      </c>
      <c r="E458" s="137">
        <f ca="1">OFFSET('Caja Bar'!C$1,$B458,($A458-1)*9+4,1,1)</f>
        <v>0</v>
      </c>
      <c r="F458" s="137">
        <f ca="1">OFFSET('Caja Bar'!D$1,$B458,($A458-1)*9+4,1,1)</f>
        <v>0</v>
      </c>
      <c r="G458" s="138">
        <f ca="1">OFFSET('Caja Bar'!E$1,$B458,($A458-1)*9+4,1,1)</f>
        <v>0</v>
      </c>
    </row>
    <row r="459" spans="1:7" x14ac:dyDescent="0.25">
      <c r="A459" s="26">
        <v>17</v>
      </c>
      <c r="B459" s="144">
        <v>35</v>
      </c>
      <c r="C459" s="16">
        <f t="shared" si="7"/>
        <v>44213</v>
      </c>
      <c r="D459" s="136">
        <f ca="1">OFFSET('Caja Bar'!B$1,$B459,($A459-1)*9+4,1,1)</f>
        <v>0</v>
      </c>
      <c r="E459" s="137">
        <f ca="1">OFFSET('Caja Bar'!C$1,$B459,($A459-1)*9+4,1,1)</f>
        <v>0</v>
      </c>
      <c r="F459" s="137">
        <f ca="1">OFFSET('Caja Bar'!D$1,$B459,($A459-1)*9+4,1,1)</f>
        <v>0</v>
      </c>
      <c r="G459" s="138">
        <f ca="1">OFFSET('Caja Bar'!E$1,$B459,($A459-1)*9+4,1,1)</f>
        <v>0</v>
      </c>
    </row>
    <row r="460" spans="1:7" x14ac:dyDescent="0.25">
      <c r="A460" s="26">
        <v>17</v>
      </c>
      <c r="B460" s="144">
        <v>36</v>
      </c>
      <c r="C460" s="16">
        <f t="shared" si="7"/>
        <v>44213</v>
      </c>
      <c r="D460" s="136">
        <f ca="1">OFFSET('Caja Bar'!B$1,$B460,($A460-1)*9+4,1,1)</f>
        <v>0</v>
      </c>
      <c r="E460" s="137">
        <f ca="1">OFFSET('Caja Bar'!C$1,$B460,($A460-1)*9+4,1,1)</f>
        <v>0</v>
      </c>
      <c r="F460" s="137">
        <f ca="1">OFFSET('Caja Bar'!D$1,$B460,($A460-1)*9+4,1,1)</f>
        <v>0</v>
      </c>
      <c r="G460" s="138">
        <f ca="1">OFFSET('Caja Bar'!E$1,$B460,($A460-1)*9+4,1,1)</f>
        <v>0</v>
      </c>
    </row>
    <row r="461" spans="1:7" x14ac:dyDescent="0.25">
      <c r="A461" s="26">
        <v>18</v>
      </c>
      <c r="B461" s="144">
        <v>10</v>
      </c>
      <c r="C461" s="16">
        <f t="shared" si="7"/>
        <v>44214</v>
      </c>
      <c r="D461" s="136">
        <f ca="1">OFFSET('Caja Bar'!B$1,$B461,($A461-1)*9+4,1,1)</f>
        <v>0</v>
      </c>
      <c r="E461" s="137">
        <f ca="1">OFFSET('Caja Bar'!C$1,$B461,($A461-1)*9+4,1,1)</f>
        <v>0</v>
      </c>
      <c r="F461" s="137">
        <f ca="1">OFFSET('Caja Bar'!D$1,$B461,($A461-1)*9+4,1,1)</f>
        <v>0</v>
      </c>
      <c r="G461" s="138">
        <f ca="1">OFFSET('Caja Bar'!E$1,$B461,($A461-1)*9+4,1,1)</f>
        <v>0</v>
      </c>
    </row>
    <row r="462" spans="1:7" x14ac:dyDescent="0.25">
      <c r="A462" s="26">
        <v>18</v>
      </c>
      <c r="B462" s="144">
        <v>11</v>
      </c>
      <c r="C462" s="16">
        <f t="shared" si="7"/>
        <v>44214</v>
      </c>
      <c r="D462" s="136">
        <f ca="1">OFFSET('Caja Bar'!B$1,$B462,($A462-1)*9+4,1,1)</f>
        <v>0</v>
      </c>
      <c r="E462" s="137">
        <f ca="1">OFFSET('Caja Bar'!C$1,$B462,($A462-1)*9+4,1,1)</f>
        <v>0</v>
      </c>
      <c r="F462" s="137">
        <f ca="1">OFFSET('Caja Bar'!D$1,$B462,($A462-1)*9+4,1,1)</f>
        <v>0</v>
      </c>
      <c r="G462" s="138">
        <f ca="1">OFFSET('Caja Bar'!E$1,$B462,($A462-1)*9+4,1,1)</f>
        <v>0</v>
      </c>
    </row>
    <row r="463" spans="1:7" x14ac:dyDescent="0.25">
      <c r="A463" s="26">
        <v>18</v>
      </c>
      <c r="B463" s="144">
        <v>12</v>
      </c>
      <c r="C463" s="16">
        <f t="shared" si="7"/>
        <v>44214</v>
      </c>
      <c r="D463" s="136">
        <f ca="1">OFFSET('Caja Bar'!B$1,$B463,($A463-1)*9+4,1,1)</f>
        <v>0</v>
      </c>
      <c r="E463" s="137">
        <f ca="1">OFFSET('Caja Bar'!C$1,$B463,($A463-1)*9+4,1,1)</f>
        <v>0</v>
      </c>
      <c r="F463" s="137">
        <f ca="1">OFFSET('Caja Bar'!D$1,$B463,($A463-1)*9+4,1,1)</f>
        <v>0</v>
      </c>
      <c r="G463" s="138">
        <f ca="1">OFFSET('Caja Bar'!E$1,$B463,($A463-1)*9+4,1,1)</f>
        <v>0</v>
      </c>
    </row>
    <row r="464" spans="1:7" x14ac:dyDescent="0.25">
      <c r="A464" s="26">
        <v>18</v>
      </c>
      <c r="B464" s="144">
        <v>13</v>
      </c>
      <c r="C464" s="16">
        <f t="shared" si="7"/>
        <v>44214</v>
      </c>
      <c r="D464" s="136">
        <f ca="1">OFFSET('Caja Bar'!B$1,$B464,($A464-1)*9+4,1,1)</f>
        <v>0</v>
      </c>
      <c r="E464" s="137">
        <f ca="1">OFFSET('Caja Bar'!C$1,$B464,($A464-1)*9+4,1,1)</f>
        <v>0</v>
      </c>
      <c r="F464" s="137">
        <f ca="1">OFFSET('Caja Bar'!D$1,$B464,($A464-1)*9+4,1,1)</f>
        <v>0</v>
      </c>
      <c r="G464" s="138">
        <f ca="1">OFFSET('Caja Bar'!E$1,$B464,($A464-1)*9+4,1,1)</f>
        <v>0</v>
      </c>
    </row>
    <row r="465" spans="1:7" x14ac:dyDescent="0.25">
      <c r="A465" s="26">
        <v>18</v>
      </c>
      <c r="B465" s="144">
        <v>14</v>
      </c>
      <c r="C465" s="16">
        <f t="shared" si="7"/>
        <v>44214</v>
      </c>
      <c r="D465" s="136">
        <f ca="1">OFFSET('Caja Bar'!B$1,$B465,($A465-1)*9+4,1,1)</f>
        <v>0</v>
      </c>
      <c r="E465" s="137">
        <f ca="1">OFFSET('Caja Bar'!C$1,$B465,($A465-1)*9+4,1,1)</f>
        <v>0</v>
      </c>
      <c r="F465" s="137">
        <f ca="1">OFFSET('Caja Bar'!D$1,$B465,($A465-1)*9+4,1,1)</f>
        <v>0</v>
      </c>
      <c r="G465" s="138">
        <f ca="1">OFFSET('Caja Bar'!E$1,$B465,($A465-1)*9+4,1,1)</f>
        <v>0</v>
      </c>
    </row>
    <row r="466" spans="1:7" x14ac:dyDescent="0.25">
      <c r="A466" s="26">
        <v>18</v>
      </c>
      <c r="B466" s="144">
        <v>15</v>
      </c>
      <c r="C466" s="16">
        <f t="shared" si="7"/>
        <v>44214</v>
      </c>
      <c r="D466" s="136">
        <f ca="1">OFFSET('Caja Bar'!B$1,$B466,($A466-1)*9+4,1,1)</f>
        <v>0</v>
      </c>
      <c r="E466" s="137">
        <f ca="1">OFFSET('Caja Bar'!C$1,$B466,($A466-1)*9+4,1,1)</f>
        <v>0</v>
      </c>
      <c r="F466" s="137">
        <f ca="1">OFFSET('Caja Bar'!D$1,$B466,($A466-1)*9+4,1,1)</f>
        <v>0</v>
      </c>
      <c r="G466" s="138">
        <f ca="1">OFFSET('Caja Bar'!E$1,$B466,($A466-1)*9+4,1,1)</f>
        <v>0</v>
      </c>
    </row>
    <row r="467" spans="1:7" x14ac:dyDescent="0.25">
      <c r="A467" s="26">
        <v>18</v>
      </c>
      <c r="B467" s="144">
        <v>16</v>
      </c>
      <c r="C467" s="16">
        <f t="shared" si="7"/>
        <v>44214</v>
      </c>
      <c r="D467" s="136">
        <f ca="1">OFFSET('Caja Bar'!B$1,$B467,($A467-1)*9+4,1,1)</f>
        <v>0</v>
      </c>
      <c r="E467" s="137">
        <f ca="1">OFFSET('Caja Bar'!C$1,$B467,($A467-1)*9+4,1,1)</f>
        <v>0</v>
      </c>
      <c r="F467" s="137">
        <f ca="1">OFFSET('Caja Bar'!D$1,$B467,($A467-1)*9+4,1,1)</f>
        <v>0</v>
      </c>
      <c r="G467" s="138">
        <f ca="1">OFFSET('Caja Bar'!E$1,$B467,($A467-1)*9+4,1,1)</f>
        <v>0</v>
      </c>
    </row>
    <row r="468" spans="1:7" x14ac:dyDescent="0.25">
      <c r="A468" s="26">
        <v>18</v>
      </c>
      <c r="B468" s="144">
        <v>17</v>
      </c>
      <c r="C468" s="16">
        <f t="shared" si="7"/>
        <v>44214</v>
      </c>
      <c r="D468" s="136">
        <f ca="1">OFFSET('Caja Bar'!B$1,$B468,($A468-1)*9+4,1,1)</f>
        <v>0</v>
      </c>
      <c r="E468" s="137">
        <f ca="1">OFFSET('Caja Bar'!C$1,$B468,($A468-1)*9+4,1,1)</f>
        <v>0</v>
      </c>
      <c r="F468" s="137">
        <f ca="1">OFFSET('Caja Bar'!D$1,$B468,($A468-1)*9+4,1,1)</f>
        <v>0</v>
      </c>
      <c r="G468" s="138">
        <f ca="1">OFFSET('Caja Bar'!E$1,$B468,($A468-1)*9+4,1,1)</f>
        <v>0</v>
      </c>
    </row>
    <row r="469" spans="1:7" x14ac:dyDescent="0.25">
      <c r="A469" s="26">
        <v>18</v>
      </c>
      <c r="B469" s="144">
        <v>18</v>
      </c>
      <c r="C469" s="16">
        <f t="shared" si="7"/>
        <v>44214</v>
      </c>
      <c r="D469" s="136">
        <f ca="1">OFFSET('Caja Bar'!B$1,$B469,($A469-1)*9+4,1,1)</f>
        <v>0</v>
      </c>
      <c r="E469" s="137">
        <f ca="1">OFFSET('Caja Bar'!C$1,$B469,($A469-1)*9+4,1,1)</f>
        <v>0</v>
      </c>
      <c r="F469" s="137">
        <f ca="1">OFFSET('Caja Bar'!D$1,$B469,($A469-1)*9+4,1,1)</f>
        <v>0</v>
      </c>
      <c r="G469" s="138">
        <f ca="1">OFFSET('Caja Bar'!E$1,$B469,($A469-1)*9+4,1,1)</f>
        <v>0</v>
      </c>
    </row>
    <row r="470" spans="1:7" x14ac:dyDescent="0.25">
      <c r="A470" s="26">
        <v>18</v>
      </c>
      <c r="B470" s="144">
        <v>19</v>
      </c>
      <c r="C470" s="16">
        <f t="shared" si="7"/>
        <v>44214</v>
      </c>
      <c r="D470" s="136">
        <f ca="1">OFFSET('Caja Bar'!B$1,$B470,($A470-1)*9+4,1,1)</f>
        <v>0</v>
      </c>
      <c r="E470" s="137">
        <f ca="1">OFFSET('Caja Bar'!C$1,$B470,($A470-1)*9+4,1,1)</f>
        <v>0</v>
      </c>
      <c r="F470" s="137">
        <f ca="1">OFFSET('Caja Bar'!D$1,$B470,($A470-1)*9+4,1,1)</f>
        <v>0</v>
      </c>
      <c r="G470" s="138">
        <f ca="1">OFFSET('Caja Bar'!E$1,$B470,($A470-1)*9+4,1,1)</f>
        <v>0</v>
      </c>
    </row>
    <row r="471" spans="1:7" x14ac:dyDescent="0.25">
      <c r="A471" s="26">
        <v>18</v>
      </c>
      <c r="B471" s="144">
        <v>20</v>
      </c>
      <c r="C471" s="16">
        <f t="shared" si="7"/>
        <v>44214</v>
      </c>
      <c r="D471" s="136">
        <f ca="1">OFFSET('Caja Bar'!B$1,$B471,($A471-1)*9+4,1,1)</f>
        <v>0</v>
      </c>
      <c r="E471" s="137">
        <f ca="1">OFFSET('Caja Bar'!C$1,$B471,($A471-1)*9+4,1,1)</f>
        <v>0</v>
      </c>
      <c r="F471" s="137">
        <f ca="1">OFFSET('Caja Bar'!D$1,$B471,($A471-1)*9+4,1,1)</f>
        <v>0</v>
      </c>
      <c r="G471" s="138">
        <f ca="1">OFFSET('Caja Bar'!E$1,$B471,($A471-1)*9+4,1,1)</f>
        <v>0</v>
      </c>
    </row>
    <row r="472" spans="1:7" x14ac:dyDescent="0.25">
      <c r="A472" s="26">
        <v>18</v>
      </c>
      <c r="B472" s="144">
        <v>21</v>
      </c>
      <c r="C472" s="16">
        <f t="shared" si="7"/>
        <v>44214</v>
      </c>
      <c r="D472" s="136">
        <f ca="1">OFFSET('Caja Bar'!B$1,$B472,($A472-1)*9+4,1,1)</f>
        <v>0</v>
      </c>
      <c r="E472" s="137">
        <f ca="1">OFFSET('Caja Bar'!C$1,$B472,($A472-1)*9+4,1,1)</f>
        <v>0</v>
      </c>
      <c r="F472" s="137">
        <f ca="1">OFFSET('Caja Bar'!D$1,$B472,($A472-1)*9+4,1,1)</f>
        <v>0</v>
      </c>
      <c r="G472" s="138">
        <f ca="1">OFFSET('Caja Bar'!E$1,$B472,($A472-1)*9+4,1,1)</f>
        <v>0</v>
      </c>
    </row>
    <row r="473" spans="1:7" x14ac:dyDescent="0.25">
      <c r="A473" s="26">
        <v>18</v>
      </c>
      <c r="B473" s="144">
        <v>22</v>
      </c>
      <c r="C473" s="16">
        <f t="shared" si="7"/>
        <v>44214</v>
      </c>
      <c r="D473" s="136">
        <f ca="1">OFFSET('Caja Bar'!B$1,$B473,($A473-1)*9+4,1,1)</f>
        <v>0</v>
      </c>
      <c r="E473" s="137">
        <f ca="1">OFFSET('Caja Bar'!C$1,$B473,($A473-1)*9+4,1,1)</f>
        <v>0</v>
      </c>
      <c r="F473" s="137">
        <f ca="1">OFFSET('Caja Bar'!D$1,$B473,($A473-1)*9+4,1,1)</f>
        <v>0</v>
      </c>
      <c r="G473" s="138">
        <f ca="1">OFFSET('Caja Bar'!E$1,$B473,($A473-1)*9+4,1,1)</f>
        <v>0</v>
      </c>
    </row>
    <row r="474" spans="1:7" x14ac:dyDescent="0.25">
      <c r="A474" s="26">
        <v>18</v>
      </c>
      <c r="B474" s="144">
        <v>23</v>
      </c>
      <c r="C474" s="16">
        <f t="shared" si="7"/>
        <v>44214</v>
      </c>
      <c r="D474" s="136">
        <f ca="1">OFFSET('Caja Bar'!B$1,$B474,($A474-1)*9+4,1,1)</f>
        <v>0</v>
      </c>
      <c r="E474" s="137">
        <f ca="1">OFFSET('Caja Bar'!C$1,$B474,($A474-1)*9+4,1,1)</f>
        <v>0</v>
      </c>
      <c r="F474" s="137">
        <f ca="1">OFFSET('Caja Bar'!D$1,$B474,($A474-1)*9+4,1,1)</f>
        <v>0</v>
      </c>
      <c r="G474" s="138">
        <f ca="1">OFFSET('Caja Bar'!E$1,$B474,($A474-1)*9+4,1,1)</f>
        <v>0</v>
      </c>
    </row>
    <row r="475" spans="1:7" x14ac:dyDescent="0.25">
      <c r="A475" s="26">
        <v>18</v>
      </c>
      <c r="B475" s="144">
        <v>24</v>
      </c>
      <c r="C475" s="16">
        <f t="shared" si="7"/>
        <v>44214</v>
      </c>
      <c r="D475" s="136">
        <f ca="1">OFFSET('Caja Bar'!B$1,$B475,($A475-1)*9+4,1,1)</f>
        <v>0</v>
      </c>
      <c r="E475" s="137">
        <f ca="1">OFFSET('Caja Bar'!C$1,$B475,($A475-1)*9+4,1,1)</f>
        <v>0</v>
      </c>
      <c r="F475" s="137">
        <f ca="1">OFFSET('Caja Bar'!D$1,$B475,($A475-1)*9+4,1,1)</f>
        <v>0</v>
      </c>
      <c r="G475" s="138">
        <f ca="1">OFFSET('Caja Bar'!E$1,$B475,($A475-1)*9+4,1,1)</f>
        <v>0</v>
      </c>
    </row>
    <row r="476" spans="1:7" x14ac:dyDescent="0.25">
      <c r="A476" s="26">
        <v>18</v>
      </c>
      <c r="B476" s="144">
        <v>25</v>
      </c>
      <c r="C476" s="16">
        <f t="shared" si="7"/>
        <v>44214</v>
      </c>
      <c r="D476" s="136">
        <f ca="1">OFFSET('Caja Bar'!B$1,$B476,($A476-1)*9+4,1,1)</f>
        <v>0</v>
      </c>
      <c r="E476" s="137">
        <f ca="1">OFFSET('Caja Bar'!C$1,$B476,($A476-1)*9+4,1,1)</f>
        <v>0</v>
      </c>
      <c r="F476" s="137">
        <f ca="1">OFFSET('Caja Bar'!D$1,$B476,($A476-1)*9+4,1,1)</f>
        <v>0</v>
      </c>
      <c r="G476" s="138">
        <f ca="1">OFFSET('Caja Bar'!E$1,$B476,($A476-1)*9+4,1,1)</f>
        <v>0</v>
      </c>
    </row>
    <row r="477" spans="1:7" x14ac:dyDescent="0.25">
      <c r="A477" s="26">
        <v>18</v>
      </c>
      <c r="B477" s="144">
        <v>26</v>
      </c>
      <c r="C477" s="16">
        <f t="shared" ref="C477:C540" si="8">+C450+1</f>
        <v>44214</v>
      </c>
      <c r="D477" s="136">
        <f ca="1">OFFSET('Caja Bar'!B$1,$B477,($A477-1)*9+4,1,1)</f>
        <v>0</v>
      </c>
      <c r="E477" s="137">
        <f ca="1">OFFSET('Caja Bar'!C$1,$B477,($A477-1)*9+4,1,1)</f>
        <v>0</v>
      </c>
      <c r="F477" s="137">
        <f ca="1">OFFSET('Caja Bar'!D$1,$B477,($A477-1)*9+4,1,1)</f>
        <v>0</v>
      </c>
      <c r="G477" s="138">
        <f ca="1">OFFSET('Caja Bar'!E$1,$B477,($A477-1)*9+4,1,1)</f>
        <v>0</v>
      </c>
    </row>
    <row r="478" spans="1:7" x14ac:dyDescent="0.25">
      <c r="A478" s="26">
        <v>18</v>
      </c>
      <c r="B478" s="144">
        <v>27</v>
      </c>
      <c r="C478" s="16">
        <f t="shared" si="8"/>
        <v>44214</v>
      </c>
      <c r="D478" s="136">
        <f ca="1">OFFSET('Caja Bar'!B$1,$B478,($A478-1)*9+4,1,1)</f>
        <v>0</v>
      </c>
      <c r="E478" s="137">
        <f ca="1">OFFSET('Caja Bar'!C$1,$B478,($A478-1)*9+4,1,1)</f>
        <v>0</v>
      </c>
      <c r="F478" s="137">
        <f ca="1">OFFSET('Caja Bar'!D$1,$B478,($A478-1)*9+4,1,1)</f>
        <v>0</v>
      </c>
      <c r="G478" s="138">
        <f ca="1">OFFSET('Caja Bar'!E$1,$B478,($A478-1)*9+4,1,1)</f>
        <v>0</v>
      </c>
    </row>
    <row r="479" spans="1:7" x14ac:dyDescent="0.25">
      <c r="A479" s="26">
        <v>18</v>
      </c>
      <c r="B479" s="144">
        <v>28</v>
      </c>
      <c r="C479" s="16">
        <f t="shared" si="8"/>
        <v>44214</v>
      </c>
      <c r="D479" s="136">
        <f ca="1">OFFSET('Caja Bar'!B$1,$B479,($A479-1)*9+4,1,1)</f>
        <v>0</v>
      </c>
      <c r="E479" s="137">
        <f ca="1">OFFSET('Caja Bar'!C$1,$B479,($A479-1)*9+4,1,1)</f>
        <v>0</v>
      </c>
      <c r="F479" s="137">
        <f ca="1">OFFSET('Caja Bar'!D$1,$B479,($A479-1)*9+4,1,1)</f>
        <v>0</v>
      </c>
      <c r="G479" s="138">
        <f ca="1">OFFSET('Caja Bar'!E$1,$B479,($A479-1)*9+4,1,1)</f>
        <v>0</v>
      </c>
    </row>
    <row r="480" spans="1:7" x14ac:dyDescent="0.25">
      <c r="A480" s="26">
        <v>18</v>
      </c>
      <c r="B480" s="144">
        <v>29</v>
      </c>
      <c r="C480" s="16">
        <f t="shared" si="8"/>
        <v>44214</v>
      </c>
      <c r="D480" s="136">
        <f ca="1">OFFSET('Caja Bar'!B$1,$B480,($A480-1)*9+4,1,1)</f>
        <v>0</v>
      </c>
      <c r="E480" s="137">
        <f ca="1">OFFSET('Caja Bar'!C$1,$B480,($A480-1)*9+4,1,1)</f>
        <v>0</v>
      </c>
      <c r="F480" s="137">
        <f ca="1">OFFSET('Caja Bar'!D$1,$B480,($A480-1)*9+4,1,1)</f>
        <v>0</v>
      </c>
      <c r="G480" s="138">
        <f ca="1">OFFSET('Caja Bar'!E$1,$B480,($A480-1)*9+4,1,1)</f>
        <v>0</v>
      </c>
    </row>
    <row r="481" spans="1:7" x14ac:dyDescent="0.25">
      <c r="A481" s="26">
        <v>18</v>
      </c>
      <c r="B481" s="144">
        <v>30</v>
      </c>
      <c r="C481" s="16">
        <f t="shared" si="8"/>
        <v>44214</v>
      </c>
      <c r="D481" s="136">
        <f ca="1">OFFSET('Caja Bar'!B$1,$B481,($A481-1)*9+4,1,1)</f>
        <v>0</v>
      </c>
      <c r="E481" s="137">
        <f ca="1">OFFSET('Caja Bar'!C$1,$B481,($A481-1)*9+4,1,1)</f>
        <v>0</v>
      </c>
      <c r="F481" s="137">
        <f ca="1">OFFSET('Caja Bar'!D$1,$B481,($A481-1)*9+4,1,1)</f>
        <v>0</v>
      </c>
      <c r="G481" s="138">
        <f ca="1">OFFSET('Caja Bar'!E$1,$B481,($A481-1)*9+4,1,1)</f>
        <v>0</v>
      </c>
    </row>
    <row r="482" spans="1:7" x14ac:dyDescent="0.25">
      <c r="A482" s="26">
        <v>18</v>
      </c>
      <c r="B482" s="144">
        <v>31</v>
      </c>
      <c r="C482" s="16">
        <f t="shared" si="8"/>
        <v>44214</v>
      </c>
      <c r="D482" s="136">
        <f ca="1">OFFSET('Caja Bar'!B$1,$B482,($A482-1)*9+4,1,1)</f>
        <v>0</v>
      </c>
      <c r="E482" s="137">
        <f ca="1">OFFSET('Caja Bar'!C$1,$B482,($A482-1)*9+4,1,1)</f>
        <v>0</v>
      </c>
      <c r="F482" s="137">
        <f ca="1">OFFSET('Caja Bar'!D$1,$B482,($A482-1)*9+4,1,1)</f>
        <v>0</v>
      </c>
      <c r="G482" s="138">
        <f ca="1">OFFSET('Caja Bar'!E$1,$B482,($A482-1)*9+4,1,1)</f>
        <v>0</v>
      </c>
    </row>
    <row r="483" spans="1:7" x14ac:dyDescent="0.25">
      <c r="A483" s="26">
        <v>18</v>
      </c>
      <c r="B483" s="144">
        <v>32</v>
      </c>
      <c r="C483" s="16">
        <f t="shared" si="8"/>
        <v>44214</v>
      </c>
      <c r="D483" s="136">
        <f ca="1">OFFSET('Caja Bar'!B$1,$B483,($A483-1)*9+4,1,1)</f>
        <v>0</v>
      </c>
      <c r="E483" s="137">
        <f ca="1">OFFSET('Caja Bar'!C$1,$B483,($A483-1)*9+4,1,1)</f>
        <v>0</v>
      </c>
      <c r="F483" s="137">
        <f ca="1">OFFSET('Caja Bar'!D$1,$B483,($A483-1)*9+4,1,1)</f>
        <v>0</v>
      </c>
      <c r="G483" s="138">
        <f ca="1">OFFSET('Caja Bar'!E$1,$B483,($A483-1)*9+4,1,1)</f>
        <v>0</v>
      </c>
    </row>
    <row r="484" spans="1:7" x14ac:dyDescent="0.25">
      <c r="A484" s="26">
        <v>18</v>
      </c>
      <c r="B484" s="144">
        <v>33</v>
      </c>
      <c r="C484" s="16">
        <f t="shared" si="8"/>
        <v>44214</v>
      </c>
      <c r="D484" s="136">
        <f ca="1">OFFSET('Caja Bar'!B$1,$B484,($A484-1)*9+4,1,1)</f>
        <v>0</v>
      </c>
      <c r="E484" s="137">
        <f ca="1">OFFSET('Caja Bar'!C$1,$B484,($A484-1)*9+4,1,1)</f>
        <v>0</v>
      </c>
      <c r="F484" s="137">
        <f ca="1">OFFSET('Caja Bar'!D$1,$B484,($A484-1)*9+4,1,1)</f>
        <v>0</v>
      </c>
      <c r="G484" s="138">
        <f ca="1">OFFSET('Caja Bar'!E$1,$B484,($A484-1)*9+4,1,1)</f>
        <v>0</v>
      </c>
    </row>
    <row r="485" spans="1:7" x14ac:dyDescent="0.25">
      <c r="A485" s="26">
        <v>18</v>
      </c>
      <c r="B485" s="144">
        <v>34</v>
      </c>
      <c r="C485" s="16">
        <f t="shared" si="8"/>
        <v>44214</v>
      </c>
      <c r="D485" s="136">
        <f ca="1">OFFSET('Caja Bar'!B$1,$B485,($A485-1)*9+4,1,1)</f>
        <v>0</v>
      </c>
      <c r="E485" s="137">
        <f ca="1">OFFSET('Caja Bar'!C$1,$B485,($A485-1)*9+4,1,1)</f>
        <v>0</v>
      </c>
      <c r="F485" s="137">
        <f ca="1">OFFSET('Caja Bar'!D$1,$B485,($A485-1)*9+4,1,1)</f>
        <v>0</v>
      </c>
      <c r="G485" s="138">
        <f ca="1">OFFSET('Caja Bar'!E$1,$B485,($A485-1)*9+4,1,1)</f>
        <v>0</v>
      </c>
    </row>
    <row r="486" spans="1:7" x14ac:dyDescent="0.25">
      <c r="A486" s="26">
        <v>18</v>
      </c>
      <c r="B486" s="144">
        <v>35</v>
      </c>
      <c r="C486" s="16">
        <f t="shared" si="8"/>
        <v>44214</v>
      </c>
      <c r="D486" s="136">
        <f ca="1">OFFSET('Caja Bar'!B$1,$B486,($A486-1)*9+4,1,1)</f>
        <v>0</v>
      </c>
      <c r="E486" s="137">
        <f ca="1">OFFSET('Caja Bar'!C$1,$B486,($A486-1)*9+4,1,1)</f>
        <v>0</v>
      </c>
      <c r="F486" s="137">
        <f ca="1">OFFSET('Caja Bar'!D$1,$B486,($A486-1)*9+4,1,1)</f>
        <v>0</v>
      </c>
      <c r="G486" s="138">
        <f ca="1">OFFSET('Caja Bar'!E$1,$B486,($A486-1)*9+4,1,1)</f>
        <v>0</v>
      </c>
    </row>
    <row r="487" spans="1:7" x14ac:dyDescent="0.25">
      <c r="A487" s="26">
        <v>18</v>
      </c>
      <c r="B487" s="144">
        <v>36</v>
      </c>
      <c r="C487" s="16">
        <f t="shared" si="8"/>
        <v>44214</v>
      </c>
      <c r="D487" s="136">
        <f ca="1">OFFSET('Caja Bar'!B$1,$B487,($A487-1)*9+4,1,1)</f>
        <v>0</v>
      </c>
      <c r="E487" s="137">
        <f ca="1">OFFSET('Caja Bar'!C$1,$B487,($A487-1)*9+4,1,1)</f>
        <v>0</v>
      </c>
      <c r="F487" s="137">
        <f ca="1">OFFSET('Caja Bar'!D$1,$B487,($A487-1)*9+4,1,1)</f>
        <v>0</v>
      </c>
      <c r="G487" s="138">
        <f ca="1">OFFSET('Caja Bar'!E$1,$B487,($A487-1)*9+4,1,1)</f>
        <v>0</v>
      </c>
    </row>
    <row r="488" spans="1:7" x14ac:dyDescent="0.25">
      <c r="A488" s="26">
        <v>19</v>
      </c>
      <c r="B488" s="144">
        <v>10</v>
      </c>
      <c r="C488" s="16">
        <f t="shared" si="8"/>
        <v>44215</v>
      </c>
      <c r="D488" s="136">
        <f ca="1">OFFSET('Caja Bar'!B$1,$B488,($A488-1)*9+4,1,1)</f>
        <v>0</v>
      </c>
      <c r="E488" s="137">
        <f ca="1">OFFSET('Caja Bar'!C$1,$B488,($A488-1)*9+4,1,1)</f>
        <v>0</v>
      </c>
      <c r="F488" s="137">
        <f ca="1">OFFSET('Caja Bar'!D$1,$B488,($A488-1)*9+4,1,1)</f>
        <v>0</v>
      </c>
      <c r="G488" s="138">
        <f ca="1">OFFSET('Caja Bar'!E$1,$B488,($A488-1)*9+4,1,1)</f>
        <v>0</v>
      </c>
    </row>
    <row r="489" spans="1:7" x14ac:dyDescent="0.25">
      <c r="A489" s="26">
        <v>19</v>
      </c>
      <c r="B489" s="144">
        <v>11</v>
      </c>
      <c r="C489" s="16">
        <f t="shared" si="8"/>
        <v>44215</v>
      </c>
      <c r="D489" s="136">
        <f ca="1">OFFSET('Caja Bar'!B$1,$B489,($A489-1)*9+4,1,1)</f>
        <v>0</v>
      </c>
      <c r="E489" s="137">
        <f ca="1">OFFSET('Caja Bar'!C$1,$B489,($A489-1)*9+4,1,1)</f>
        <v>0</v>
      </c>
      <c r="F489" s="137">
        <f ca="1">OFFSET('Caja Bar'!D$1,$B489,($A489-1)*9+4,1,1)</f>
        <v>0</v>
      </c>
      <c r="G489" s="138">
        <f ca="1">OFFSET('Caja Bar'!E$1,$B489,($A489-1)*9+4,1,1)</f>
        <v>0</v>
      </c>
    </row>
    <row r="490" spans="1:7" x14ac:dyDescent="0.25">
      <c r="A490" s="26">
        <v>19</v>
      </c>
      <c r="B490" s="144">
        <v>12</v>
      </c>
      <c r="C490" s="16">
        <f t="shared" si="8"/>
        <v>44215</v>
      </c>
      <c r="D490" s="136">
        <f ca="1">OFFSET('Caja Bar'!B$1,$B490,($A490-1)*9+4,1,1)</f>
        <v>0</v>
      </c>
      <c r="E490" s="137">
        <f ca="1">OFFSET('Caja Bar'!C$1,$B490,($A490-1)*9+4,1,1)</f>
        <v>0</v>
      </c>
      <c r="F490" s="137">
        <f ca="1">OFFSET('Caja Bar'!D$1,$B490,($A490-1)*9+4,1,1)</f>
        <v>0</v>
      </c>
      <c r="G490" s="138">
        <f ca="1">OFFSET('Caja Bar'!E$1,$B490,($A490-1)*9+4,1,1)</f>
        <v>0</v>
      </c>
    </row>
    <row r="491" spans="1:7" x14ac:dyDescent="0.25">
      <c r="A491" s="26">
        <v>19</v>
      </c>
      <c r="B491" s="144">
        <v>13</v>
      </c>
      <c r="C491" s="16">
        <f t="shared" si="8"/>
        <v>44215</v>
      </c>
      <c r="D491" s="136">
        <f ca="1">OFFSET('Caja Bar'!B$1,$B491,($A491-1)*9+4,1,1)</f>
        <v>0</v>
      </c>
      <c r="E491" s="137">
        <f ca="1">OFFSET('Caja Bar'!C$1,$B491,($A491-1)*9+4,1,1)</f>
        <v>0</v>
      </c>
      <c r="F491" s="137">
        <f ca="1">OFFSET('Caja Bar'!D$1,$B491,($A491-1)*9+4,1,1)</f>
        <v>0</v>
      </c>
      <c r="G491" s="138">
        <f ca="1">OFFSET('Caja Bar'!E$1,$B491,($A491-1)*9+4,1,1)</f>
        <v>0</v>
      </c>
    </row>
    <row r="492" spans="1:7" x14ac:dyDescent="0.25">
      <c r="A492" s="26">
        <v>19</v>
      </c>
      <c r="B492" s="144">
        <v>14</v>
      </c>
      <c r="C492" s="16">
        <f t="shared" si="8"/>
        <v>44215</v>
      </c>
      <c r="D492" s="136">
        <f ca="1">OFFSET('Caja Bar'!B$1,$B492,($A492-1)*9+4,1,1)</f>
        <v>0</v>
      </c>
      <c r="E492" s="137">
        <f ca="1">OFFSET('Caja Bar'!C$1,$B492,($A492-1)*9+4,1,1)</f>
        <v>0</v>
      </c>
      <c r="F492" s="137">
        <f ca="1">OFFSET('Caja Bar'!D$1,$B492,($A492-1)*9+4,1,1)</f>
        <v>0</v>
      </c>
      <c r="G492" s="138">
        <f ca="1">OFFSET('Caja Bar'!E$1,$B492,($A492-1)*9+4,1,1)</f>
        <v>0</v>
      </c>
    </row>
    <row r="493" spans="1:7" x14ac:dyDescent="0.25">
      <c r="A493" s="26">
        <v>19</v>
      </c>
      <c r="B493" s="144">
        <v>15</v>
      </c>
      <c r="C493" s="16">
        <f t="shared" si="8"/>
        <v>44215</v>
      </c>
      <c r="D493" s="136">
        <f ca="1">OFFSET('Caja Bar'!B$1,$B493,($A493-1)*9+4,1,1)</f>
        <v>0</v>
      </c>
      <c r="E493" s="137">
        <f ca="1">OFFSET('Caja Bar'!C$1,$B493,($A493-1)*9+4,1,1)</f>
        <v>0</v>
      </c>
      <c r="F493" s="137">
        <f ca="1">OFFSET('Caja Bar'!D$1,$B493,($A493-1)*9+4,1,1)</f>
        <v>0</v>
      </c>
      <c r="G493" s="138">
        <f ca="1">OFFSET('Caja Bar'!E$1,$B493,($A493-1)*9+4,1,1)</f>
        <v>0</v>
      </c>
    </row>
    <row r="494" spans="1:7" x14ac:dyDescent="0.25">
      <c r="A494" s="26">
        <v>19</v>
      </c>
      <c r="B494" s="144">
        <v>16</v>
      </c>
      <c r="C494" s="16">
        <f t="shared" si="8"/>
        <v>44215</v>
      </c>
      <c r="D494" s="136">
        <f ca="1">OFFSET('Caja Bar'!B$1,$B494,($A494-1)*9+4,1,1)</f>
        <v>0</v>
      </c>
      <c r="E494" s="137">
        <f ca="1">OFFSET('Caja Bar'!C$1,$B494,($A494-1)*9+4,1,1)</f>
        <v>0</v>
      </c>
      <c r="F494" s="137">
        <f ca="1">OFFSET('Caja Bar'!D$1,$B494,($A494-1)*9+4,1,1)</f>
        <v>0</v>
      </c>
      <c r="G494" s="138">
        <f ca="1">OFFSET('Caja Bar'!E$1,$B494,($A494-1)*9+4,1,1)</f>
        <v>0</v>
      </c>
    </row>
    <row r="495" spans="1:7" x14ac:dyDescent="0.25">
      <c r="A495" s="26">
        <v>19</v>
      </c>
      <c r="B495" s="144">
        <v>17</v>
      </c>
      <c r="C495" s="16">
        <f t="shared" si="8"/>
        <v>44215</v>
      </c>
      <c r="D495" s="136">
        <f ca="1">OFFSET('Caja Bar'!B$1,$B495,($A495-1)*9+4,1,1)</f>
        <v>0</v>
      </c>
      <c r="E495" s="137">
        <f ca="1">OFFSET('Caja Bar'!C$1,$B495,($A495-1)*9+4,1,1)</f>
        <v>0</v>
      </c>
      <c r="F495" s="137">
        <f ca="1">OFFSET('Caja Bar'!D$1,$B495,($A495-1)*9+4,1,1)</f>
        <v>0</v>
      </c>
      <c r="G495" s="138">
        <f ca="1">OFFSET('Caja Bar'!E$1,$B495,($A495-1)*9+4,1,1)</f>
        <v>0</v>
      </c>
    </row>
    <row r="496" spans="1:7" x14ac:dyDescent="0.25">
      <c r="A496" s="26">
        <v>19</v>
      </c>
      <c r="B496" s="144">
        <v>18</v>
      </c>
      <c r="C496" s="16">
        <f t="shared" si="8"/>
        <v>44215</v>
      </c>
      <c r="D496" s="136">
        <f ca="1">OFFSET('Caja Bar'!B$1,$B496,($A496-1)*9+4,1,1)</f>
        <v>0</v>
      </c>
      <c r="E496" s="137">
        <f ca="1">OFFSET('Caja Bar'!C$1,$B496,($A496-1)*9+4,1,1)</f>
        <v>0</v>
      </c>
      <c r="F496" s="137">
        <f ca="1">OFFSET('Caja Bar'!D$1,$B496,($A496-1)*9+4,1,1)</f>
        <v>0</v>
      </c>
      <c r="G496" s="138">
        <f ca="1">OFFSET('Caja Bar'!E$1,$B496,($A496-1)*9+4,1,1)</f>
        <v>0</v>
      </c>
    </row>
    <row r="497" spans="1:7" x14ac:dyDescent="0.25">
      <c r="A497" s="26">
        <v>19</v>
      </c>
      <c r="B497" s="144">
        <v>19</v>
      </c>
      <c r="C497" s="16">
        <f t="shared" si="8"/>
        <v>44215</v>
      </c>
      <c r="D497" s="136">
        <f ca="1">OFFSET('Caja Bar'!B$1,$B497,($A497-1)*9+4,1,1)</f>
        <v>0</v>
      </c>
      <c r="E497" s="137">
        <f ca="1">OFFSET('Caja Bar'!C$1,$B497,($A497-1)*9+4,1,1)</f>
        <v>0</v>
      </c>
      <c r="F497" s="137">
        <f ca="1">OFFSET('Caja Bar'!D$1,$B497,($A497-1)*9+4,1,1)</f>
        <v>0</v>
      </c>
      <c r="G497" s="138">
        <f ca="1">OFFSET('Caja Bar'!E$1,$B497,($A497-1)*9+4,1,1)</f>
        <v>0</v>
      </c>
    </row>
    <row r="498" spans="1:7" x14ac:dyDescent="0.25">
      <c r="A498" s="26">
        <v>19</v>
      </c>
      <c r="B498" s="144">
        <v>20</v>
      </c>
      <c r="C498" s="16">
        <f t="shared" si="8"/>
        <v>44215</v>
      </c>
      <c r="D498" s="136">
        <f ca="1">OFFSET('Caja Bar'!B$1,$B498,($A498-1)*9+4,1,1)</f>
        <v>0</v>
      </c>
      <c r="E498" s="137">
        <f ca="1">OFFSET('Caja Bar'!C$1,$B498,($A498-1)*9+4,1,1)</f>
        <v>0</v>
      </c>
      <c r="F498" s="137">
        <f ca="1">OFFSET('Caja Bar'!D$1,$B498,($A498-1)*9+4,1,1)</f>
        <v>0</v>
      </c>
      <c r="G498" s="138">
        <f ca="1">OFFSET('Caja Bar'!E$1,$B498,($A498-1)*9+4,1,1)</f>
        <v>0</v>
      </c>
    </row>
    <row r="499" spans="1:7" x14ac:dyDescent="0.25">
      <c r="A499" s="26">
        <v>19</v>
      </c>
      <c r="B499" s="144">
        <v>21</v>
      </c>
      <c r="C499" s="16">
        <f t="shared" si="8"/>
        <v>44215</v>
      </c>
      <c r="D499" s="136">
        <f ca="1">OFFSET('Caja Bar'!B$1,$B499,($A499-1)*9+4,1,1)</f>
        <v>0</v>
      </c>
      <c r="E499" s="137">
        <f ca="1">OFFSET('Caja Bar'!C$1,$B499,($A499-1)*9+4,1,1)</f>
        <v>0</v>
      </c>
      <c r="F499" s="137">
        <f ca="1">OFFSET('Caja Bar'!D$1,$B499,($A499-1)*9+4,1,1)</f>
        <v>0</v>
      </c>
      <c r="G499" s="138">
        <f ca="1">OFFSET('Caja Bar'!E$1,$B499,($A499-1)*9+4,1,1)</f>
        <v>0</v>
      </c>
    </row>
    <row r="500" spans="1:7" x14ac:dyDescent="0.25">
      <c r="A500" s="26">
        <v>19</v>
      </c>
      <c r="B500" s="144">
        <v>22</v>
      </c>
      <c r="C500" s="16">
        <f t="shared" si="8"/>
        <v>44215</v>
      </c>
      <c r="D500" s="136">
        <f ca="1">OFFSET('Caja Bar'!B$1,$B500,($A500-1)*9+4,1,1)</f>
        <v>0</v>
      </c>
      <c r="E500" s="137">
        <f ca="1">OFFSET('Caja Bar'!C$1,$B500,($A500-1)*9+4,1,1)</f>
        <v>0</v>
      </c>
      <c r="F500" s="137">
        <f ca="1">OFFSET('Caja Bar'!D$1,$B500,($A500-1)*9+4,1,1)</f>
        <v>0</v>
      </c>
      <c r="G500" s="138">
        <f ca="1">OFFSET('Caja Bar'!E$1,$B500,($A500-1)*9+4,1,1)</f>
        <v>0</v>
      </c>
    </row>
    <row r="501" spans="1:7" x14ac:dyDescent="0.25">
      <c r="A501" s="26">
        <v>19</v>
      </c>
      <c r="B501" s="144">
        <v>23</v>
      </c>
      <c r="C501" s="16">
        <f t="shared" si="8"/>
        <v>44215</v>
      </c>
      <c r="D501" s="136">
        <f ca="1">OFFSET('Caja Bar'!B$1,$B501,($A501-1)*9+4,1,1)</f>
        <v>0</v>
      </c>
      <c r="E501" s="137">
        <f ca="1">OFFSET('Caja Bar'!C$1,$B501,($A501-1)*9+4,1,1)</f>
        <v>0</v>
      </c>
      <c r="F501" s="137">
        <f ca="1">OFFSET('Caja Bar'!D$1,$B501,($A501-1)*9+4,1,1)</f>
        <v>0</v>
      </c>
      <c r="G501" s="138">
        <f ca="1">OFFSET('Caja Bar'!E$1,$B501,($A501-1)*9+4,1,1)</f>
        <v>0</v>
      </c>
    </row>
    <row r="502" spans="1:7" x14ac:dyDescent="0.25">
      <c r="A502" s="26">
        <v>19</v>
      </c>
      <c r="B502" s="144">
        <v>24</v>
      </c>
      <c r="C502" s="16">
        <f t="shared" si="8"/>
        <v>44215</v>
      </c>
      <c r="D502" s="136">
        <f ca="1">OFFSET('Caja Bar'!B$1,$B502,($A502-1)*9+4,1,1)</f>
        <v>0</v>
      </c>
      <c r="E502" s="137">
        <f ca="1">OFFSET('Caja Bar'!C$1,$B502,($A502-1)*9+4,1,1)</f>
        <v>0</v>
      </c>
      <c r="F502" s="137">
        <f ca="1">OFFSET('Caja Bar'!D$1,$B502,($A502-1)*9+4,1,1)</f>
        <v>0</v>
      </c>
      <c r="G502" s="138">
        <f ca="1">OFFSET('Caja Bar'!E$1,$B502,($A502-1)*9+4,1,1)</f>
        <v>0</v>
      </c>
    </row>
    <row r="503" spans="1:7" x14ac:dyDescent="0.25">
      <c r="A503" s="26">
        <v>19</v>
      </c>
      <c r="B503" s="144">
        <v>25</v>
      </c>
      <c r="C503" s="16">
        <f t="shared" si="8"/>
        <v>44215</v>
      </c>
      <c r="D503" s="136">
        <f ca="1">OFFSET('Caja Bar'!B$1,$B503,($A503-1)*9+4,1,1)</f>
        <v>0</v>
      </c>
      <c r="E503" s="137">
        <f ca="1">OFFSET('Caja Bar'!C$1,$B503,($A503-1)*9+4,1,1)</f>
        <v>0</v>
      </c>
      <c r="F503" s="137">
        <f ca="1">OFFSET('Caja Bar'!D$1,$B503,($A503-1)*9+4,1,1)</f>
        <v>0</v>
      </c>
      <c r="G503" s="138">
        <f ca="1">OFFSET('Caja Bar'!E$1,$B503,($A503-1)*9+4,1,1)</f>
        <v>0</v>
      </c>
    </row>
    <row r="504" spans="1:7" x14ac:dyDescent="0.25">
      <c r="A504" s="26">
        <v>19</v>
      </c>
      <c r="B504" s="144">
        <v>26</v>
      </c>
      <c r="C504" s="16">
        <f t="shared" si="8"/>
        <v>44215</v>
      </c>
      <c r="D504" s="136">
        <f ca="1">OFFSET('Caja Bar'!B$1,$B504,($A504-1)*9+4,1,1)</f>
        <v>0</v>
      </c>
      <c r="E504" s="137">
        <f ca="1">OFFSET('Caja Bar'!C$1,$B504,($A504-1)*9+4,1,1)</f>
        <v>0</v>
      </c>
      <c r="F504" s="137">
        <f ca="1">OFFSET('Caja Bar'!D$1,$B504,($A504-1)*9+4,1,1)</f>
        <v>0</v>
      </c>
      <c r="G504" s="138">
        <f ca="1">OFFSET('Caja Bar'!E$1,$B504,($A504-1)*9+4,1,1)</f>
        <v>0</v>
      </c>
    </row>
    <row r="505" spans="1:7" x14ac:dyDescent="0.25">
      <c r="A505" s="26">
        <v>19</v>
      </c>
      <c r="B505" s="144">
        <v>27</v>
      </c>
      <c r="C505" s="16">
        <f t="shared" si="8"/>
        <v>44215</v>
      </c>
      <c r="D505" s="136">
        <f ca="1">OFFSET('Caja Bar'!B$1,$B505,($A505-1)*9+4,1,1)</f>
        <v>0</v>
      </c>
      <c r="E505" s="137">
        <f ca="1">OFFSET('Caja Bar'!C$1,$B505,($A505-1)*9+4,1,1)</f>
        <v>0</v>
      </c>
      <c r="F505" s="137">
        <f ca="1">OFFSET('Caja Bar'!D$1,$B505,($A505-1)*9+4,1,1)</f>
        <v>0</v>
      </c>
      <c r="G505" s="138">
        <f ca="1">OFFSET('Caja Bar'!E$1,$B505,($A505-1)*9+4,1,1)</f>
        <v>0</v>
      </c>
    </row>
    <row r="506" spans="1:7" x14ac:dyDescent="0.25">
      <c r="A506" s="26">
        <v>19</v>
      </c>
      <c r="B506" s="144">
        <v>28</v>
      </c>
      <c r="C506" s="16">
        <f t="shared" si="8"/>
        <v>44215</v>
      </c>
      <c r="D506" s="136">
        <f ca="1">OFFSET('Caja Bar'!B$1,$B506,($A506-1)*9+4,1,1)</f>
        <v>0</v>
      </c>
      <c r="E506" s="137">
        <f ca="1">OFFSET('Caja Bar'!C$1,$B506,($A506-1)*9+4,1,1)</f>
        <v>0</v>
      </c>
      <c r="F506" s="137">
        <f ca="1">OFFSET('Caja Bar'!D$1,$B506,($A506-1)*9+4,1,1)</f>
        <v>0</v>
      </c>
      <c r="G506" s="138">
        <f ca="1">OFFSET('Caja Bar'!E$1,$B506,($A506-1)*9+4,1,1)</f>
        <v>0</v>
      </c>
    </row>
    <row r="507" spans="1:7" x14ac:dyDescent="0.25">
      <c r="A507" s="26">
        <v>19</v>
      </c>
      <c r="B507" s="144">
        <v>29</v>
      </c>
      <c r="C507" s="16">
        <f t="shared" si="8"/>
        <v>44215</v>
      </c>
      <c r="D507" s="136">
        <f ca="1">OFFSET('Caja Bar'!B$1,$B507,($A507-1)*9+4,1,1)</f>
        <v>0</v>
      </c>
      <c r="E507" s="137">
        <f ca="1">OFFSET('Caja Bar'!C$1,$B507,($A507-1)*9+4,1,1)</f>
        <v>0</v>
      </c>
      <c r="F507" s="137">
        <f ca="1">OFFSET('Caja Bar'!D$1,$B507,($A507-1)*9+4,1,1)</f>
        <v>0</v>
      </c>
      <c r="G507" s="138">
        <f ca="1">OFFSET('Caja Bar'!E$1,$B507,($A507-1)*9+4,1,1)</f>
        <v>0</v>
      </c>
    </row>
    <row r="508" spans="1:7" x14ac:dyDescent="0.25">
      <c r="A508" s="26">
        <v>19</v>
      </c>
      <c r="B508" s="144">
        <v>30</v>
      </c>
      <c r="C508" s="16">
        <f t="shared" si="8"/>
        <v>44215</v>
      </c>
      <c r="D508" s="136">
        <f ca="1">OFFSET('Caja Bar'!B$1,$B508,($A508-1)*9+4,1,1)</f>
        <v>0</v>
      </c>
      <c r="E508" s="137">
        <f ca="1">OFFSET('Caja Bar'!C$1,$B508,($A508-1)*9+4,1,1)</f>
        <v>0</v>
      </c>
      <c r="F508" s="137">
        <f ca="1">OFFSET('Caja Bar'!D$1,$B508,($A508-1)*9+4,1,1)</f>
        <v>0</v>
      </c>
      <c r="G508" s="138">
        <f ca="1">OFFSET('Caja Bar'!E$1,$B508,($A508-1)*9+4,1,1)</f>
        <v>0</v>
      </c>
    </row>
    <row r="509" spans="1:7" x14ac:dyDescent="0.25">
      <c r="A509" s="26">
        <v>19</v>
      </c>
      <c r="B509" s="144">
        <v>31</v>
      </c>
      <c r="C509" s="16">
        <f t="shared" si="8"/>
        <v>44215</v>
      </c>
      <c r="D509" s="136">
        <f ca="1">OFFSET('Caja Bar'!B$1,$B509,($A509-1)*9+4,1,1)</f>
        <v>0</v>
      </c>
      <c r="E509" s="137">
        <f ca="1">OFFSET('Caja Bar'!C$1,$B509,($A509-1)*9+4,1,1)</f>
        <v>0</v>
      </c>
      <c r="F509" s="137">
        <f ca="1">OFFSET('Caja Bar'!D$1,$B509,($A509-1)*9+4,1,1)</f>
        <v>0</v>
      </c>
      <c r="G509" s="138">
        <f ca="1">OFFSET('Caja Bar'!E$1,$B509,($A509-1)*9+4,1,1)</f>
        <v>0</v>
      </c>
    </row>
    <row r="510" spans="1:7" x14ac:dyDescent="0.25">
      <c r="A510" s="26">
        <v>19</v>
      </c>
      <c r="B510" s="144">
        <v>32</v>
      </c>
      <c r="C510" s="16">
        <f t="shared" si="8"/>
        <v>44215</v>
      </c>
      <c r="D510" s="136">
        <f ca="1">OFFSET('Caja Bar'!B$1,$B510,($A510-1)*9+4,1,1)</f>
        <v>0</v>
      </c>
      <c r="E510" s="137">
        <f ca="1">OFFSET('Caja Bar'!C$1,$B510,($A510-1)*9+4,1,1)</f>
        <v>0</v>
      </c>
      <c r="F510" s="137">
        <f ca="1">OFFSET('Caja Bar'!D$1,$B510,($A510-1)*9+4,1,1)</f>
        <v>0</v>
      </c>
      <c r="G510" s="138">
        <f ca="1">OFFSET('Caja Bar'!E$1,$B510,($A510-1)*9+4,1,1)</f>
        <v>0</v>
      </c>
    </row>
    <row r="511" spans="1:7" x14ac:dyDescent="0.25">
      <c r="A511" s="26">
        <v>19</v>
      </c>
      <c r="B511" s="144">
        <v>33</v>
      </c>
      <c r="C511" s="16">
        <f t="shared" si="8"/>
        <v>44215</v>
      </c>
      <c r="D511" s="136">
        <f ca="1">OFFSET('Caja Bar'!B$1,$B511,($A511-1)*9+4,1,1)</f>
        <v>0</v>
      </c>
      <c r="E511" s="137">
        <f ca="1">OFFSET('Caja Bar'!C$1,$B511,($A511-1)*9+4,1,1)</f>
        <v>0</v>
      </c>
      <c r="F511" s="137">
        <f ca="1">OFFSET('Caja Bar'!D$1,$B511,($A511-1)*9+4,1,1)</f>
        <v>0</v>
      </c>
      <c r="G511" s="138">
        <f ca="1">OFFSET('Caja Bar'!E$1,$B511,($A511-1)*9+4,1,1)</f>
        <v>0</v>
      </c>
    </row>
    <row r="512" spans="1:7" x14ac:dyDescent="0.25">
      <c r="A512" s="26">
        <v>19</v>
      </c>
      <c r="B512" s="144">
        <v>34</v>
      </c>
      <c r="C512" s="16">
        <f t="shared" si="8"/>
        <v>44215</v>
      </c>
      <c r="D512" s="136">
        <f ca="1">OFFSET('Caja Bar'!B$1,$B512,($A512-1)*9+4,1,1)</f>
        <v>0</v>
      </c>
      <c r="E512" s="137">
        <f ca="1">OFFSET('Caja Bar'!C$1,$B512,($A512-1)*9+4,1,1)</f>
        <v>0</v>
      </c>
      <c r="F512" s="137">
        <f ca="1">OFFSET('Caja Bar'!D$1,$B512,($A512-1)*9+4,1,1)</f>
        <v>0</v>
      </c>
      <c r="G512" s="138">
        <f ca="1">OFFSET('Caja Bar'!E$1,$B512,($A512-1)*9+4,1,1)</f>
        <v>0</v>
      </c>
    </row>
    <row r="513" spans="1:7" x14ac:dyDescent="0.25">
      <c r="A513" s="26">
        <v>19</v>
      </c>
      <c r="B513" s="144">
        <v>35</v>
      </c>
      <c r="C513" s="16">
        <f t="shared" si="8"/>
        <v>44215</v>
      </c>
      <c r="D513" s="136">
        <f ca="1">OFFSET('Caja Bar'!B$1,$B513,($A513-1)*9+4,1,1)</f>
        <v>0</v>
      </c>
      <c r="E513" s="137">
        <f ca="1">OFFSET('Caja Bar'!C$1,$B513,($A513-1)*9+4,1,1)</f>
        <v>0</v>
      </c>
      <c r="F513" s="137">
        <f ca="1">OFFSET('Caja Bar'!D$1,$B513,($A513-1)*9+4,1,1)</f>
        <v>0</v>
      </c>
      <c r="G513" s="138">
        <f ca="1">OFFSET('Caja Bar'!E$1,$B513,($A513-1)*9+4,1,1)</f>
        <v>0</v>
      </c>
    </row>
    <row r="514" spans="1:7" x14ac:dyDescent="0.25">
      <c r="A514" s="26">
        <v>19</v>
      </c>
      <c r="B514" s="144">
        <v>36</v>
      </c>
      <c r="C514" s="16">
        <f t="shared" si="8"/>
        <v>44215</v>
      </c>
      <c r="D514" s="136">
        <f ca="1">OFFSET('Caja Bar'!B$1,$B514,($A514-1)*9+4,1,1)</f>
        <v>0</v>
      </c>
      <c r="E514" s="137">
        <f ca="1">OFFSET('Caja Bar'!C$1,$B514,($A514-1)*9+4,1,1)</f>
        <v>0</v>
      </c>
      <c r="F514" s="137">
        <f ca="1">OFFSET('Caja Bar'!D$1,$B514,($A514-1)*9+4,1,1)</f>
        <v>0</v>
      </c>
      <c r="G514" s="138">
        <f ca="1">OFFSET('Caja Bar'!E$1,$B514,($A514-1)*9+4,1,1)</f>
        <v>0</v>
      </c>
    </row>
    <row r="515" spans="1:7" x14ac:dyDescent="0.25">
      <c r="A515" s="26">
        <v>20</v>
      </c>
      <c r="B515" s="144">
        <v>10</v>
      </c>
      <c r="C515" s="16">
        <f t="shared" si="8"/>
        <v>44216</v>
      </c>
      <c r="D515" s="136">
        <f ca="1">OFFSET('Caja Bar'!B$1,$B515,($A515-1)*9+4,1,1)</f>
        <v>0</v>
      </c>
      <c r="E515" s="137">
        <f ca="1">OFFSET('Caja Bar'!C$1,$B515,($A515-1)*9+4,1,1)</f>
        <v>0</v>
      </c>
      <c r="F515" s="137">
        <f ca="1">OFFSET('Caja Bar'!D$1,$B515,($A515-1)*9+4,1,1)</f>
        <v>0</v>
      </c>
      <c r="G515" s="138">
        <f ca="1">OFFSET('Caja Bar'!E$1,$B515,($A515-1)*9+4,1,1)</f>
        <v>0</v>
      </c>
    </row>
    <row r="516" spans="1:7" x14ac:dyDescent="0.25">
      <c r="A516" s="26">
        <v>20</v>
      </c>
      <c r="B516" s="144">
        <v>11</v>
      </c>
      <c r="C516" s="16">
        <f t="shared" si="8"/>
        <v>44216</v>
      </c>
      <c r="D516" s="136">
        <f ca="1">OFFSET('Caja Bar'!B$1,$B516,($A516-1)*9+4,1,1)</f>
        <v>0</v>
      </c>
      <c r="E516" s="137">
        <f ca="1">OFFSET('Caja Bar'!C$1,$B516,($A516-1)*9+4,1,1)</f>
        <v>0</v>
      </c>
      <c r="F516" s="137">
        <f ca="1">OFFSET('Caja Bar'!D$1,$B516,($A516-1)*9+4,1,1)</f>
        <v>0</v>
      </c>
      <c r="G516" s="138">
        <f ca="1">OFFSET('Caja Bar'!E$1,$B516,($A516-1)*9+4,1,1)</f>
        <v>0</v>
      </c>
    </row>
    <row r="517" spans="1:7" x14ac:dyDescent="0.25">
      <c r="A517" s="26">
        <v>20</v>
      </c>
      <c r="B517" s="144">
        <v>12</v>
      </c>
      <c r="C517" s="16">
        <f t="shared" si="8"/>
        <v>44216</v>
      </c>
      <c r="D517" s="136">
        <f ca="1">OFFSET('Caja Bar'!B$1,$B517,($A517-1)*9+4,1,1)</f>
        <v>0</v>
      </c>
      <c r="E517" s="137">
        <f ca="1">OFFSET('Caja Bar'!C$1,$B517,($A517-1)*9+4,1,1)</f>
        <v>0</v>
      </c>
      <c r="F517" s="137">
        <f ca="1">OFFSET('Caja Bar'!D$1,$B517,($A517-1)*9+4,1,1)</f>
        <v>0</v>
      </c>
      <c r="G517" s="138">
        <f ca="1">OFFSET('Caja Bar'!E$1,$B517,($A517-1)*9+4,1,1)</f>
        <v>0</v>
      </c>
    </row>
    <row r="518" spans="1:7" x14ac:dyDescent="0.25">
      <c r="A518" s="26">
        <v>20</v>
      </c>
      <c r="B518" s="144">
        <v>13</v>
      </c>
      <c r="C518" s="16">
        <f t="shared" si="8"/>
        <v>44216</v>
      </c>
      <c r="D518" s="136">
        <f ca="1">OFFSET('Caja Bar'!B$1,$B518,($A518-1)*9+4,1,1)</f>
        <v>0</v>
      </c>
      <c r="E518" s="137">
        <f ca="1">OFFSET('Caja Bar'!C$1,$B518,($A518-1)*9+4,1,1)</f>
        <v>0</v>
      </c>
      <c r="F518" s="137">
        <f ca="1">OFFSET('Caja Bar'!D$1,$B518,($A518-1)*9+4,1,1)</f>
        <v>0</v>
      </c>
      <c r="G518" s="138">
        <f ca="1">OFFSET('Caja Bar'!E$1,$B518,($A518-1)*9+4,1,1)</f>
        <v>0</v>
      </c>
    </row>
    <row r="519" spans="1:7" x14ac:dyDescent="0.25">
      <c r="A519" s="26">
        <v>20</v>
      </c>
      <c r="B519" s="144">
        <v>14</v>
      </c>
      <c r="C519" s="16">
        <f t="shared" si="8"/>
        <v>44216</v>
      </c>
      <c r="D519" s="136">
        <f ca="1">OFFSET('Caja Bar'!B$1,$B519,($A519-1)*9+4,1,1)</f>
        <v>0</v>
      </c>
      <c r="E519" s="137">
        <f ca="1">OFFSET('Caja Bar'!C$1,$B519,($A519-1)*9+4,1,1)</f>
        <v>0</v>
      </c>
      <c r="F519" s="137">
        <f ca="1">OFFSET('Caja Bar'!D$1,$B519,($A519-1)*9+4,1,1)</f>
        <v>0</v>
      </c>
      <c r="G519" s="138">
        <f ca="1">OFFSET('Caja Bar'!E$1,$B519,($A519-1)*9+4,1,1)</f>
        <v>0</v>
      </c>
    </row>
    <row r="520" spans="1:7" x14ac:dyDescent="0.25">
      <c r="A520" s="26">
        <v>20</v>
      </c>
      <c r="B520" s="144">
        <v>15</v>
      </c>
      <c r="C520" s="16">
        <f t="shared" si="8"/>
        <v>44216</v>
      </c>
      <c r="D520" s="136">
        <f ca="1">OFFSET('Caja Bar'!B$1,$B520,($A520-1)*9+4,1,1)</f>
        <v>0</v>
      </c>
      <c r="E520" s="137">
        <f ca="1">OFFSET('Caja Bar'!C$1,$B520,($A520-1)*9+4,1,1)</f>
        <v>0</v>
      </c>
      <c r="F520" s="137">
        <f ca="1">OFFSET('Caja Bar'!D$1,$B520,($A520-1)*9+4,1,1)</f>
        <v>0</v>
      </c>
      <c r="G520" s="138">
        <f ca="1">OFFSET('Caja Bar'!E$1,$B520,($A520-1)*9+4,1,1)</f>
        <v>0</v>
      </c>
    </row>
    <row r="521" spans="1:7" x14ac:dyDescent="0.25">
      <c r="A521" s="26">
        <v>20</v>
      </c>
      <c r="B521" s="144">
        <v>16</v>
      </c>
      <c r="C521" s="16">
        <f t="shared" si="8"/>
        <v>44216</v>
      </c>
      <c r="D521" s="136">
        <f ca="1">OFFSET('Caja Bar'!B$1,$B521,($A521-1)*9+4,1,1)</f>
        <v>0</v>
      </c>
      <c r="E521" s="137">
        <f ca="1">OFFSET('Caja Bar'!C$1,$B521,($A521-1)*9+4,1,1)</f>
        <v>0</v>
      </c>
      <c r="F521" s="137">
        <f ca="1">OFFSET('Caja Bar'!D$1,$B521,($A521-1)*9+4,1,1)</f>
        <v>0</v>
      </c>
      <c r="G521" s="138">
        <f ca="1">OFFSET('Caja Bar'!E$1,$B521,($A521-1)*9+4,1,1)</f>
        <v>0</v>
      </c>
    </row>
    <row r="522" spans="1:7" x14ac:dyDescent="0.25">
      <c r="A522" s="26">
        <v>20</v>
      </c>
      <c r="B522" s="144">
        <v>17</v>
      </c>
      <c r="C522" s="16">
        <f t="shared" si="8"/>
        <v>44216</v>
      </c>
      <c r="D522" s="136">
        <f ca="1">OFFSET('Caja Bar'!B$1,$B522,($A522-1)*9+4,1,1)</f>
        <v>0</v>
      </c>
      <c r="E522" s="137">
        <f ca="1">OFFSET('Caja Bar'!C$1,$B522,($A522-1)*9+4,1,1)</f>
        <v>0</v>
      </c>
      <c r="F522" s="137">
        <f ca="1">OFFSET('Caja Bar'!D$1,$B522,($A522-1)*9+4,1,1)</f>
        <v>0</v>
      </c>
      <c r="G522" s="138">
        <f ca="1">OFFSET('Caja Bar'!E$1,$B522,($A522-1)*9+4,1,1)</f>
        <v>0</v>
      </c>
    </row>
    <row r="523" spans="1:7" x14ac:dyDescent="0.25">
      <c r="A523" s="26">
        <v>20</v>
      </c>
      <c r="B523" s="144">
        <v>18</v>
      </c>
      <c r="C523" s="16">
        <f t="shared" si="8"/>
        <v>44216</v>
      </c>
      <c r="D523" s="136">
        <f ca="1">OFFSET('Caja Bar'!B$1,$B523,($A523-1)*9+4,1,1)</f>
        <v>0</v>
      </c>
      <c r="E523" s="137">
        <f ca="1">OFFSET('Caja Bar'!C$1,$B523,($A523-1)*9+4,1,1)</f>
        <v>0</v>
      </c>
      <c r="F523" s="137">
        <f ca="1">OFFSET('Caja Bar'!D$1,$B523,($A523-1)*9+4,1,1)</f>
        <v>0</v>
      </c>
      <c r="G523" s="138">
        <f ca="1">OFFSET('Caja Bar'!E$1,$B523,($A523-1)*9+4,1,1)</f>
        <v>0</v>
      </c>
    </row>
    <row r="524" spans="1:7" x14ac:dyDescent="0.25">
      <c r="A524" s="26">
        <v>20</v>
      </c>
      <c r="B524" s="144">
        <v>19</v>
      </c>
      <c r="C524" s="16">
        <f t="shared" si="8"/>
        <v>44216</v>
      </c>
      <c r="D524" s="136">
        <f ca="1">OFFSET('Caja Bar'!B$1,$B524,($A524-1)*9+4,1,1)</f>
        <v>0</v>
      </c>
      <c r="E524" s="137">
        <f ca="1">OFFSET('Caja Bar'!C$1,$B524,($A524-1)*9+4,1,1)</f>
        <v>0</v>
      </c>
      <c r="F524" s="137">
        <f ca="1">OFFSET('Caja Bar'!D$1,$B524,($A524-1)*9+4,1,1)</f>
        <v>0</v>
      </c>
      <c r="G524" s="138">
        <f ca="1">OFFSET('Caja Bar'!E$1,$B524,($A524-1)*9+4,1,1)</f>
        <v>0</v>
      </c>
    </row>
    <row r="525" spans="1:7" x14ac:dyDescent="0.25">
      <c r="A525" s="26">
        <v>20</v>
      </c>
      <c r="B525" s="144">
        <v>20</v>
      </c>
      <c r="C525" s="16">
        <f t="shared" si="8"/>
        <v>44216</v>
      </c>
      <c r="D525" s="136">
        <f ca="1">OFFSET('Caja Bar'!B$1,$B525,($A525-1)*9+4,1,1)</f>
        <v>0</v>
      </c>
      <c r="E525" s="137">
        <f ca="1">OFFSET('Caja Bar'!C$1,$B525,($A525-1)*9+4,1,1)</f>
        <v>0</v>
      </c>
      <c r="F525" s="137">
        <f ca="1">OFFSET('Caja Bar'!D$1,$B525,($A525-1)*9+4,1,1)</f>
        <v>0</v>
      </c>
      <c r="G525" s="138">
        <f ca="1">OFFSET('Caja Bar'!E$1,$B525,($A525-1)*9+4,1,1)</f>
        <v>0</v>
      </c>
    </row>
    <row r="526" spans="1:7" x14ac:dyDescent="0.25">
      <c r="A526" s="26">
        <v>20</v>
      </c>
      <c r="B526" s="144">
        <v>21</v>
      </c>
      <c r="C526" s="16">
        <f t="shared" si="8"/>
        <v>44216</v>
      </c>
      <c r="D526" s="136">
        <f ca="1">OFFSET('Caja Bar'!B$1,$B526,($A526-1)*9+4,1,1)</f>
        <v>0</v>
      </c>
      <c r="E526" s="137">
        <f ca="1">OFFSET('Caja Bar'!C$1,$B526,($A526-1)*9+4,1,1)</f>
        <v>0</v>
      </c>
      <c r="F526" s="137">
        <f ca="1">OFFSET('Caja Bar'!D$1,$B526,($A526-1)*9+4,1,1)</f>
        <v>0</v>
      </c>
      <c r="G526" s="138">
        <f ca="1">OFFSET('Caja Bar'!E$1,$B526,($A526-1)*9+4,1,1)</f>
        <v>0</v>
      </c>
    </row>
    <row r="527" spans="1:7" x14ac:dyDescent="0.25">
      <c r="A527" s="26">
        <v>20</v>
      </c>
      <c r="B527" s="144">
        <v>22</v>
      </c>
      <c r="C527" s="16">
        <f t="shared" si="8"/>
        <v>44216</v>
      </c>
      <c r="D527" s="136">
        <f ca="1">OFFSET('Caja Bar'!B$1,$B527,($A527-1)*9+4,1,1)</f>
        <v>0</v>
      </c>
      <c r="E527" s="137">
        <f ca="1">OFFSET('Caja Bar'!C$1,$B527,($A527-1)*9+4,1,1)</f>
        <v>0</v>
      </c>
      <c r="F527" s="137">
        <f ca="1">OFFSET('Caja Bar'!D$1,$B527,($A527-1)*9+4,1,1)</f>
        <v>0</v>
      </c>
      <c r="G527" s="138">
        <f ca="1">OFFSET('Caja Bar'!E$1,$B527,($A527-1)*9+4,1,1)</f>
        <v>0</v>
      </c>
    </row>
    <row r="528" spans="1:7" x14ac:dyDescent="0.25">
      <c r="A528" s="26">
        <v>20</v>
      </c>
      <c r="B528" s="144">
        <v>23</v>
      </c>
      <c r="C528" s="16">
        <f t="shared" si="8"/>
        <v>44216</v>
      </c>
      <c r="D528" s="136">
        <f ca="1">OFFSET('Caja Bar'!B$1,$B528,($A528-1)*9+4,1,1)</f>
        <v>0</v>
      </c>
      <c r="E528" s="137">
        <f ca="1">OFFSET('Caja Bar'!C$1,$B528,($A528-1)*9+4,1,1)</f>
        <v>0</v>
      </c>
      <c r="F528" s="137">
        <f ca="1">OFFSET('Caja Bar'!D$1,$B528,($A528-1)*9+4,1,1)</f>
        <v>0</v>
      </c>
      <c r="G528" s="138">
        <f ca="1">OFFSET('Caja Bar'!E$1,$B528,($A528-1)*9+4,1,1)</f>
        <v>0</v>
      </c>
    </row>
    <row r="529" spans="1:7" x14ac:dyDescent="0.25">
      <c r="A529" s="26">
        <v>20</v>
      </c>
      <c r="B529" s="144">
        <v>24</v>
      </c>
      <c r="C529" s="16">
        <f t="shared" si="8"/>
        <v>44216</v>
      </c>
      <c r="D529" s="136">
        <f ca="1">OFFSET('Caja Bar'!B$1,$B529,($A529-1)*9+4,1,1)</f>
        <v>0</v>
      </c>
      <c r="E529" s="137">
        <f ca="1">OFFSET('Caja Bar'!C$1,$B529,($A529-1)*9+4,1,1)</f>
        <v>0</v>
      </c>
      <c r="F529" s="137">
        <f ca="1">OFFSET('Caja Bar'!D$1,$B529,($A529-1)*9+4,1,1)</f>
        <v>0</v>
      </c>
      <c r="G529" s="138">
        <f ca="1">OFFSET('Caja Bar'!E$1,$B529,($A529-1)*9+4,1,1)</f>
        <v>0</v>
      </c>
    </row>
    <row r="530" spans="1:7" x14ac:dyDescent="0.25">
      <c r="A530" s="26">
        <v>20</v>
      </c>
      <c r="B530" s="144">
        <v>25</v>
      </c>
      <c r="C530" s="16">
        <f t="shared" si="8"/>
        <v>44216</v>
      </c>
      <c r="D530" s="136">
        <f ca="1">OFFSET('Caja Bar'!B$1,$B530,($A530-1)*9+4,1,1)</f>
        <v>0</v>
      </c>
      <c r="E530" s="137">
        <f ca="1">OFFSET('Caja Bar'!C$1,$B530,($A530-1)*9+4,1,1)</f>
        <v>0</v>
      </c>
      <c r="F530" s="137">
        <f ca="1">OFFSET('Caja Bar'!D$1,$B530,($A530-1)*9+4,1,1)</f>
        <v>0</v>
      </c>
      <c r="G530" s="138">
        <f ca="1">OFFSET('Caja Bar'!E$1,$B530,($A530-1)*9+4,1,1)</f>
        <v>0</v>
      </c>
    </row>
    <row r="531" spans="1:7" x14ac:dyDescent="0.25">
      <c r="A531" s="26">
        <v>20</v>
      </c>
      <c r="B531" s="144">
        <v>26</v>
      </c>
      <c r="C531" s="16">
        <f t="shared" si="8"/>
        <v>44216</v>
      </c>
      <c r="D531" s="136">
        <f ca="1">OFFSET('Caja Bar'!B$1,$B531,($A531-1)*9+4,1,1)</f>
        <v>0</v>
      </c>
      <c r="E531" s="137">
        <f ca="1">OFFSET('Caja Bar'!C$1,$B531,($A531-1)*9+4,1,1)</f>
        <v>0</v>
      </c>
      <c r="F531" s="137">
        <f ca="1">OFFSET('Caja Bar'!D$1,$B531,($A531-1)*9+4,1,1)</f>
        <v>0</v>
      </c>
      <c r="G531" s="138">
        <f ca="1">OFFSET('Caja Bar'!E$1,$B531,($A531-1)*9+4,1,1)</f>
        <v>0</v>
      </c>
    </row>
    <row r="532" spans="1:7" x14ac:dyDescent="0.25">
      <c r="A532" s="26">
        <v>20</v>
      </c>
      <c r="B532" s="144">
        <v>27</v>
      </c>
      <c r="C532" s="16">
        <f t="shared" si="8"/>
        <v>44216</v>
      </c>
      <c r="D532" s="136">
        <f ca="1">OFFSET('Caja Bar'!B$1,$B532,($A532-1)*9+4,1,1)</f>
        <v>0</v>
      </c>
      <c r="E532" s="137">
        <f ca="1">OFFSET('Caja Bar'!C$1,$B532,($A532-1)*9+4,1,1)</f>
        <v>0</v>
      </c>
      <c r="F532" s="137">
        <f ca="1">OFFSET('Caja Bar'!D$1,$B532,($A532-1)*9+4,1,1)</f>
        <v>0</v>
      </c>
      <c r="G532" s="138">
        <f ca="1">OFFSET('Caja Bar'!E$1,$B532,($A532-1)*9+4,1,1)</f>
        <v>0</v>
      </c>
    </row>
    <row r="533" spans="1:7" x14ac:dyDescent="0.25">
      <c r="A533" s="26">
        <v>20</v>
      </c>
      <c r="B533" s="144">
        <v>28</v>
      </c>
      <c r="C533" s="16">
        <f t="shared" si="8"/>
        <v>44216</v>
      </c>
      <c r="D533" s="136">
        <f ca="1">OFFSET('Caja Bar'!B$1,$B533,($A533-1)*9+4,1,1)</f>
        <v>0</v>
      </c>
      <c r="E533" s="137">
        <f ca="1">OFFSET('Caja Bar'!C$1,$B533,($A533-1)*9+4,1,1)</f>
        <v>0</v>
      </c>
      <c r="F533" s="137">
        <f ca="1">OFFSET('Caja Bar'!D$1,$B533,($A533-1)*9+4,1,1)</f>
        <v>0</v>
      </c>
      <c r="G533" s="138">
        <f ca="1">OFFSET('Caja Bar'!E$1,$B533,($A533-1)*9+4,1,1)</f>
        <v>0</v>
      </c>
    </row>
    <row r="534" spans="1:7" x14ac:dyDescent="0.25">
      <c r="A534" s="26">
        <v>20</v>
      </c>
      <c r="B534" s="144">
        <v>29</v>
      </c>
      <c r="C534" s="16">
        <f t="shared" si="8"/>
        <v>44216</v>
      </c>
      <c r="D534" s="136">
        <f ca="1">OFFSET('Caja Bar'!B$1,$B534,($A534-1)*9+4,1,1)</f>
        <v>0</v>
      </c>
      <c r="E534" s="137">
        <f ca="1">OFFSET('Caja Bar'!C$1,$B534,($A534-1)*9+4,1,1)</f>
        <v>0</v>
      </c>
      <c r="F534" s="137">
        <f ca="1">OFFSET('Caja Bar'!D$1,$B534,($A534-1)*9+4,1,1)</f>
        <v>0</v>
      </c>
      <c r="G534" s="138">
        <f ca="1">OFFSET('Caja Bar'!E$1,$B534,($A534-1)*9+4,1,1)</f>
        <v>0</v>
      </c>
    </row>
    <row r="535" spans="1:7" x14ac:dyDescent="0.25">
      <c r="A535" s="26">
        <v>20</v>
      </c>
      <c r="B535" s="144">
        <v>30</v>
      </c>
      <c r="C535" s="16">
        <f t="shared" si="8"/>
        <v>44216</v>
      </c>
      <c r="D535" s="136">
        <f ca="1">OFFSET('Caja Bar'!B$1,$B535,($A535-1)*9+4,1,1)</f>
        <v>0</v>
      </c>
      <c r="E535" s="137">
        <f ca="1">OFFSET('Caja Bar'!C$1,$B535,($A535-1)*9+4,1,1)</f>
        <v>0</v>
      </c>
      <c r="F535" s="137">
        <f ca="1">OFFSET('Caja Bar'!D$1,$B535,($A535-1)*9+4,1,1)</f>
        <v>0</v>
      </c>
      <c r="G535" s="138">
        <f ca="1">OFFSET('Caja Bar'!E$1,$B535,($A535-1)*9+4,1,1)</f>
        <v>0</v>
      </c>
    </row>
    <row r="536" spans="1:7" x14ac:dyDescent="0.25">
      <c r="A536" s="26">
        <v>20</v>
      </c>
      <c r="B536" s="144">
        <v>31</v>
      </c>
      <c r="C536" s="16">
        <f t="shared" si="8"/>
        <v>44216</v>
      </c>
      <c r="D536" s="136">
        <f ca="1">OFFSET('Caja Bar'!B$1,$B536,($A536-1)*9+4,1,1)</f>
        <v>0</v>
      </c>
      <c r="E536" s="137">
        <f ca="1">OFFSET('Caja Bar'!C$1,$B536,($A536-1)*9+4,1,1)</f>
        <v>0</v>
      </c>
      <c r="F536" s="137">
        <f ca="1">OFFSET('Caja Bar'!D$1,$B536,($A536-1)*9+4,1,1)</f>
        <v>0</v>
      </c>
      <c r="G536" s="138">
        <f ca="1">OFFSET('Caja Bar'!E$1,$B536,($A536-1)*9+4,1,1)</f>
        <v>0</v>
      </c>
    </row>
    <row r="537" spans="1:7" x14ac:dyDescent="0.25">
      <c r="A537" s="26">
        <v>20</v>
      </c>
      <c r="B537" s="144">
        <v>32</v>
      </c>
      <c r="C537" s="16">
        <f t="shared" si="8"/>
        <v>44216</v>
      </c>
      <c r="D537" s="136">
        <f ca="1">OFFSET('Caja Bar'!B$1,$B537,($A537-1)*9+4,1,1)</f>
        <v>0</v>
      </c>
      <c r="E537" s="137">
        <f ca="1">OFFSET('Caja Bar'!C$1,$B537,($A537-1)*9+4,1,1)</f>
        <v>0</v>
      </c>
      <c r="F537" s="137">
        <f ca="1">OFFSET('Caja Bar'!D$1,$B537,($A537-1)*9+4,1,1)</f>
        <v>0</v>
      </c>
      <c r="G537" s="138">
        <f ca="1">OFFSET('Caja Bar'!E$1,$B537,($A537-1)*9+4,1,1)</f>
        <v>0</v>
      </c>
    </row>
    <row r="538" spans="1:7" x14ac:dyDescent="0.25">
      <c r="A538" s="26">
        <v>20</v>
      </c>
      <c r="B538" s="144">
        <v>33</v>
      </c>
      <c r="C538" s="16">
        <f t="shared" si="8"/>
        <v>44216</v>
      </c>
      <c r="D538" s="136">
        <f ca="1">OFFSET('Caja Bar'!B$1,$B538,($A538-1)*9+4,1,1)</f>
        <v>0</v>
      </c>
      <c r="E538" s="137">
        <f ca="1">OFFSET('Caja Bar'!C$1,$B538,($A538-1)*9+4,1,1)</f>
        <v>0</v>
      </c>
      <c r="F538" s="137">
        <f ca="1">OFFSET('Caja Bar'!D$1,$B538,($A538-1)*9+4,1,1)</f>
        <v>0</v>
      </c>
      <c r="G538" s="138">
        <f ca="1">OFFSET('Caja Bar'!E$1,$B538,($A538-1)*9+4,1,1)</f>
        <v>0</v>
      </c>
    </row>
    <row r="539" spans="1:7" x14ac:dyDescent="0.25">
      <c r="A539" s="26">
        <v>20</v>
      </c>
      <c r="B539" s="144">
        <v>34</v>
      </c>
      <c r="C539" s="16">
        <f t="shared" si="8"/>
        <v>44216</v>
      </c>
      <c r="D539" s="136">
        <f ca="1">OFFSET('Caja Bar'!B$1,$B539,($A539-1)*9+4,1,1)</f>
        <v>0</v>
      </c>
      <c r="E539" s="137">
        <f ca="1">OFFSET('Caja Bar'!C$1,$B539,($A539-1)*9+4,1,1)</f>
        <v>0</v>
      </c>
      <c r="F539" s="137">
        <f ca="1">OFFSET('Caja Bar'!D$1,$B539,($A539-1)*9+4,1,1)</f>
        <v>0</v>
      </c>
      <c r="G539" s="138">
        <f ca="1">OFFSET('Caja Bar'!E$1,$B539,($A539-1)*9+4,1,1)</f>
        <v>0</v>
      </c>
    </row>
    <row r="540" spans="1:7" x14ac:dyDescent="0.25">
      <c r="A540" s="26">
        <v>20</v>
      </c>
      <c r="B540" s="144">
        <v>35</v>
      </c>
      <c r="C540" s="16">
        <f t="shared" si="8"/>
        <v>44216</v>
      </c>
      <c r="D540" s="136">
        <f ca="1">OFFSET('Caja Bar'!B$1,$B540,($A540-1)*9+4,1,1)</f>
        <v>0</v>
      </c>
      <c r="E540" s="137">
        <f ca="1">OFFSET('Caja Bar'!C$1,$B540,($A540-1)*9+4,1,1)</f>
        <v>0</v>
      </c>
      <c r="F540" s="137">
        <f ca="1">OFFSET('Caja Bar'!D$1,$B540,($A540-1)*9+4,1,1)</f>
        <v>0</v>
      </c>
      <c r="G540" s="138">
        <f ca="1">OFFSET('Caja Bar'!E$1,$B540,($A540-1)*9+4,1,1)</f>
        <v>0</v>
      </c>
    </row>
    <row r="541" spans="1:7" x14ac:dyDescent="0.25">
      <c r="A541" s="26">
        <v>20</v>
      </c>
      <c r="B541" s="144">
        <v>36</v>
      </c>
      <c r="C541" s="16">
        <f t="shared" ref="C541:C604" si="9">+C514+1</f>
        <v>44216</v>
      </c>
      <c r="D541" s="136">
        <f ca="1">OFFSET('Caja Bar'!B$1,$B541,($A541-1)*9+4,1,1)</f>
        <v>0</v>
      </c>
      <c r="E541" s="137">
        <f ca="1">OFFSET('Caja Bar'!C$1,$B541,($A541-1)*9+4,1,1)</f>
        <v>0</v>
      </c>
      <c r="F541" s="137">
        <f ca="1">OFFSET('Caja Bar'!D$1,$B541,($A541-1)*9+4,1,1)</f>
        <v>0</v>
      </c>
      <c r="G541" s="138">
        <f ca="1">OFFSET('Caja Bar'!E$1,$B541,($A541-1)*9+4,1,1)</f>
        <v>0</v>
      </c>
    </row>
    <row r="542" spans="1:7" x14ac:dyDescent="0.25">
      <c r="A542" s="26">
        <v>21</v>
      </c>
      <c r="B542" s="144">
        <v>10</v>
      </c>
      <c r="C542" s="16">
        <f t="shared" si="9"/>
        <v>44217</v>
      </c>
      <c r="D542" s="136">
        <f ca="1">OFFSET('Caja Bar'!B$1,$B542,($A542-1)*9+4,1,1)</f>
        <v>0</v>
      </c>
      <c r="E542" s="137">
        <f ca="1">OFFSET('Caja Bar'!C$1,$B542,($A542-1)*9+4,1,1)</f>
        <v>0</v>
      </c>
      <c r="F542" s="137">
        <f ca="1">OFFSET('Caja Bar'!D$1,$B542,($A542-1)*9+4,1,1)</f>
        <v>0</v>
      </c>
      <c r="G542" s="138">
        <f ca="1">OFFSET('Caja Bar'!E$1,$B542,($A542-1)*9+4,1,1)</f>
        <v>0</v>
      </c>
    </row>
    <row r="543" spans="1:7" x14ac:dyDescent="0.25">
      <c r="A543" s="26">
        <v>21</v>
      </c>
      <c r="B543" s="144">
        <v>11</v>
      </c>
      <c r="C543" s="16">
        <f t="shared" si="9"/>
        <v>44217</v>
      </c>
      <c r="D543" s="136">
        <f ca="1">OFFSET('Caja Bar'!B$1,$B543,($A543-1)*9+4,1,1)</f>
        <v>0</v>
      </c>
      <c r="E543" s="137">
        <f ca="1">OFFSET('Caja Bar'!C$1,$B543,($A543-1)*9+4,1,1)</f>
        <v>0</v>
      </c>
      <c r="F543" s="137">
        <f ca="1">OFFSET('Caja Bar'!D$1,$B543,($A543-1)*9+4,1,1)</f>
        <v>0</v>
      </c>
      <c r="G543" s="138">
        <f ca="1">OFFSET('Caja Bar'!E$1,$B543,($A543-1)*9+4,1,1)</f>
        <v>0</v>
      </c>
    </row>
    <row r="544" spans="1:7" x14ac:dyDescent="0.25">
      <c r="A544" s="26">
        <v>21</v>
      </c>
      <c r="B544" s="144">
        <v>12</v>
      </c>
      <c r="C544" s="16">
        <f t="shared" si="9"/>
        <v>44217</v>
      </c>
      <c r="D544" s="136">
        <f ca="1">OFFSET('Caja Bar'!B$1,$B544,($A544-1)*9+4,1,1)</f>
        <v>0</v>
      </c>
      <c r="E544" s="137">
        <f ca="1">OFFSET('Caja Bar'!C$1,$B544,($A544-1)*9+4,1,1)</f>
        <v>0</v>
      </c>
      <c r="F544" s="137">
        <f ca="1">OFFSET('Caja Bar'!D$1,$B544,($A544-1)*9+4,1,1)</f>
        <v>0</v>
      </c>
      <c r="G544" s="138">
        <f ca="1">OFFSET('Caja Bar'!E$1,$B544,($A544-1)*9+4,1,1)</f>
        <v>0</v>
      </c>
    </row>
    <row r="545" spans="1:7" x14ac:dyDescent="0.25">
      <c r="A545" s="26">
        <v>21</v>
      </c>
      <c r="B545" s="144">
        <v>13</v>
      </c>
      <c r="C545" s="16">
        <f t="shared" si="9"/>
        <v>44217</v>
      </c>
      <c r="D545" s="136">
        <f ca="1">OFFSET('Caja Bar'!B$1,$B545,($A545-1)*9+4,1,1)</f>
        <v>0</v>
      </c>
      <c r="E545" s="137">
        <f ca="1">OFFSET('Caja Bar'!C$1,$B545,($A545-1)*9+4,1,1)</f>
        <v>0</v>
      </c>
      <c r="F545" s="137">
        <f ca="1">OFFSET('Caja Bar'!D$1,$B545,($A545-1)*9+4,1,1)</f>
        <v>0</v>
      </c>
      <c r="G545" s="138">
        <f ca="1">OFFSET('Caja Bar'!E$1,$B545,($A545-1)*9+4,1,1)</f>
        <v>0</v>
      </c>
    </row>
    <row r="546" spans="1:7" x14ac:dyDescent="0.25">
      <c r="A546" s="26">
        <v>21</v>
      </c>
      <c r="B546" s="144">
        <v>14</v>
      </c>
      <c r="C546" s="16">
        <f t="shared" si="9"/>
        <v>44217</v>
      </c>
      <c r="D546" s="136">
        <f ca="1">OFFSET('Caja Bar'!B$1,$B546,($A546-1)*9+4,1,1)</f>
        <v>0</v>
      </c>
      <c r="E546" s="137">
        <f ca="1">OFFSET('Caja Bar'!C$1,$B546,($A546-1)*9+4,1,1)</f>
        <v>0</v>
      </c>
      <c r="F546" s="137">
        <f ca="1">OFFSET('Caja Bar'!D$1,$B546,($A546-1)*9+4,1,1)</f>
        <v>0</v>
      </c>
      <c r="G546" s="138">
        <f ca="1">OFFSET('Caja Bar'!E$1,$B546,($A546-1)*9+4,1,1)</f>
        <v>0</v>
      </c>
    </row>
    <row r="547" spans="1:7" x14ac:dyDescent="0.25">
      <c r="A547" s="26">
        <v>21</v>
      </c>
      <c r="B547" s="144">
        <v>15</v>
      </c>
      <c r="C547" s="16">
        <f t="shared" si="9"/>
        <v>44217</v>
      </c>
      <c r="D547" s="136">
        <f ca="1">OFFSET('Caja Bar'!B$1,$B547,($A547-1)*9+4,1,1)</f>
        <v>0</v>
      </c>
      <c r="E547" s="137">
        <f ca="1">OFFSET('Caja Bar'!C$1,$B547,($A547-1)*9+4,1,1)</f>
        <v>0</v>
      </c>
      <c r="F547" s="137">
        <f ca="1">OFFSET('Caja Bar'!D$1,$B547,($A547-1)*9+4,1,1)</f>
        <v>0</v>
      </c>
      <c r="G547" s="138">
        <f ca="1">OFFSET('Caja Bar'!E$1,$B547,($A547-1)*9+4,1,1)</f>
        <v>0</v>
      </c>
    </row>
    <row r="548" spans="1:7" x14ac:dyDescent="0.25">
      <c r="A548" s="26">
        <v>21</v>
      </c>
      <c r="B548" s="144">
        <v>16</v>
      </c>
      <c r="C548" s="16">
        <f t="shared" si="9"/>
        <v>44217</v>
      </c>
      <c r="D548" s="136">
        <f ca="1">OFFSET('Caja Bar'!B$1,$B548,($A548-1)*9+4,1,1)</f>
        <v>0</v>
      </c>
      <c r="E548" s="137">
        <f ca="1">OFFSET('Caja Bar'!C$1,$B548,($A548-1)*9+4,1,1)</f>
        <v>0</v>
      </c>
      <c r="F548" s="137">
        <f ca="1">OFFSET('Caja Bar'!D$1,$B548,($A548-1)*9+4,1,1)</f>
        <v>0</v>
      </c>
      <c r="G548" s="138">
        <f ca="1">OFFSET('Caja Bar'!E$1,$B548,($A548-1)*9+4,1,1)</f>
        <v>0</v>
      </c>
    </row>
    <row r="549" spans="1:7" x14ac:dyDescent="0.25">
      <c r="A549" s="26">
        <v>21</v>
      </c>
      <c r="B549" s="144">
        <v>17</v>
      </c>
      <c r="C549" s="16">
        <f t="shared" si="9"/>
        <v>44217</v>
      </c>
      <c r="D549" s="136">
        <f ca="1">OFFSET('Caja Bar'!B$1,$B549,($A549-1)*9+4,1,1)</f>
        <v>0</v>
      </c>
      <c r="E549" s="137">
        <f ca="1">OFFSET('Caja Bar'!C$1,$B549,($A549-1)*9+4,1,1)</f>
        <v>0</v>
      </c>
      <c r="F549" s="137">
        <f ca="1">OFFSET('Caja Bar'!D$1,$B549,($A549-1)*9+4,1,1)</f>
        <v>0</v>
      </c>
      <c r="G549" s="138">
        <f ca="1">OFFSET('Caja Bar'!E$1,$B549,($A549-1)*9+4,1,1)</f>
        <v>0</v>
      </c>
    </row>
    <row r="550" spans="1:7" x14ac:dyDescent="0.25">
      <c r="A550" s="26">
        <v>21</v>
      </c>
      <c r="B550" s="144">
        <v>18</v>
      </c>
      <c r="C550" s="16">
        <f t="shared" si="9"/>
        <v>44217</v>
      </c>
      <c r="D550" s="136">
        <f ca="1">OFFSET('Caja Bar'!B$1,$B550,($A550-1)*9+4,1,1)</f>
        <v>0</v>
      </c>
      <c r="E550" s="137">
        <f ca="1">OFFSET('Caja Bar'!C$1,$B550,($A550-1)*9+4,1,1)</f>
        <v>0</v>
      </c>
      <c r="F550" s="137">
        <f ca="1">OFFSET('Caja Bar'!D$1,$B550,($A550-1)*9+4,1,1)</f>
        <v>0</v>
      </c>
      <c r="G550" s="138">
        <f ca="1">OFFSET('Caja Bar'!E$1,$B550,($A550-1)*9+4,1,1)</f>
        <v>0</v>
      </c>
    </row>
    <row r="551" spans="1:7" x14ac:dyDescent="0.25">
      <c r="A551" s="26">
        <v>21</v>
      </c>
      <c r="B551" s="144">
        <v>19</v>
      </c>
      <c r="C551" s="16">
        <f t="shared" si="9"/>
        <v>44217</v>
      </c>
      <c r="D551" s="136">
        <f ca="1">OFFSET('Caja Bar'!B$1,$B551,($A551-1)*9+4,1,1)</f>
        <v>0</v>
      </c>
      <c r="E551" s="137">
        <f ca="1">OFFSET('Caja Bar'!C$1,$B551,($A551-1)*9+4,1,1)</f>
        <v>0</v>
      </c>
      <c r="F551" s="137">
        <f ca="1">OFFSET('Caja Bar'!D$1,$B551,($A551-1)*9+4,1,1)</f>
        <v>0</v>
      </c>
      <c r="G551" s="138">
        <f ca="1">OFFSET('Caja Bar'!E$1,$B551,($A551-1)*9+4,1,1)</f>
        <v>0</v>
      </c>
    </row>
    <row r="552" spans="1:7" x14ac:dyDescent="0.25">
      <c r="A552" s="26">
        <v>21</v>
      </c>
      <c r="B552" s="144">
        <v>20</v>
      </c>
      <c r="C552" s="16">
        <f t="shared" si="9"/>
        <v>44217</v>
      </c>
      <c r="D552" s="136">
        <f ca="1">OFFSET('Caja Bar'!B$1,$B552,($A552-1)*9+4,1,1)</f>
        <v>0</v>
      </c>
      <c r="E552" s="137">
        <f ca="1">OFFSET('Caja Bar'!C$1,$B552,($A552-1)*9+4,1,1)</f>
        <v>0</v>
      </c>
      <c r="F552" s="137">
        <f ca="1">OFFSET('Caja Bar'!D$1,$B552,($A552-1)*9+4,1,1)</f>
        <v>0</v>
      </c>
      <c r="G552" s="138">
        <f ca="1">OFFSET('Caja Bar'!E$1,$B552,($A552-1)*9+4,1,1)</f>
        <v>0</v>
      </c>
    </row>
    <row r="553" spans="1:7" x14ac:dyDescent="0.25">
      <c r="A553" s="26">
        <v>21</v>
      </c>
      <c r="B553" s="144">
        <v>21</v>
      </c>
      <c r="C553" s="16">
        <f t="shared" si="9"/>
        <v>44217</v>
      </c>
      <c r="D553" s="136">
        <f ca="1">OFFSET('Caja Bar'!B$1,$B553,($A553-1)*9+4,1,1)</f>
        <v>0</v>
      </c>
      <c r="E553" s="137">
        <f ca="1">OFFSET('Caja Bar'!C$1,$B553,($A553-1)*9+4,1,1)</f>
        <v>0</v>
      </c>
      <c r="F553" s="137">
        <f ca="1">OFFSET('Caja Bar'!D$1,$B553,($A553-1)*9+4,1,1)</f>
        <v>0</v>
      </c>
      <c r="G553" s="138">
        <f ca="1">OFFSET('Caja Bar'!E$1,$B553,($A553-1)*9+4,1,1)</f>
        <v>0</v>
      </c>
    </row>
    <row r="554" spans="1:7" x14ac:dyDescent="0.25">
      <c r="A554" s="26">
        <v>21</v>
      </c>
      <c r="B554" s="144">
        <v>22</v>
      </c>
      <c r="C554" s="16">
        <f t="shared" si="9"/>
        <v>44217</v>
      </c>
      <c r="D554" s="136">
        <f ca="1">OFFSET('Caja Bar'!B$1,$B554,($A554-1)*9+4,1,1)</f>
        <v>0</v>
      </c>
      <c r="E554" s="137">
        <f ca="1">OFFSET('Caja Bar'!C$1,$B554,($A554-1)*9+4,1,1)</f>
        <v>0</v>
      </c>
      <c r="F554" s="137">
        <f ca="1">OFFSET('Caja Bar'!D$1,$B554,($A554-1)*9+4,1,1)</f>
        <v>0</v>
      </c>
      <c r="G554" s="138">
        <f ca="1">OFFSET('Caja Bar'!E$1,$B554,($A554-1)*9+4,1,1)</f>
        <v>0</v>
      </c>
    </row>
    <row r="555" spans="1:7" x14ac:dyDescent="0.25">
      <c r="A555" s="26">
        <v>21</v>
      </c>
      <c r="B555" s="144">
        <v>23</v>
      </c>
      <c r="C555" s="16">
        <f t="shared" si="9"/>
        <v>44217</v>
      </c>
      <c r="D555" s="136">
        <f ca="1">OFFSET('Caja Bar'!B$1,$B555,($A555-1)*9+4,1,1)</f>
        <v>0</v>
      </c>
      <c r="E555" s="137">
        <f ca="1">OFFSET('Caja Bar'!C$1,$B555,($A555-1)*9+4,1,1)</f>
        <v>0</v>
      </c>
      <c r="F555" s="137">
        <f ca="1">OFFSET('Caja Bar'!D$1,$B555,($A555-1)*9+4,1,1)</f>
        <v>0</v>
      </c>
      <c r="G555" s="138">
        <f ca="1">OFFSET('Caja Bar'!E$1,$B555,($A555-1)*9+4,1,1)</f>
        <v>0</v>
      </c>
    </row>
    <row r="556" spans="1:7" x14ac:dyDescent="0.25">
      <c r="A556" s="26">
        <v>21</v>
      </c>
      <c r="B556" s="144">
        <v>24</v>
      </c>
      <c r="C556" s="16">
        <f t="shared" si="9"/>
        <v>44217</v>
      </c>
      <c r="D556" s="136">
        <f ca="1">OFFSET('Caja Bar'!B$1,$B556,($A556-1)*9+4,1,1)</f>
        <v>0</v>
      </c>
      <c r="E556" s="137">
        <f ca="1">OFFSET('Caja Bar'!C$1,$B556,($A556-1)*9+4,1,1)</f>
        <v>0</v>
      </c>
      <c r="F556" s="137">
        <f ca="1">OFFSET('Caja Bar'!D$1,$B556,($A556-1)*9+4,1,1)</f>
        <v>0</v>
      </c>
      <c r="G556" s="138">
        <f ca="1">OFFSET('Caja Bar'!E$1,$B556,($A556-1)*9+4,1,1)</f>
        <v>0</v>
      </c>
    </row>
    <row r="557" spans="1:7" x14ac:dyDescent="0.25">
      <c r="A557" s="26">
        <v>21</v>
      </c>
      <c r="B557" s="144">
        <v>25</v>
      </c>
      <c r="C557" s="16">
        <f t="shared" si="9"/>
        <v>44217</v>
      </c>
      <c r="D557" s="136">
        <f ca="1">OFFSET('Caja Bar'!B$1,$B557,($A557-1)*9+4,1,1)</f>
        <v>0</v>
      </c>
      <c r="E557" s="137">
        <f ca="1">OFFSET('Caja Bar'!C$1,$B557,($A557-1)*9+4,1,1)</f>
        <v>0</v>
      </c>
      <c r="F557" s="137">
        <f ca="1">OFFSET('Caja Bar'!D$1,$B557,($A557-1)*9+4,1,1)</f>
        <v>0</v>
      </c>
      <c r="G557" s="138">
        <f ca="1">OFFSET('Caja Bar'!E$1,$B557,($A557-1)*9+4,1,1)</f>
        <v>0</v>
      </c>
    </row>
    <row r="558" spans="1:7" x14ac:dyDescent="0.25">
      <c r="A558" s="26">
        <v>21</v>
      </c>
      <c r="B558" s="144">
        <v>26</v>
      </c>
      <c r="C558" s="16">
        <f t="shared" si="9"/>
        <v>44217</v>
      </c>
      <c r="D558" s="136">
        <f ca="1">OFFSET('Caja Bar'!B$1,$B558,($A558-1)*9+4,1,1)</f>
        <v>0</v>
      </c>
      <c r="E558" s="137">
        <f ca="1">OFFSET('Caja Bar'!C$1,$B558,($A558-1)*9+4,1,1)</f>
        <v>0</v>
      </c>
      <c r="F558" s="137">
        <f ca="1">OFFSET('Caja Bar'!D$1,$B558,($A558-1)*9+4,1,1)</f>
        <v>0</v>
      </c>
      <c r="G558" s="138">
        <f ca="1">OFFSET('Caja Bar'!E$1,$B558,($A558-1)*9+4,1,1)</f>
        <v>0</v>
      </c>
    </row>
    <row r="559" spans="1:7" x14ac:dyDescent="0.25">
      <c r="A559" s="26">
        <v>21</v>
      </c>
      <c r="B559" s="144">
        <v>27</v>
      </c>
      <c r="C559" s="16">
        <f t="shared" si="9"/>
        <v>44217</v>
      </c>
      <c r="D559" s="136">
        <f ca="1">OFFSET('Caja Bar'!B$1,$B559,($A559-1)*9+4,1,1)</f>
        <v>0</v>
      </c>
      <c r="E559" s="137">
        <f ca="1">OFFSET('Caja Bar'!C$1,$B559,($A559-1)*9+4,1,1)</f>
        <v>0</v>
      </c>
      <c r="F559" s="137">
        <f ca="1">OFFSET('Caja Bar'!D$1,$B559,($A559-1)*9+4,1,1)</f>
        <v>0</v>
      </c>
      <c r="G559" s="138">
        <f ca="1">OFFSET('Caja Bar'!E$1,$B559,($A559-1)*9+4,1,1)</f>
        <v>0</v>
      </c>
    </row>
    <row r="560" spans="1:7" x14ac:dyDescent="0.25">
      <c r="A560" s="26">
        <v>21</v>
      </c>
      <c r="B560" s="144">
        <v>28</v>
      </c>
      <c r="C560" s="16">
        <f t="shared" si="9"/>
        <v>44217</v>
      </c>
      <c r="D560" s="136">
        <f ca="1">OFFSET('Caja Bar'!B$1,$B560,($A560-1)*9+4,1,1)</f>
        <v>0</v>
      </c>
      <c r="E560" s="137">
        <f ca="1">OFFSET('Caja Bar'!C$1,$B560,($A560-1)*9+4,1,1)</f>
        <v>0</v>
      </c>
      <c r="F560" s="137">
        <f ca="1">OFFSET('Caja Bar'!D$1,$B560,($A560-1)*9+4,1,1)</f>
        <v>0</v>
      </c>
      <c r="G560" s="138">
        <f ca="1">OFFSET('Caja Bar'!E$1,$B560,($A560-1)*9+4,1,1)</f>
        <v>0</v>
      </c>
    </row>
    <row r="561" spans="1:7" x14ac:dyDescent="0.25">
      <c r="A561" s="26">
        <v>21</v>
      </c>
      <c r="B561" s="144">
        <v>29</v>
      </c>
      <c r="C561" s="16">
        <f t="shared" si="9"/>
        <v>44217</v>
      </c>
      <c r="D561" s="136">
        <f ca="1">OFFSET('Caja Bar'!B$1,$B561,($A561-1)*9+4,1,1)</f>
        <v>0</v>
      </c>
      <c r="E561" s="137">
        <f ca="1">OFFSET('Caja Bar'!C$1,$B561,($A561-1)*9+4,1,1)</f>
        <v>0</v>
      </c>
      <c r="F561" s="137">
        <f ca="1">OFFSET('Caja Bar'!D$1,$B561,($A561-1)*9+4,1,1)</f>
        <v>0</v>
      </c>
      <c r="G561" s="138">
        <f ca="1">OFFSET('Caja Bar'!E$1,$B561,($A561-1)*9+4,1,1)</f>
        <v>0</v>
      </c>
    </row>
    <row r="562" spans="1:7" x14ac:dyDescent="0.25">
      <c r="A562" s="26">
        <v>21</v>
      </c>
      <c r="B562" s="144">
        <v>30</v>
      </c>
      <c r="C562" s="16">
        <f t="shared" si="9"/>
        <v>44217</v>
      </c>
      <c r="D562" s="136">
        <f ca="1">OFFSET('Caja Bar'!B$1,$B562,($A562-1)*9+4,1,1)</f>
        <v>0</v>
      </c>
      <c r="E562" s="137">
        <f ca="1">OFFSET('Caja Bar'!C$1,$B562,($A562-1)*9+4,1,1)</f>
        <v>0</v>
      </c>
      <c r="F562" s="137">
        <f ca="1">OFFSET('Caja Bar'!D$1,$B562,($A562-1)*9+4,1,1)</f>
        <v>0</v>
      </c>
      <c r="G562" s="138">
        <f ca="1">OFFSET('Caja Bar'!E$1,$B562,($A562-1)*9+4,1,1)</f>
        <v>0</v>
      </c>
    </row>
    <row r="563" spans="1:7" x14ac:dyDescent="0.25">
      <c r="A563" s="26">
        <v>21</v>
      </c>
      <c r="B563" s="144">
        <v>31</v>
      </c>
      <c r="C563" s="16">
        <f t="shared" si="9"/>
        <v>44217</v>
      </c>
      <c r="D563" s="136">
        <f ca="1">OFFSET('Caja Bar'!B$1,$B563,($A563-1)*9+4,1,1)</f>
        <v>0</v>
      </c>
      <c r="E563" s="137">
        <f ca="1">OFFSET('Caja Bar'!C$1,$B563,($A563-1)*9+4,1,1)</f>
        <v>0</v>
      </c>
      <c r="F563" s="137">
        <f ca="1">OFFSET('Caja Bar'!D$1,$B563,($A563-1)*9+4,1,1)</f>
        <v>0</v>
      </c>
      <c r="G563" s="138">
        <f ca="1">OFFSET('Caja Bar'!E$1,$B563,($A563-1)*9+4,1,1)</f>
        <v>0</v>
      </c>
    </row>
    <row r="564" spans="1:7" x14ac:dyDescent="0.25">
      <c r="A564" s="26">
        <v>21</v>
      </c>
      <c r="B564" s="144">
        <v>32</v>
      </c>
      <c r="C564" s="16">
        <f t="shared" si="9"/>
        <v>44217</v>
      </c>
      <c r="D564" s="136">
        <f ca="1">OFFSET('Caja Bar'!B$1,$B564,($A564-1)*9+4,1,1)</f>
        <v>0</v>
      </c>
      <c r="E564" s="137">
        <f ca="1">OFFSET('Caja Bar'!C$1,$B564,($A564-1)*9+4,1,1)</f>
        <v>0</v>
      </c>
      <c r="F564" s="137">
        <f ca="1">OFFSET('Caja Bar'!D$1,$B564,($A564-1)*9+4,1,1)</f>
        <v>0</v>
      </c>
      <c r="G564" s="138">
        <f ca="1">OFFSET('Caja Bar'!E$1,$B564,($A564-1)*9+4,1,1)</f>
        <v>0</v>
      </c>
    </row>
    <row r="565" spans="1:7" x14ac:dyDescent="0.25">
      <c r="A565" s="26">
        <v>21</v>
      </c>
      <c r="B565" s="144">
        <v>33</v>
      </c>
      <c r="C565" s="16">
        <f t="shared" si="9"/>
        <v>44217</v>
      </c>
      <c r="D565" s="136">
        <f ca="1">OFFSET('Caja Bar'!B$1,$B565,($A565-1)*9+4,1,1)</f>
        <v>0</v>
      </c>
      <c r="E565" s="137">
        <f ca="1">OFFSET('Caja Bar'!C$1,$B565,($A565-1)*9+4,1,1)</f>
        <v>0</v>
      </c>
      <c r="F565" s="137">
        <f ca="1">OFFSET('Caja Bar'!D$1,$B565,($A565-1)*9+4,1,1)</f>
        <v>0</v>
      </c>
      <c r="G565" s="138">
        <f ca="1">OFFSET('Caja Bar'!E$1,$B565,($A565-1)*9+4,1,1)</f>
        <v>0</v>
      </c>
    </row>
    <row r="566" spans="1:7" x14ac:dyDescent="0.25">
      <c r="A566" s="26">
        <v>21</v>
      </c>
      <c r="B566" s="144">
        <v>34</v>
      </c>
      <c r="C566" s="16">
        <f t="shared" si="9"/>
        <v>44217</v>
      </c>
      <c r="D566" s="136">
        <f ca="1">OFFSET('Caja Bar'!B$1,$B566,($A566-1)*9+4,1,1)</f>
        <v>0</v>
      </c>
      <c r="E566" s="137">
        <f ca="1">OFFSET('Caja Bar'!C$1,$B566,($A566-1)*9+4,1,1)</f>
        <v>0</v>
      </c>
      <c r="F566" s="137">
        <f ca="1">OFFSET('Caja Bar'!D$1,$B566,($A566-1)*9+4,1,1)</f>
        <v>0</v>
      </c>
      <c r="G566" s="138">
        <f ca="1">OFFSET('Caja Bar'!E$1,$B566,($A566-1)*9+4,1,1)</f>
        <v>0</v>
      </c>
    </row>
    <row r="567" spans="1:7" x14ac:dyDescent="0.25">
      <c r="A567" s="26">
        <v>21</v>
      </c>
      <c r="B567" s="144">
        <v>35</v>
      </c>
      <c r="C567" s="16">
        <f t="shared" si="9"/>
        <v>44217</v>
      </c>
      <c r="D567" s="136">
        <f ca="1">OFFSET('Caja Bar'!B$1,$B567,($A567-1)*9+4,1,1)</f>
        <v>0</v>
      </c>
      <c r="E567" s="137">
        <f ca="1">OFFSET('Caja Bar'!C$1,$B567,($A567-1)*9+4,1,1)</f>
        <v>0</v>
      </c>
      <c r="F567" s="137">
        <f ca="1">OFFSET('Caja Bar'!D$1,$B567,($A567-1)*9+4,1,1)</f>
        <v>0</v>
      </c>
      <c r="G567" s="138">
        <f ca="1">OFFSET('Caja Bar'!E$1,$B567,($A567-1)*9+4,1,1)</f>
        <v>0</v>
      </c>
    </row>
    <row r="568" spans="1:7" x14ac:dyDescent="0.25">
      <c r="A568" s="26">
        <v>21</v>
      </c>
      <c r="B568" s="144">
        <v>36</v>
      </c>
      <c r="C568" s="16">
        <f t="shared" si="9"/>
        <v>44217</v>
      </c>
      <c r="D568" s="136">
        <f ca="1">OFFSET('Caja Bar'!B$1,$B568,($A568-1)*9+4,1,1)</f>
        <v>0</v>
      </c>
      <c r="E568" s="137">
        <f ca="1">OFFSET('Caja Bar'!C$1,$B568,($A568-1)*9+4,1,1)</f>
        <v>0</v>
      </c>
      <c r="F568" s="137">
        <f ca="1">OFFSET('Caja Bar'!D$1,$B568,($A568-1)*9+4,1,1)</f>
        <v>0</v>
      </c>
      <c r="G568" s="138">
        <f ca="1">OFFSET('Caja Bar'!E$1,$B568,($A568-1)*9+4,1,1)</f>
        <v>0</v>
      </c>
    </row>
    <row r="569" spans="1:7" x14ac:dyDescent="0.25">
      <c r="A569" s="26">
        <v>22</v>
      </c>
      <c r="B569" s="144">
        <v>10</v>
      </c>
      <c r="C569" s="16">
        <f t="shared" si="9"/>
        <v>44218</v>
      </c>
      <c r="D569" s="136">
        <f ca="1">OFFSET('Caja Bar'!B$1,$B569,($A569-1)*9+4,1,1)</f>
        <v>0</v>
      </c>
      <c r="E569" s="137">
        <f ca="1">OFFSET('Caja Bar'!C$1,$B569,($A569-1)*9+4,1,1)</f>
        <v>0</v>
      </c>
      <c r="F569" s="137">
        <f ca="1">OFFSET('Caja Bar'!D$1,$B569,($A569-1)*9+4,1,1)</f>
        <v>0</v>
      </c>
      <c r="G569" s="138">
        <f ca="1">OFFSET('Caja Bar'!E$1,$B569,($A569-1)*9+4,1,1)</f>
        <v>0</v>
      </c>
    </row>
    <row r="570" spans="1:7" x14ac:dyDescent="0.25">
      <c r="A570" s="26">
        <v>22</v>
      </c>
      <c r="B570" s="144">
        <v>11</v>
      </c>
      <c r="C570" s="16">
        <f t="shared" si="9"/>
        <v>44218</v>
      </c>
      <c r="D570" s="136">
        <f ca="1">OFFSET('Caja Bar'!B$1,$B570,($A570-1)*9+4,1,1)</f>
        <v>0</v>
      </c>
      <c r="E570" s="137">
        <f ca="1">OFFSET('Caja Bar'!C$1,$B570,($A570-1)*9+4,1,1)</f>
        <v>0</v>
      </c>
      <c r="F570" s="137">
        <f ca="1">OFFSET('Caja Bar'!D$1,$B570,($A570-1)*9+4,1,1)</f>
        <v>0</v>
      </c>
      <c r="G570" s="138">
        <f ca="1">OFFSET('Caja Bar'!E$1,$B570,($A570-1)*9+4,1,1)</f>
        <v>0</v>
      </c>
    </row>
    <row r="571" spans="1:7" x14ac:dyDescent="0.25">
      <c r="A571" s="26">
        <v>22</v>
      </c>
      <c r="B571" s="144">
        <v>12</v>
      </c>
      <c r="C571" s="16">
        <f t="shared" si="9"/>
        <v>44218</v>
      </c>
      <c r="D571" s="136">
        <f ca="1">OFFSET('Caja Bar'!B$1,$B571,($A571-1)*9+4,1,1)</f>
        <v>0</v>
      </c>
      <c r="E571" s="137">
        <f ca="1">OFFSET('Caja Bar'!C$1,$B571,($A571-1)*9+4,1,1)</f>
        <v>0</v>
      </c>
      <c r="F571" s="137">
        <f ca="1">OFFSET('Caja Bar'!D$1,$B571,($A571-1)*9+4,1,1)</f>
        <v>0</v>
      </c>
      <c r="G571" s="138">
        <f ca="1">OFFSET('Caja Bar'!E$1,$B571,($A571-1)*9+4,1,1)</f>
        <v>0</v>
      </c>
    </row>
    <row r="572" spans="1:7" x14ac:dyDescent="0.25">
      <c r="A572" s="26">
        <v>22</v>
      </c>
      <c r="B572" s="144">
        <v>13</v>
      </c>
      <c r="C572" s="16">
        <f t="shared" si="9"/>
        <v>44218</v>
      </c>
      <c r="D572" s="136">
        <f ca="1">OFFSET('Caja Bar'!B$1,$B572,($A572-1)*9+4,1,1)</f>
        <v>0</v>
      </c>
      <c r="E572" s="137">
        <f ca="1">OFFSET('Caja Bar'!C$1,$B572,($A572-1)*9+4,1,1)</f>
        <v>0</v>
      </c>
      <c r="F572" s="137">
        <f ca="1">OFFSET('Caja Bar'!D$1,$B572,($A572-1)*9+4,1,1)</f>
        <v>0</v>
      </c>
      <c r="G572" s="138">
        <f ca="1">OFFSET('Caja Bar'!E$1,$B572,($A572-1)*9+4,1,1)</f>
        <v>0</v>
      </c>
    </row>
    <row r="573" spans="1:7" x14ac:dyDescent="0.25">
      <c r="A573" s="26">
        <v>22</v>
      </c>
      <c r="B573" s="144">
        <v>14</v>
      </c>
      <c r="C573" s="16">
        <f t="shared" si="9"/>
        <v>44218</v>
      </c>
      <c r="D573" s="136">
        <f ca="1">OFFSET('Caja Bar'!B$1,$B573,($A573-1)*9+4,1,1)</f>
        <v>0</v>
      </c>
      <c r="E573" s="137">
        <f ca="1">OFFSET('Caja Bar'!C$1,$B573,($A573-1)*9+4,1,1)</f>
        <v>0</v>
      </c>
      <c r="F573" s="137">
        <f ca="1">OFFSET('Caja Bar'!D$1,$B573,($A573-1)*9+4,1,1)</f>
        <v>0</v>
      </c>
      <c r="G573" s="138">
        <f ca="1">OFFSET('Caja Bar'!E$1,$B573,($A573-1)*9+4,1,1)</f>
        <v>0</v>
      </c>
    </row>
    <row r="574" spans="1:7" x14ac:dyDescent="0.25">
      <c r="A574" s="26">
        <v>22</v>
      </c>
      <c r="B574" s="144">
        <v>15</v>
      </c>
      <c r="C574" s="16">
        <f t="shared" si="9"/>
        <v>44218</v>
      </c>
      <c r="D574" s="136">
        <f ca="1">OFFSET('Caja Bar'!B$1,$B574,($A574-1)*9+4,1,1)</f>
        <v>0</v>
      </c>
      <c r="E574" s="137">
        <f ca="1">OFFSET('Caja Bar'!C$1,$B574,($A574-1)*9+4,1,1)</f>
        <v>0</v>
      </c>
      <c r="F574" s="137">
        <f ca="1">OFFSET('Caja Bar'!D$1,$B574,($A574-1)*9+4,1,1)</f>
        <v>0</v>
      </c>
      <c r="G574" s="138">
        <f ca="1">OFFSET('Caja Bar'!E$1,$B574,($A574-1)*9+4,1,1)</f>
        <v>0</v>
      </c>
    </row>
    <row r="575" spans="1:7" x14ac:dyDescent="0.25">
      <c r="A575" s="26">
        <v>22</v>
      </c>
      <c r="B575" s="144">
        <v>16</v>
      </c>
      <c r="C575" s="16">
        <f t="shared" si="9"/>
        <v>44218</v>
      </c>
      <c r="D575" s="136">
        <f ca="1">OFFSET('Caja Bar'!B$1,$B575,($A575-1)*9+4,1,1)</f>
        <v>0</v>
      </c>
      <c r="E575" s="137">
        <f ca="1">OFFSET('Caja Bar'!C$1,$B575,($A575-1)*9+4,1,1)</f>
        <v>0</v>
      </c>
      <c r="F575" s="137">
        <f ca="1">OFFSET('Caja Bar'!D$1,$B575,($A575-1)*9+4,1,1)</f>
        <v>0</v>
      </c>
      <c r="G575" s="138">
        <f ca="1">OFFSET('Caja Bar'!E$1,$B575,($A575-1)*9+4,1,1)</f>
        <v>0</v>
      </c>
    </row>
    <row r="576" spans="1:7" x14ac:dyDescent="0.25">
      <c r="A576" s="26">
        <v>22</v>
      </c>
      <c r="B576" s="144">
        <v>17</v>
      </c>
      <c r="C576" s="16">
        <f t="shared" si="9"/>
        <v>44218</v>
      </c>
      <c r="D576" s="136">
        <f ca="1">OFFSET('Caja Bar'!B$1,$B576,($A576-1)*9+4,1,1)</f>
        <v>0</v>
      </c>
      <c r="E576" s="137">
        <f ca="1">OFFSET('Caja Bar'!C$1,$B576,($A576-1)*9+4,1,1)</f>
        <v>0</v>
      </c>
      <c r="F576" s="137">
        <f ca="1">OFFSET('Caja Bar'!D$1,$B576,($A576-1)*9+4,1,1)</f>
        <v>0</v>
      </c>
      <c r="G576" s="138">
        <f ca="1">OFFSET('Caja Bar'!E$1,$B576,($A576-1)*9+4,1,1)</f>
        <v>0</v>
      </c>
    </row>
    <row r="577" spans="1:7" x14ac:dyDescent="0.25">
      <c r="A577" s="26">
        <v>22</v>
      </c>
      <c r="B577" s="144">
        <v>18</v>
      </c>
      <c r="C577" s="16">
        <f t="shared" si="9"/>
        <v>44218</v>
      </c>
      <c r="D577" s="136">
        <f ca="1">OFFSET('Caja Bar'!B$1,$B577,($A577-1)*9+4,1,1)</f>
        <v>0</v>
      </c>
      <c r="E577" s="137">
        <f ca="1">OFFSET('Caja Bar'!C$1,$B577,($A577-1)*9+4,1,1)</f>
        <v>0</v>
      </c>
      <c r="F577" s="137">
        <f ca="1">OFFSET('Caja Bar'!D$1,$B577,($A577-1)*9+4,1,1)</f>
        <v>0</v>
      </c>
      <c r="G577" s="138">
        <f ca="1">OFFSET('Caja Bar'!E$1,$B577,($A577-1)*9+4,1,1)</f>
        <v>0</v>
      </c>
    </row>
    <row r="578" spans="1:7" x14ac:dyDescent="0.25">
      <c r="A578" s="26">
        <v>22</v>
      </c>
      <c r="B578" s="144">
        <v>19</v>
      </c>
      <c r="C578" s="16">
        <f t="shared" si="9"/>
        <v>44218</v>
      </c>
      <c r="D578" s="136">
        <f ca="1">OFFSET('Caja Bar'!B$1,$B578,($A578-1)*9+4,1,1)</f>
        <v>0</v>
      </c>
      <c r="E578" s="137">
        <f ca="1">OFFSET('Caja Bar'!C$1,$B578,($A578-1)*9+4,1,1)</f>
        <v>0</v>
      </c>
      <c r="F578" s="137">
        <f ca="1">OFFSET('Caja Bar'!D$1,$B578,($A578-1)*9+4,1,1)</f>
        <v>0</v>
      </c>
      <c r="G578" s="138">
        <f ca="1">OFFSET('Caja Bar'!E$1,$B578,($A578-1)*9+4,1,1)</f>
        <v>0</v>
      </c>
    </row>
    <row r="579" spans="1:7" x14ac:dyDescent="0.25">
      <c r="A579" s="26">
        <v>22</v>
      </c>
      <c r="B579" s="144">
        <v>20</v>
      </c>
      <c r="C579" s="16">
        <f t="shared" si="9"/>
        <v>44218</v>
      </c>
      <c r="D579" s="136">
        <f ca="1">OFFSET('Caja Bar'!B$1,$B579,($A579-1)*9+4,1,1)</f>
        <v>0</v>
      </c>
      <c r="E579" s="137">
        <f ca="1">OFFSET('Caja Bar'!C$1,$B579,($A579-1)*9+4,1,1)</f>
        <v>0</v>
      </c>
      <c r="F579" s="137">
        <f ca="1">OFFSET('Caja Bar'!D$1,$B579,($A579-1)*9+4,1,1)</f>
        <v>0</v>
      </c>
      <c r="G579" s="138">
        <f ca="1">OFFSET('Caja Bar'!E$1,$B579,($A579-1)*9+4,1,1)</f>
        <v>0</v>
      </c>
    </row>
    <row r="580" spans="1:7" x14ac:dyDescent="0.25">
      <c r="A580" s="26">
        <v>22</v>
      </c>
      <c r="B580" s="144">
        <v>21</v>
      </c>
      <c r="C580" s="16">
        <f t="shared" si="9"/>
        <v>44218</v>
      </c>
      <c r="D580" s="136">
        <f ca="1">OFFSET('Caja Bar'!B$1,$B580,($A580-1)*9+4,1,1)</f>
        <v>0</v>
      </c>
      <c r="E580" s="137">
        <f ca="1">OFFSET('Caja Bar'!C$1,$B580,($A580-1)*9+4,1,1)</f>
        <v>0</v>
      </c>
      <c r="F580" s="137">
        <f ca="1">OFFSET('Caja Bar'!D$1,$B580,($A580-1)*9+4,1,1)</f>
        <v>0</v>
      </c>
      <c r="G580" s="138">
        <f ca="1">OFFSET('Caja Bar'!E$1,$B580,($A580-1)*9+4,1,1)</f>
        <v>0</v>
      </c>
    </row>
    <row r="581" spans="1:7" x14ac:dyDescent="0.25">
      <c r="A581" s="26">
        <v>22</v>
      </c>
      <c r="B581" s="144">
        <v>22</v>
      </c>
      <c r="C581" s="16">
        <f t="shared" si="9"/>
        <v>44218</v>
      </c>
      <c r="D581" s="136">
        <f ca="1">OFFSET('Caja Bar'!B$1,$B581,($A581-1)*9+4,1,1)</f>
        <v>0</v>
      </c>
      <c r="E581" s="137">
        <f ca="1">OFFSET('Caja Bar'!C$1,$B581,($A581-1)*9+4,1,1)</f>
        <v>0</v>
      </c>
      <c r="F581" s="137">
        <f ca="1">OFFSET('Caja Bar'!D$1,$B581,($A581-1)*9+4,1,1)</f>
        <v>0</v>
      </c>
      <c r="G581" s="138">
        <f ca="1">OFFSET('Caja Bar'!E$1,$B581,($A581-1)*9+4,1,1)</f>
        <v>0</v>
      </c>
    </row>
    <row r="582" spans="1:7" x14ac:dyDescent="0.25">
      <c r="A582" s="26">
        <v>22</v>
      </c>
      <c r="B582" s="144">
        <v>23</v>
      </c>
      <c r="C582" s="16">
        <f t="shared" si="9"/>
        <v>44218</v>
      </c>
      <c r="D582" s="136">
        <f ca="1">OFFSET('Caja Bar'!B$1,$B582,($A582-1)*9+4,1,1)</f>
        <v>0</v>
      </c>
      <c r="E582" s="137">
        <f ca="1">OFFSET('Caja Bar'!C$1,$B582,($A582-1)*9+4,1,1)</f>
        <v>0</v>
      </c>
      <c r="F582" s="137">
        <f ca="1">OFFSET('Caja Bar'!D$1,$B582,($A582-1)*9+4,1,1)</f>
        <v>0</v>
      </c>
      <c r="G582" s="138">
        <f ca="1">OFFSET('Caja Bar'!E$1,$B582,($A582-1)*9+4,1,1)</f>
        <v>0</v>
      </c>
    </row>
    <row r="583" spans="1:7" x14ac:dyDescent="0.25">
      <c r="A583" s="26">
        <v>22</v>
      </c>
      <c r="B583" s="144">
        <v>24</v>
      </c>
      <c r="C583" s="16">
        <f t="shared" si="9"/>
        <v>44218</v>
      </c>
      <c r="D583" s="136">
        <f ca="1">OFFSET('Caja Bar'!B$1,$B583,($A583-1)*9+4,1,1)</f>
        <v>0</v>
      </c>
      <c r="E583" s="137">
        <f ca="1">OFFSET('Caja Bar'!C$1,$B583,($A583-1)*9+4,1,1)</f>
        <v>0</v>
      </c>
      <c r="F583" s="137">
        <f ca="1">OFFSET('Caja Bar'!D$1,$B583,($A583-1)*9+4,1,1)</f>
        <v>0</v>
      </c>
      <c r="G583" s="138">
        <f ca="1">OFFSET('Caja Bar'!E$1,$B583,($A583-1)*9+4,1,1)</f>
        <v>0</v>
      </c>
    </row>
    <row r="584" spans="1:7" x14ac:dyDescent="0.25">
      <c r="A584" s="26">
        <v>22</v>
      </c>
      <c r="B584" s="144">
        <v>25</v>
      </c>
      <c r="C584" s="16">
        <f t="shared" si="9"/>
        <v>44218</v>
      </c>
      <c r="D584" s="136">
        <f ca="1">OFFSET('Caja Bar'!B$1,$B584,($A584-1)*9+4,1,1)</f>
        <v>0</v>
      </c>
      <c r="E584" s="137">
        <f ca="1">OFFSET('Caja Bar'!C$1,$B584,($A584-1)*9+4,1,1)</f>
        <v>0</v>
      </c>
      <c r="F584" s="137">
        <f ca="1">OFFSET('Caja Bar'!D$1,$B584,($A584-1)*9+4,1,1)</f>
        <v>0</v>
      </c>
      <c r="G584" s="138">
        <f ca="1">OFFSET('Caja Bar'!E$1,$B584,($A584-1)*9+4,1,1)</f>
        <v>0</v>
      </c>
    </row>
    <row r="585" spans="1:7" x14ac:dyDescent="0.25">
      <c r="A585" s="26">
        <v>22</v>
      </c>
      <c r="B585" s="144">
        <v>26</v>
      </c>
      <c r="C585" s="16">
        <f t="shared" si="9"/>
        <v>44218</v>
      </c>
      <c r="D585" s="136">
        <f ca="1">OFFSET('Caja Bar'!B$1,$B585,($A585-1)*9+4,1,1)</f>
        <v>0</v>
      </c>
      <c r="E585" s="137">
        <f ca="1">OFFSET('Caja Bar'!C$1,$B585,($A585-1)*9+4,1,1)</f>
        <v>0</v>
      </c>
      <c r="F585" s="137">
        <f ca="1">OFFSET('Caja Bar'!D$1,$B585,($A585-1)*9+4,1,1)</f>
        <v>0</v>
      </c>
      <c r="G585" s="138">
        <f ca="1">OFFSET('Caja Bar'!E$1,$B585,($A585-1)*9+4,1,1)</f>
        <v>0</v>
      </c>
    </row>
    <row r="586" spans="1:7" x14ac:dyDescent="0.25">
      <c r="A586" s="26">
        <v>22</v>
      </c>
      <c r="B586" s="144">
        <v>27</v>
      </c>
      <c r="C586" s="16">
        <f t="shared" si="9"/>
        <v>44218</v>
      </c>
      <c r="D586" s="136">
        <f ca="1">OFFSET('Caja Bar'!B$1,$B586,($A586-1)*9+4,1,1)</f>
        <v>0</v>
      </c>
      <c r="E586" s="137">
        <f ca="1">OFFSET('Caja Bar'!C$1,$B586,($A586-1)*9+4,1,1)</f>
        <v>0</v>
      </c>
      <c r="F586" s="137">
        <f ca="1">OFFSET('Caja Bar'!D$1,$B586,($A586-1)*9+4,1,1)</f>
        <v>0</v>
      </c>
      <c r="G586" s="138">
        <f ca="1">OFFSET('Caja Bar'!E$1,$B586,($A586-1)*9+4,1,1)</f>
        <v>0</v>
      </c>
    </row>
    <row r="587" spans="1:7" x14ac:dyDescent="0.25">
      <c r="A587" s="26">
        <v>22</v>
      </c>
      <c r="B587" s="144">
        <v>28</v>
      </c>
      <c r="C587" s="16">
        <f t="shared" si="9"/>
        <v>44218</v>
      </c>
      <c r="D587" s="136">
        <f ca="1">OFFSET('Caja Bar'!B$1,$B587,($A587-1)*9+4,1,1)</f>
        <v>0</v>
      </c>
      <c r="E587" s="137">
        <f ca="1">OFFSET('Caja Bar'!C$1,$B587,($A587-1)*9+4,1,1)</f>
        <v>0</v>
      </c>
      <c r="F587" s="137">
        <f ca="1">OFFSET('Caja Bar'!D$1,$B587,($A587-1)*9+4,1,1)</f>
        <v>0</v>
      </c>
      <c r="G587" s="138">
        <f ca="1">OFFSET('Caja Bar'!E$1,$B587,($A587-1)*9+4,1,1)</f>
        <v>0</v>
      </c>
    </row>
    <row r="588" spans="1:7" x14ac:dyDescent="0.25">
      <c r="A588" s="26">
        <v>22</v>
      </c>
      <c r="B588" s="144">
        <v>29</v>
      </c>
      <c r="C588" s="16">
        <f t="shared" si="9"/>
        <v>44218</v>
      </c>
      <c r="D588" s="136">
        <f ca="1">OFFSET('Caja Bar'!B$1,$B588,($A588-1)*9+4,1,1)</f>
        <v>0</v>
      </c>
      <c r="E588" s="137">
        <f ca="1">OFFSET('Caja Bar'!C$1,$B588,($A588-1)*9+4,1,1)</f>
        <v>0</v>
      </c>
      <c r="F588" s="137">
        <f ca="1">OFFSET('Caja Bar'!D$1,$B588,($A588-1)*9+4,1,1)</f>
        <v>0</v>
      </c>
      <c r="G588" s="138">
        <f ca="1">OFFSET('Caja Bar'!E$1,$B588,($A588-1)*9+4,1,1)</f>
        <v>0</v>
      </c>
    </row>
    <row r="589" spans="1:7" x14ac:dyDescent="0.25">
      <c r="A589" s="26">
        <v>22</v>
      </c>
      <c r="B589" s="144">
        <v>30</v>
      </c>
      <c r="C589" s="16">
        <f t="shared" si="9"/>
        <v>44218</v>
      </c>
      <c r="D589" s="136">
        <f ca="1">OFFSET('Caja Bar'!B$1,$B589,($A589-1)*9+4,1,1)</f>
        <v>0</v>
      </c>
      <c r="E589" s="137">
        <f ca="1">OFFSET('Caja Bar'!C$1,$B589,($A589-1)*9+4,1,1)</f>
        <v>0</v>
      </c>
      <c r="F589" s="137">
        <f ca="1">OFFSET('Caja Bar'!D$1,$B589,($A589-1)*9+4,1,1)</f>
        <v>0</v>
      </c>
      <c r="G589" s="138">
        <f ca="1">OFFSET('Caja Bar'!E$1,$B589,($A589-1)*9+4,1,1)</f>
        <v>0</v>
      </c>
    </row>
    <row r="590" spans="1:7" x14ac:dyDescent="0.25">
      <c r="A590" s="26">
        <v>22</v>
      </c>
      <c r="B590" s="144">
        <v>31</v>
      </c>
      <c r="C590" s="16">
        <f t="shared" si="9"/>
        <v>44218</v>
      </c>
      <c r="D590" s="136">
        <f ca="1">OFFSET('Caja Bar'!B$1,$B590,($A590-1)*9+4,1,1)</f>
        <v>0</v>
      </c>
      <c r="E590" s="137">
        <f ca="1">OFFSET('Caja Bar'!C$1,$B590,($A590-1)*9+4,1,1)</f>
        <v>0</v>
      </c>
      <c r="F590" s="137">
        <f ca="1">OFFSET('Caja Bar'!D$1,$B590,($A590-1)*9+4,1,1)</f>
        <v>0</v>
      </c>
      <c r="G590" s="138">
        <f ca="1">OFFSET('Caja Bar'!E$1,$B590,($A590-1)*9+4,1,1)</f>
        <v>0</v>
      </c>
    </row>
    <row r="591" spans="1:7" x14ac:dyDescent="0.25">
      <c r="A591" s="26">
        <v>22</v>
      </c>
      <c r="B591" s="144">
        <v>32</v>
      </c>
      <c r="C591" s="16">
        <f t="shared" si="9"/>
        <v>44218</v>
      </c>
      <c r="D591" s="136">
        <f ca="1">OFFSET('Caja Bar'!B$1,$B591,($A591-1)*9+4,1,1)</f>
        <v>0</v>
      </c>
      <c r="E591" s="137">
        <f ca="1">OFFSET('Caja Bar'!C$1,$B591,($A591-1)*9+4,1,1)</f>
        <v>0</v>
      </c>
      <c r="F591" s="137">
        <f ca="1">OFFSET('Caja Bar'!D$1,$B591,($A591-1)*9+4,1,1)</f>
        <v>0</v>
      </c>
      <c r="G591" s="138">
        <f ca="1">OFFSET('Caja Bar'!E$1,$B591,($A591-1)*9+4,1,1)</f>
        <v>0</v>
      </c>
    </row>
    <row r="592" spans="1:7" x14ac:dyDescent="0.25">
      <c r="A592" s="26">
        <v>22</v>
      </c>
      <c r="B592" s="144">
        <v>33</v>
      </c>
      <c r="C592" s="16">
        <f t="shared" si="9"/>
        <v>44218</v>
      </c>
      <c r="D592" s="136">
        <f ca="1">OFFSET('Caja Bar'!B$1,$B592,($A592-1)*9+4,1,1)</f>
        <v>0</v>
      </c>
      <c r="E592" s="137">
        <f ca="1">OFFSET('Caja Bar'!C$1,$B592,($A592-1)*9+4,1,1)</f>
        <v>0</v>
      </c>
      <c r="F592" s="137">
        <f ca="1">OFFSET('Caja Bar'!D$1,$B592,($A592-1)*9+4,1,1)</f>
        <v>0</v>
      </c>
      <c r="G592" s="138">
        <f ca="1">OFFSET('Caja Bar'!E$1,$B592,($A592-1)*9+4,1,1)</f>
        <v>0</v>
      </c>
    </row>
    <row r="593" spans="1:7" x14ac:dyDescent="0.25">
      <c r="A593" s="26">
        <v>22</v>
      </c>
      <c r="B593" s="144">
        <v>34</v>
      </c>
      <c r="C593" s="16">
        <f t="shared" si="9"/>
        <v>44218</v>
      </c>
      <c r="D593" s="136">
        <f ca="1">OFFSET('Caja Bar'!B$1,$B593,($A593-1)*9+4,1,1)</f>
        <v>0</v>
      </c>
      <c r="E593" s="137">
        <f ca="1">OFFSET('Caja Bar'!C$1,$B593,($A593-1)*9+4,1,1)</f>
        <v>0</v>
      </c>
      <c r="F593" s="137">
        <f ca="1">OFFSET('Caja Bar'!D$1,$B593,($A593-1)*9+4,1,1)</f>
        <v>0</v>
      </c>
      <c r="G593" s="138">
        <f ca="1">OFFSET('Caja Bar'!E$1,$B593,($A593-1)*9+4,1,1)</f>
        <v>0</v>
      </c>
    </row>
    <row r="594" spans="1:7" x14ac:dyDescent="0.25">
      <c r="A594" s="26">
        <v>22</v>
      </c>
      <c r="B594" s="144">
        <v>35</v>
      </c>
      <c r="C594" s="16">
        <f t="shared" si="9"/>
        <v>44218</v>
      </c>
      <c r="D594" s="136">
        <f ca="1">OFFSET('Caja Bar'!B$1,$B594,($A594-1)*9+4,1,1)</f>
        <v>0</v>
      </c>
      <c r="E594" s="137">
        <f ca="1">OFFSET('Caja Bar'!C$1,$B594,($A594-1)*9+4,1,1)</f>
        <v>0</v>
      </c>
      <c r="F594" s="137">
        <f ca="1">OFFSET('Caja Bar'!D$1,$B594,($A594-1)*9+4,1,1)</f>
        <v>0</v>
      </c>
      <c r="G594" s="138">
        <f ca="1">OFFSET('Caja Bar'!E$1,$B594,($A594-1)*9+4,1,1)</f>
        <v>0</v>
      </c>
    </row>
    <row r="595" spans="1:7" x14ac:dyDescent="0.25">
      <c r="A595" s="26">
        <v>22</v>
      </c>
      <c r="B595" s="144">
        <v>36</v>
      </c>
      <c r="C595" s="16">
        <f t="shared" si="9"/>
        <v>44218</v>
      </c>
      <c r="D595" s="136">
        <f ca="1">OFFSET('Caja Bar'!B$1,$B595,($A595-1)*9+4,1,1)</f>
        <v>0</v>
      </c>
      <c r="E595" s="137">
        <f ca="1">OFFSET('Caja Bar'!C$1,$B595,($A595-1)*9+4,1,1)</f>
        <v>0</v>
      </c>
      <c r="F595" s="137">
        <f ca="1">OFFSET('Caja Bar'!D$1,$B595,($A595-1)*9+4,1,1)</f>
        <v>0</v>
      </c>
      <c r="G595" s="138">
        <f ca="1">OFFSET('Caja Bar'!E$1,$B595,($A595-1)*9+4,1,1)</f>
        <v>0</v>
      </c>
    </row>
    <row r="596" spans="1:7" x14ac:dyDescent="0.25">
      <c r="A596" s="26">
        <v>23</v>
      </c>
      <c r="B596" s="144">
        <v>10</v>
      </c>
      <c r="C596" s="16">
        <f t="shared" si="9"/>
        <v>44219</v>
      </c>
      <c r="D596" s="136">
        <f ca="1">OFFSET('Caja Bar'!B$1,$B596,($A596-1)*9+4,1,1)</f>
        <v>0</v>
      </c>
      <c r="E596" s="137">
        <f ca="1">OFFSET('Caja Bar'!C$1,$B596,($A596-1)*9+4,1,1)</f>
        <v>0</v>
      </c>
      <c r="F596" s="137">
        <f ca="1">OFFSET('Caja Bar'!D$1,$B596,($A596-1)*9+4,1,1)</f>
        <v>0</v>
      </c>
      <c r="G596" s="138">
        <f ca="1">OFFSET('Caja Bar'!E$1,$B596,($A596-1)*9+4,1,1)</f>
        <v>0</v>
      </c>
    </row>
    <row r="597" spans="1:7" x14ac:dyDescent="0.25">
      <c r="A597" s="26">
        <v>23</v>
      </c>
      <c r="B597" s="144">
        <v>11</v>
      </c>
      <c r="C597" s="16">
        <f t="shared" si="9"/>
        <v>44219</v>
      </c>
      <c r="D597" s="136">
        <f ca="1">OFFSET('Caja Bar'!B$1,$B597,($A597-1)*9+4,1,1)</f>
        <v>0</v>
      </c>
      <c r="E597" s="137">
        <f ca="1">OFFSET('Caja Bar'!C$1,$B597,($A597-1)*9+4,1,1)</f>
        <v>0</v>
      </c>
      <c r="F597" s="137">
        <f ca="1">OFFSET('Caja Bar'!D$1,$B597,($A597-1)*9+4,1,1)</f>
        <v>0</v>
      </c>
      <c r="G597" s="138">
        <f ca="1">OFFSET('Caja Bar'!E$1,$B597,($A597-1)*9+4,1,1)</f>
        <v>0</v>
      </c>
    </row>
    <row r="598" spans="1:7" x14ac:dyDescent="0.25">
      <c r="A598" s="26">
        <v>23</v>
      </c>
      <c r="B598" s="144">
        <v>12</v>
      </c>
      <c r="C598" s="16">
        <f t="shared" si="9"/>
        <v>44219</v>
      </c>
      <c r="D598" s="136">
        <f ca="1">OFFSET('Caja Bar'!B$1,$B598,($A598-1)*9+4,1,1)</f>
        <v>0</v>
      </c>
      <c r="E598" s="137">
        <f ca="1">OFFSET('Caja Bar'!C$1,$B598,($A598-1)*9+4,1,1)</f>
        <v>0</v>
      </c>
      <c r="F598" s="137">
        <f ca="1">OFFSET('Caja Bar'!D$1,$B598,($A598-1)*9+4,1,1)</f>
        <v>0</v>
      </c>
      <c r="G598" s="138">
        <f ca="1">OFFSET('Caja Bar'!E$1,$B598,($A598-1)*9+4,1,1)</f>
        <v>0</v>
      </c>
    </row>
    <row r="599" spans="1:7" x14ac:dyDescent="0.25">
      <c r="A599" s="26">
        <v>23</v>
      </c>
      <c r="B599" s="144">
        <v>13</v>
      </c>
      <c r="C599" s="16">
        <f t="shared" si="9"/>
        <v>44219</v>
      </c>
      <c r="D599" s="136">
        <f ca="1">OFFSET('Caja Bar'!B$1,$B599,($A599-1)*9+4,1,1)</f>
        <v>0</v>
      </c>
      <c r="E599" s="137">
        <f ca="1">OFFSET('Caja Bar'!C$1,$B599,($A599-1)*9+4,1,1)</f>
        <v>0</v>
      </c>
      <c r="F599" s="137">
        <f ca="1">OFFSET('Caja Bar'!D$1,$B599,($A599-1)*9+4,1,1)</f>
        <v>0</v>
      </c>
      <c r="G599" s="138">
        <f ca="1">OFFSET('Caja Bar'!E$1,$B599,($A599-1)*9+4,1,1)</f>
        <v>0</v>
      </c>
    </row>
    <row r="600" spans="1:7" x14ac:dyDescent="0.25">
      <c r="A600" s="26">
        <v>23</v>
      </c>
      <c r="B600" s="144">
        <v>14</v>
      </c>
      <c r="C600" s="16">
        <f t="shared" si="9"/>
        <v>44219</v>
      </c>
      <c r="D600" s="136">
        <f ca="1">OFFSET('Caja Bar'!B$1,$B600,($A600-1)*9+4,1,1)</f>
        <v>0</v>
      </c>
      <c r="E600" s="137">
        <f ca="1">OFFSET('Caja Bar'!C$1,$B600,($A600-1)*9+4,1,1)</f>
        <v>0</v>
      </c>
      <c r="F600" s="137">
        <f ca="1">OFFSET('Caja Bar'!D$1,$B600,($A600-1)*9+4,1,1)</f>
        <v>0</v>
      </c>
      <c r="G600" s="138">
        <f ca="1">OFFSET('Caja Bar'!E$1,$B600,($A600-1)*9+4,1,1)</f>
        <v>0</v>
      </c>
    </row>
    <row r="601" spans="1:7" x14ac:dyDescent="0.25">
      <c r="A601" s="26">
        <v>23</v>
      </c>
      <c r="B601" s="144">
        <v>15</v>
      </c>
      <c r="C601" s="16">
        <f t="shared" si="9"/>
        <v>44219</v>
      </c>
      <c r="D601" s="136">
        <f ca="1">OFFSET('Caja Bar'!B$1,$B601,($A601-1)*9+4,1,1)</f>
        <v>0</v>
      </c>
      <c r="E601" s="137">
        <f ca="1">OFFSET('Caja Bar'!C$1,$B601,($A601-1)*9+4,1,1)</f>
        <v>0</v>
      </c>
      <c r="F601" s="137">
        <f ca="1">OFFSET('Caja Bar'!D$1,$B601,($A601-1)*9+4,1,1)</f>
        <v>0</v>
      </c>
      <c r="G601" s="138">
        <f ca="1">OFFSET('Caja Bar'!E$1,$B601,($A601-1)*9+4,1,1)</f>
        <v>0</v>
      </c>
    </row>
    <row r="602" spans="1:7" x14ac:dyDescent="0.25">
      <c r="A602" s="26">
        <v>23</v>
      </c>
      <c r="B602" s="144">
        <v>16</v>
      </c>
      <c r="C602" s="16">
        <f t="shared" si="9"/>
        <v>44219</v>
      </c>
      <c r="D602" s="136">
        <f ca="1">OFFSET('Caja Bar'!B$1,$B602,($A602-1)*9+4,1,1)</f>
        <v>0</v>
      </c>
      <c r="E602" s="137">
        <f ca="1">OFFSET('Caja Bar'!C$1,$B602,($A602-1)*9+4,1,1)</f>
        <v>0</v>
      </c>
      <c r="F602" s="137">
        <f ca="1">OFFSET('Caja Bar'!D$1,$B602,($A602-1)*9+4,1,1)</f>
        <v>0</v>
      </c>
      <c r="G602" s="138">
        <f ca="1">OFFSET('Caja Bar'!E$1,$B602,($A602-1)*9+4,1,1)</f>
        <v>0</v>
      </c>
    </row>
    <row r="603" spans="1:7" x14ac:dyDescent="0.25">
      <c r="A603" s="26">
        <v>23</v>
      </c>
      <c r="B603" s="144">
        <v>17</v>
      </c>
      <c r="C603" s="16">
        <f t="shared" si="9"/>
        <v>44219</v>
      </c>
      <c r="D603" s="136">
        <f ca="1">OFFSET('Caja Bar'!B$1,$B603,($A603-1)*9+4,1,1)</f>
        <v>0</v>
      </c>
      <c r="E603" s="137">
        <f ca="1">OFFSET('Caja Bar'!C$1,$B603,($A603-1)*9+4,1,1)</f>
        <v>0</v>
      </c>
      <c r="F603" s="137">
        <f ca="1">OFFSET('Caja Bar'!D$1,$B603,($A603-1)*9+4,1,1)</f>
        <v>0</v>
      </c>
      <c r="G603" s="138">
        <f ca="1">OFFSET('Caja Bar'!E$1,$B603,($A603-1)*9+4,1,1)</f>
        <v>0</v>
      </c>
    </row>
    <row r="604" spans="1:7" x14ac:dyDescent="0.25">
      <c r="A604" s="26">
        <v>23</v>
      </c>
      <c r="B604" s="144">
        <v>18</v>
      </c>
      <c r="C604" s="16">
        <f t="shared" si="9"/>
        <v>44219</v>
      </c>
      <c r="D604" s="136">
        <f ca="1">OFFSET('Caja Bar'!B$1,$B604,($A604-1)*9+4,1,1)</f>
        <v>0</v>
      </c>
      <c r="E604" s="137">
        <f ca="1">OFFSET('Caja Bar'!C$1,$B604,($A604-1)*9+4,1,1)</f>
        <v>0</v>
      </c>
      <c r="F604" s="137">
        <f ca="1">OFFSET('Caja Bar'!D$1,$B604,($A604-1)*9+4,1,1)</f>
        <v>0</v>
      </c>
      <c r="G604" s="138">
        <f ca="1">OFFSET('Caja Bar'!E$1,$B604,($A604-1)*9+4,1,1)</f>
        <v>0</v>
      </c>
    </row>
    <row r="605" spans="1:7" x14ac:dyDescent="0.25">
      <c r="A605" s="26">
        <v>23</v>
      </c>
      <c r="B605" s="144">
        <v>19</v>
      </c>
      <c r="C605" s="16">
        <f t="shared" ref="C605:C668" si="10">+C578+1</f>
        <v>44219</v>
      </c>
      <c r="D605" s="136">
        <f ca="1">OFFSET('Caja Bar'!B$1,$B605,($A605-1)*9+4,1,1)</f>
        <v>0</v>
      </c>
      <c r="E605" s="137">
        <f ca="1">OFFSET('Caja Bar'!C$1,$B605,($A605-1)*9+4,1,1)</f>
        <v>0</v>
      </c>
      <c r="F605" s="137">
        <f ca="1">OFFSET('Caja Bar'!D$1,$B605,($A605-1)*9+4,1,1)</f>
        <v>0</v>
      </c>
      <c r="G605" s="138">
        <f ca="1">OFFSET('Caja Bar'!E$1,$B605,($A605-1)*9+4,1,1)</f>
        <v>0</v>
      </c>
    </row>
    <row r="606" spans="1:7" x14ac:dyDescent="0.25">
      <c r="A606" s="26">
        <v>23</v>
      </c>
      <c r="B606" s="144">
        <v>20</v>
      </c>
      <c r="C606" s="16">
        <f t="shared" si="10"/>
        <v>44219</v>
      </c>
      <c r="D606" s="136">
        <f ca="1">OFFSET('Caja Bar'!B$1,$B606,($A606-1)*9+4,1,1)</f>
        <v>0</v>
      </c>
      <c r="E606" s="137">
        <f ca="1">OFFSET('Caja Bar'!C$1,$B606,($A606-1)*9+4,1,1)</f>
        <v>0</v>
      </c>
      <c r="F606" s="137">
        <f ca="1">OFFSET('Caja Bar'!D$1,$B606,($A606-1)*9+4,1,1)</f>
        <v>0</v>
      </c>
      <c r="G606" s="138">
        <f ca="1">OFFSET('Caja Bar'!E$1,$B606,($A606-1)*9+4,1,1)</f>
        <v>0</v>
      </c>
    </row>
    <row r="607" spans="1:7" x14ac:dyDescent="0.25">
      <c r="A607" s="26">
        <v>23</v>
      </c>
      <c r="B607" s="144">
        <v>21</v>
      </c>
      <c r="C607" s="16">
        <f t="shared" si="10"/>
        <v>44219</v>
      </c>
      <c r="D607" s="136">
        <f ca="1">OFFSET('Caja Bar'!B$1,$B607,($A607-1)*9+4,1,1)</f>
        <v>0</v>
      </c>
      <c r="E607" s="137">
        <f ca="1">OFFSET('Caja Bar'!C$1,$B607,($A607-1)*9+4,1,1)</f>
        <v>0</v>
      </c>
      <c r="F607" s="137">
        <f ca="1">OFFSET('Caja Bar'!D$1,$B607,($A607-1)*9+4,1,1)</f>
        <v>0</v>
      </c>
      <c r="G607" s="138">
        <f ca="1">OFFSET('Caja Bar'!E$1,$B607,($A607-1)*9+4,1,1)</f>
        <v>0</v>
      </c>
    </row>
    <row r="608" spans="1:7" x14ac:dyDescent="0.25">
      <c r="A608" s="26">
        <v>23</v>
      </c>
      <c r="B608" s="144">
        <v>22</v>
      </c>
      <c r="C608" s="16">
        <f t="shared" si="10"/>
        <v>44219</v>
      </c>
      <c r="D608" s="136">
        <f ca="1">OFFSET('Caja Bar'!B$1,$B608,($A608-1)*9+4,1,1)</f>
        <v>0</v>
      </c>
      <c r="E608" s="137">
        <f ca="1">OFFSET('Caja Bar'!C$1,$B608,($A608-1)*9+4,1,1)</f>
        <v>0</v>
      </c>
      <c r="F608" s="137">
        <f ca="1">OFFSET('Caja Bar'!D$1,$B608,($A608-1)*9+4,1,1)</f>
        <v>0</v>
      </c>
      <c r="G608" s="138">
        <f ca="1">OFFSET('Caja Bar'!E$1,$B608,($A608-1)*9+4,1,1)</f>
        <v>0</v>
      </c>
    </row>
    <row r="609" spans="1:7" x14ac:dyDescent="0.25">
      <c r="A609" s="26">
        <v>23</v>
      </c>
      <c r="B609" s="144">
        <v>23</v>
      </c>
      <c r="C609" s="16">
        <f t="shared" si="10"/>
        <v>44219</v>
      </c>
      <c r="D609" s="136">
        <f ca="1">OFFSET('Caja Bar'!B$1,$B609,($A609-1)*9+4,1,1)</f>
        <v>0</v>
      </c>
      <c r="E609" s="137">
        <f ca="1">OFFSET('Caja Bar'!C$1,$B609,($A609-1)*9+4,1,1)</f>
        <v>0</v>
      </c>
      <c r="F609" s="137">
        <f ca="1">OFFSET('Caja Bar'!D$1,$B609,($A609-1)*9+4,1,1)</f>
        <v>0</v>
      </c>
      <c r="G609" s="138">
        <f ca="1">OFFSET('Caja Bar'!E$1,$B609,($A609-1)*9+4,1,1)</f>
        <v>0</v>
      </c>
    </row>
    <row r="610" spans="1:7" x14ac:dyDescent="0.25">
      <c r="A610" s="26">
        <v>23</v>
      </c>
      <c r="B610" s="144">
        <v>24</v>
      </c>
      <c r="C610" s="16">
        <f t="shared" si="10"/>
        <v>44219</v>
      </c>
      <c r="D610" s="136">
        <f ca="1">OFFSET('Caja Bar'!B$1,$B610,($A610-1)*9+4,1,1)</f>
        <v>0</v>
      </c>
      <c r="E610" s="137">
        <f ca="1">OFFSET('Caja Bar'!C$1,$B610,($A610-1)*9+4,1,1)</f>
        <v>0</v>
      </c>
      <c r="F610" s="137">
        <f ca="1">OFFSET('Caja Bar'!D$1,$B610,($A610-1)*9+4,1,1)</f>
        <v>0</v>
      </c>
      <c r="G610" s="138">
        <f ca="1">OFFSET('Caja Bar'!E$1,$B610,($A610-1)*9+4,1,1)</f>
        <v>0</v>
      </c>
    </row>
    <row r="611" spans="1:7" x14ac:dyDescent="0.25">
      <c r="A611" s="26">
        <v>23</v>
      </c>
      <c r="B611" s="144">
        <v>25</v>
      </c>
      <c r="C611" s="16">
        <f t="shared" si="10"/>
        <v>44219</v>
      </c>
      <c r="D611" s="136">
        <f ca="1">OFFSET('Caja Bar'!B$1,$B611,($A611-1)*9+4,1,1)</f>
        <v>0</v>
      </c>
      <c r="E611" s="137">
        <f ca="1">OFFSET('Caja Bar'!C$1,$B611,($A611-1)*9+4,1,1)</f>
        <v>0</v>
      </c>
      <c r="F611" s="137">
        <f ca="1">OFFSET('Caja Bar'!D$1,$B611,($A611-1)*9+4,1,1)</f>
        <v>0</v>
      </c>
      <c r="G611" s="138">
        <f ca="1">OFFSET('Caja Bar'!E$1,$B611,($A611-1)*9+4,1,1)</f>
        <v>0</v>
      </c>
    </row>
    <row r="612" spans="1:7" x14ac:dyDescent="0.25">
      <c r="A612" s="26">
        <v>23</v>
      </c>
      <c r="B612" s="144">
        <v>26</v>
      </c>
      <c r="C612" s="16">
        <f t="shared" si="10"/>
        <v>44219</v>
      </c>
      <c r="D612" s="136">
        <f ca="1">OFFSET('Caja Bar'!B$1,$B612,($A612-1)*9+4,1,1)</f>
        <v>0</v>
      </c>
      <c r="E612" s="137">
        <f ca="1">OFFSET('Caja Bar'!C$1,$B612,($A612-1)*9+4,1,1)</f>
        <v>0</v>
      </c>
      <c r="F612" s="137">
        <f ca="1">OFFSET('Caja Bar'!D$1,$B612,($A612-1)*9+4,1,1)</f>
        <v>0</v>
      </c>
      <c r="G612" s="138">
        <f ca="1">OFFSET('Caja Bar'!E$1,$B612,($A612-1)*9+4,1,1)</f>
        <v>0</v>
      </c>
    </row>
    <row r="613" spans="1:7" x14ac:dyDescent="0.25">
      <c r="A613" s="26">
        <v>23</v>
      </c>
      <c r="B613" s="144">
        <v>27</v>
      </c>
      <c r="C613" s="16">
        <f t="shared" si="10"/>
        <v>44219</v>
      </c>
      <c r="D613" s="136">
        <f ca="1">OFFSET('Caja Bar'!B$1,$B613,($A613-1)*9+4,1,1)</f>
        <v>0</v>
      </c>
      <c r="E613" s="137">
        <f ca="1">OFFSET('Caja Bar'!C$1,$B613,($A613-1)*9+4,1,1)</f>
        <v>0</v>
      </c>
      <c r="F613" s="137">
        <f ca="1">OFFSET('Caja Bar'!D$1,$B613,($A613-1)*9+4,1,1)</f>
        <v>0</v>
      </c>
      <c r="G613" s="138">
        <f ca="1">OFFSET('Caja Bar'!E$1,$B613,($A613-1)*9+4,1,1)</f>
        <v>0</v>
      </c>
    </row>
    <row r="614" spans="1:7" x14ac:dyDescent="0.25">
      <c r="A614" s="26">
        <v>23</v>
      </c>
      <c r="B614" s="144">
        <v>28</v>
      </c>
      <c r="C614" s="16">
        <f t="shared" si="10"/>
        <v>44219</v>
      </c>
      <c r="D614" s="136">
        <f ca="1">OFFSET('Caja Bar'!B$1,$B614,($A614-1)*9+4,1,1)</f>
        <v>0</v>
      </c>
      <c r="E614" s="137">
        <f ca="1">OFFSET('Caja Bar'!C$1,$B614,($A614-1)*9+4,1,1)</f>
        <v>0</v>
      </c>
      <c r="F614" s="137">
        <f ca="1">OFFSET('Caja Bar'!D$1,$B614,($A614-1)*9+4,1,1)</f>
        <v>0</v>
      </c>
      <c r="G614" s="138">
        <f ca="1">OFFSET('Caja Bar'!E$1,$B614,($A614-1)*9+4,1,1)</f>
        <v>0</v>
      </c>
    </row>
    <row r="615" spans="1:7" x14ac:dyDescent="0.25">
      <c r="A615" s="26">
        <v>23</v>
      </c>
      <c r="B615" s="144">
        <v>29</v>
      </c>
      <c r="C615" s="16">
        <f t="shared" si="10"/>
        <v>44219</v>
      </c>
      <c r="D615" s="136">
        <f ca="1">OFFSET('Caja Bar'!B$1,$B615,($A615-1)*9+4,1,1)</f>
        <v>0</v>
      </c>
      <c r="E615" s="137">
        <f ca="1">OFFSET('Caja Bar'!C$1,$B615,($A615-1)*9+4,1,1)</f>
        <v>0</v>
      </c>
      <c r="F615" s="137">
        <f ca="1">OFFSET('Caja Bar'!D$1,$B615,($A615-1)*9+4,1,1)</f>
        <v>0</v>
      </c>
      <c r="G615" s="138">
        <f ca="1">OFFSET('Caja Bar'!E$1,$B615,($A615-1)*9+4,1,1)</f>
        <v>0</v>
      </c>
    </row>
    <row r="616" spans="1:7" x14ac:dyDescent="0.25">
      <c r="A616" s="26">
        <v>23</v>
      </c>
      <c r="B616" s="144">
        <v>30</v>
      </c>
      <c r="C616" s="16">
        <f t="shared" si="10"/>
        <v>44219</v>
      </c>
      <c r="D616" s="136">
        <f ca="1">OFFSET('Caja Bar'!B$1,$B616,($A616-1)*9+4,1,1)</f>
        <v>0</v>
      </c>
      <c r="E616" s="137">
        <f ca="1">OFFSET('Caja Bar'!C$1,$B616,($A616-1)*9+4,1,1)</f>
        <v>0</v>
      </c>
      <c r="F616" s="137">
        <f ca="1">OFFSET('Caja Bar'!D$1,$B616,($A616-1)*9+4,1,1)</f>
        <v>0</v>
      </c>
      <c r="G616" s="138">
        <f ca="1">OFFSET('Caja Bar'!E$1,$B616,($A616-1)*9+4,1,1)</f>
        <v>0</v>
      </c>
    </row>
    <row r="617" spans="1:7" x14ac:dyDescent="0.25">
      <c r="A617" s="26">
        <v>23</v>
      </c>
      <c r="B617" s="144">
        <v>31</v>
      </c>
      <c r="C617" s="16">
        <f t="shared" si="10"/>
        <v>44219</v>
      </c>
      <c r="D617" s="136">
        <f ca="1">OFFSET('Caja Bar'!B$1,$B617,($A617-1)*9+4,1,1)</f>
        <v>0</v>
      </c>
      <c r="E617" s="137">
        <f ca="1">OFFSET('Caja Bar'!C$1,$B617,($A617-1)*9+4,1,1)</f>
        <v>0</v>
      </c>
      <c r="F617" s="137">
        <f ca="1">OFFSET('Caja Bar'!D$1,$B617,($A617-1)*9+4,1,1)</f>
        <v>0</v>
      </c>
      <c r="G617" s="138">
        <f ca="1">OFFSET('Caja Bar'!E$1,$B617,($A617-1)*9+4,1,1)</f>
        <v>0</v>
      </c>
    </row>
    <row r="618" spans="1:7" x14ac:dyDescent="0.25">
      <c r="A618" s="26">
        <v>23</v>
      </c>
      <c r="B618" s="144">
        <v>32</v>
      </c>
      <c r="C618" s="16">
        <f t="shared" si="10"/>
        <v>44219</v>
      </c>
      <c r="D618" s="136">
        <f ca="1">OFFSET('Caja Bar'!B$1,$B618,($A618-1)*9+4,1,1)</f>
        <v>0</v>
      </c>
      <c r="E618" s="137">
        <f ca="1">OFFSET('Caja Bar'!C$1,$B618,($A618-1)*9+4,1,1)</f>
        <v>0</v>
      </c>
      <c r="F618" s="137">
        <f ca="1">OFFSET('Caja Bar'!D$1,$B618,($A618-1)*9+4,1,1)</f>
        <v>0</v>
      </c>
      <c r="G618" s="138">
        <f ca="1">OFFSET('Caja Bar'!E$1,$B618,($A618-1)*9+4,1,1)</f>
        <v>0</v>
      </c>
    </row>
    <row r="619" spans="1:7" x14ac:dyDescent="0.25">
      <c r="A619" s="26">
        <v>23</v>
      </c>
      <c r="B619" s="144">
        <v>33</v>
      </c>
      <c r="C619" s="16">
        <f t="shared" si="10"/>
        <v>44219</v>
      </c>
      <c r="D619" s="136">
        <f ca="1">OFFSET('Caja Bar'!B$1,$B619,($A619-1)*9+4,1,1)</f>
        <v>0</v>
      </c>
      <c r="E619" s="137">
        <f ca="1">OFFSET('Caja Bar'!C$1,$B619,($A619-1)*9+4,1,1)</f>
        <v>0</v>
      </c>
      <c r="F619" s="137">
        <f ca="1">OFFSET('Caja Bar'!D$1,$B619,($A619-1)*9+4,1,1)</f>
        <v>0</v>
      </c>
      <c r="G619" s="138">
        <f ca="1">OFFSET('Caja Bar'!E$1,$B619,($A619-1)*9+4,1,1)</f>
        <v>0</v>
      </c>
    </row>
    <row r="620" spans="1:7" x14ac:dyDescent="0.25">
      <c r="A620" s="26">
        <v>23</v>
      </c>
      <c r="B620" s="144">
        <v>34</v>
      </c>
      <c r="C620" s="16">
        <f t="shared" si="10"/>
        <v>44219</v>
      </c>
      <c r="D620" s="136">
        <f ca="1">OFFSET('Caja Bar'!B$1,$B620,($A620-1)*9+4,1,1)</f>
        <v>0</v>
      </c>
      <c r="E620" s="137">
        <f ca="1">OFFSET('Caja Bar'!C$1,$B620,($A620-1)*9+4,1,1)</f>
        <v>0</v>
      </c>
      <c r="F620" s="137">
        <f ca="1">OFFSET('Caja Bar'!D$1,$B620,($A620-1)*9+4,1,1)</f>
        <v>0</v>
      </c>
      <c r="G620" s="138">
        <f ca="1">OFFSET('Caja Bar'!E$1,$B620,($A620-1)*9+4,1,1)</f>
        <v>0</v>
      </c>
    </row>
    <row r="621" spans="1:7" x14ac:dyDescent="0.25">
      <c r="A621" s="26">
        <v>23</v>
      </c>
      <c r="B621" s="144">
        <v>35</v>
      </c>
      <c r="C621" s="16">
        <f t="shared" si="10"/>
        <v>44219</v>
      </c>
      <c r="D621" s="136">
        <f ca="1">OFFSET('Caja Bar'!B$1,$B621,($A621-1)*9+4,1,1)</f>
        <v>0</v>
      </c>
      <c r="E621" s="137">
        <f ca="1">OFFSET('Caja Bar'!C$1,$B621,($A621-1)*9+4,1,1)</f>
        <v>0</v>
      </c>
      <c r="F621" s="137">
        <f ca="1">OFFSET('Caja Bar'!D$1,$B621,($A621-1)*9+4,1,1)</f>
        <v>0</v>
      </c>
      <c r="G621" s="138">
        <f ca="1">OFFSET('Caja Bar'!E$1,$B621,($A621-1)*9+4,1,1)</f>
        <v>0</v>
      </c>
    </row>
    <row r="622" spans="1:7" x14ac:dyDescent="0.25">
      <c r="A622" s="26">
        <v>23</v>
      </c>
      <c r="B622" s="144">
        <v>36</v>
      </c>
      <c r="C622" s="16">
        <f t="shared" si="10"/>
        <v>44219</v>
      </c>
      <c r="D622" s="136">
        <f ca="1">OFFSET('Caja Bar'!B$1,$B622,($A622-1)*9+4,1,1)</f>
        <v>0</v>
      </c>
      <c r="E622" s="137">
        <f ca="1">OFFSET('Caja Bar'!C$1,$B622,($A622-1)*9+4,1,1)</f>
        <v>0</v>
      </c>
      <c r="F622" s="137">
        <f ca="1">OFFSET('Caja Bar'!D$1,$B622,($A622-1)*9+4,1,1)</f>
        <v>0</v>
      </c>
      <c r="G622" s="138">
        <f ca="1">OFFSET('Caja Bar'!E$1,$B622,($A622-1)*9+4,1,1)</f>
        <v>0</v>
      </c>
    </row>
    <row r="623" spans="1:7" x14ac:dyDescent="0.25">
      <c r="A623" s="26">
        <v>24</v>
      </c>
      <c r="B623" s="144">
        <v>10</v>
      </c>
      <c r="C623" s="16">
        <f t="shared" si="10"/>
        <v>44220</v>
      </c>
      <c r="D623" s="136">
        <f ca="1">OFFSET('Caja Bar'!B$1,$B623,($A623-1)*9+4,1,1)</f>
        <v>0</v>
      </c>
      <c r="E623" s="137">
        <f ca="1">OFFSET('Caja Bar'!C$1,$B623,($A623-1)*9+4,1,1)</f>
        <v>0</v>
      </c>
      <c r="F623" s="137">
        <f ca="1">OFFSET('Caja Bar'!D$1,$B623,($A623-1)*9+4,1,1)</f>
        <v>0</v>
      </c>
      <c r="G623" s="138">
        <f ca="1">OFFSET('Caja Bar'!E$1,$B623,($A623-1)*9+4,1,1)</f>
        <v>0</v>
      </c>
    </row>
    <row r="624" spans="1:7" x14ac:dyDescent="0.25">
      <c r="A624" s="26">
        <v>24</v>
      </c>
      <c r="B624" s="144">
        <v>11</v>
      </c>
      <c r="C624" s="16">
        <f t="shared" si="10"/>
        <v>44220</v>
      </c>
      <c r="D624" s="136">
        <f ca="1">OFFSET('Caja Bar'!B$1,$B624,($A624-1)*9+4,1,1)</f>
        <v>0</v>
      </c>
      <c r="E624" s="137">
        <f ca="1">OFFSET('Caja Bar'!C$1,$B624,($A624-1)*9+4,1,1)</f>
        <v>0</v>
      </c>
      <c r="F624" s="137">
        <f ca="1">OFFSET('Caja Bar'!D$1,$B624,($A624-1)*9+4,1,1)</f>
        <v>0</v>
      </c>
      <c r="G624" s="138">
        <f ca="1">OFFSET('Caja Bar'!E$1,$B624,($A624-1)*9+4,1,1)</f>
        <v>0</v>
      </c>
    </row>
    <row r="625" spans="1:7" x14ac:dyDescent="0.25">
      <c r="A625" s="26">
        <v>24</v>
      </c>
      <c r="B625" s="144">
        <v>12</v>
      </c>
      <c r="C625" s="16">
        <f t="shared" si="10"/>
        <v>44220</v>
      </c>
      <c r="D625" s="136">
        <f ca="1">OFFSET('Caja Bar'!B$1,$B625,($A625-1)*9+4,1,1)</f>
        <v>0</v>
      </c>
      <c r="E625" s="137">
        <f ca="1">OFFSET('Caja Bar'!C$1,$B625,($A625-1)*9+4,1,1)</f>
        <v>0</v>
      </c>
      <c r="F625" s="137">
        <f ca="1">OFFSET('Caja Bar'!D$1,$B625,($A625-1)*9+4,1,1)</f>
        <v>0</v>
      </c>
      <c r="G625" s="138">
        <f ca="1">OFFSET('Caja Bar'!E$1,$B625,($A625-1)*9+4,1,1)</f>
        <v>0</v>
      </c>
    </row>
    <row r="626" spans="1:7" x14ac:dyDescent="0.25">
      <c r="A626" s="26">
        <v>24</v>
      </c>
      <c r="B626" s="144">
        <v>13</v>
      </c>
      <c r="C626" s="16">
        <f t="shared" si="10"/>
        <v>44220</v>
      </c>
      <c r="D626" s="136">
        <f ca="1">OFFSET('Caja Bar'!B$1,$B626,($A626-1)*9+4,1,1)</f>
        <v>0</v>
      </c>
      <c r="E626" s="137">
        <f ca="1">OFFSET('Caja Bar'!C$1,$B626,($A626-1)*9+4,1,1)</f>
        <v>0</v>
      </c>
      <c r="F626" s="137">
        <f ca="1">OFFSET('Caja Bar'!D$1,$B626,($A626-1)*9+4,1,1)</f>
        <v>0</v>
      </c>
      <c r="G626" s="138">
        <f ca="1">OFFSET('Caja Bar'!E$1,$B626,($A626-1)*9+4,1,1)</f>
        <v>0</v>
      </c>
    </row>
    <row r="627" spans="1:7" x14ac:dyDescent="0.25">
      <c r="A627" s="26">
        <v>24</v>
      </c>
      <c r="B627" s="144">
        <v>14</v>
      </c>
      <c r="C627" s="16">
        <f t="shared" si="10"/>
        <v>44220</v>
      </c>
      <c r="D627" s="136">
        <f ca="1">OFFSET('Caja Bar'!B$1,$B627,($A627-1)*9+4,1,1)</f>
        <v>0</v>
      </c>
      <c r="E627" s="137">
        <f ca="1">OFFSET('Caja Bar'!C$1,$B627,($A627-1)*9+4,1,1)</f>
        <v>0</v>
      </c>
      <c r="F627" s="137">
        <f ca="1">OFFSET('Caja Bar'!D$1,$B627,($A627-1)*9+4,1,1)</f>
        <v>0</v>
      </c>
      <c r="G627" s="138">
        <f ca="1">OFFSET('Caja Bar'!E$1,$B627,($A627-1)*9+4,1,1)</f>
        <v>0</v>
      </c>
    </row>
    <row r="628" spans="1:7" x14ac:dyDescent="0.25">
      <c r="A628" s="26">
        <v>24</v>
      </c>
      <c r="B628" s="144">
        <v>15</v>
      </c>
      <c r="C628" s="16">
        <f t="shared" si="10"/>
        <v>44220</v>
      </c>
      <c r="D628" s="136">
        <f ca="1">OFFSET('Caja Bar'!B$1,$B628,($A628-1)*9+4,1,1)</f>
        <v>0</v>
      </c>
      <c r="E628" s="137">
        <f ca="1">OFFSET('Caja Bar'!C$1,$B628,($A628-1)*9+4,1,1)</f>
        <v>0</v>
      </c>
      <c r="F628" s="137">
        <f ca="1">OFFSET('Caja Bar'!D$1,$B628,($A628-1)*9+4,1,1)</f>
        <v>0</v>
      </c>
      <c r="G628" s="138">
        <f ca="1">OFFSET('Caja Bar'!E$1,$B628,($A628-1)*9+4,1,1)</f>
        <v>0</v>
      </c>
    </row>
    <row r="629" spans="1:7" x14ac:dyDescent="0.25">
      <c r="A629" s="26">
        <v>24</v>
      </c>
      <c r="B629" s="144">
        <v>16</v>
      </c>
      <c r="C629" s="16">
        <f t="shared" si="10"/>
        <v>44220</v>
      </c>
      <c r="D629" s="136">
        <f ca="1">OFFSET('Caja Bar'!B$1,$B629,($A629-1)*9+4,1,1)</f>
        <v>0</v>
      </c>
      <c r="E629" s="137">
        <f ca="1">OFFSET('Caja Bar'!C$1,$B629,($A629-1)*9+4,1,1)</f>
        <v>0</v>
      </c>
      <c r="F629" s="137">
        <f ca="1">OFFSET('Caja Bar'!D$1,$B629,($A629-1)*9+4,1,1)</f>
        <v>0</v>
      </c>
      <c r="G629" s="138">
        <f ca="1">OFFSET('Caja Bar'!E$1,$B629,($A629-1)*9+4,1,1)</f>
        <v>0</v>
      </c>
    </row>
    <row r="630" spans="1:7" x14ac:dyDescent="0.25">
      <c r="A630" s="26">
        <v>24</v>
      </c>
      <c r="B630" s="144">
        <v>17</v>
      </c>
      <c r="C630" s="16">
        <f t="shared" si="10"/>
        <v>44220</v>
      </c>
      <c r="D630" s="136">
        <f ca="1">OFFSET('Caja Bar'!B$1,$B630,($A630-1)*9+4,1,1)</f>
        <v>0</v>
      </c>
      <c r="E630" s="137">
        <f ca="1">OFFSET('Caja Bar'!C$1,$B630,($A630-1)*9+4,1,1)</f>
        <v>0</v>
      </c>
      <c r="F630" s="137">
        <f ca="1">OFFSET('Caja Bar'!D$1,$B630,($A630-1)*9+4,1,1)</f>
        <v>0</v>
      </c>
      <c r="G630" s="138">
        <f ca="1">OFFSET('Caja Bar'!E$1,$B630,($A630-1)*9+4,1,1)</f>
        <v>0</v>
      </c>
    </row>
    <row r="631" spans="1:7" x14ac:dyDescent="0.25">
      <c r="A631" s="26">
        <v>24</v>
      </c>
      <c r="B631" s="144">
        <v>18</v>
      </c>
      <c r="C631" s="16">
        <f t="shared" si="10"/>
        <v>44220</v>
      </c>
      <c r="D631" s="136">
        <f ca="1">OFFSET('Caja Bar'!B$1,$B631,($A631-1)*9+4,1,1)</f>
        <v>0</v>
      </c>
      <c r="E631" s="137">
        <f ca="1">OFFSET('Caja Bar'!C$1,$B631,($A631-1)*9+4,1,1)</f>
        <v>0</v>
      </c>
      <c r="F631" s="137">
        <f ca="1">OFFSET('Caja Bar'!D$1,$B631,($A631-1)*9+4,1,1)</f>
        <v>0</v>
      </c>
      <c r="G631" s="138">
        <f ca="1">OFFSET('Caja Bar'!E$1,$B631,($A631-1)*9+4,1,1)</f>
        <v>0</v>
      </c>
    </row>
    <row r="632" spans="1:7" x14ac:dyDescent="0.25">
      <c r="A632" s="26">
        <v>24</v>
      </c>
      <c r="B632" s="144">
        <v>19</v>
      </c>
      <c r="C632" s="16">
        <f t="shared" si="10"/>
        <v>44220</v>
      </c>
      <c r="D632" s="136">
        <f ca="1">OFFSET('Caja Bar'!B$1,$B632,($A632-1)*9+4,1,1)</f>
        <v>0</v>
      </c>
      <c r="E632" s="137">
        <f ca="1">OFFSET('Caja Bar'!C$1,$B632,($A632-1)*9+4,1,1)</f>
        <v>0</v>
      </c>
      <c r="F632" s="137">
        <f ca="1">OFFSET('Caja Bar'!D$1,$B632,($A632-1)*9+4,1,1)</f>
        <v>0</v>
      </c>
      <c r="G632" s="138">
        <f ca="1">OFFSET('Caja Bar'!E$1,$B632,($A632-1)*9+4,1,1)</f>
        <v>0</v>
      </c>
    </row>
    <row r="633" spans="1:7" x14ac:dyDescent="0.25">
      <c r="A633" s="26">
        <v>24</v>
      </c>
      <c r="B633" s="144">
        <v>20</v>
      </c>
      <c r="C633" s="16">
        <f t="shared" si="10"/>
        <v>44220</v>
      </c>
      <c r="D633" s="136">
        <f ca="1">OFFSET('Caja Bar'!B$1,$B633,($A633-1)*9+4,1,1)</f>
        <v>0</v>
      </c>
      <c r="E633" s="137">
        <f ca="1">OFFSET('Caja Bar'!C$1,$B633,($A633-1)*9+4,1,1)</f>
        <v>0</v>
      </c>
      <c r="F633" s="137">
        <f ca="1">OFFSET('Caja Bar'!D$1,$B633,($A633-1)*9+4,1,1)</f>
        <v>0</v>
      </c>
      <c r="G633" s="138">
        <f ca="1">OFFSET('Caja Bar'!E$1,$B633,($A633-1)*9+4,1,1)</f>
        <v>0</v>
      </c>
    </row>
    <row r="634" spans="1:7" x14ac:dyDescent="0.25">
      <c r="A634" s="26">
        <v>24</v>
      </c>
      <c r="B634" s="144">
        <v>21</v>
      </c>
      <c r="C634" s="16">
        <f t="shared" si="10"/>
        <v>44220</v>
      </c>
      <c r="D634" s="136">
        <f ca="1">OFFSET('Caja Bar'!B$1,$B634,($A634-1)*9+4,1,1)</f>
        <v>0</v>
      </c>
      <c r="E634" s="137">
        <f ca="1">OFFSET('Caja Bar'!C$1,$B634,($A634-1)*9+4,1,1)</f>
        <v>0</v>
      </c>
      <c r="F634" s="137">
        <f ca="1">OFFSET('Caja Bar'!D$1,$B634,($A634-1)*9+4,1,1)</f>
        <v>0</v>
      </c>
      <c r="G634" s="138">
        <f ca="1">OFFSET('Caja Bar'!E$1,$B634,($A634-1)*9+4,1,1)</f>
        <v>0</v>
      </c>
    </row>
    <row r="635" spans="1:7" x14ac:dyDescent="0.25">
      <c r="A635" s="26">
        <v>24</v>
      </c>
      <c r="B635" s="144">
        <v>22</v>
      </c>
      <c r="C635" s="16">
        <f t="shared" si="10"/>
        <v>44220</v>
      </c>
      <c r="D635" s="136">
        <f ca="1">OFFSET('Caja Bar'!B$1,$B635,($A635-1)*9+4,1,1)</f>
        <v>0</v>
      </c>
      <c r="E635" s="137">
        <f ca="1">OFFSET('Caja Bar'!C$1,$B635,($A635-1)*9+4,1,1)</f>
        <v>0</v>
      </c>
      <c r="F635" s="137">
        <f ca="1">OFFSET('Caja Bar'!D$1,$B635,($A635-1)*9+4,1,1)</f>
        <v>0</v>
      </c>
      <c r="G635" s="138">
        <f ca="1">OFFSET('Caja Bar'!E$1,$B635,($A635-1)*9+4,1,1)</f>
        <v>0</v>
      </c>
    </row>
    <row r="636" spans="1:7" x14ac:dyDescent="0.25">
      <c r="A636" s="26">
        <v>24</v>
      </c>
      <c r="B636" s="144">
        <v>23</v>
      </c>
      <c r="C636" s="16">
        <f t="shared" si="10"/>
        <v>44220</v>
      </c>
      <c r="D636" s="136">
        <f ca="1">OFFSET('Caja Bar'!B$1,$B636,($A636-1)*9+4,1,1)</f>
        <v>0</v>
      </c>
      <c r="E636" s="137">
        <f ca="1">OFFSET('Caja Bar'!C$1,$B636,($A636-1)*9+4,1,1)</f>
        <v>0</v>
      </c>
      <c r="F636" s="137">
        <f ca="1">OFFSET('Caja Bar'!D$1,$B636,($A636-1)*9+4,1,1)</f>
        <v>0</v>
      </c>
      <c r="G636" s="138">
        <f ca="1">OFFSET('Caja Bar'!E$1,$B636,($A636-1)*9+4,1,1)</f>
        <v>0</v>
      </c>
    </row>
    <row r="637" spans="1:7" x14ac:dyDescent="0.25">
      <c r="A637" s="26">
        <v>24</v>
      </c>
      <c r="B637" s="144">
        <v>24</v>
      </c>
      <c r="C637" s="16">
        <f t="shared" si="10"/>
        <v>44220</v>
      </c>
      <c r="D637" s="136">
        <f ca="1">OFFSET('Caja Bar'!B$1,$B637,($A637-1)*9+4,1,1)</f>
        <v>0</v>
      </c>
      <c r="E637" s="137">
        <f ca="1">OFFSET('Caja Bar'!C$1,$B637,($A637-1)*9+4,1,1)</f>
        <v>0</v>
      </c>
      <c r="F637" s="137">
        <f ca="1">OFFSET('Caja Bar'!D$1,$B637,($A637-1)*9+4,1,1)</f>
        <v>0</v>
      </c>
      <c r="G637" s="138">
        <f ca="1">OFFSET('Caja Bar'!E$1,$B637,($A637-1)*9+4,1,1)</f>
        <v>0</v>
      </c>
    </row>
    <row r="638" spans="1:7" x14ac:dyDescent="0.25">
      <c r="A638" s="26">
        <v>24</v>
      </c>
      <c r="B638" s="144">
        <v>25</v>
      </c>
      <c r="C638" s="16">
        <f t="shared" si="10"/>
        <v>44220</v>
      </c>
      <c r="D638" s="136">
        <f ca="1">OFFSET('Caja Bar'!B$1,$B638,($A638-1)*9+4,1,1)</f>
        <v>0</v>
      </c>
      <c r="E638" s="137">
        <f ca="1">OFFSET('Caja Bar'!C$1,$B638,($A638-1)*9+4,1,1)</f>
        <v>0</v>
      </c>
      <c r="F638" s="137">
        <f ca="1">OFFSET('Caja Bar'!D$1,$B638,($A638-1)*9+4,1,1)</f>
        <v>0</v>
      </c>
      <c r="G638" s="138">
        <f ca="1">OFFSET('Caja Bar'!E$1,$B638,($A638-1)*9+4,1,1)</f>
        <v>0</v>
      </c>
    </row>
    <row r="639" spans="1:7" x14ac:dyDescent="0.25">
      <c r="A639" s="26">
        <v>24</v>
      </c>
      <c r="B639" s="144">
        <v>26</v>
      </c>
      <c r="C639" s="16">
        <f t="shared" si="10"/>
        <v>44220</v>
      </c>
      <c r="D639" s="136">
        <f ca="1">OFFSET('Caja Bar'!B$1,$B639,($A639-1)*9+4,1,1)</f>
        <v>0</v>
      </c>
      <c r="E639" s="137">
        <f ca="1">OFFSET('Caja Bar'!C$1,$B639,($A639-1)*9+4,1,1)</f>
        <v>0</v>
      </c>
      <c r="F639" s="137">
        <f ca="1">OFFSET('Caja Bar'!D$1,$B639,($A639-1)*9+4,1,1)</f>
        <v>0</v>
      </c>
      <c r="G639" s="138">
        <f ca="1">OFFSET('Caja Bar'!E$1,$B639,($A639-1)*9+4,1,1)</f>
        <v>0</v>
      </c>
    </row>
    <row r="640" spans="1:7" x14ac:dyDescent="0.25">
      <c r="A640" s="26">
        <v>24</v>
      </c>
      <c r="B640" s="144">
        <v>27</v>
      </c>
      <c r="C640" s="16">
        <f t="shared" si="10"/>
        <v>44220</v>
      </c>
      <c r="D640" s="136">
        <f ca="1">OFFSET('Caja Bar'!B$1,$B640,($A640-1)*9+4,1,1)</f>
        <v>0</v>
      </c>
      <c r="E640" s="137">
        <f ca="1">OFFSET('Caja Bar'!C$1,$B640,($A640-1)*9+4,1,1)</f>
        <v>0</v>
      </c>
      <c r="F640" s="137">
        <f ca="1">OFFSET('Caja Bar'!D$1,$B640,($A640-1)*9+4,1,1)</f>
        <v>0</v>
      </c>
      <c r="G640" s="138">
        <f ca="1">OFFSET('Caja Bar'!E$1,$B640,($A640-1)*9+4,1,1)</f>
        <v>0</v>
      </c>
    </row>
    <row r="641" spans="1:7" x14ac:dyDescent="0.25">
      <c r="A641" s="26">
        <v>24</v>
      </c>
      <c r="B641" s="144">
        <v>28</v>
      </c>
      <c r="C641" s="16">
        <f t="shared" si="10"/>
        <v>44220</v>
      </c>
      <c r="D641" s="136">
        <f ca="1">OFFSET('Caja Bar'!B$1,$B641,($A641-1)*9+4,1,1)</f>
        <v>0</v>
      </c>
      <c r="E641" s="137">
        <f ca="1">OFFSET('Caja Bar'!C$1,$B641,($A641-1)*9+4,1,1)</f>
        <v>0</v>
      </c>
      <c r="F641" s="137">
        <f ca="1">OFFSET('Caja Bar'!D$1,$B641,($A641-1)*9+4,1,1)</f>
        <v>0</v>
      </c>
      <c r="G641" s="138">
        <f ca="1">OFFSET('Caja Bar'!E$1,$B641,($A641-1)*9+4,1,1)</f>
        <v>0</v>
      </c>
    </row>
    <row r="642" spans="1:7" x14ac:dyDescent="0.25">
      <c r="A642" s="26">
        <v>24</v>
      </c>
      <c r="B642" s="144">
        <v>29</v>
      </c>
      <c r="C642" s="16">
        <f t="shared" si="10"/>
        <v>44220</v>
      </c>
      <c r="D642" s="136">
        <f ca="1">OFFSET('Caja Bar'!B$1,$B642,($A642-1)*9+4,1,1)</f>
        <v>0</v>
      </c>
      <c r="E642" s="137">
        <f ca="1">OFFSET('Caja Bar'!C$1,$B642,($A642-1)*9+4,1,1)</f>
        <v>0</v>
      </c>
      <c r="F642" s="137">
        <f ca="1">OFFSET('Caja Bar'!D$1,$B642,($A642-1)*9+4,1,1)</f>
        <v>0</v>
      </c>
      <c r="G642" s="138">
        <f ca="1">OFFSET('Caja Bar'!E$1,$B642,($A642-1)*9+4,1,1)</f>
        <v>0</v>
      </c>
    </row>
    <row r="643" spans="1:7" x14ac:dyDescent="0.25">
      <c r="A643" s="26">
        <v>24</v>
      </c>
      <c r="B643" s="144">
        <v>30</v>
      </c>
      <c r="C643" s="16">
        <f t="shared" si="10"/>
        <v>44220</v>
      </c>
      <c r="D643" s="136">
        <f ca="1">OFFSET('Caja Bar'!B$1,$B643,($A643-1)*9+4,1,1)</f>
        <v>0</v>
      </c>
      <c r="E643" s="137">
        <f ca="1">OFFSET('Caja Bar'!C$1,$B643,($A643-1)*9+4,1,1)</f>
        <v>0</v>
      </c>
      <c r="F643" s="137">
        <f ca="1">OFFSET('Caja Bar'!D$1,$B643,($A643-1)*9+4,1,1)</f>
        <v>0</v>
      </c>
      <c r="G643" s="138">
        <f ca="1">OFFSET('Caja Bar'!E$1,$B643,($A643-1)*9+4,1,1)</f>
        <v>0</v>
      </c>
    </row>
    <row r="644" spans="1:7" x14ac:dyDescent="0.25">
      <c r="A644" s="26">
        <v>24</v>
      </c>
      <c r="B644" s="144">
        <v>31</v>
      </c>
      <c r="C644" s="16">
        <f t="shared" si="10"/>
        <v>44220</v>
      </c>
      <c r="D644" s="136">
        <f ca="1">OFFSET('Caja Bar'!B$1,$B644,($A644-1)*9+4,1,1)</f>
        <v>0</v>
      </c>
      <c r="E644" s="137">
        <f ca="1">OFFSET('Caja Bar'!C$1,$B644,($A644-1)*9+4,1,1)</f>
        <v>0</v>
      </c>
      <c r="F644" s="137">
        <f ca="1">OFFSET('Caja Bar'!D$1,$B644,($A644-1)*9+4,1,1)</f>
        <v>0</v>
      </c>
      <c r="G644" s="138">
        <f ca="1">OFFSET('Caja Bar'!E$1,$B644,($A644-1)*9+4,1,1)</f>
        <v>0</v>
      </c>
    </row>
    <row r="645" spans="1:7" x14ac:dyDescent="0.25">
      <c r="A645" s="26">
        <v>24</v>
      </c>
      <c r="B645" s="144">
        <v>32</v>
      </c>
      <c r="C645" s="16">
        <f t="shared" si="10"/>
        <v>44220</v>
      </c>
      <c r="D645" s="136">
        <f ca="1">OFFSET('Caja Bar'!B$1,$B645,($A645-1)*9+4,1,1)</f>
        <v>0</v>
      </c>
      <c r="E645" s="137">
        <f ca="1">OFFSET('Caja Bar'!C$1,$B645,($A645-1)*9+4,1,1)</f>
        <v>0</v>
      </c>
      <c r="F645" s="137">
        <f ca="1">OFFSET('Caja Bar'!D$1,$B645,($A645-1)*9+4,1,1)</f>
        <v>0</v>
      </c>
      <c r="G645" s="138">
        <f ca="1">OFFSET('Caja Bar'!E$1,$B645,($A645-1)*9+4,1,1)</f>
        <v>0</v>
      </c>
    </row>
    <row r="646" spans="1:7" x14ac:dyDescent="0.25">
      <c r="A646" s="26">
        <v>24</v>
      </c>
      <c r="B646" s="144">
        <v>33</v>
      </c>
      <c r="C646" s="16">
        <f t="shared" si="10"/>
        <v>44220</v>
      </c>
      <c r="D646" s="136">
        <f ca="1">OFFSET('Caja Bar'!B$1,$B646,($A646-1)*9+4,1,1)</f>
        <v>0</v>
      </c>
      <c r="E646" s="137">
        <f ca="1">OFFSET('Caja Bar'!C$1,$B646,($A646-1)*9+4,1,1)</f>
        <v>0</v>
      </c>
      <c r="F646" s="137">
        <f ca="1">OFFSET('Caja Bar'!D$1,$B646,($A646-1)*9+4,1,1)</f>
        <v>0</v>
      </c>
      <c r="G646" s="138">
        <f ca="1">OFFSET('Caja Bar'!E$1,$B646,($A646-1)*9+4,1,1)</f>
        <v>0</v>
      </c>
    </row>
    <row r="647" spans="1:7" x14ac:dyDescent="0.25">
      <c r="A647" s="26">
        <v>24</v>
      </c>
      <c r="B647" s="144">
        <v>34</v>
      </c>
      <c r="C647" s="16">
        <f t="shared" si="10"/>
        <v>44220</v>
      </c>
      <c r="D647" s="136">
        <f ca="1">OFFSET('Caja Bar'!B$1,$B647,($A647-1)*9+4,1,1)</f>
        <v>0</v>
      </c>
      <c r="E647" s="137">
        <f ca="1">OFFSET('Caja Bar'!C$1,$B647,($A647-1)*9+4,1,1)</f>
        <v>0</v>
      </c>
      <c r="F647" s="137">
        <f ca="1">OFFSET('Caja Bar'!D$1,$B647,($A647-1)*9+4,1,1)</f>
        <v>0</v>
      </c>
      <c r="G647" s="138">
        <f ca="1">OFFSET('Caja Bar'!E$1,$B647,($A647-1)*9+4,1,1)</f>
        <v>0</v>
      </c>
    </row>
    <row r="648" spans="1:7" x14ac:dyDescent="0.25">
      <c r="A648" s="26">
        <v>24</v>
      </c>
      <c r="B648" s="144">
        <v>35</v>
      </c>
      <c r="C648" s="16">
        <f t="shared" si="10"/>
        <v>44220</v>
      </c>
      <c r="D648" s="136">
        <f ca="1">OFFSET('Caja Bar'!B$1,$B648,($A648-1)*9+4,1,1)</f>
        <v>0</v>
      </c>
      <c r="E648" s="137">
        <f ca="1">OFFSET('Caja Bar'!C$1,$B648,($A648-1)*9+4,1,1)</f>
        <v>0</v>
      </c>
      <c r="F648" s="137">
        <f ca="1">OFFSET('Caja Bar'!D$1,$B648,($A648-1)*9+4,1,1)</f>
        <v>0</v>
      </c>
      <c r="G648" s="138">
        <f ca="1">OFFSET('Caja Bar'!E$1,$B648,($A648-1)*9+4,1,1)</f>
        <v>0</v>
      </c>
    </row>
    <row r="649" spans="1:7" x14ac:dyDescent="0.25">
      <c r="A649" s="26">
        <v>24</v>
      </c>
      <c r="B649" s="144">
        <v>36</v>
      </c>
      <c r="C649" s="16">
        <f t="shared" si="10"/>
        <v>44220</v>
      </c>
      <c r="D649" s="136">
        <f ca="1">OFFSET('Caja Bar'!B$1,$B649,($A649-1)*9+4,1,1)</f>
        <v>0</v>
      </c>
      <c r="E649" s="137">
        <f ca="1">OFFSET('Caja Bar'!C$1,$B649,($A649-1)*9+4,1,1)</f>
        <v>0</v>
      </c>
      <c r="F649" s="137">
        <f ca="1">OFFSET('Caja Bar'!D$1,$B649,($A649-1)*9+4,1,1)</f>
        <v>0</v>
      </c>
      <c r="G649" s="138">
        <f ca="1">OFFSET('Caja Bar'!E$1,$B649,($A649-1)*9+4,1,1)</f>
        <v>0</v>
      </c>
    </row>
    <row r="650" spans="1:7" x14ac:dyDescent="0.25">
      <c r="A650" s="26">
        <v>25</v>
      </c>
      <c r="B650" s="144">
        <v>10</v>
      </c>
      <c r="C650" s="16">
        <f t="shared" si="10"/>
        <v>44221</v>
      </c>
      <c r="D650" s="136">
        <f ca="1">OFFSET('Caja Bar'!B$1,$B650,($A650-1)*9+4,1,1)</f>
        <v>0</v>
      </c>
      <c r="E650" s="137">
        <f ca="1">OFFSET('Caja Bar'!C$1,$B650,($A650-1)*9+4,1,1)</f>
        <v>0</v>
      </c>
      <c r="F650" s="137">
        <f ca="1">OFFSET('Caja Bar'!D$1,$B650,($A650-1)*9+4,1,1)</f>
        <v>0</v>
      </c>
      <c r="G650" s="138">
        <f ca="1">OFFSET('Caja Bar'!E$1,$B650,($A650-1)*9+4,1,1)</f>
        <v>0</v>
      </c>
    </row>
    <row r="651" spans="1:7" x14ac:dyDescent="0.25">
      <c r="A651" s="26">
        <v>25</v>
      </c>
      <c r="B651" s="144">
        <v>11</v>
      </c>
      <c r="C651" s="16">
        <f t="shared" si="10"/>
        <v>44221</v>
      </c>
      <c r="D651" s="136">
        <f ca="1">OFFSET('Caja Bar'!B$1,$B651,($A651-1)*9+4,1,1)</f>
        <v>0</v>
      </c>
      <c r="E651" s="137">
        <f ca="1">OFFSET('Caja Bar'!C$1,$B651,($A651-1)*9+4,1,1)</f>
        <v>0</v>
      </c>
      <c r="F651" s="137">
        <f ca="1">OFFSET('Caja Bar'!D$1,$B651,($A651-1)*9+4,1,1)</f>
        <v>0</v>
      </c>
      <c r="G651" s="138">
        <f ca="1">OFFSET('Caja Bar'!E$1,$B651,($A651-1)*9+4,1,1)</f>
        <v>0</v>
      </c>
    </row>
    <row r="652" spans="1:7" x14ac:dyDescent="0.25">
      <c r="A652" s="26">
        <v>25</v>
      </c>
      <c r="B652" s="144">
        <v>12</v>
      </c>
      <c r="C652" s="16">
        <f t="shared" si="10"/>
        <v>44221</v>
      </c>
      <c r="D652" s="136">
        <f ca="1">OFFSET('Caja Bar'!B$1,$B652,($A652-1)*9+4,1,1)</f>
        <v>0</v>
      </c>
      <c r="E652" s="137">
        <f ca="1">OFFSET('Caja Bar'!C$1,$B652,($A652-1)*9+4,1,1)</f>
        <v>0</v>
      </c>
      <c r="F652" s="137">
        <f ca="1">OFFSET('Caja Bar'!D$1,$B652,($A652-1)*9+4,1,1)</f>
        <v>0</v>
      </c>
      <c r="G652" s="138">
        <f ca="1">OFFSET('Caja Bar'!E$1,$B652,($A652-1)*9+4,1,1)</f>
        <v>0</v>
      </c>
    </row>
    <row r="653" spans="1:7" x14ac:dyDescent="0.25">
      <c r="A653" s="26">
        <v>25</v>
      </c>
      <c r="B653" s="144">
        <v>13</v>
      </c>
      <c r="C653" s="16">
        <f t="shared" si="10"/>
        <v>44221</v>
      </c>
      <c r="D653" s="136">
        <f ca="1">OFFSET('Caja Bar'!B$1,$B653,($A653-1)*9+4,1,1)</f>
        <v>0</v>
      </c>
      <c r="E653" s="137">
        <f ca="1">OFFSET('Caja Bar'!C$1,$B653,($A653-1)*9+4,1,1)</f>
        <v>0</v>
      </c>
      <c r="F653" s="137">
        <f ca="1">OFFSET('Caja Bar'!D$1,$B653,($A653-1)*9+4,1,1)</f>
        <v>0</v>
      </c>
      <c r="G653" s="138">
        <f ca="1">OFFSET('Caja Bar'!E$1,$B653,($A653-1)*9+4,1,1)</f>
        <v>0</v>
      </c>
    </row>
    <row r="654" spans="1:7" x14ac:dyDescent="0.25">
      <c r="A654" s="26">
        <v>25</v>
      </c>
      <c r="B654" s="144">
        <v>14</v>
      </c>
      <c r="C654" s="16">
        <f t="shared" si="10"/>
        <v>44221</v>
      </c>
      <c r="D654" s="136">
        <f ca="1">OFFSET('Caja Bar'!B$1,$B654,($A654-1)*9+4,1,1)</f>
        <v>0</v>
      </c>
      <c r="E654" s="137">
        <f ca="1">OFFSET('Caja Bar'!C$1,$B654,($A654-1)*9+4,1,1)</f>
        <v>0</v>
      </c>
      <c r="F654" s="137">
        <f ca="1">OFFSET('Caja Bar'!D$1,$B654,($A654-1)*9+4,1,1)</f>
        <v>0</v>
      </c>
      <c r="G654" s="138">
        <f ca="1">OFFSET('Caja Bar'!E$1,$B654,($A654-1)*9+4,1,1)</f>
        <v>0</v>
      </c>
    </row>
    <row r="655" spans="1:7" x14ac:dyDescent="0.25">
      <c r="A655" s="26">
        <v>25</v>
      </c>
      <c r="B655" s="144">
        <v>15</v>
      </c>
      <c r="C655" s="16">
        <f t="shared" si="10"/>
        <v>44221</v>
      </c>
      <c r="D655" s="136">
        <f ca="1">OFFSET('Caja Bar'!B$1,$B655,($A655-1)*9+4,1,1)</f>
        <v>0</v>
      </c>
      <c r="E655" s="137">
        <f ca="1">OFFSET('Caja Bar'!C$1,$B655,($A655-1)*9+4,1,1)</f>
        <v>0</v>
      </c>
      <c r="F655" s="137">
        <f ca="1">OFFSET('Caja Bar'!D$1,$B655,($A655-1)*9+4,1,1)</f>
        <v>0</v>
      </c>
      <c r="G655" s="138">
        <f ca="1">OFFSET('Caja Bar'!E$1,$B655,($A655-1)*9+4,1,1)</f>
        <v>0</v>
      </c>
    </row>
    <row r="656" spans="1:7" x14ac:dyDescent="0.25">
      <c r="A656" s="26">
        <v>25</v>
      </c>
      <c r="B656" s="144">
        <v>16</v>
      </c>
      <c r="C656" s="16">
        <f t="shared" si="10"/>
        <v>44221</v>
      </c>
      <c r="D656" s="136">
        <f ca="1">OFFSET('Caja Bar'!B$1,$B656,($A656-1)*9+4,1,1)</f>
        <v>0</v>
      </c>
      <c r="E656" s="137">
        <f ca="1">OFFSET('Caja Bar'!C$1,$B656,($A656-1)*9+4,1,1)</f>
        <v>0</v>
      </c>
      <c r="F656" s="137">
        <f ca="1">OFFSET('Caja Bar'!D$1,$B656,($A656-1)*9+4,1,1)</f>
        <v>0</v>
      </c>
      <c r="G656" s="138">
        <f ca="1">OFFSET('Caja Bar'!E$1,$B656,($A656-1)*9+4,1,1)</f>
        <v>0</v>
      </c>
    </row>
    <row r="657" spans="1:7" x14ac:dyDescent="0.25">
      <c r="A657" s="26">
        <v>25</v>
      </c>
      <c r="B657" s="144">
        <v>17</v>
      </c>
      <c r="C657" s="16">
        <f t="shared" si="10"/>
        <v>44221</v>
      </c>
      <c r="D657" s="136">
        <f ca="1">OFFSET('Caja Bar'!B$1,$B657,($A657-1)*9+4,1,1)</f>
        <v>0</v>
      </c>
      <c r="E657" s="137">
        <f ca="1">OFFSET('Caja Bar'!C$1,$B657,($A657-1)*9+4,1,1)</f>
        <v>0</v>
      </c>
      <c r="F657" s="137">
        <f ca="1">OFFSET('Caja Bar'!D$1,$B657,($A657-1)*9+4,1,1)</f>
        <v>0</v>
      </c>
      <c r="G657" s="138">
        <f ca="1">OFFSET('Caja Bar'!E$1,$B657,($A657-1)*9+4,1,1)</f>
        <v>0</v>
      </c>
    </row>
    <row r="658" spans="1:7" x14ac:dyDescent="0.25">
      <c r="A658" s="26">
        <v>25</v>
      </c>
      <c r="B658" s="144">
        <v>18</v>
      </c>
      <c r="C658" s="16">
        <f t="shared" si="10"/>
        <v>44221</v>
      </c>
      <c r="D658" s="136">
        <f ca="1">OFFSET('Caja Bar'!B$1,$B658,($A658-1)*9+4,1,1)</f>
        <v>0</v>
      </c>
      <c r="E658" s="137">
        <f ca="1">OFFSET('Caja Bar'!C$1,$B658,($A658-1)*9+4,1,1)</f>
        <v>0</v>
      </c>
      <c r="F658" s="137">
        <f ca="1">OFFSET('Caja Bar'!D$1,$B658,($A658-1)*9+4,1,1)</f>
        <v>0</v>
      </c>
      <c r="G658" s="138">
        <f ca="1">OFFSET('Caja Bar'!E$1,$B658,($A658-1)*9+4,1,1)</f>
        <v>0</v>
      </c>
    </row>
    <row r="659" spans="1:7" x14ac:dyDescent="0.25">
      <c r="A659" s="26">
        <v>25</v>
      </c>
      <c r="B659" s="144">
        <v>19</v>
      </c>
      <c r="C659" s="16">
        <f t="shared" si="10"/>
        <v>44221</v>
      </c>
      <c r="D659" s="136">
        <f ca="1">OFFSET('Caja Bar'!B$1,$B659,($A659-1)*9+4,1,1)</f>
        <v>0</v>
      </c>
      <c r="E659" s="137">
        <f ca="1">OFFSET('Caja Bar'!C$1,$B659,($A659-1)*9+4,1,1)</f>
        <v>0</v>
      </c>
      <c r="F659" s="137">
        <f ca="1">OFFSET('Caja Bar'!D$1,$B659,($A659-1)*9+4,1,1)</f>
        <v>0</v>
      </c>
      <c r="G659" s="138">
        <f ca="1">OFFSET('Caja Bar'!E$1,$B659,($A659-1)*9+4,1,1)</f>
        <v>0</v>
      </c>
    </row>
    <row r="660" spans="1:7" x14ac:dyDescent="0.25">
      <c r="A660" s="26">
        <v>25</v>
      </c>
      <c r="B660" s="144">
        <v>20</v>
      </c>
      <c r="C660" s="16">
        <f t="shared" si="10"/>
        <v>44221</v>
      </c>
      <c r="D660" s="136">
        <f ca="1">OFFSET('Caja Bar'!B$1,$B660,($A660-1)*9+4,1,1)</f>
        <v>0</v>
      </c>
      <c r="E660" s="137">
        <f ca="1">OFFSET('Caja Bar'!C$1,$B660,($A660-1)*9+4,1,1)</f>
        <v>0</v>
      </c>
      <c r="F660" s="137">
        <f ca="1">OFFSET('Caja Bar'!D$1,$B660,($A660-1)*9+4,1,1)</f>
        <v>0</v>
      </c>
      <c r="G660" s="138">
        <f ca="1">OFFSET('Caja Bar'!E$1,$B660,($A660-1)*9+4,1,1)</f>
        <v>0</v>
      </c>
    </row>
    <row r="661" spans="1:7" x14ac:dyDescent="0.25">
      <c r="A661" s="26">
        <v>25</v>
      </c>
      <c r="B661" s="144">
        <v>21</v>
      </c>
      <c r="C661" s="16">
        <f t="shared" si="10"/>
        <v>44221</v>
      </c>
      <c r="D661" s="136">
        <f ca="1">OFFSET('Caja Bar'!B$1,$B661,($A661-1)*9+4,1,1)</f>
        <v>0</v>
      </c>
      <c r="E661" s="137">
        <f ca="1">OFFSET('Caja Bar'!C$1,$B661,($A661-1)*9+4,1,1)</f>
        <v>0</v>
      </c>
      <c r="F661" s="137">
        <f ca="1">OFFSET('Caja Bar'!D$1,$B661,($A661-1)*9+4,1,1)</f>
        <v>0</v>
      </c>
      <c r="G661" s="138">
        <f ca="1">OFFSET('Caja Bar'!E$1,$B661,($A661-1)*9+4,1,1)</f>
        <v>0</v>
      </c>
    </row>
    <row r="662" spans="1:7" x14ac:dyDescent="0.25">
      <c r="A662" s="26">
        <v>25</v>
      </c>
      <c r="B662" s="144">
        <v>22</v>
      </c>
      <c r="C662" s="16">
        <f t="shared" si="10"/>
        <v>44221</v>
      </c>
      <c r="D662" s="136">
        <f ca="1">OFFSET('Caja Bar'!B$1,$B662,($A662-1)*9+4,1,1)</f>
        <v>0</v>
      </c>
      <c r="E662" s="137">
        <f ca="1">OFFSET('Caja Bar'!C$1,$B662,($A662-1)*9+4,1,1)</f>
        <v>0</v>
      </c>
      <c r="F662" s="137">
        <f ca="1">OFFSET('Caja Bar'!D$1,$B662,($A662-1)*9+4,1,1)</f>
        <v>0</v>
      </c>
      <c r="G662" s="138">
        <f ca="1">OFFSET('Caja Bar'!E$1,$B662,($A662-1)*9+4,1,1)</f>
        <v>0</v>
      </c>
    </row>
    <row r="663" spans="1:7" x14ac:dyDescent="0.25">
      <c r="A663" s="26">
        <v>25</v>
      </c>
      <c r="B663" s="144">
        <v>23</v>
      </c>
      <c r="C663" s="16">
        <f t="shared" si="10"/>
        <v>44221</v>
      </c>
      <c r="D663" s="136">
        <f ca="1">OFFSET('Caja Bar'!B$1,$B663,($A663-1)*9+4,1,1)</f>
        <v>0</v>
      </c>
      <c r="E663" s="137">
        <f ca="1">OFFSET('Caja Bar'!C$1,$B663,($A663-1)*9+4,1,1)</f>
        <v>0</v>
      </c>
      <c r="F663" s="137">
        <f ca="1">OFFSET('Caja Bar'!D$1,$B663,($A663-1)*9+4,1,1)</f>
        <v>0</v>
      </c>
      <c r="G663" s="138">
        <f ca="1">OFFSET('Caja Bar'!E$1,$B663,($A663-1)*9+4,1,1)</f>
        <v>0</v>
      </c>
    </row>
    <row r="664" spans="1:7" x14ac:dyDescent="0.25">
      <c r="A664" s="26">
        <v>25</v>
      </c>
      <c r="B664" s="144">
        <v>24</v>
      </c>
      <c r="C664" s="16">
        <f t="shared" si="10"/>
        <v>44221</v>
      </c>
      <c r="D664" s="136">
        <f ca="1">OFFSET('Caja Bar'!B$1,$B664,($A664-1)*9+4,1,1)</f>
        <v>0</v>
      </c>
      <c r="E664" s="137">
        <f ca="1">OFFSET('Caja Bar'!C$1,$B664,($A664-1)*9+4,1,1)</f>
        <v>0</v>
      </c>
      <c r="F664" s="137">
        <f ca="1">OFFSET('Caja Bar'!D$1,$B664,($A664-1)*9+4,1,1)</f>
        <v>0</v>
      </c>
      <c r="G664" s="138">
        <f ca="1">OFFSET('Caja Bar'!E$1,$B664,($A664-1)*9+4,1,1)</f>
        <v>0</v>
      </c>
    </row>
    <row r="665" spans="1:7" x14ac:dyDescent="0.25">
      <c r="A665" s="26">
        <v>25</v>
      </c>
      <c r="B665" s="144">
        <v>25</v>
      </c>
      <c r="C665" s="16">
        <f t="shared" si="10"/>
        <v>44221</v>
      </c>
      <c r="D665" s="136">
        <f ca="1">OFFSET('Caja Bar'!B$1,$B665,($A665-1)*9+4,1,1)</f>
        <v>0</v>
      </c>
      <c r="E665" s="137">
        <f ca="1">OFFSET('Caja Bar'!C$1,$B665,($A665-1)*9+4,1,1)</f>
        <v>0</v>
      </c>
      <c r="F665" s="137">
        <f ca="1">OFFSET('Caja Bar'!D$1,$B665,($A665-1)*9+4,1,1)</f>
        <v>0</v>
      </c>
      <c r="G665" s="138">
        <f ca="1">OFFSET('Caja Bar'!E$1,$B665,($A665-1)*9+4,1,1)</f>
        <v>0</v>
      </c>
    </row>
    <row r="666" spans="1:7" x14ac:dyDescent="0.25">
      <c r="A666" s="26">
        <v>25</v>
      </c>
      <c r="B666" s="144">
        <v>26</v>
      </c>
      <c r="C666" s="16">
        <f t="shared" si="10"/>
        <v>44221</v>
      </c>
      <c r="D666" s="136">
        <f ca="1">OFFSET('Caja Bar'!B$1,$B666,($A666-1)*9+4,1,1)</f>
        <v>0</v>
      </c>
      <c r="E666" s="137">
        <f ca="1">OFFSET('Caja Bar'!C$1,$B666,($A666-1)*9+4,1,1)</f>
        <v>0</v>
      </c>
      <c r="F666" s="137">
        <f ca="1">OFFSET('Caja Bar'!D$1,$B666,($A666-1)*9+4,1,1)</f>
        <v>0</v>
      </c>
      <c r="G666" s="138">
        <f ca="1">OFFSET('Caja Bar'!E$1,$B666,($A666-1)*9+4,1,1)</f>
        <v>0</v>
      </c>
    </row>
    <row r="667" spans="1:7" x14ac:dyDescent="0.25">
      <c r="A667" s="26">
        <v>25</v>
      </c>
      <c r="B667" s="144">
        <v>27</v>
      </c>
      <c r="C667" s="16">
        <f t="shared" si="10"/>
        <v>44221</v>
      </c>
      <c r="D667" s="136">
        <f ca="1">OFFSET('Caja Bar'!B$1,$B667,($A667-1)*9+4,1,1)</f>
        <v>0</v>
      </c>
      <c r="E667" s="137">
        <f ca="1">OFFSET('Caja Bar'!C$1,$B667,($A667-1)*9+4,1,1)</f>
        <v>0</v>
      </c>
      <c r="F667" s="137">
        <f ca="1">OFFSET('Caja Bar'!D$1,$B667,($A667-1)*9+4,1,1)</f>
        <v>0</v>
      </c>
      <c r="G667" s="138">
        <f ca="1">OFFSET('Caja Bar'!E$1,$B667,($A667-1)*9+4,1,1)</f>
        <v>0</v>
      </c>
    </row>
    <row r="668" spans="1:7" x14ac:dyDescent="0.25">
      <c r="A668" s="26">
        <v>25</v>
      </c>
      <c r="B668" s="144">
        <v>28</v>
      </c>
      <c r="C668" s="16">
        <f t="shared" si="10"/>
        <v>44221</v>
      </c>
      <c r="D668" s="136">
        <f ca="1">OFFSET('Caja Bar'!B$1,$B668,($A668-1)*9+4,1,1)</f>
        <v>0</v>
      </c>
      <c r="E668" s="137">
        <f ca="1">OFFSET('Caja Bar'!C$1,$B668,($A668-1)*9+4,1,1)</f>
        <v>0</v>
      </c>
      <c r="F668" s="137">
        <f ca="1">OFFSET('Caja Bar'!D$1,$B668,($A668-1)*9+4,1,1)</f>
        <v>0</v>
      </c>
      <c r="G668" s="138">
        <f ca="1">OFFSET('Caja Bar'!E$1,$B668,($A668-1)*9+4,1,1)</f>
        <v>0</v>
      </c>
    </row>
    <row r="669" spans="1:7" x14ac:dyDescent="0.25">
      <c r="A669" s="26">
        <v>25</v>
      </c>
      <c r="B669" s="144">
        <v>29</v>
      </c>
      <c r="C669" s="16">
        <f t="shared" ref="C669:C732" si="11">+C642+1</f>
        <v>44221</v>
      </c>
      <c r="D669" s="136">
        <f ca="1">OFFSET('Caja Bar'!B$1,$B669,($A669-1)*9+4,1,1)</f>
        <v>0</v>
      </c>
      <c r="E669" s="137">
        <f ca="1">OFFSET('Caja Bar'!C$1,$B669,($A669-1)*9+4,1,1)</f>
        <v>0</v>
      </c>
      <c r="F669" s="137">
        <f ca="1">OFFSET('Caja Bar'!D$1,$B669,($A669-1)*9+4,1,1)</f>
        <v>0</v>
      </c>
      <c r="G669" s="138">
        <f ca="1">OFFSET('Caja Bar'!E$1,$B669,($A669-1)*9+4,1,1)</f>
        <v>0</v>
      </c>
    </row>
    <row r="670" spans="1:7" x14ac:dyDescent="0.25">
      <c r="A670" s="26">
        <v>25</v>
      </c>
      <c r="B670" s="144">
        <v>30</v>
      </c>
      <c r="C670" s="16">
        <f t="shared" si="11"/>
        <v>44221</v>
      </c>
      <c r="D670" s="136">
        <f ca="1">OFFSET('Caja Bar'!B$1,$B670,($A670-1)*9+4,1,1)</f>
        <v>0</v>
      </c>
      <c r="E670" s="137">
        <f ca="1">OFFSET('Caja Bar'!C$1,$B670,($A670-1)*9+4,1,1)</f>
        <v>0</v>
      </c>
      <c r="F670" s="137">
        <f ca="1">OFFSET('Caja Bar'!D$1,$B670,($A670-1)*9+4,1,1)</f>
        <v>0</v>
      </c>
      <c r="G670" s="138">
        <f ca="1">OFFSET('Caja Bar'!E$1,$B670,($A670-1)*9+4,1,1)</f>
        <v>0</v>
      </c>
    </row>
    <row r="671" spans="1:7" x14ac:dyDescent="0.25">
      <c r="A671" s="26">
        <v>25</v>
      </c>
      <c r="B671" s="144">
        <v>31</v>
      </c>
      <c r="C671" s="16">
        <f t="shared" si="11"/>
        <v>44221</v>
      </c>
      <c r="D671" s="136">
        <f ca="1">OFFSET('Caja Bar'!B$1,$B671,($A671-1)*9+4,1,1)</f>
        <v>0</v>
      </c>
      <c r="E671" s="137">
        <f ca="1">OFFSET('Caja Bar'!C$1,$B671,($A671-1)*9+4,1,1)</f>
        <v>0</v>
      </c>
      <c r="F671" s="137">
        <f ca="1">OFFSET('Caja Bar'!D$1,$B671,($A671-1)*9+4,1,1)</f>
        <v>0</v>
      </c>
      <c r="G671" s="138">
        <f ca="1">OFFSET('Caja Bar'!E$1,$B671,($A671-1)*9+4,1,1)</f>
        <v>0</v>
      </c>
    </row>
    <row r="672" spans="1:7" x14ac:dyDescent="0.25">
      <c r="A672" s="26">
        <v>25</v>
      </c>
      <c r="B672" s="144">
        <v>32</v>
      </c>
      <c r="C672" s="16">
        <f t="shared" si="11"/>
        <v>44221</v>
      </c>
      <c r="D672" s="136">
        <f ca="1">OFFSET('Caja Bar'!B$1,$B672,($A672-1)*9+4,1,1)</f>
        <v>0</v>
      </c>
      <c r="E672" s="137">
        <f ca="1">OFFSET('Caja Bar'!C$1,$B672,($A672-1)*9+4,1,1)</f>
        <v>0</v>
      </c>
      <c r="F672" s="137">
        <f ca="1">OFFSET('Caja Bar'!D$1,$B672,($A672-1)*9+4,1,1)</f>
        <v>0</v>
      </c>
      <c r="G672" s="138">
        <f ca="1">OFFSET('Caja Bar'!E$1,$B672,($A672-1)*9+4,1,1)</f>
        <v>0</v>
      </c>
    </row>
    <row r="673" spans="1:7" x14ac:dyDescent="0.25">
      <c r="A673" s="26">
        <v>25</v>
      </c>
      <c r="B673" s="144">
        <v>33</v>
      </c>
      <c r="C673" s="16">
        <f t="shared" si="11"/>
        <v>44221</v>
      </c>
      <c r="D673" s="136">
        <f ca="1">OFFSET('Caja Bar'!B$1,$B673,($A673-1)*9+4,1,1)</f>
        <v>0</v>
      </c>
      <c r="E673" s="137">
        <f ca="1">OFFSET('Caja Bar'!C$1,$B673,($A673-1)*9+4,1,1)</f>
        <v>0</v>
      </c>
      <c r="F673" s="137">
        <f ca="1">OFFSET('Caja Bar'!D$1,$B673,($A673-1)*9+4,1,1)</f>
        <v>0</v>
      </c>
      <c r="G673" s="138">
        <f ca="1">OFFSET('Caja Bar'!E$1,$B673,($A673-1)*9+4,1,1)</f>
        <v>0</v>
      </c>
    </row>
    <row r="674" spans="1:7" x14ac:dyDescent="0.25">
      <c r="A674" s="26">
        <v>25</v>
      </c>
      <c r="B674" s="144">
        <v>34</v>
      </c>
      <c r="C674" s="16">
        <f t="shared" si="11"/>
        <v>44221</v>
      </c>
      <c r="D674" s="136">
        <f ca="1">OFFSET('Caja Bar'!B$1,$B674,($A674-1)*9+4,1,1)</f>
        <v>0</v>
      </c>
      <c r="E674" s="137">
        <f ca="1">OFFSET('Caja Bar'!C$1,$B674,($A674-1)*9+4,1,1)</f>
        <v>0</v>
      </c>
      <c r="F674" s="137">
        <f ca="1">OFFSET('Caja Bar'!D$1,$B674,($A674-1)*9+4,1,1)</f>
        <v>0</v>
      </c>
      <c r="G674" s="138">
        <f ca="1">OFFSET('Caja Bar'!E$1,$B674,($A674-1)*9+4,1,1)</f>
        <v>0</v>
      </c>
    </row>
    <row r="675" spans="1:7" x14ac:dyDescent="0.25">
      <c r="A675" s="26">
        <v>25</v>
      </c>
      <c r="B675" s="144">
        <v>35</v>
      </c>
      <c r="C675" s="16">
        <f t="shared" si="11"/>
        <v>44221</v>
      </c>
      <c r="D675" s="136">
        <f ca="1">OFFSET('Caja Bar'!B$1,$B675,($A675-1)*9+4,1,1)</f>
        <v>0</v>
      </c>
      <c r="E675" s="137">
        <f ca="1">OFFSET('Caja Bar'!C$1,$B675,($A675-1)*9+4,1,1)</f>
        <v>0</v>
      </c>
      <c r="F675" s="137">
        <f ca="1">OFFSET('Caja Bar'!D$1,$B675,($A675-1)*9+4,1,1)</f>
        <v>0</v>
      </c>
      <c r="G675" s="138">
        <f ca="1">OFFSET('Caja Bar'!E$1,$B675,($A675-1)*9+4,1,1)</f>
        <v>0</v>
      </c>
    </row>
    <row r="676" spans="1:7" x14ac:dyDescent="0.25">
      <c r="A676" s="26">
        <v>25</v>
      </c>
      <c r="B676" s="144">
        <v>36</v>
      </c>
      <c r="C676" s="16">
        <f t="shared" si="11"/>
        <v>44221</v>
      </c>
      <c r="D676" s="136">
        <f ca="1">OFFSET('Caja Bar'!B$1,$B676,($A676-1)*9+4,1,1)</f>
        <v>0</v>
      </c>
      <c r="E676" s="137">
        <f ca="1">OFFSET('Caja Bar'!C$1,$B676,($A676-1)*9+4,1,1)</f>
        <v>0</v>
      </c>
      <c r="F676" s="137">
        <f ca="1">OFFSET('Caja Bar'!D$1,$B676,($A676-1)*9+4,1,1)</f>
        <v>0</v>
      </c>
      <c r="G676" s="138">
        <f ca="1">OFFSET('Caja Bar'!E$1,$B676,($A676-1)*9+4,1,1)</f>
        <v>0</v>
      </c>
    </row>
    <row r="677" spans="1:7" x14ac:dyDescent="0.25">
      <c r="A677" s="26">
        <v>26</v>
      </c>
      <c r="B677" s="144">
        <v>10</v>
      </c>
      <c r="C677" s="16">
        <f t="shared" si="11"/>
        <v>44222</v>
      </c>
      <c r="D677" s="136">
        <f ca="1">OFFSET('Caja Bar'!B$1,$B677,($A677-1)*9+4,1,1)</f>
        <v>0</v>
      </c>
      <c r="E677" s="137">
        <f ca="1">OFFSET('Caja Bar'!C$1,$B677,($A677-1)*9+4,1,1)</f>
        <v>0</v>
      </c>
      <c r="F677" s="137">
        <f ca="1">OFFSET('Caja Bar'!D$1,$B677,($A677-1)*9+4,1,1)</f>
        <v>0</v>
      </c>
      <c r="G677" s="138">
        <f ca="1">OFFSET('Caja Bar'!E$1,$B677,($A677-1)*9+4,1,1)</f>
        <v>0</v>
      </c>
    </row>
    <row r="678" spans="1:7" x14ac:dyDescent="0.25">
      <c r="A678" s="26">
        <v>26</v>
      </c>
      <c r="B678" s="144">
        <v>11</v>
      </c>
      <c r="C678" s="16">
        <f t="shared" si="11"/>
        <v>44222</v>
      </c>
      <c r="D678" s="136">
        <f ca="1">OFFSET('Caja Bar'!B$1,$B678,($A678-1)*9+4,1,1)</f>
        <v>0</v>
      </c>
      <c r="E678" s="137">
        <f ca="1">OFFSET('Caja Bar'!C$1,$B678,($A678-1)*9+4,1,1)</f>
        <v>0</v>
      </c>
      <c r="F678" s="137">
        <f ca="1">OFFSET('Caja Bar'!D$1,$B678,($A678-1)*9+4,1,1)</f>
        <v>0</v>
      </c>
      <c r="G678" s="138">
        <f ca="1">OFFSET('Caja Bar'!E$1,$B678,($A678-1)*9+4,1,1)</f>
        <v>0</v>
      </c>
    </row>
    <row r="679" spans="1:7" x14ac:dyDescent="0.25">
      <c r="A679" s="26">
        <v>26</v>
      </c>
      <c r="B679" s="144">
        <v>12</v>
      </c>
      <c r="C679" s="16">
        <f t="shared" si="11"/>
        <v>44222</v>
      </c>
      <c r="D679" s="136">
        <f ca="1">OFFSET('Caja Bar'!B$1,$B679,($A679-1)*9+4,1,1)</f>
        <v>0</v>
      </c>
      <c r="E679" s="137">
        <f ca="1">OFFSET('Caja Bar'!C$1,$B679,($A679-1)*9+4,1,1)</f>
        <v>0</v>
      </c>
      <c r="F679" s="137">
        <f ca="1">OFFSET('Caja Bar'!D$1,$B679,($A679-1)*9+4,1,1)</f>
        <v>0</v>
      </c>
      <c r="G679" s="138">
        <f ca="1">OFFSET('Caja Bar'!E$1,$B679,($A679-1)*9+4,1,1)</f>
        <v>0</v>
      </c>
    </row>
    <row r="680" spans="1:7" x14ac:dyDescent="0.25">
      <c r="A680" s="26">
        <v>26</v>
      </c>
      <c r="B680" s="144">
        <v>13</v>
      </c>
      <c r="C680" s="16">
        <f t="shared" si="11"/>
        <v>44222</v>
      </c>
      <c r="D680" s="136">
        <f ca="1">OFFSET('Caja Bar'!B$1,$B680,($A680-1)*9+4,1,1)</f>
        <v>0</v>
      </c>
      <c r="E680" s="137">
        <f ca="1">OFFSET('Caja Bar'!C$1,$B680,($A680-1)*9+4,1,1)</f>
        <v>0</v>
      </c>
      <c r="F680" s="137">
        <f ca="1">OFFSET('Caja Bar'!D$1,$B680,($A680-1)*9+4,1,1)</f>
        <v>0</v>
      </c>
      <c r="G680" s="138">
        <f ca="1">OFFSET('Caja Bar'!E$1,$B680,($A680-1)*9+4,1,1)</f>
        <v>0</v>
      </c>
    </row>
    <row r="681" spans="1:7" x14ac:dyDescent="0.25">
      <c r="A681" s="26">
        <v>26</v>
      </c>
      <c r="B681" s="144">
        <v>14</v>
      </c>
      <c r="C681" s="16">
        <f t="shared" si="11"/>
        <v>44222</v>
      </c>
      <c r="D681" s="136">
        <f ca="1">OFFSET('Caja Bar'!B$1,$B681,($A681-1)*9+4,1,1)</f>
        <v>0</v>
      </c>
      <c r="E681" s="137">
        <f ca="1">OFFSET('Caja Bar'!C$1,$B681,($A681-1)*9+4,1,1)</f>
        <v>0</v>
      </c>
      <c r="F681" s="137">
        <f ca="1">OFFSET('Caja Bar'!D$1,$B681,($A681-1)*9+4,1,1)</f>
        <v>0</v>
      </c>
      <c r="G681" s="138">
        <f ca="1">OFFSET('Caja Bar'!E$1,$B681,($A681-1)*9+4,1,1)</f>
        <v>0</v>
      </c>
    </row>
    <row r="682" spans="1:7" x14ac:dyDescent="0.25">
      <c r="A682" s="26">
        <v>26</v>
      </c>
      <c r="B682" s="144">
        <v>15</v>
      </c>
      <c r="C682" s="16">
        <f t="shared" si="11"/>
        <v>44222</v>
      </c>
      <c r="D682" s="136">
        <f ca="1">OFFSET('Caja Bar'!B$1,$B682,($A682-1)*9+4,1,1)</f>
        <v>0</v>
      </c>
      <c r="E682" s="137">
        <f ca="1">OFFSET('Caja Bar'!C$1,$B682,($A682-1)*9+4,1,1)</f>
        <v>0</v>
      </c>
      <c r="F682" s="137">
        <f ca="1">OFFSET('Caja Bar'!D$1,$B682,($A682-1)*9+4,1,1)</f>
        <v>0</v>
      </c>
      <c r="G682" s="138">
        <f ca="1">OFFSET('Caja Bar'!E$1,$B682,($A682-1)*9+4,1,1)</f>
        <v>0</v>
      </c>
    </row>
    <row r="683" spans="1:7" x14ac:dyDescent="0.25">
      <c r="A683" s="26">
        <v>26</v>
      </c>
      <c r="B683" s="144">
        <v>16</v>
      </c>
      <c r="C683" s="16">
        <f t="shared" si="11"/>
        <v>44222</v>
      </c>
      <c r="D683" s="136">
        <f ca="1">OFFSET('Caja Bar'!B$1,$B683,($A683-1)*9+4,1,1)</f>
        <v>0</v>
      </c>
      <c r="E683" s="137">
        <f ca="1">OFFSET('Caja Bar'!C$1,$B683,($A683-1)*9+4,1,1)</f>
        <v>0</v>
      </c>
      <c r="F683" s="137">
        <f ca="1">OFFSET('Caja Bar'!D$1,$B683,($A683-1)*9+4,1,1)</f>
        <v>0</v>
      </c>
      <c r="G683" s="138">
        <f ca="1">OFFSET('Caja Bar'!E$1,$B683,($A683-1)*9+4,1,1)</f>
        <v>0</v>
      </c>
    </row>
    <row r="684" spans="1:7" x14ac:dyDescent="0.25">
      <c r="A684" s="26">
        <v>26</v>
      </c>
      <c r="B684" s="144">
        <v>17</v>
      </c>
      <c r="C684" s="16">
        <f t="shared" si="11"/>
        <v>44222</v>
      </c>
      <c r="D684" s="136">
        <f ca="1">OFFSET('Caja Bar'!B$1,$B684,($A684-1)*9+4,1,1)</f>
        <v>0</v>
      </c>
      <c r="E684" s="137">
        <f ca="1">OFFSET('Caja Bar'!C$1,$B684,($A684-1)*9+4,1,1)</f>
        <v>0</v>
      </c>
      <c r="F684" s="137">
        <f ca="1">OFFSET('Caja Bar'!D$1,$B684,($A684-1)*9+4,1,1)</f>
        <v>0</v>
      </c>
      <c r="G684" s="138">
        <f ca="1">OFFSET('Caja Bar'!E$1,$B684,($A684-1)*9+4,1,1)</f>
        <v>0</v>
      </c>
    </row>
    <row r="685" spans="1:7" x14ac:dyDescent="0.25">
      <c r="A685" s="26">
        <v>26</v>
      </c>
      <c r="B685" s="144">
        <v>18</v>
      </c>
      <c r="C685" s="16">
        <f t="shared" si="11"/>
        <v>44222</v>
      </c>
      <c r="D685" s="136">
        <f ca="1">OFFSET('Caja Bar'!B$1,$B685,($A685-1)*9+4,1,1)</f>
        <v>0</v>
      </c>
      <c r="E685" s="137">
        <f ca="1">OFFSET('Caja Bar'!C$1,$B685,($A685-1)*9+4,1,1)</f>
        <v>0</v>
      </c>
      <c r="F685" s="137">
        <f ca="1">OFFSET('Caja Bar'!D$1,$B685,($A685-1)*9+4,1,1)</f>
        <v>0</v>
      </c>
      <c r="G685" s="138">
        <f ca="1">OFFSET('Caja Bar'!E$1,$B685,($A685-1)*9+4,1,1)</f>
        <v>0</v>
      </c>
    </row>
    <row r="686" spans="1:7" x14ac:dyDescent="0.25">
      <c r="A686" s="26">
        <v>26</v>
      </c>
      <c r="B686" s="144">
        <v>19</v>
      </c>
      <c r="C686" s="16">
        <f t="shared" si="11"/>
        <v>44222</v>
      </c>
      <c r="D686" s="136">
        <f ca="1">OFFSET('Caja Bar'!B$1,$B686,($A686-1)*9+4,1,1)</f>
        <v>0</v>
      </c>
      <c r="E686" s="137">
        <f ca="1">OFFSET('Caja Bar'!C$1,$B686,($A686-1)*9+4,1,1)</f>
        <v>0</v>
      </c>
      <c r="F686" s="137">
        <f ca="1">OFFSET('Caja Bar'!D$1,$B686,($A686-1)*9+4,1,1)</f>
        <v>0</v>
      </c>
      <c r="G686" s="138">
        <f ca="1">OFFSET('Caja Bar'!E$1,$B686,($A686-1)*9+4,1,1)</f>
        <v>0</v>
      </c>
    </row>
    <row r="687" spans="1:7" x14ac:dyDescent="0.25">
      <c r="A687" s="26">
        <v>26</v>
      </c>
      <c r="B687" s="144">
        <v>20</v>
      </c>
      <c r="C687" s="16">
        <f t="shared" si="11"/>
        <v>44222</v>
      </c>
      <c r="D687" s="136">
        <f ca="1">OFFSET('Caja Bar'!B$1,$B687,($A687-1)*9+4,1,1)</f>
        <v>0</v>
      </c>
      <c r="E687" s="137">
        <f ca="1">OFFSET('Caja Bar'!C$1,$B687,($A687-1)*9+4,1,1)</f>
        <v>0</v>
      </c>
      <c r="F687" s="137">
        <f ca="1">OFFSET('Caja Bar'!D$1,$B687,($A687-1)*9+4,1,1)</f>
        <v>0</v>
      </c>
      <c r="G687" s="138">
        <f ca="1">OFFSET('Caja Bar'!E$1,$B687,($A687-1)*9+4,1,1)</f>
        <v>0</v>
      </c>
    </row>
    <row r="688" spans="1:7" x14ac:dyDescent="0.25">
      <c r="A688" s="26">
        <v>26</v>
      </c>
      <c r="B688" s="144">
        <v>21</v>
      </c>
      <c r="C688" s="16">
        <f t="shared" si="11"/>
        <v>44222</v>
      </c>
      <c r="D688" s="136">
        <f ca="1">OFFSET('Caja Bar'!B$1,$B688,($A688-1)*9+4,1,1)</f>
        <v>0</v>
      </c>
      <c r="E688" s="137">
        <f ca="1">OFFSET('Caja Bar'!C$1,$B688,($A688-1)*9+4,1,1)</f>
        <v>0</v>
      </c>
      <c r="F688" s="137">
        <f ca="1">OFFSET('Caja Bar'!D$1,$B688,($A688-1)*9+4,1,1)</f>
        <v>0</v>
      </c>
      <c r="G688" s="138">
        <f ca="1">OFFSET('Caja Bar'!E$1,$B688,($A688-1)*9+4,1,1)</f>
        <v>0</v>
      </c>
    </row>
    <row r="689" spans="1:7" x14ac:dyDescent="0.25">
      <c r="A689" s="26">
        <v>26</v>
      </c>
      <c r="B689" s="144">
        <v>22</v>
      </c>
      <c r="C689" s="16">
        <f t="shared" si="11"/>
        <v>44222</v>
      </c>
      <c r="D689" s="136">
        <f ca="1">OFFSET('Caja Bar'!B$1,$B689,($A689-1)*9+4,1,1)</f>
        <v>0</v>
      </c>
      <c r="E689" s="137">
        <f ca="1">OFFSET('Caja Bar'!C$1,$B689,($A689-1)*9+4,1,1)</f>
        <v>0</v>
      </c>
      <c r="F689" s="137">
        <f ca="1">OFFSET('Caja Bar'!D$1,$B689,($A689-1)*9+4,1,1)</f>
        <v>0</v>
      </c>
      <c r="G689" s="138">
        <f ca="1">OFFSET('Caja Bar'!E$1,$B689,($A689-1)*9+4,1,1)</f>
        <v>0</v>
      </c>
    </row>
    <row r="690" spans="1:7" x14ac:dyDescent="0.25">
      <c r="A690" s="26">
        <v>26</v>
      </c>
      <c r="B690" s="144">
        <v>23</v>
      </c>
      <c r="C690" s="16">
        <f t="shared" si="11"/>
        <v>44222</v>
      </c>
      <c r="D690" s="136">
        <f ca="1">OFFSET('Caja Bar'!B$1,$B690,($A690-1)*9+4,1,1)</f>
        <v>0</v>
      </c>
      <c r="E690" s="137">
        <f ca="1">OFFSET('Caja Bar'!C$1,$B690,($A690-1)*9+4,1,1)</f>
        <v>0</v>
      </c>
      <c r="F690" s="137">
        <f ca="1">OFFSET('Caja Bar'!D$1,$B690,($A690-1)*9+4,1,1)</f>
        <v>0</v>
      </c>
      <c r="G690" s="138">
        <f ca="1">OFFSET('Caja Bar'!E$1,$B690,($A690-1)*9+4,1,1)</f>
        <v>0</v>
      </c>
    </row>
    <row r="691" spans="1:7" x14ac:dyDescent="0.25">
      <c r="A691" s="26">
        <v>26</v>
      </c>
      <c r="B691" s="144">
        <v>24</v>
      </c>
      <c r="C691" s="16">
        <f t="shared" si="11"/>
        <v>44222</v>
      </c>
      <c r="D691" s="136">
        <f ca="1">OFFSET('Caja Bar'!B$1,$B691,($A691-1)*9+4,1,1)</f>
        <v>0</v>
      </c>
      <c r="E691" s="137">
        <f ca="1">OFFSET('Caja Bar'!C$1,$B691,($A691-1)*9+4,1,1)</f>
        <v>0</v>
      </c>
      <c r="F691" s="137">
        <f ca="1">OFFSET('Caja Bar'!D$1,$B691,($A691-1)*9+4,1,1)</f>
        <v>0</v>
      </c>
      <c r="G691" s="138">
        <f ca="1">OFFSET('Caja Bar'!E$1,$B691,($A691-1)*9+4,1,1)</f>
        <v>0</v>
      </c>
    </row>
    <row r="692" spans="1:7" x14ac:dyDescent="0.25">
      <c r="A692" s="26">
        <v>26</v>
      </c>
      <c r="B692" s="144">
        <v>25</v>
      </c>
      <c r="C692" s="16">
        <f t="shared" si="11"/>
        <v>44222</v>
      </c>
      <c r="D692" s="136">
        <f ca="1">OFFSET('Caja Bar'!B$1,$B692,($A692-1)*9+4,1,1)</f>
        <v>0</v>
      </c>
      <c r="E692" s="137">
        <f ca="1">OFFSET('Caja Bar'!C$1,$B692,($A692-1)*9+4,1,1)</f>
        <v>0</v>
      </c>
      <c r="F692" s="137">
        <f ca="1">OFFSET('Caja Bar'!D$1,$B692,($A692-1)*9+4,1,1)</f>
        <v>0</v>
      </c>
      <c r="G692" s="138">
        <f ca="1">OFFSET('Caja Bar'!E$1,$B692,($A692-1)*9+4,1,1)</f>
        <v>0</v>
      </c>
    </row>
    <row r="693" spans="1:7" x14ac:dyDescent="0.25">
      <c r="A693" s="26">
        <v>26</v>
      </c>
      <c r="B693" s="144">
        <v>26</v>
      </c>
      <c r="C693" s="16">
        <f t="shared" si="11"/>
        <v>44222</v>
      </c>
      <c r="D693" s="136">
        <f ca="1">OFFSET('Caja Bar'!B$1,$B693,($A693-1)*9+4,1,1)</f>
        <v>0</v>
      </c>
      <c r="E693" s="137">
        <f ca="1">OFFSET('Caja Bar'!C$1,$B693,($A693-1)*9+4,1,1)</f>
        <v>0</v>
      </c>
      <c r="F693" s="137">
        <f ca="1">OFFSET('Caja Bar'!D$1,$B693,($A693-1)*9+4,1,1)</f>
        <v>0</v>
      </c>
      <c r="G693" s="138">
        <f ca="1">OFFSET('Caja Bar'!E$1,$B693,($A693-1)*9+4,1,1)</f>
        <v>0</v>
      </c>
    </row>
    <row r="694" spans="1:7" x14ac:dyDescent="0.25">
      <c r="A694" s="26">
        <v>26</v>
      </c>
      <c r="B694" s="144">
        <v>27</v>
      </c>
      <c r="C694" s="16">
        <f t="shared" si="11"/>
        <v>44222</v>
      </c>
      <c r="D694" s="136">
        <f ca="1">OFFSET('Caja Bar'!B$1,$B694,($A694-1)*9+4,1,1)</f>
        <v>0</v>
      </c>
      <c r="E694" s="137">
        <f ca="1">OFFSET('Caja Bar'!C$1,$B694,($A694-1)*9+4,1,1)</f>
        <v>0</v>
      </c>
      <c r="F694" s="137">
        <f ca="1">OFFSET('Caja Bar'!D$1,$B694,($A694-1)*9+4,1,1)</f>
        <v>0</v>
      </c>
      <c r="G694" s="138">
        <f ca="1">OFFSET('Caja Bar'!E$1,$B694,($A694-1)*9+4,1,1)</f>
        <v>0</v>
      </c>
    </row>
    <row r="695" spans="1:7" x14ac:dyDescent="0.25">
      <c r="A695" s="26">
        <v>26</v>
      </c>
      <c r="B695" s="144">
        <v>28</v>
      </c>
      <c r="C695" s="16">
        <f t="shared" si="11"/>
        <v>44222</v>
      </c>
      <c r="D695" s="136">
        <f ca="1">OFFSET('Caja Bar'!B$1,$B695,($A695-1)*9+4,1,1)</f>
        <v>0</v>
      </c>
      <c r="E695" s="137">
        <f ca="1">OFFSET('Caja Bar'!C$1,$B695,($A695-1)*9+4,1,1)</f>
        <v>0</v>
      </c>
      <c r="F695" s="137">
        <f ca="1">OFFSET('Caja Bar'!D$1,$B695,($A695-1)*9+4,1,1)</f>
        <v>0</v>
      </c>
      <c r="G695" s="138">
        <f ca="1">OFFSET('Caja Bar'!E$1,$B695,($A695-1)*9+4,1,1)</f>
        <v>0</v>
      </c>
    </row>
    <row r="696" spans="1:7" x14ac:dyDescent="0.25">
      <c r="A696" s="26">
        <v>26</v>
      </c>
      <c r="B696" s="144">
        <v>29</v>
      </c>
      <c r="C696" s="16">
        <f t="shared" si="11"/>
        <v>44222</v>
      </c>
      <c r="D696" s="136">
        <f ca="1">OFFSET('Caja Bar'!B$1,$B696,($A696-1)*9+4,1,1)</f>
        <v>0</v>
      </c>
      <c r="E696" s="137">
        <f ca="1">OFFSET('Caja Bar'!C$1,$B696,($A696-1)*9+4,1,1)</f>
        <v>0</v>
      </c>
      <c r="F696" s="137">
        <f ca="1">OFFSET('Caja Bar'!D$1,$B696,($A696-1)*9+4,1,1)</f>
        <v>0</v>
      </c>
      <c r="G696" s="138">
        <f ca="1">OFFSET('Caja Bar'!E$1,$B696,($A696-1)*9+4,1,1)</f>
        <v>0</v>
      </c>
    </row>
    <row r="697" spans="1:7" x14ac:dyDescent="0.25">
      <c r="A697" s="26">
        <v>26</v>
      </c>
      <c r="B697" s="144">
        <v>30</v>
      </c>
      <c r="C697" s="16">
        <f t="shared" si="11"/>
        <v>44222</v>
      </c>
      <c r="D697" s="136">
        <f ca="1">OFFSET('Caja Bar'!B$1,$B697,($A697-1)*9+4,1,1)</f>
        <v>0</v>
      </c>
      <c r="E697" s="137">
        <f ca="1">OFFSET('Caja Bar'!C$1,$B697,($A697-1)*9+4,1,1)</f>
        <v>0</v>
      </c>
      <c r="F697" s="137">
        <f ca="1">OFFSET('Caja Bar'!D$1,$B697,($A697-1)*9+4,1,1)</f>
        <v>0</v>
      </c>
      <c r="G697" s="138">
        <f ca="1">OFFSET('Caja Bar'!E$1,$B697,($A697-1)*9+4,1,1)</f>
        <v>0</v>
      </c>
    </row>
    <row r="698" spans="1:7" x14ac:dyDescent="0.25">
      <c r="A698" s="26">
        <v>26</v>
      </c>
      <c r="B698" s="144">
        <v>31</v>
      </c>
      <c r="C698" s="16">
        <f t="shared" si="11"/>
        <v>44222</v>
      </c>
      <c r="D698" s="136">
        <f ca="1">OFFSET('Caja Bar'!B$1,$B698,($A698-1)*9+4,1,1)</f>
        <v>0</v>
      </c>
      <c r="E698" s="137">
        <f ca="1">OFFSET('Caja Bar'!C$1,$B698,($A698-1)*9+4,1,1)</f>
        <v>0</v>
      </c>
      <c r="F698" s="137">
        <f ca="1">OFFSET('Caja Bar'!D$1,$B698,($A698-1)*9+4,1,1)</f>
        <v>0</v>
      </c>
      <c r="G698" s="138">
        <f ca="1">OFFSET('Caja Bar'!E$1,$B698,($A698-1)*9+4,1,1)</f>
        <v>0</v>
      </c>
    </row>
    <row r="699" spans="1:7" x14ac:dyDescent="0.25">
      <c r="A699" s="26">
        <v>26</v>
      </c>
      <c r="B699" s="144">
        <v>32</v>
      </c>
      <c r="C699" s="16">
        <f t="shared" si="11"/>
        <v>44222</v>
      </c>
      <c r="D699" s="136">
        <f ca="1">OFFSET('Caja Bar'!B$1,$B699,($A699-1)*9+4,1,1)</f>
        <v>0</v>
      </c>
      <c r="E699" s="137">
        <f ca="1">OFFSET('Caja Bar'!C$1,$B699,($A699-1)*9+4,1,1)</f>
        <v>0</v>
      </c>
      <c r="F699" s="137">
        <f ca="1">OFFSET('Caja Bar'!D$1,$B699,($A699-1)*9+4,1,1)</f>
        <v>0</v>
      </c>
      <c r="G699" s="138">
        <f ca="1">OFFSET('Caja Bar'!E$1,$B699,($A699-1)*9+4,1,1)</f>
        <v>0</v>
      </c>
    </row>
    <row r="700" spans="1:7" x14ac:dyDescent="0.25">
      <c r="A700" s="26">
        <v>26</v>
      </c>
      <c r="B700" s="144">
        <v>33</v>
      </c>
      <c r="C700" s="16">
        <f t="shared" si="11"/>
        <v>44222</v>
      </c>
      <c r="D700" s="136">
        <f ca="1">OFFSET('Caja Bar'!B$1,$B700,($A700-1)*9+4,1,1)</f>
        <v>0</v>
      </c>
      <c r="E700" s="137">
        <f ca="1">OFFSET('Caja Bar'!C$1,$B700,($A700-1)*9+4,1,1)</f>
        <v>0</v>
      </c>
      <c r="F700" s="137">
        <f ca="1">OFFSET('Caja Bar'!D$1,$B700,($A700-1)*9+4,1,1)</f>
        <v>0</v>
      </c>
      <c r="G700" s="138">
        <f ca="1">OFFSET('Caja Bar'!E$1,$B700,($A700-1)*9+4,1,1)</f>
        <v>0</v>
      </c>
    </row>
    <row r="701" spans="1:7" x14ac:dyDescent="0.25">
      <c r="A701" s="26">
        <v>26</v>
      </c>
      <c r="B701" s="144">
        <v>34</v>
      </c>
      <c r="C701" s="16">
        <f t="shared" si="11"/>
        <v>44222</v>
      </c>
      <c r="D701" s="136">
        <f ca="1">OFFSET('Caja Bar'!B$1,$B701,($A701-1)*9+4,1,1)</f>
        <v>0</v>
      </c>
      <c r="E701" s="137">
        <f ca="1">OFFSET('Caja Bar'!C$1,$B701,($A701-1)*9+4,1,1)</f>
        <v>0</v>
      </c>
      <c r="F701" s="137">
        <f ca="1">OFFSET('Caja Bar'!D$1,$B701,($A701-1)*9+4,1,1)</f>
        <v>0</v>
      </c>
      <c r="G701" s="138">
        <f ca="1">OFFSET('Caja Bar'!E$1,$B701,($A701-1)*9+4,1,1)</f>
        <v>0</v>
      </c>
    </row>
    <row r="702" spans="1:7" x14ac:dyDescent="0.25">
      <c r="A702" s="26">
        <v>26</v>
      </c>
      <c r="B702" s="144">
        <v>35</v>
      </c>
      <c r="C702" s="16">
        <f t="shared" si="11"/>
        <v>44222</v>
      </c>
      <c r="D702" s="136">
        <f ca="1">OFFSET('Caja Bar'!B$1,$B702,($A702-1)*9+4,1,1)</f>
        <v>0</v>
      </c>
      <c r="E702" s="137">
        <f ca="1">OFFSET('Caja Bar'!C$1,$B702,($A702-1)*9+4,1,1)</f>
        <v>0</v>
      </c>
      <c r="F702" s="137">
        <f ca="1">OFFSET('Caja Bar'!D$1,$B702,($A702-1)*9+4,1,1)</f>
        <v>0</v>
      </c>
      <c r="G702" s="138">
        <f ca="1">OFFSET('Caja Bar'!E$1,$B702,($A702-1)*9+4,1,1)</f>
        <v>0</v>
      </c>
    </row>
    <row r="703" spans="1:7" x14ac:dyDescent="0.25">
      <c r="A703" s="26">
        <v>26</v>
      </c>
      <c r="B703" s="144">
        <v>36</v>
      </c>
      <c r="C703" s="16">
        <f t="shared" si="11"/>
        <v>44222</v>
      </c>
      <c r="D703" s="136">
        <f ca="1">OFFSET('Caja Bar'!B$1,$B703,($A703-1)*9+4,1,1)</f>
        <v>0</v>
      </c>
      <c r="E703" s="137">
        <f ca="1">OFFSET('Caja Bar'!C$1,$B703,($A703-1)*9+4,1,1)</f>
        <v>0</v>
      </c>
      <c r="F703" s="137">
        <f ca="1">OFFSET('Caja Bar'!D$1,$B703,($A703-1)*9+4,1,1)</f>
        <v>0</v>
      </c>
      <c r="G703" s="138">
        <f ca="1">OFFSET('Caja Bar'!E$1,$B703,($A703-1)*9+4,1,1)</f>
        <v>0</v>
      </c>
    </row>
    <row r="704" spans="1:7" x14ac:dyDescent="0.25">
      <c r="A704" s="26">
        <v>27</v>
      </c>
      <c r="B704" s="144">
        <v>10</v>
      </c>
      <c r="C704" s="16">
        <f t="shared" si="11"/>
        <v>44223</v>
      </c>
      <c r="D704" s="136">
        <f ca="1">OFFSET('Caja Bar'!B$1,$B704,($A704-1)*9+4,1,1)</f>
        <v>0</v>
      </c>
      <c r="E704" s="137">
        <f ca="1">OFFSET('Caja Bar'!C$1,$B704,($A704-1)*9+4,1,1)</f>
        <v>0</v>
      </c>
      <c r="F704" s="137">
        <f ca="1">OFFSET('Caja Bar'!D$1,$B704,($A704-1)*9+4,1,1)</f>
        <v>0</v>
      </c>
      <c r="G704" s="138">
        <f ca="1">OFFSET('Caja Bar'!E$1,$B704,($A704-1)*9+4,1,1)</f>
        <v>0</v>
      </c>
    </row>
    <row r="705" spans="1:7" x14ac:dyDescent="0.25">
      <c r="A705" s="26">
        <v>27</v>
      </c>
      <c r="B705" s="144">
        <v>11</v>
      </c>
      <c r="C705" s="16">
        <f t="shared" si="11"/>
        <v>44223</v>
      </c>
      <c r="D705" s="136">
        <f ca="1">OFFSET('Caja Bar'!B$1,$B705,($A705-1)*9+4,1,1)</f>
        <v>0</v>
      </c>
      <c r="E705" s="137">
        <f ca="1">OFFSET('Caja Bar'!C$1,$B705,($A705-1)*9+4,1,1)</f>
        <v>0</v>
      </c>
      <c r="F705" s="137">
        <f ca="1">OFFSET('Caja Bar'!D$1,$B705,($A705-1)*9+4,1,1)</f>
        <v>0</v>
      </c>
      <c r="G705" s="138">
        <f ca="1">OFFSET('Caja Bar'!E$1,$B705,($A705-1)*9+4,1,1)</f>
        <v>0</v>
      </c>
    </row>
    <row r="706" spans="1:7" x14ac:dyDescent="0.25">
      <c r="A706" s="26">
        <v>27</v>
      </c>
      <c r="B706" s="144">
        <v>12</v>
      </c>
      <c r="C706" s="16">
        <f t="shared" si="11"/>
        <v>44223</v>
      </c>
      <c r="D706" s="136">
        <f ca="1">OFFSET('Caja Bar'!B$1,$B706,($A706-1)*9+4,1,1)</f>
        <v>0</v>
      </c>
      <c r="E706" s="137">
        <f ca="1">OFFSET('Caja Bar'!C$1,$B706,($A706-1)*9+4,1,1)</f>
        <v>0</v>
      </c>
      <c r="F706" s="137">
        <f ca="1">OFFSET('Caja Bar'!D$1,$B706,($A706-1)*9+4,1,1)</f>
        <v>0</v>
      </c>
      <c r="G706" s="138">
        <f ca="1">OFFSET('Caja Bar'!E$1,$B706,($A706-1)*9+4,1,1)</f>
        <v>0</v>
      </c>
    </row>
    <row r="707" spans="1:7" x14ac:dyDescent="0.25">
      <c r="A707" s="26">
        <v>27</v>
      </c>
      <c r="B707" s="144">
        <v>13</v>
      </c>
      <c r="C707" s="16">
        <f t="shared" si="11"/>
        <v>44223</v>
      </c>
      <c r="D707" s="136">
        <f ca="1">OFFSET('Caja Bar'!B$1,$B707,($A707-1)*9+4,1,1)</f>
        <v>0</v>
      </c>
      <c r="E707" s="137">
        <f ca="1">OFFSET('Caja Bar'!C$1,$B707,($A707-1)*9+4,1,1)</f>
        <v>0</v>
      </c>
      <c r="F707" s="137">
        <f ca="1">OFFSET('Caja Bar'!D$1,$B707,($A707-1)*9+4,1,1)</f>
        <v>0</v>
      </c>
      <c r="G707" s="138">
        <f ca="1">OFFSET('Caja Bar'!E$1,$B707,($A707-1)*9+4,1,1)</f>
        <v>0</v>
      </c>
    </row>
    <row r="708" spans="1:7" x14ac:dyDescent="0.25">
      <c r="A708" s="26">
        <v>27</v>
      </c>
      <c r="B708" s="144">
        <v>14</v>
      </c>
      <c r="C708" s="16">
        <f t="shared" si="11"/>
        <v>44223</v>
      </c>
      <c r="D708" s="136">
        <f ca="1">OFFSET('Caja Bar'!B$1,$B708,($A708-1)*9+4,1,1)</f>
        <v>0</v>
      </c>
      <c r="E708" s="137">
        <f ca="1">OFFSET('Caja Bar'!C$1,$B708,($A708-1)*9+4,1,1)</f>
        <v>0</v>
      </c>
      <c r="F708" s="137">
        <f ca="1">OFFSET('Caja Bar'!D$1,$B708,($A708-1)*9+4,1,1)</f>
        <v>0</v>
      </c>
      <c r="G708" s="138">
        <f ca="1">OFFSET('Caja Bar'!E$1,$B708,($A708-1)*9+4,1,1)</f>
        <v>0</v>
      </c>
    </row>
    <row r="709" spans="1:7" x14ac:dyDescent="0.25">
      <c r="A709" s="26">
        <v>27</v>
      </c>
      <c r="B709" s="144">
        <v>15</v>
      </c>
      <c r="C709" s="16">
        <f t="shared" si="11"/>
        <v>44223</v>
      </c>
      <c r="D709" s="136">
        <f ca="1">OFFSET('Caja Bar'!B$1,$B709,($A709-1)*9+4,1,1)</f>
        <v>0</v>
      </c>
      <c r="E709" s="137">
        <f ca="1">OFFSET('Caja Bar'!C$1,$B709,($A709-1)*9+4,1,1)</f>
        <v>0</v>
      </c>
      <c r="F709" s="137">
        <f ca="1">OFFSET('Caja Bar'!D$1,$B709,($A709-1)*9+4,1,1)</f>
        <v>0</v>
      </c>
      <c r="G709" s="138">
        <f ca="1">OFFSET('Caja Bar'!E$1,$B709,($A709-1)*9+4,1,1)</f>
        <v>0</v>
      </c>
    </row>
    <row r="710" spans="1:7" x14ac:dyDescent="0.25">
      <c r="A710" s="26">
        <v>27</v>
      </c>
      <c r="B710" s="144">
        <v>16</v>
      </c>
      <c r="C710" s="16">
        <f t="shared" si="11"/>
        <v>44223</v>
      </c>
      <c r="D710" s="136">
        <f ca="1">OFFSET('Caja Bar'!B$1,$B710,($A710-1)*9+4,1,1)</f>
        <v>0</v>
      </c>
      <c r="E710" s="137">
        <f ca="1">OFFSET('Caja Bar'!C$1,$B710,($A710-1)*9+4,1,1)</f>
        <v>0</v>
      </c>
      <c r="F710" s="137">
        <f ca="1">OFFSET('Caja Bar'!D$1,$B710,($A710-1)*9+4,1,1)</f>
        <v>0</v>
      </c>
      <c r="G710" s="138">
        <f ca="1">OFFSET('Caja Bar'!E$1,$B710,($A710-1)*9+4,1,1)</f>
        <v>0</v>
      </c>
    </row>
    <row r="711" spans="1:7" x14ac:dyDescent="0.25">
      <c r="A711" s="26">
        <v>27</v>
      </c>
      <c r="B711" s="144">
        <v>17</v>
      </c>
      <c r="C711" s="16">
        <f t="shared" si="11"/>
        <v>44223</v>
      </c>
      <c r="D711" s="136">
        <f ca="1">OFFSET('Caja Bar'!B$1,$B711,($A711-1)*9+4,1,1)</f>
        <v>0</v>
      </c>
      <c r="E711" s="137">
        <f ca="1">OFFSET('Caja Bar'!C$1,$B711,($A711-1)*9+4,1,1)</f>
        <v>0</v>
      </c>
      <c r="F711" s="137">
        <f ca="1">OFFSET('Caja Bar'!D$1,$B711,($A711-1)*9+4,1,1)</f>
        <v>0</v>
      </c>
      <c r="G711" s="138">
        <f ca="1">OFFSET('Caja Bar'!E$1,$B711,($A711-1)*9+4,1,1)</f>
        <v>0</v>
      </c>
    </row>
    <row r="712" spans="1:7" x14ac:dyDescent="0.25">
      <c r="A712" s="26">
        <v>27</v>
      </c>
      <c r="B712" s="144">
        <v>18</v>
      </c>
      <c r="C712" s="16">
        <f t="shared" si="11"/>
        <v>44223</v>
      </c>
      <c r="D712" s="136">
        <f ca="1">OFFSET('Caja Bar'!B$1,$B712,($A712-1)*9+4,1,1)</f>
        <v>0</v>
      </c>
      <c r="E712" s="137">
        <f ca="1">OFFSET('Caja Bar'!C$1,$B712,($A712-1)*9+4,1,1)</f>
        <v>0</v>
      </c>
      <c r="F712" s="137">
        <f ca="1">OFFSET('Caja Bar'!D$1,$B712,($A712-1)*9+4,1,1)</f>
        <v>0</v>
      </c>
      <c r="G712" s="138">
        <f ca="1">OFFSET('Caja Bar'!E$1,$B712,($A712-1)*9+4,1,1)</f>
        <v>0</v>
      </c>
    </row>
    <row r="713" spans="1:7" x14ac:dyDescent="0.25">
      <c r="A713" s="26">
        <v>27</v>
      </c>
      <c r="B713" s="144">
        <v>19</v>
      </c>
      <c r="C713" s="16">
        <f t="shared" si="11"/>
        <v>44223</v>
      </c>
      <c r="D713" s="136">
        <f ca="1">OFFSET('Caja Bar'!B$1,$B713,($A713-1)*9+4,1,1)</f>
        <v>0</v>
      </c>
      <c r="E713" s="137">
        <f ca="1">OFFSET('Caja Bar'!C$1,$B713,($A713-1)*9+4,1,1)</f>
        <v>0</v>
      </c>
      <c r="F713" s="137">
        <f ca="1">OFFSET('Caja Bar'!D$1,$B713,($A713-1)*9+4,1,1)</f>
        <v>0</v>
      </c>
      <c r="G713" s="138">
        <f ca="1">OFFSET('Caja Bar'!E$1,$B713,($A713-1)*9+4,1,1)</f>
        <v>0</v>
      </c>
    </row>
    <row r="714" spans="1:7" x14ac:dyDescent="0.25">
      <c r="A714" s="26">
        <v>27</v>
      </c>
      <c r="B714" s="144">
        <v>20</v>
      </c>
      <c r="C714" s="16">
        <f t="shared" si="11"/>
        <v>44223</v>
      </c>
      <c r="D714" s="136">
        <f ca="1">OFFSET('Caja Bar'!B$1,$B714,($A714-1)*9+4,1,1)</f>
        <v>0</v>
      </c>
      <c r="E714" s="137">
        <f ca="1">OFFSET('Caja Bar'!C$1,$B714,($A714-1)*9+4,1,1)</f>
        <v>0</v>
      </c>
      <c r="F714" s="137">
        <f ca="1">OFFSET('Caja Bar'!D$1,$B714,($A714-1)*9+4,1,1)</f>
        <v>0</v>
      </c>
      <c r="G714" s="138">
        <f ca="1">OFFSET('Caja Bar'!E$1,$B714,($A714-1)*9+4,1,1)</f>
        <v>0</v>
      </c>
    </row>
    <row r="715" spans="1:7" x14ac:dyDescent="0.25">
      <c r="A715" s="26">
        <v>27</v>
      </c>
      <c r="B715" s="144">
        <v>21</v>
      </c>
      <c r="C715" s="16">
        <f t="shared" si="11"/>
        <v>44223</v>
      </c>
      <c r="D715" s="136">
        <f ca="1">OFFSET('Caja Bar'!B$1,$B715,($A715-1)*9+4,1,1)</f>
        <v>0</v>
      </c>
      <c r="E715" s="137">
        <f ca="1">OFFSET('Caja Bar'!C$1,$B715,($A715-1)*9+4,1,1)</f>
        <v>0</v>
      </c>
      <c r="F715" s="137">
        <f ca="1">OFFSET('Caja Bar'!D$1,$B715,($A715-1)*9+4,1,1)</f>
        <v>0</v>
      </c>
      <c r="G715" s="138">
        <f ca="1">OFFSET('Caja Bar'!E$1,$B715,($A715-1)*9+4,1,1)</f>
        <v>0</v>
      </c>
    </row>
    <row r="716" spans="1:7" x14ac:dyDescent="0.25">
      <c r="A716" s="26">
        <v>27</v>
      </c>
      <c r="B716" s="144">
        <v>22</v>
      </c>
      <c r="C716" s="16">
        <f t="shared" si="11"/>
        <v>44223</v>
      </c>
      <c r="D716" s="136">
        <f ca="1">OFFSET('Caja Bar'!B$1,$B716,($A716-1)*9+4,1,1)</f>
        <v>0</v>
      </c>
      <c r="E716" s="137">
        <f ca="1">OFFSET('Caja Bar'!C$1,$B716,($A716-1)*9+4,1,1)</f>
        <v>0</v>
      </c>
      <c r="F716" s="137">
        <f ca="1">OFFSET('Caja Bar'!D$1,$B716,($A716-1)*9+4,1,1)</f>
        <v>0</v>
      </c>
      <c r="G716" s="138">
        <f ca="1">OFFSET('Caja Bar'!E$1,$B716,($A716-1)*9+4,1,1)</f>
        <v>0</v>
      </c>
    </row>
    <row r="717" spans="1:7" x14ac:dyDescent="0.25">
      <c r="A717" s="26">
        <v>27</v>
      </c>
      <c r="B717" s="144">
        <v>23</v>
      </c>
      <c r="C717" s="16">
        <f t="shared" si="11"/>
        <v>44223</v>
      </c>
      <c r="D717" s="136">
        <f ca="1">OFFSET('Caja Bar'!B$1,$B717,($A717-1)*9+4,1,1)</f>
        <v>0</v>
      </c>
      <c r="E717" s="137">
        <f ca="1">OFFSET('Caja Bar'!C$1,$B717,($A717-1)*9+4,1,1)</f>
        <v>0</v>
      </c>
      <c r="F717" s="137">
        <f ca="1">OFFSET('Caja Bar'!D$1,$B717,($A717-1)*9+4,1,1)</f>
        <v>0</v>
      </c>
      <c r="G717" s="138">
        <f ca="1">OFFSET('Caja Bar'!E$1,$B717,($A717-1)*9+4,1,1)</f>
        <v>0</v>
      </c>
    </row>
    <row r="718" spans="1:7" x14ac:dyDescent="0.25">
      <c r="A718" s="26">
        <v>27</v>
      </c>
      <c r="B718" s="144">
        <v>24</v>
      </c>
      <c r="C718" s="16">
        <f t="shared" si="11"/>
        <v>44223</v>
      </c>
      <c r="D718" s="136">
        <f ca="1">OFFSET('Caja Bar'!B$1,$B718,($A718-1)*9+4,1,1)</f>
        <v>0</v>
      </c>
      <c r="E718" s="137">
        <f ca="1">OFFSET('Caja Bar'!C$1,$B718,($A718-1)*9+4,1,1)</f>
        <v>0</v>
      </c>
      <c r="F718" s="137">
        <f ca="1">OFFSET('Caja Bar'!D$1,$B718,($A718-1)*9+4,1,1)</f>
        <v>0</v>
      </c>
      <c r="G718" s="138">
        <f ca="1">OFFSET('Caja Bar'!E$1,$B718,($A718-1)*9+4,1,1)</f>
        <v>0</v>
      </c>
    </row>
    <row r="719" spans="1:7" x14ac:dyDescent="0.25">
      <c r="A719" s="26">
        <v>27</v>
      </c>
      <c r="B719" s="144">
        <v>25</v>
      </c>
      <c r="C719" s="16">
        <f t="shared" si="11"/>
        <v>44223</v>
      </c>
      <c r="D719" s="136">
        <f ca="1">OFFSET('Caja Bar'!B$1,$B719,($A719-1)*9+4,1,1)</f>
        <v>0</v>
      </c>
      <c r="E719" s="137">
        <f ca="1">OFFSET('Caja Bar'!C$1,$B719,($A719-1)*9+4,1,1)</f>
        <v>0</v>
      </c>
      <c r="F719" s="137">
        <f ca="1">OFFSET('Caja Bar'!D$1,$B719,($A719-1)*9+4,1,1)</f>
        <v>0</v>
      </c>
      <c r="G719" s="138">
        <f ca="1">OFFSET('Caja Bar'!E$1,$B719,($A719-1)*9+4,1,1)</f>
        <v>0</v>
      </c>
    </row>
    <row r="720" spans="1:7" x14ac:dyDescent="0.25">
      <c r="A720" s="26">
        <v>27</v>
      </c>
      <c r="B720" s="144">
        <v>26</v>
      </c>
      <c r="C720" s="16">
        <f t="shared" si="11"/>
        <v>44223</v>
      </c>
      <c r="D720" s="136">
        <f ca="1">OFFSET('Caja Bar'!B$1,$B720,($A720-1)*9+4,1,1)</f>
        <v>0</v>
      </c>
      <c r="E720" s="137">
        <f ca="1">OFFSET('Caja Bar'!C$1,$B720,($A720-1)*9+4,1,1)</f>
        <v>0</v>
      </c>
      <c r="F720" s="137">
        <f ca="1">OFFSET('Caja Bar'!D$1,$B720,($A720-1)*9+4,1,1)</f>
        <v>0</v>
      </c>
      <c r="G720" s="138">
        <f ca="1">OFFSET('Caja Bar'!E$1,$B720,($A720-1)*9+4,1,1)</f>
        <v>0</v>
      </c>
    </row>
    <row r="721" spans="1:7" x14ac:dyDescent="0.25">
      <c r="A721" s="26">
        <v>27</v>
      </c>
      <c r="B721" s="144">
        <v>27</v>
      </c>
      <c r="C721" s="16">
        <f t="shared" si="11"/>
        <v>44223</v>
      </c>
      <c r="D721" s="136">
        <f ca="1">OFFSET('Caja Bar'!B$1,$B721,($A721-1)*9+4,1,1)</f>
        <v>0</v>
      </c>
      <c r="E721" s="137">
        <f ca="1">OFFSET('Caja Bar'!C$1,$B721,($A721-1)*9+4,1,1)</f>
        <v>0</v>
      </c>
      <c r="F721" s="137">
        <f ca="1">OFFSET('Caja Bar'!D$1,$B721,($A721-1)*9+4,1,1)</f>
        <v>0</v>
      </c>
      <c r="G721" s="138">
        <f ca="1">OFFSET('Caja Bar'!E$1,$B721,($A721-1)*9+4,1,1)</f>
        <v>0</v>
      </c>
    </row>
    <row r="722" spans="1:7" x14ac:dyDescent="0.25">
      <c r="A722" s="26">
        <v>27</v>
      </c>
      <c r="B722" s="144">
        <v>28</v>
      </c>
      <c r="C722" s="16">
        <f t="shared" si="11"/>
        <v>44223</v>
      </c>
      <c r="D722" s="136">
        <f ca="1">OFFSET('Caja Bar'!B$1,$B722,($A722-1)*9+4,1,1)</f>
        <v>0</v>
      </c>
      <c r="E722" s="137">
        <f ca="1">OFFSET('Caja Bar'!C$1,$B722,($A722-1)*9+4,1,1)</f>
        <v>0</v>
      </c>
      <c r="F722" s="137">
        <f ca="1">OFFSET('Caja Bar'!D$1,$B722,($A722-1)*9+4,1,1)</f>
        <v>0</v>
      </c>
      <c r="G722" s="138">
        <f ca="1">OFFSET('Caja Bar'!E$1,$B722,($A722-1)*9+4,1,1)</f>
        <v>0</v>
      </c>
    </row>
    <row r="723" spans="1:7" x14ac:dyDescent="0.25">
      <c r="A723" s="26">
        <v>27</v>
      </c>
      <c r="B723" s="144">
        <v>29</v>
      </c>
      <c r="C723" s="16">
        <f t="shared" si="11"/>
        <v>44223</v>
      </c>
      <c r="D723" s="136">
        <f ca="1">OFFSET('Caja Bar'!B$1,$B723,($A723-1)*9+4,1,1)</f>
        <v>0</v>
      </c>
      <c r="E723" s="137">
        <f ca="1">OFFSET('Caja Bar'!C$1,$B723,($A723-1)*9+4,1,1)</f>
        <v>0</v>
      </c>
      <c r="F723" s="137">
        <f ca="1">OFFSET('Caja Bar'!D$1,$B723,($A723-1)*9+4,1,1)</f>
        <v>0</v>
      </c>
      <c r="G723" s="138">
        <f ca="1">OFFSET('Caja Bar'!E$1,$B723,($A723-1)*9+4,1,1)</f>
        <v>0</v>
      </c>
    </row>
    <row r="724" spans="1:7" x14ac:dyDescent="0.25">
      <c r="A724" s="26">
        <v>27</v>
      </c>
      <c r="B724" s="144">
        <v>30</v>
      </c>
      <c r="C724" s="16">
        <f t="shared" si="11"/>
        <v>44223</v>
      </c>
      <c r="D724" s="136">
        <f ca="1">OFFSET('Caja Bar'!B$1,$B724,($A724-1)*9+4,1,1)</f>
        <v>0</v>
      </c>
      <c r="E724" s="137">
        <f ca="1">OFFSET('Caja Bar'!C$1,$B724,($A724-1)*9+4,1,1)</f>
        <v>0</v>
      </c>
      <c r="F724" s="137">
        <f ca="1">OFFSET('Caja Bar'!D$1,$B724,($A724-1)*9+4,1,1)</f>
        <v>0</v>
      </c>
      <c r="G724" s="138">
        <f ca="1">OFFSET('Caja Bar'!E$1,$B724,($A724-1)*9+4,1,1)</f>
        <v>0</v>
      </c>
    </row>
    <row r="725" spans="1:7" x14ac:dyDescent="0.25">
      <c r="A725" s="26">
        <v>27</v>
      </c>
      <c r="B725" s="144">
        <v>31</v>
      </c>
      <c r="C725" s="16">
        <f t="shared" si="11"/>
        <v>44223</v>
      </c>
      <c r="D725" s="136">
        <f ca="1">OFFSET('Caja Bar'!B$1,$B725,($A725-1)*9+4,1,1)</f>
        <v>0</v>
      </c>
      <c r="E725" s="137">
        <f ca="1">OFFSET('Caja Bar'!C$1,$B725,($A725-1)*9+4,1,1)</f>
        <v>0</v>
      </c>
      <c r="F725" s="137">
        <f ca="1">OFFSET('Caja Bar'!D$1,$B725,($A725-1)*9+4,1,1)</f>
        <v>0</v>
      </c>
      <c r="G725" s="138">
        <f ca="1">OFFSET('Caja Bar'!E$1,$B725,($A725-1)*9+4,1,1)</f>
        <v>0</v>
      </c>
    </row>
    <row r="726" spans="1:7" x14ac:dyDescent="0.25">
      <c r="A726" s="26">
        <v>27</v>
      </c>
      <c r="B726" s="144">
        <v>32</v>
      </c>
      <c r="C726" s="16">
        <f t="shared" si="11"/>
        <v>44223</v>
      </c>
      <c r="D726" s="136">
        <f ca="1">OFFSET('Caja Bar'!B$1,$B726,($A726-1)*9+4,1,1)</f>
        <v>0</v>
      </c>
      <c r="E726" s="137">
        <f ca="1">OFFSET('Caja Bar'!C$1,$B726,($A726-1)*9+4,1,1)</f>
        <v>0</v>
      </c>
      <c r="F726" s="137">
        <f ca="1">OFFSET('Caja Bar'!D$1,$B726,($A726-1)*9+4,1,1)</f>
        <v>0</v>
      </c>
      <c r="G726" s="138">
        <f ca="1">OFFSET('Caja Bar'!E$1,$B726,($A726-1)*9+4,1,1)</f>
        <v>0</v>
      </c>
    </row>
    <row r="727" spans="1:7" x14ac:dyDescent="0.25">
      <c r="A727" s="26">
        <v>27</v>
      </c>
      <c r="B727" s="144">
        <v>33</v>
      </c>
      <c r="C727" s="16">
        <f t="shared" si="11"/>
        <v>44223</v>
      </c>
      <c r="D727" s="136">
        <f ca="1">OFFSET('Caja Bar'!B$1,$B727,($A727-1)*9+4,1,1)</f>
        <v>0</v>
      </c>
      <c r="E727" s="137">
        <f ca="1">OFFSET('Caja Bar'!C$1,$B727,($A727-1)*9+4,1,1)</f>
        <v>0</v>
      </c>
      <c r="F727" s="137">
        <f ca="1">OFFSET('Caja Bar'!D$1,$B727,($A727-1)*9+4,1,1)</f>
        <v>0</v>
      </c>
      <c r="G727" s="138">
        <f ca="1">OFFSET('Caja Bar'!E$1,$B727,($A727-1)*9+4,1,1)</f>
        <v>0</v>
      </c>
    </row>
    <row r="728" spans="1:7" x14ac:dyDescent="0.25">
      <c r="A728" s="26">
        <v>27</v>
      </c>
      <c r="B728" s="144">
        <v>34</v>
      </c>
      <c r="C728" s="16">
        <f t="shared" si="11"/>
        <v>44223</v>
      </c>
      <c r="D728" s="136">
        <f ca="1">OFFSET('Caja Bar'!B$1,$B728,($A728-1)*9+4,1,1)</f>
        <v>0</v>
      </c>
      <c r="E728" s="137">
        <f ca="1">OFFSET('Caja Bar'!C$1,$B728,($A728-1)*9+4,1,1)</f>
        <v>0</v>
      </c>
      <c r="F728" s="137">
        <f ca="1">OFFSET('Caja Bar'!D$1,$B728,($A728-1)*9+4,1,1)</f>
        <v>0</v>
      </c>
      <c r="G728" s="138">
        <f ca="1">OFFSET('Caja Bar'!E$1,$B728,($A728-1)*9+4,1,1)</f>
        <v>0</v>
      </c>
    </row>
    <row r="729" spans="1:7" x14ac:dyDescent="0.25">
      <c r="A729" s="26">
        <v>27</v>
      </c>
      <c r="B729" s="144">
        <v>35</v>
      </c>
      <c r="C729" s="16">
        <f t="shared" si="11"/>
        <v>44223</v>
      </c>
      <c r="D729" s="136">
        <f ca="1">OFFSET('Caja Bar'!B$1,$B729,($A729-1)*9+4,1,1)</f>
        <v>0</v>
      </c>
      <c r="E729" s="137">
        <f ca="1">OFFSET('Caja Bar'!C$1,$B729,($A729-1)*9+4,1,1)</f>
        <v>0</v>
      </c>
      <c r="F729" s="137">
        <f ca="1">OFFSET('Caja Bar'!D$1,$B729,($A729-1)*9+4,1,1)</f>
        <v>0</v>
      </c>
      <c r="G729" s="138">
        <f ca="1">OFFSET('Caja Bar'!E$1,$B729,($A729-1)*9+4,1,1)</f>
        <v>0</v>
      </c>
    </row>
    <row r="730" spans="1:7" x14ac:dyDescent="0.25">
      <c r="A730" s="26">
        <v>27</v>
      </c>
      <c r="B730" s="144">
        <v>36</v>
      </c>
      <c r="C730" s="16">
        <f t="shared" si="11"/>
        <v>44223</v>
      </c>
      <c r="D730" s="136">
        <f ca="1">OFFSET('Caja Bar'!B$1,$B730,($A730-1)*9+4,1,1)</f>
        <v>0</v>
      </c>
      <c r="E730" s="137">
        <f ca="1">OFFSET('Caja Bar'!C$1,$B730,($A730-1)*9+4,1,1)</f>
        <v>0</v>
      </c>
      <c r="F730" s="137">
        <f ca="1">OFFSET('Caja Bar'!D$1,$B730,($A730-1)*9+4,1,1)</f>
        <v>0</v>
      </c>
      <c r="G730" s="138">
        <f ca="1">OFFSET('Caja Bar'!E$1,$B730,($A730-1)*9+4,1,1)</f>
        <v>0</v>
      </c>
    </row>
    <row r="731" spans="1:7" x14ac:dyDescent="0.25">
      <c r="A731" s="26">
        <v>28</v>
      </c>
      <c r="B731" s="144">
        <v>10</v>
      </c>
      <c r="C731" s="16">
        <f t="shared" si="11"/>
        <v>44224</v>
      </c>
      <c r="D731" s="136">
        <f ca="1">OFFSET('Caja Bar'!B$1,$B731,($A731-1)*9+4,1,1)</f>
        <v>0</v>
      </c>
      <c r="E731" s="137">
        <f ca="1">OFFSET('Caja Bar'!C$1,$B731,($A731-1)*9+4,1,1)</f>
        <v>0</v>
      </c>
      <c r="F731" s="137">
        <f ca="1">OFFSET('Caja Bar'!D$1,$B731,($A731-1)*9+4,1,1)</f>
        <v>0</v>
      </c>
      <c r="G731" s="138">
        <f ca="1">OFFSET('Caja Bar'!E$1,$B731,($A731-1)*9+4,1,1)</f>
        <v>0</v>
      </c>
    </row>
    <row r="732" spans="1:7" x14ac:dyDescent="0.25">
      <c r="A732" s="26">
        <v>28</v>
      </c>
      <c r="B732" s="144">
        <v>11</v>
      </c>
      <c r="C732" s="16">
        <f t="shared" si="11"/>
        <v>44224</v>
      </c>
      <c r="D732" s="136">
        <f ca="1">OFFSET('Caja Bar'!B$1,$B732,($A732-1)*9+4,1,1)</f>
        <v>0</v>
      </c>
      <c r="E732" s="137">
        <f ca="1">OFFSET('Caja Bar'!C$1,$B732,($A732-1)*9+4,1,1)</f>
        <v>0</v>
      </c>
      <c r="F732" s="137">
        <f ca="1">OFFSET('Caja Bar'!D$1,$B732,($A732-1)*9+4,1,1)</f>
        <v>0</v>
      </c>
      <c r="G732" s="138">
        <f ca="1">OFFSET('Caja Bar'!E$1,$B732,($A732-1)*9+4,1,1)</f>
        <v>0</v>
      </c>
    </row>
    <row r="733" spans="1:7" x14ac:dyDescent="0.25">
      <c r="A733" s="26">
        <v>28</v>
      </c>
      <c r="B733" s="144">
        <v>12</v>
      </c>
      <c r="C733" s="16">
        <f t="shared" ref="C733:C796" si="12">+C706+1</f>
        <v>44224</v>
      </c>
      <c r="D733" s="136">
        <f ca="1">OFFSET('Caja Bar'!B$1,$B733,($A733-1)*9+4,1,1)</f>
        <v>0</v>
      </c>
      <c r="E733" s="137">
        <f ca="1">OFFSET('Caja Bar'!C$1,$B733,($A733-1)*9+4,1,1)</f>
        <v>0</v>
      </c>
      <c r="F733" s="137">
        <f ca="1">OFFSET('Caja Bar'!D$1,$B733,($A733-1)*9+4,1,1)</f>
        <v>0</v>
      </c>
      <c r="G733" s="138">
        <f ca="1">OFFSET('Caja Bar'!E$1,$B733,($A733-1)*9+4,1,1)</f>
        <v>0</v>
      </c>
    </row>
    <row r="734" spans="1:7" x14ac:dyDescent="0.25">
      <c r="A734" s="26">
        <v>28</v>
      </c>
      <c r="B734" s="144">
        <v>13</v>
      </c>
      <c r="C734" s="16">
        <f t="shared" si="12"/>
        <v>44224</v>
      </c>
      <c r="D734" s="136">
        <f ca="1">OFFSET('Caja Bar'!B$1,$B734,($A734-1)*9+4,1,1)</f>
        <v>0</v>
      </c>
      <c r="E734" s="137">
        <f ca="1">OFFSET('Caja Bar'!C$1,$B734,($A734-1)*9+4,1,1)</f>
        <v>0</v>
      </c>
      <c r="F734" s="137">
        <f ca="1">OFFSET('Caja Bar'!D$1,$B734,($A734-1)*9+4,1,1)</f>
        <v>0</v>
      </c>
      <c r="G734" s="138">
        <f ca="1">OFFSET('Caja Bar'!E$1,$B734,($A734-1)*9+4,1,1)</f>
        <v>0</v>
      </c>
    </row>
    <row r="735" spans="1:7" x14ac:dyDescent="0.25">
      <c r="A735" s="26">
        <v>28</v>
      </c>
      <c r="B735" s="144">
        <v>14</v>
      </c>
      <c r="C735" s="16">
        <f t="shared" si="12"/>
        <v>44224</v>
      </c>
      <c r="D735" s="136">
        <f ca="1">OFFSET('Caja Bar'!B$1,$B735,($A735-1)*9+4,1,1)</f>
        <v>0</v>
      </c>
      <c r="E735" s="137">
        <f ca="1">OFFSET('Caja Bar'!C$1,$B735,($A735-1)*9+4,1,1)</f>
        <v>0</v>
      </c>
      <c r="F735" s="137">
        <f ca="1">OFFSET('Caja Bar'!D$1,$B735,($A735-1)*9+4,1,1)</f>
        <v>0</v>
      </c>
      <c r="G735" s="138">
        <f ca="1">OFFSET('Caja Bar'!E$1,$B735,($A735-1)*9+4,1,1)</f>
        <v>0</v>
      </c>
    </row>
    <row r="736" spans="1:7" x14ac:dyDescent="0.25">
      <c r="A736" s="26">
        <v>28</v>
      </c>
      <c r="B736" s="144">
        <v>15</v>
      </c>
      <c r="C736" s="16">
        <f t="shared" si="12"/>
        <v>44224</v>
      </c>
      <c r="D736" s="136">
        <f ca="1">OFFSET('Caja Bar'!B$1,$B736,($A736-1)*9+4,1,1)</f>
        <v>0</v>
      </c>
      <c r="E736" s="137">
        <f ca="1">OFFSET('Caja Bar'!C$1,$B736,($A736-1)*9+4,1,1)</f>
        <v>0</v>
      </c>
      <c r="F736" s="137">
        <f ca="1">OFFSET('Caja Bar'!D$1,$B736,($A736-1)*9+4,1,1)</f>
        <v>0</v>
      </c>
      <c r="G736" s="138">
        <f ca="1">OFFSET('Caja Bar'!E$1,$B736,($A736-1)*9+4,1,1)</f>
        <v>0</v>
      </c>
    </row>
    <row r="737" spans="1:7" x14ac:dyDescent="0.25">
      <c r="A737" s="26">
        <v>28</v>
      </c>
      <c r="B737" s="144">
        <v>16</v>
      </c>
      <c r="C737" s="16">
        <f t="shared" si="12"/>
        <v>44224</v>
      </c>
      <c r="D737" s="136">
        <f ca="1">OFFSET('Caja Bar'!B$1,$B737,($A737-1)*9+4,1,1)</f>
        <v>0</v>
      </c>
      <c r="E737" s="137">
        <f ca="1">OFFSET('Caja Bar'!C$1,$B737,($A737-1)*9+4,1,1)</f>
        <v>0</v>
      </c>
      <c r="F737" s="137">
        <f ca="1">OFFSET('Caja Bar'!D$1,$B737,($A737-1)*9+4,1,1)</f>
        <v>0</v>
      </c>
      <c r="G737" s="138">
        <f ca="1">OFFSET('Caja Bar'!E$1,$B737,($A737-1)*9+4,1,1)</f>
        <v>0</v>
      </c>
    </row>
    <row r="738" spans="1:7" x14ac:dyDescent="0.25">
      <c r="A738" s="26">
        <v>28</v>
      </c>
      <c r="B738" s="144">
        <v>17</v>
      </c>
      <c r="C738" s="16">
        <f t="shared" si="12"/>
        <v>44224</v>
      </c>
      <c r="D738" s="136">
        <f ca="1">OFFSET('Caja Bar'!B$1,$B738,($A738-1)*9+4,1,1)</f>
        <v>0</v>
      </c>
      <c r="E738" s="137">
        <f ca="1">OFFSET('Caja Bar'!C$1,$B738,($A738-1)*9+4,1,1)</f>
        <v>0</v>
      </c>
      <c r="F738" s="137">
        <f ca="1">OFFSET('Caja Bar'!D$1,$B738,($A738-1)*9+4,1,1)</f>
        <v>0</v>
      </c>
      <c r="G738" s="138">
        <f ca="1">OFFSET('Caja Bar'!E$1,$B738,($A738-1)*9+4,1,1)</f>
        <v>0</v>
      </c>
    </row>
    <row r="739" spans="1:7" x14ac:dyDescent="0.25">
      <c r="A739" s="26">
        <v>28</v>
      </c>
      <c r="B739" s="144">
        <v>18</v>
      </c>
      <c r="C739" s="16">
        <f t="shared" si="12"/>
        <v>44224</v>
      </c>
      <c r="D739" s="136">
        <f ca="1">OFFSET('Caja Bar'!B$1,$B739,($A739-1)*9+4,1,1)</f>
        <v>0</v>
      </c>
      <c r="E739" s="137">
        <f ca="1">OFFSET('Caja Bar'!C$1,$B739,($A739-1)*9+4,1,1)</f>
        <v>0</v>
      </c>
      <c r="F739" s="137">
        <f ca="1">OFFSET('Caja Bar'!D$1,$B739,($A739-1)*9+4,1,1)</f>
        <v>0</v>
      </c>
      <c r="G739" s="138">
        <f ca="1">OFFSET('Caja Bar'!E$1,$B739,($A739-1)*9+4,1,1)</f>
        <v>0</v>
      </c>
    </row>
    <row r="740" spans="1:7" x14ac:dyDescent="0.25">
      <c r="A740" s="26">
        <v>28</v>
      </c>
      <c r="B740" s="144">
        <v>19</v>
      </c>
      <c r="C740" s="16">
        <f t="shared" si="12"/>
        <v>44224</v>
      </c>
      <c r="D740" s="136">
        <f ca="1">OFFSET('Caja Bar'!B$1,$B740,($A740-1)*9+4,1,1)</f>
        <v>0</v>
      </c>
      <c r="E740" s="137">
        <f ca="1">OFFSET('Caja Bar'!C$1,$B740,($A740-1)*9+4,1,1)</f>
        <v>0</v>
      </c>
      <c r="F740" s="137">
        <f ca="1">OFFSET('Caja Bar'!D$1,$B740,($A740-1)*9+4,1,1)</f>
        <v>0</v>
      </c>
      <c r="G740" s="138">
        <f ca="1">OFFSET('Caja Bar'!E$1,$B740,($A740-1)*9+4,1,1)</f>
        <v>0</v>
      </c>
    </row>
    <row r="741" spans="1:7" x14ac:dyDescent="0.25">
      <c r="A741" s="26">
        <v>28</v>
      </c>
      <c r="B741" s="144">
        <v>20</v>
      </c>
      <c r="C741" s="16">
        <f t="shared" si="12"/>
        <v>44224</v>
      </c>
      <c r="D741" s="136">
        <f ca="1">OFFSET('Caja Bar'!B$1,$B741,($A741-1)*9+4,1,1)</f>
        <v>0</v>
      </c>
      <c r="E741" s="137">
        <f ca="1">OFFSET('Caja Bar'!C$1,$B741,($A741-1)*9+4,1,1)</f>
        <v>0</v>
      </c>
      <c r="F741" s="137">
        <f ca="1">OFFSET('Caja Bar'!D$1,$B741,($A741-1)*9+4,1,1)</f>
        <v>0</v>
      </c>
      <c r="G741" s="138">
        <f ca="1">OFFSET('Caja Bar'!E$1,$B741,($A741-1)*9+4,1,1)</f>
        <v>0</v>
      </c>
    </row>
    <row r="742" spans="1:7" x14ac:dyDescent="0.25">
      <c r="A742" s="26">
        <v>28</v>
      </c>
      <c r="B742" s="144">
        <v>21</v>
      </c>
      <c r="C742" s="16">
        <f t="shared" si="12"/>
        <v>44224</v>
      </c>
      <c r="D742" s="136">
        <f ca="1">OFFSET('Caja Bar'!B$1,$B742,($A742-1)*9+4,1,1)</f>
        <v>0</v>
      </c>
      <c r="E742" s="137">
        <f ca="1">OFFSET('Caja Bar'!C$1,$B742,($A742-1)*9+4,1,1)</f>
        <v>0</v>
      </c>
      <c r="F742" s="137">
        <f ca="1">OFFSET('Caja Bar'!D$1,$B742,($A742-1)*9+4,1,1)</f>
        <v>0</v>
      </c>
      <c r="G742" s="138">
        <f ca="1">OFFSET('Caja Bar'!E$1,$B742,($A742-1)*9+4,1,1)</f>
        <v>0</v>
      </c>
    </row>
    <row r="743" spans="1:7" x14ac:dyDescent="0.25">
      <c r="A743" s="26">
        <v>28</v>
      </c>
      <c r="B743" s="144">
        <v>22</v>
      </c>
      <c r="C743" s="16">
        <f t="shared" si="12"/>
        <v>44224</v>
      </c>
      <c r="D743" s="136">
        <f ca="1">OFFSET('Caja Bar'!B$1,$B743,($A743-1)*9+4,1,1)</f>
        <v>0</v>
      </c>
      <c r="E743" s="137">
        <f ca="1">OFFSET('Caja Bar'!C$1,$B743,($A743-1)*9+4,1,1)</f>
        <v>0</v>
      </c>
      <c r="F743" s="137">
        <f ca="1">OFFSET('Caja Bar'!D$1,$B743,($A743-1)*9+4,1,1)</f>
        <v>0</v>
      </c>
      <c r="G743" s="138">
        <f ca="1">OFFSET('Caja Bar'!E$1,$B743,($A743-1)*9+4,1,1)</f>
        <v>0</v>
      </c>
    </row>
    <row r="744" spans="1:7" x14ac:dyDescent="0.25">
      <c r="A744" s="26">
        <v>28</v>
      </c>
      <c r="B744" s="144">
        <v>23</v>
      </c>
      <c r="C744" s="16">
        <f t="shared" si="12"/>
        <v>44224</v>
      </c>
      <c r="D744" s="136">
        <f ca="1">OFFSET('Caja Bar'!B$1,$B744,($A744-1)*9+4,1,1)</f>
        <v>0</v>
      </c>
      <c r="E744" s="137">
        <f ca="1">OFFSET('Caja Bar'!C$1,$B744,($A744-1)*9+4,1,1)</f>
        <v>0</v>
      </c>
      <c r="F744" s="137">
        <f ca="1">OFFSET('Caja Bar'!D$1,$B744,($A744-1)*9+4,1,1)</f>
        <v>0</v>
      </c>
      <c r="G744" s="138">
        <f ca="1">OFFSET('Caja Bar'!E$1,$B744,($A744-1)*9+4,1,1)</f>
        <v>0</v>
      </c>
    </row>
    <row r="745" spans="1:7" x14ac:dyDescent="0.25">
      <c r="A745" s="26">
        <v>28</v>
      </c>
      <c r="B745" s="144">
        <v>24</v>
      </c>
      <c r="C745" s="16">
        <f t="shared" si="12"/>
        <v>44224</v>
      </c>
      <c r="D745" s="136">
        <f ca="1">OFFSET('Caja Bar'!B$1,$B745,($A745-1)*9+4,1,1)</f>
        <v>0</v>
      </c>
      <c r="E745" s="137">
        <f ca="1">OFFSET('Caja Bar'!C$1,$B745,($A745-1)*9+4,1,1)</f>
        <v>0</v>
      </c>
      <c r="F745" s="137">
        <f ca="1">OFFSET('Caja Bar'!D$1,$B745,($A745-1)*9+4,1,1)</f>
        <v>0</v>
      </c>
      <c r="G745" s="138">
        <f ca="1">OFFSET('Caja Bar'!E$1,$B745,($A745-1)*9+4,1,1)</f>
        <v>0</v>
      </c>
    </row>
    <row r="746" spans="1:7" x14ac:dyDescent="0.25">
      <c r="A746" s="26">
        <v>28</v>
      </c>
      <c r="B746" s="144">
        <v>25</v>
      </c>
      <c r="C746" s="16">
        <f t="shared" si="12"/>
        <v>44224</v>
      </c>
      <c r="D746" s="136">
        <f ca="1">OFFSET('Caja Bar'!B$1,$B746,($A746-1)*9+4,1,1)</f>
        <v>0</v>
      </c>
      <c r="E746" s="137">
        <f ca="1">OFFSET('Caja Bar'!C$1,$B746,($A746-1)*9+4,1,1)</f>
        <v>0</v>
      </c>
      <c r="F746" s="137">
        <f ca="1">OFFSET('Caja Bar'!D$1,$B746,($A746-1)*9+4,1,1)</f>
        <v>0</v>
      </c>
      <c r="G746" s="138">
        <f ca="1">OFFSET('Caja Bar'!E$1,$B746,($A746-1)*9+4,1,1)</f>
        <v>0</v>
      </c>
    </row>
    <row r="747" spans="1:7" x14ac:dyDescent="0.25">
      <c r="A747" s="26">
        <v>28</v>
      </c>
      <c r="B747" s="144">
        <v>26</v>
      </c>
      <c r="C747" s="16">
        <f t="shared" si="12"/>
        <v>44224</v>
      </c>
      <c r="D747" s="136">
        <f ca="1">OFFSET('Caja Bar'!B$1,$B747,($A747-1)*9+4,1,1)</f>
        <v>0</v>
      </c>
      <c r="E747" s="137">
        <f ca="1">OFFSET('Caja Bar'!C$1,$B747,($A747-1)*9+4,1,1)</f>
        <v>0</v>
      </c>
      <c r="F747" s="137">
        <f ca="1">OFFSET('Caja Bar'!D$1,$B747,($A747-1)*9+4,1,1)</f>
        <v>0</v>
      </c>
      <c r="G747" s="138">
        <f ca="1">OFFSET('Caja Bar'!E$1,$B747,($A747-1)*9+4,1,1)</f>
        <v>0</v>
      </c>
    </row>
    <row r="748" spans="1:7" x14ac:dyDescent="0.25">
      <c r="A748" s="26">
        <v>28</v>
      </c>
      <c r="B748" s="144">
        <v>27</v>
      </c>
      <c r="C748" s="16">
        <f t="shared" si="12"/>
        <v>44224</v>
      </c>
      <c r="D748" s="136">
        <f ca="1">OFFSET('Caja Bar'!B$1,$B748,($A748-1)*9+4,1,1)</f>
        <v>0</v>
      </c>
      <c r="E748" s="137">
        <f ca="1">OFFSET('Caja Bar'!C$1,$B748,($A748-1)*9+4,1,1)</f>
        <v>0</v>
      </c>
      <c r="F748" s="137">
        <f ca="1">OFFSET('Caja Bar'!D$1,$B748,($A748-1)*9+4,1,1)</f>
        <v>0</v>
      </c>
      <c r="G748" s="138">
        <f ca="1">OFFSET('Caja Bar'!E$1,$B748,($A748-1)*9+4,1,1)</f>
        <v>0</v>
      </c>
    </row>
    <row r="749" spans="1:7" x14ac:dyDescent="0.25">
      <c r="A749" s="26">
        <v>28</v>
      </c>
      <c r="B749" s="144">
        <v>28</v>
      </c>
      <c r="C749" s="16">
        <f t="shared" si="12"/>
        <v>44224</v>
      </c>
      <c r="D749" s="136">
        <f ca="1">OFFSET('Caja Bar'!B$1,$B749,($A749-1)*9+4,1,1)</f>
        <v>0</v>
      </c>
      <c r="E749" s="137">
        <f ca="1">OFFSET('Caja Bar'!C$1,$B749,($A749-1)*9+4,1,1)</f>
        <v>0</v>
      </c>
      <c r="F749" s="137">
        <f ca="1">OFFSET('Caja Bar'!D$1,$B749,($A749-1)*9+4,1,1)</f>
        <v>0</v>
      </c>
      <c r="G749" s="138">
        <f ca="1">OFFSET('Caja Bar'!E$1,$B749,($A749-1)*9+4,1,1)</f>
        <v>0</v>
      </c>
    </row>
    <row r="750" spans="1:7" x14ac:dyDescent="0.25">
      <c r="A750" s="26">
        <v>28</v>
      </c>
      <c r="B750" s="144">
        <v>29</v>
      </c>
      <c r="C750" s="16">
        <f t="shared" si="12"/>
        <v>44224</v>
      </c>
      <c r="D750" s="136">
        <f ca="1">OFFSET('Caja Bar'!B$1,$B750,($A750-1)*9+4,1,1)</f>
        <v>0</v>
      </c>
      <c r="E750" s="137">
        <f ca="1">OFFSET('Caja Bar'!C$1,$B750,($A750-1)*9+4,1,1)</f>
        <v>0</v>
      </c>
      <c r="F750" s="137">
        <f ca="1">OFFSET('Caja Bar'!D$1,$B750,($A750-1)*9+4,1,1)</f>
        <v>0</v>
      </c>
      <c r="G750" s="138">
        <f ca="1">OFFSET('Caja Bar'!E$1,$B750,($A750-1)*9+4,1,1)</f>
        <v>0</v>
      </c>
    </row>
    <row r="751" spans="1:7" x14ac:dyDescent="0.25">
      <c r="A751" s="26">
        <v>28</v>
      </c>
      <c r="B751" s="144">
        <v>30</v>
      </c>
      <c r="C751" s="16">
        <f t="shared" si="12"/>
        <v>44224</v>
      </c>
      <c r="D751" s="136">
        <f ca="1">OFFSET('Caja Bar'!B$1,$B751,($A751-1)*9+4,1,1)</f>
        <v>0</v>
      </c>
      <c r="E751" s="137">
        <f ca="1">OFFSET('Caja Bar'!C$1,$B751,($A751-1)*9+4,1,1)</f>
        <v>0</v>
      </c>
      <c r="F751" s="137">
        <f ca="1">OFFSET('Caja Bar'!D$1,$B751,($A751-1)*9+4,1,1)</f>
        <v>0</v>
      </c>
      <c r="G751" s="138">
        <f ca="1">OFFSET('Caja Bar'!E$1,$B751,($A751-1)*9+4,1,1)</f>
        <v>0</v>
      </c>
    </row>
    <row r="752" spans="1:7" x14ac:dyDescent="0.25">
      <c r="A752" s="26">
        <v>28</v>
      </c>
      <c r="B752" s="144">
        <v>31</v>
      </c>
      <c r="C752" s="16">
        <f t="shared" si="12"/>
        <v>44224</v>
      </c>
      <c r="D752" s="136">
        <f ca="1">OFFSET('Caja Bar'!B$1,$B752,($A752-1)*9+4,1,1)</f>
        <v>0</v>
      </c>
      <c r="E752" s="137">
        <f ca="1">OFFSET('Caja Bar'!C$1,$B752,($A752-1)*9+4,1,1)</f>
        <v>0</v>
      </c>
      <c r="F752" s="137">
        <f ca="1">OFFSET('Caja Bar'!D$1,$B752,($A752-1)*9+4,1,1)</f>
        <v>0</v>
      </c>
      <c r="G752" s="138">
        <f ca="1">OFFSET('Caja Bar'!E$1,$B752,($A752-1)*9+4,1,1)</f>
        <v>0</v>
      </c>
    </row>
    <row r="753" spans="1:7" x14ac:dyDescent="0.25">
      <c r="A753" s="26">
        <v>28</v>
      </c>
      <c r="B753" s="144">
        <v>32</v>
      </c>
      <c r="C753" s="16">
        <f t="shared" si="12"/>
        <v>44224</v>
      </c>
      <c r="D753" s="136">
        <f ca="1">OFFSET('Caja Bar'!B$1,$B753,($A753-1)*9+4,1,1)</f>
        <v>0</v>
      </c>
      <c r="E753" s="137">
        <f ca="1">OFFSET('Caja Bar'!C$1,$B753,($A753-1)*9+4,1,1)</f>
        <v>0</v>
      </c>
      <c r="F753" s="137">
        <f ca="1">OFFSET('Caja Bar'!D$1,$B753,($A753-1)*9+4,1,1)</f>
        <v>0</v>
      </c>
      <c r="G753" s="138">
        <f ca="1">OFFSET('Caja Bar'!E$1,$B753,($A753-1)*9+4,1,1)</f>
        <v>0</v>
      </c>
    </row>
    <row r="754" spans="1:7" x14ac:dyDescent="0.25">
      <c r="A754" s="26">
        <v>28</v>
      </c>
      <c r="B754" s="144">
        <v>33</v>
      </c>
      <c r="C754" s="16">
        <f t="shared" si="12"/>
        <v>44224</v>
      </c>
      <c r="D754" s="136">
        <f ca="1">OFFSET('Caja Bar'!B$1,$B754,($A754-1)*9+4,1,1)</f>
        <v>0</v>
      </c>
      <c r="E754" s="137">
        <f ca="1">OFFSET('Caja Bar'!C$1,$B754,($A754-1)*9+4,1,1)</f>
        <v>0</v>
      </c>
      <c r="F754" s="137">
        <f ca="1">OFFSET('Caja Bar'!D$1,$B754,($A754-1)*9+4,1,1)</f>
        <v>0</v>
      </c>
      <c r="G754" s="138">
        <f ca="1">OFFSET('Caja Bar'!E$1,$B754,($A754-1)*9+4,1,1)</f>
        <v>0</v>
      </c>
    </row>
    <row r="755" spans="1:7" x14ac:dyDescent="0.25">
      <c r="A755" s="26">
        <v>28</v>
      </c>
      <c r="B755" s="144">
        <v>34</v>
      </c>
      <c r="C755" s="16">
        <f t="shared" si="12"/>
        <v>44224</v>
      </c>
      <c r="D755" s="136">
        <f ca="1">OFFSET('Caja Bar'!B$1,$B755,($A755-1)*9+4,1,1)</f>
        <v>0</v>
      </c>
      <c r="E755" s="137">
        <f ca="1">OFFSET('Caja Bar'!C$1,$B755,($A755-1)*9+4,1,1)</f>
        <v>0</v>
      </c>
      <c r="F755" s="137">
        <f ca="1">OFFSET('Caja Bar'!D$1,$B755,($A755-1)*9+4,1,1)</f>
        <v>0</v>
      </c>
      <c r="G755" s="138">
        <f ca="1">OFFSET('Caja Bar'!E$1,$B755,($A755-1)*9+4,1,1)</f>
        <v>0</v>
      </c>
    </row>
    <row r="756" spans="1:7" x14ac:dyDescent="0.25">
      <c r="A756" s="26">
        <v>28</v>
      </c>
      <c r="B756" s="144">
        <v>35</v>
      </c>
      <c r="C756" s="16">
        <f t="shared" si="12"/>
        <v>44224</v>
      </c>
      <c r="D756" s="136">
        <f ca="1">OFFSET('Caja Bar'!B$1,$B756,($A756-1)*9+4,1,1)</f>
        <v>0</v>
      </c>
      <c r="E756" s="137">
        <f ca="1">OFFSET('Caja Bar'!C$1,$B756,($A756-1)*9+4,1,1)</f>
        <v>0</v>
      </c>
      <c r="F756" s="137">
        <f ca="1">OFFSET('Caja Bar'!D$1,$B756,($A756-1)*9+4,1,1)</f>
        <v>0</v>
      </c>
      <c r="G756" s="138">
        <f ca="1">OFFSET('Caja Bar'!E$1,$B756,($A756-1)*9+4,1,1)</f>
        <v>0</v>
      </c>
    </row>
    <row r="757" spans="1:7" x14ac:dyDescent="0.25">
      <c r="A757" s="26">
        <v>28</v>
      </c>
      <c r="B757" s="144">
        <v>36</v>
      </c>
      <c r="C757" s="16">
        <f t="shared" si="12"/>
        <v>44224</v>
      </c>
      <c r="D757" s="136">
        <f ca="1">OFFSET('Caja Bar'!B$1,$B757,($A757-1)*9+4,1,1)</f>
        <v>0</v>
      </c>
      <c r="E757" s="137">
        <f ca="1">OFFSET('Caja Bar'!C$1,$B757,($A757-1)*9+4,1,1)</f>
        <v>0</v>
      </c>
      <c r="F757" s="137">
        <f ca="1">OFFSET('Caja Bar'!D$1,$B757,($A757-1)*9+4,1,1)</f>
        <v>0</v>
      </c>
      <c r="G757" s="138">
        <f ca="1">OFFSET('Caja Bar'!E$1,$B757,($A757-1)*9+4,1,1)</f>
        <v>0</v>
      </c>
    </row>
    <row r="758" spans="1:7" x14ac:dyDescent="0.25">
      <c r="A758" s="26">
        <v>29</v>
      </c>
      <c r="B758" s="144">
        <v>10</v>
      </c>
      <c r="C758" s="16">
        <f t="shared" si="12"/>
        <v>44225</v>
      </c>
      <c r="D758" s="136">
        <f ca="1">OFFSET('Caja Bar'!B$1,$B758,($A758-1)*9+4,1,1)</f>
        <v>0</v>
      </c>
      <c r="E758" s="137">
        <f ca="1">OFFSET('Caja Bar'!C$1,$B758,($A758-1)*9+4,1,1)</f>
        <v>0</v>
      </c>
      <c r="F758" s="137">
        <f ca="1">OFFSET('Caja Bar'!D$1,$B758,($A758-1)*9+4,1,1)</f>
        <v>0</v>
      </c>
      <c r="G758" s="138">
        <f ca="1">OFFSET('Caja Bar'!E$1,$B758,($A758-1)*9+4,1,1)</f>
        <v>0</v>
      </c>
    </row>
    <row r="759" spans="1:7" x14ac:dyDescent="0.25">
      <c r="A759" s="26">
        <v>29</v>
      </c>
      <c r="B759" s="144">
        <v>11</v>
      </c>
      <c r="C759" s="16">
        <f t="shared" si="12"/>
        <v>44225</v>
      </c>
      <c r="D759" s="136">
        <f ca="1">OFFSET('Caja Bar'!B$1,$B759,($A759-1)*9+4,1,1)</f>
        <v>0</v>
      </c>
      <c r="E759" s="137">
        <f ca="1">OFFSET('Caja Bar'!C$1,$B759,($A759-1)*9+4,1,1)</f>
        <v>0</v>
      </c>
      <c r="F759" s="137">
        <f ca="1">OFFSET('Caja Bar'!D$1,$B759,($A759-1)*9+4,1,1)</f>
        <v>0</v>
      </c>
      <c r="G759" s="138">
        <f ca="1">OFFSET('Caja Bar'!E$1,$B759,($A759-1)*9+4,1,1)</f>
        <v>0</v>
      </c>
    </row>
    <row r="760" spans="1:7" x14ac:dyDescent="0.25">
      <c r="A760" s="26">
        <v>29</v>
      </c>
      <c r="B760" s="144">
        <v>12</v>
      </c>
      <c r="C760" s="16">
        <f t="shared" si="12"/>
        <v>44225</v>
      </c>
      <c r="D760" s="136">
        <f ca="1">OFFSET('Caja Bar'!B$1,$B760,($A760-1)*9+4,1,1)</f>
        <v>0</v>
      </c>
      <c r="E760" s="137">
        <f ca="1">OFFSET('Caja Bar'!C$1,$B760,($A760-1)*9+4,1,1)</f>
        <v>0</v>
      </c>
      <c r="F760" s="137">
        <f ca="1">OFFSET('Caja Bar'!D$1,$B760,($A760-1)*9+4,1,1)</f>
        <v>0</v>
      </c>
      <c r="G760" s="138">
        <f ca="1">OFFSET('Caja Bar'!E$1,$B760,($A760-1)*9+4,1,1)</f>
        <v>0</v>
      </c>
    </row>
    <row r="761" spans="1:7" x14ac:dyDescent="0.25">
      <c r="A761" s="26">
        <v>29</v>
      </c>
      <c r="B761" s="144">
        <v>13</v>
      </c>
      <c r="C761" s="16">
        <f t="shared" si="12"/>
        <v>44225</v>
      </c>
      <c r="D761" s="136">
        <f ca="1">OFFSET('Caja Bar'!B$1,$B761,($A761-1)*9+4,1,1)</f>
        <v>0</v>
      </c>
      <c r="E761" s="137">
        <f ca="1">OFFSET('Caja Bar'!C$1,$B761,($A761-1)*9+4,1,1)</f>
        <v>0</v>
      </c>
      <c r="F761" s="137">
        <f ca="1">OFFSET('Caja Bar'!D$1,$B761,($A761-1)*9+4,1,1)</f>
        <v>0</v>
      </c>
      <c r="G761" s="138">
        <f ca="1">OFFSET('Caja Bar'!E$1,$B761,($A761-1)*9+4,1,1)</f>
        <v>0</v>
      </c>
    </row>
    <row r="762" spans="1:7" x14ac:dyDescent="0.25">
      <c r="A762" s="26">
        <v>29</v>
      </c>
      <c r="B762" s="144">
        <v>14</v>
      </c>
      <c r="C762" s="16">
        <f t="shared" si="12"/>
        <v>44225</v>
      </c>
      <c r="D762" s="136">
        <f ca="1">OFFSET('Caja Bar'!B$1,$B762,($A762-1)*9+4,1,1)</f>
        <v>0</v>
      </c>
      <c r="E762" s="137">
        <f ca="1">OFFSET('Caja Bar'!C$1,$B762,($A762-1)*9+4,1,1)</f>
        <v>0</v>
      </c>
      <c r="F762" s="137">
        <f ca="1">OFFSET('Caja Bar'!D$1,$B762,($A762-1)*9+4,1,1)</f>
        <v>0</v>
      </c>
      <c r="G762" s="138">
        <f ca="1">OFFSET('Caja Bar'!E$1,$B762,($A762-1)*9+4,1,1)</f>
        <v>0</v>
      </c>
    </row>
    <row r="763" spans="1:7" x14ac:dyDescent="0.25">
      <c r="A763" s="26">
        <v>29</v>
      </c>
      <c r="B763" s="144">
        <v>15</v>
      </c>
      <c r="C763" s="16">
        <f t="shared" si="12"/>
        <v>44225</v>
      </c>
      <c r="D763" s="136">
        <f ca="1">OFFSET('Caja Bar'!B$1,$B763,($A763-1)*9+4,1,1)</f>
        <v>0</v>
      </c>
      <c r="E763" s="137">
        <f ca="1">OFFSET('Caja Bar'!C$1,$B763,($A763-1)*9+4,1,1)</f>
        <v>0</v>
      </c>
      <c r="F763" s="137">
        <f ca="1">OFFSET('Caja Bar'!D$1,$B763,($A763-1)*9+4,1,1)</f>
        <v>0</v>
      </c>
      <c r="G763" s="138">
        <f ca="1">OFFSET('Caja Bar'!E$1,$B763,($A763-1)*9+4,1,1)</f>
        <v>0</v>
      </c>
    </row>
    <row r="764" spans="1:7" x14ac:dyDescent="0.25">
      <c r="A764" s="26">
        <v>29</v>
      </c>
      <c r="B764" s="144">
        <v>16</v>
      </c>
      <c r="C764" s="16">
        <f t="shared" si="12"/>
        <v>44225</v>
      </c>
      <c r="D764" s="136">
        <f ca="1">OFFSET('Caja Bar'!B$1,$B764,($A764-1)*9+4,1,1)</f>
        <v>0</v>
      </c>
      <c r="E764" s="137">
        <f ca="1">OFFSET('Caja Bar'!C$1,$B764,($A764-1)*9+4,1,1)</f>
        <v>0</v>
      </c>
      <c r="F764" s="137">
        <f ca="1">OFFSET('Caja Bar'!D$1,$B764,($A764-1)*9+4,1,1)</f>
        <v>0</v>
      </c>
      <c r="G764" s="138">
        <f ca="1">OFFSET('Caja Bar'!E$1,$B764,($A764-1)*9+4,1,1)</f>
        <v>0</v>
      </c>
    </row>
    <row r="765" spans="1:7" x14ac:dyDescent="0.25">
      <c r="A765" s="26">
        <v>29</v>
      </c>
      <c r="B765" s="144">
        <v>17</v>
      </c>
      <c r="C765" s="16">
        <f t="shared" si="12"/>
        <v>44225</v>
      </c>
      <c r="D765" s="136">
        <f ca="1">OFFSET('Caja Bar'!B$1,$B765,($A765-1)*9+4,1,1)</f>
        <v>0</v>
      </c>
      <c r="E765" s="137">
        <f ca="1">OFFSET('Caja Bar'!C$1,$B765,($A765-1)*9+4,1,1)</f>
        <v>0</v>
      </c>
      <c r="F765" s="137">
        <f ca="1">OFFSET('Caja Bar'!D$1,$B765,($A765-1)*9+4,1,1)</f>
        <v>0</v>
      </c>
      <c r="G765" s="138">
        <f ca="1">OFFSET('Caja Bar'!E$1,$B765,($A765-1)*9+4,1,1)</f>
        <v>0</v>
      </c>
    </row>
    <row r="766" spans="1:7" x14ac:dyDescent="0.25">
      <c r="A766" s="26">
        <v>29</v>
      </c>
      <c r="B766" s="144">
        <v>18</v>
      </c>
      <c r="C766" s="16">
        <f t="shared" si="12"/>
        <v>44225</v>
      </c>
      <c r="D766" s="136">
        <f ca="1">OFFSET('Caja Bar'!B$1,$B766,($A766-1)*9+4,1,1)</f>
        <v>0</v>
      </c>
      <c r="E766" s="137">
        <f ca="1">OFFSET('Caja Bar'!C$1,$B766,($A766-1)*9+4,1,1)</f>
        <v>0</v>
      </c>
      <c r="F766" s="137">
        <f ca="1">OFFSET('Caja Bar'!D$1,$B766,($A766-1)*9+4,1,1)</f>
        <v>0</v>
      </c>
      <c r="G766" s="138">
        <f ca="1">OFFSET('Caja Bar'!E$1,$B766,($A766-1)*9+4,1,1)</f>
        <v>0</v>
      </c>
    </row>
    <row r="767" spans="1:7" x14ac:dyDescent="0.25">
      <c r="A767" s="26">
        <v>29</v>
      </c>
      <c r="B767" s="144">
        <v>19</v>
      </c>
      <c r="C767" s="16">
        <f t="shared" si="12"/>
        <v>44225</v>
      </c>
      <c r="D767" s="136">
        <f ca="1">OFFSET('Caja Bar'!B$1,$B767,($A767-1)*9+4,1,1)</f>
        <v>0</v>
      </c>
      <c r="E767" s="137">
        <f ca="1">OFFSET('Caja Bar'!C$1,$B767,($A767-1)*9+4,1,1)</f>
        <v>0</v>
      </c>
      <c r="F767" s="137">
        <f ca="1">OFFSET('Caja Bar'!D$1,$B767,($A767-1)*9+4,1,1)</f>
        <v>0</v>
      </c>
      <c r="G767" s="138">
        <f ca="1">OFFSET('Caja Bar'!E$1,$B767,($A767-1)*9+4,1,1)</f>
        <v>0</v>
      </c>
    </row>
    <row r="768" spans="1:7" x14ac:dyDescent="0.25">
      <c r="A768" s="26">
        <v>29</v>
      </c>
      <c r="B768" s="144">
        <v>20</v>
      </c>
      <c r="C768" s="16">
        <f t="shared" si="12"/>
        <v>44225</v>
      </c>
      <c r="D768" s="136">
        <f ca="1">OFFSET('Caja Bar'!B$1,$B768,($A768-1)*9+4,1,1)</f>
        <v>0</v>
      </c>
      <c r="E768" s="137">
        <f ca="1">OFFSET('Caja Bar'!C$1,$B768,($A768-1)*9+4,1,1)</f>
        <v>0</v>
      </c>
      <c r="F768" s="137">
        <f ca="1">OFFSET('Caja Bar'!D$1,$B768,($A768-1)*9+4,1,1)</f>
        <v>0</v>
      </c>
      <c r="G768" s="138">
        <f ca="1">OFFSET('Caja Bar'!E$1,$B768,($A768-1)*9+4,1,1)</f>
        <v>0</v>
      </c>
    </row>
    <row r="769" spans="1:7" x14ac:dyDescent="0.25">
      <c r="A769" s="26">
        <v>29</v>
      </c>
      <c r="B769" s="144">
        <v>21</v>
      </c>
      <c r="C769" s="16">
        <f t="shared" si="12"/>
        <v>44225</v>
      </c>
      <c r="D769" s="136">
        <f ca="1">OFFSET('Caja Bar'!B$1,$B769,($A769-1)*9+4,1,1)</f>
        <v>0</v>
      </c>
      <c r="E769" s="137">
        <f ca="1">OFFSET('Caja Bar'!C$1,$B769,($A769-1)*9+4,1,1)</f>
        <v>0</v>
      </c>
      <c r="F769" s="137">
        <f ca="1">OFFSET('Caja Bar'!D$1,$B769,($A769-1)*9+4,1,1)</f>
        <v>0</v>
      </c>
      <c r="G769" s="138">
        <f ca="1">OFFSET('Caja Bar'!E$1,$B769,($A769-1)*9+4,1,1)</f>
        <v>0</v>
      </c>
    </row>
    <row r="770" spans="1:7" x14ac:dyDescent="0.25">
      <c r="A770" s="26">
        <v>29</v>
      </c>
      <c r="B770" s="144">
        <v>22</v>
      </c>
      <c r="C770" s="16">
        <f t="shared" si="12"/>
        <v>44225</v>
      </c>
      <c r="D770" s="136">
        <f ca="1">OFFSET('Caja Bar'!B$1,$B770,($A770-1)*9+4,1,1)</f>
        <v>0</v>
      </c>
      <c r="E770" s="137">
        <f ca="1">OFFSET('Caja Bar'!C$1,$B770,($A770-1)*9+4,1,1)</f>
        <v>0</v>
      </c>
      <c r="F770" s="137">
        <f ca="1">OFFSET('Caja Bar'!D$1,$B770,($A770-1)*9+4,1,1)</f>
        <v>0</v>
      </c>
      <c r="G770" s="138">
        <f ca="1">OFFSET('Caja Bar'!E$1,$B770,($A770-1)*9+4,1,1)</f>
        <v>0</v>
      </c>
    </row>
    <row r="771" spans="1:7" x14ac:dyDescent="0.25">
      <c r="A771" s="26">
        <v>29</v>
      </c>
      <c r="B771" s="144">
        <v>23</v>
      </c>
      <c r="C771" s="16">
        <f t="shared" si="12"/>
        <v>44225</v>
      </c>
      <c r="D771" s="136">
        <f ca="1">OFFSET('Caja Bar'!B$1,$B771,($A771-1)*9+4,1,1)</f>
        <v>0</v>
      </c>
      <c r="E771" s="137">
        <f ca="1">OFFSET('Caja Bar'!C$1,$B771,($A771-1)*9+4,1,1)</f>
        <v>0</v>
      </c>
      <c r="F771" s="137">
        <f ca="1">OFFSET('Caja Bar'!D$1,$B771,($A771-1)*9+4,1,1)</f>
        <v>0</v>
      </c>
      <c r="G771" s="138">
        <f ca="1">OFFSET('Caja Bar'!E$1,$B771,($A771-1)*9+4,1,1)</f>
        <v>0</v>
      </c>
    </row>
    <row r="772" spans="1:7" x14ac:dyDescent="0.25">
      <c r="A772" s="26">
        <v>29</v>
      </c>
      <c r="B772" s="144">
        <v>24</v>
      </c>
      <c r="C772" s="16">
        <f t="shared" si="12"/>
        <v>44225</v>
      </c>
      <c r="D772" s="136">
        <f ca="1">OFFSET('Caja Bar'!B$1,$B772,($A772-1)*9+4,1,1)</f>
        <v>0</v>
      </c>
      <c r="E772" s="137">
        <f ca="1">OFFSET('Caja Bar'!C$1,$B772,($A772-1)*9+4,1,1)</f>
        <v>0</v>
      </c>
      <c r="F772" s="137">
        <f ca="1">OFFSET('Caja Bar'!D$1,$B772,($A772-1)*9+4,1,1)</f>
        <v>0</v>
      </c>
      <c r="G772" s="138">
        <f ca="1">OFFSET('Caja Bar'!E$1,$B772,($A772-1)*9+4,1,1)</f>
        <v>0</v>
      </c>
    </row>
    <row r="773" spans="1:7" x14ac:dyDescent="0.25">
      <c r="A773" s="26">
        <v>29</v>
      </c>
      <c r="B773" s="144">
        <v>25</v>
      </c>
      <c r="C773" s="16">
        <f t="shared" si="12"/>
        <v>44225</v>
      </c>
      <c r="D773" s="136">
        <f ca="1">OFFSET('Caja Bar'!B$1,$B773,($A773-1)*9+4,1,1)</f>
        <v>0</v>
      </c>
      <c r="E773" s="137">
        <f ca="1">OFFSET('Caja Bar'!C$1,$B773,($A773-1)*9+4,1,1)</f>
        <v>0</v>
      </c>
      <c r="F773" s="137">
        <f ca="1">OFFSET('Caja Bar'!D$1,$B773,($A773-1)*9+4,1,1)</f>
        <v>0</v>
      </c>
      <c r="G773" s="138">
        <f ca="1">OFFSET('Caja Bar'!E$1,$B773,($A773-1)*9+4,1,1)</f>
        <v>0</v>
      </c>
    </row>
    <row r="774" spans="1:7" x14ac:dyDescent="0.25">
      <c r="A774" s="26">
        <v>29</v>
      </c>
      <c r="B774" s="144">
        <v>26</v>
      </c>
      <c r="C774" s="16">
        <f t="shared" si="12"/>
        <v>44225</v>
      </c>
      <c r="D774" s="136">
        <f ca="1">OFFSET('Caja Bar'!B$1,$B774,($A774-1)*9+4,1,1)</f>
        <v>0</v>
      </c>
      <c r="E774" s="137">
        <f ca="1">OFFSET('Caja Bar'!C$1,$B774,($A774-1)*9+4,1,1)</f>
        <v>0</v>
      </c>
      <c r="F774" s="137">
        <f ca="1">OFFSET('Caja Bar'!D$1,$B774,($A774-1)*9+4,1,1)</f>
        <v>0</v>
      </c>
      <c r="G774" s="138">
        <f ca="1">OFFSET('Caja Bar'!E$1,$B774,($A774-1)*9+4,1,1)</f>
        <v>0</v>
      </c>
    </row>
    <row r="775" spans="1:7" x14ac:dyDescent="0.25">
      <c r="A775" s="26">
        <v>29</v>
      </c>
      <c r="B775" s="144">
        <v>27</v>
      </c>
      <c r="C775" s="16">
        <f t="shared" si="12"/>
        <v>44225</v>
      </c>
      <c r="D775" s="136">
        <f ca="1">OFFSET('Caja Bar'!B$1,$B775,($A775-1)*9+4,1,1)</f>
        <v>0</v>
      </c>
      <c r="E775" s="137">
        <f ca="1">OFFSET('Caja Bar'!C$1,$B775,($A775-1)*9+4,1,1)</f>
        <v>0</v>
      </c>
      <c r="F775" s="137">
        <f ca="1">OFFSET('Caja Bar'!D$1,$B775,($A775-1)*9+4,1,1)</f>
        <v>0</v>
      </c>
      <c r="G775" s="138">
        <f ca="1">OFFSET('Caja Bar'!E$1,$B775,($A775-1)*9+4,1,1)</f>
        <v>0</v>
      </c>
    </row>
    <row r="776" spans="1:7" x14ac:dyDescent="0.25">
      <c r="A776" s="26">
        <v>29</v>
      </c>
      <c r="B776" s="144">
        <v>28</v>
      </c>
      <c r="C776" s="16">
        <f t="shared" si="12"/>
        <v>44225</v>
      </c>
      <c r="D776" s="136">
        <f ca="1">OFFSET('Caja Bar'!B$1,$B776,($A776-1)*9+4,1,1)</f>
        <v>0</v>
      </c>
      <c r="E776" s="137">
        <f ca="1">OFFSET('Caja Bar'!C$1,$B776,($A776-1)*9+4,1,1)</f>
        <v>0</v>
      </c>
      <c r="F776" s="137">
        <f ca="1">OFFSET('Caja Bar'!D$1,$B776,($A776-1)*9+4,1,1)</f>
        <v>0</v>
      </c>
      <c r="G776" s="138">
        <f ca="1">OFFSET('Caja Bar'!E$1,$B776,($A776-1)*9+4,1,1)</f>
        <v>0</v>
      </c>
    </row>
    <row r="777" spans="1:7" x14ac:dyDescent="0.25">
      <c r="A777" s="26">
        <v>29</v>
      </c>
      <c r="B777" s="144">
        <v>29</v>
      </c>
      <c r="C777" s="16">
        <f t="shared" si="12"/>
        <v>44225</v>
      </c>
      <c r="D777" s="136">
        <f ca="1">OFFSET('Caja Bar'!B$1,$B777,($A777-1)*9+4,1,1)</f>
        <v>0</v>
      </c>
      <c r="E777" s="137">
        <f ca="1">OFFSET('Caja Bar'!C$1,$B777,($A777-1)*9+4,1,1)</f>
        <v>0</v>
      </c>
      <c r="F777" s="137">
        <f ca="1">OFFSET('Caja Bar'!D$1,$B777,($A777-1)*9+4,1,1)</f>
        <v>0</v>
      </c>
      <c r="G777" s="138">
        <f ca="1">OFFSET('Caja Bar'!E$1,$B777,($A777-1)*9+4,1,1)</f>
        <v>0</v>
      </c>
    </row>
    <row r="778" spans="1:7" x14ac:dyDescent="0.25">
      <c r="A778" s="26">
        <v>29</v>
      </c>
      <c r="B778" s="144">
        <v>30</v>
      </c>
      <c r="C778" s="16">
        <f t="shared" si="12"/>
        <v>44225</v>
      </c>
      <c r="D778" s="136">
        <f ca="1">OFFSET('Caja Bar'!B$1,$B778,($A778-1)*9+4,1,1)</f>
        <v>0</v>
      </c>
      <c r="E778" s="137">
        <f ca="1">OFFSET('Caja Bar'!C$1,$B778,($A778-1)*9+4,1,1)</f>
        <v>0</v>
      </c>
      <c r="F778" s="137">
        <f ca="1">OFFSET('Caja Bar'!D$1,$B778,($A778-1)*9+4,1,1)</f>
        <v>0</v>
      </c>
      <c r="G778" s="138">
        <f ca="1">OFFSET('Caja Bar'!E$1,$B778,($A778-1)*9+4,1,1)</f>
        <v>0</v>
      </c>
    </row>
    <row r="779" spans="1:7" x14ac:dyDescent="0.25">
      <c r="A779" s="26">
        <v>29</v>
      </c>
      <c r="B779" s="144">
        <v>31</v>
      </c>
      <c r="C779" s="16">
        <f t="shared" si="12"/>
        <v>44225</v>
      </c>
      <c r="D779" s="136">
        <f ca="1">OFFSET('Caja Bar'!B$1,$B779,($A779-1)*9+4,1,1)</f>
        <v>0</v>
      </c>
      <c r="E779" s="137">
        <f ca="1">OFFSET('Caja Bar'!C$1,$B779,($A779-1)*9+4,1,1)</f>
        <v>0</v>
      </c>
      <c r="F779" s="137">
        <f ca="1">OFFSET('Caja Bar'!D$1,$B779,($A779-1)*9+4,1,1)</f>
        <v>0</v>
      </c>
      <c r="G779" s="138">
        <f ca="1">OFFSET('Caja Bar'!E$1,$B779,($A779-1)*9+4,1,1)</f>
        <v>0</v>
      </c>
    </row>
    <row r="780" spans="1:7" x14ac:dyDescent="0.25">
      <c r="A780" s="26">
        <v>29</v>
      </c>
      <c r="B780" s="144">
        <v>32</v>
      </c>
      <c r="C780" s="16">
        <f t="shared" si="12"/>
        <v>44225</v>
      </c>
      <c r="D780" s="136">
        <f ca="1">OFFSET('Caja Bar'!B$1,$B780,($A780-1)*9+4,1,1)</f>
        <v>0</v>
      </c>
      <c r="E780" s="137">
        <f ca="1">OFFSET('Caja Bar'!C$1,$B780,($A780-1)*9+4,1,1)</f>
        <v>0</v>
      </c>
      <c r="F780" s="137">
        <f ca="1">OFFSET('Caja Bar'!D$1,$B780,($A780-1)*9+4,1,1)</f>
        <v>0</v>
      </c>
      <c r="G780" s="138">
        <f ca="1">OFFSET('Caja Bar'!E$1,$B780,($A780-1)*9+4,1,1)</f>
        <v>0</v>
      </c>
    </row>
    <row r="781" spans="1:7" x14ac:dyDescent="0.25">
      <c r="A781" s="26">
        <v>29</v>
      </c>
      <c r="B781" s="144">
        <v>33</v>
      </c>
      <c r="C781" s="16">
        <f t="shared" si="12"/>
        <v>44225</v>
      </c>
      <c r="D781" s="136">
        <f ca="1">OFFSET('Caja Bar'!B$1,$B781,($A781-1)*9+4,1,1)</f>
        <v>0</v>
      </c>
      <c r="E781" s="137">
        <f ca="1">OFFSET('Caja Bar'!C$1,$B781,($A781-1)*9+4,1,1)</f>
        <v>0</v>
      </c>
      <c r="F781" s="137">
        <f ca="1">OFFSET('Caja Bar'!D$1,$B781,($A781-1)*9+4,1,1)</f>
        <v>0</v>
      </c>
      <c r="G781" s="138">
        <f ca="1">OFFSET('Caja Bar'!E$1,$B781,($A781-1)*9+4,1,1)</f>
        <v>0</v>
      </c>
    </row>
    <row r="782" spans="1:7" x14ac:dyDescent="0.25">
      <c r="A782" s="26">
        <v>29</v>
      </c>
      <c r="B782" s="144">
        <v>34</v>
      </c>
      <c r="C782" s="16">
        <f t="shared" si="12"/>
        <v>44225</v>
      </c>
      <c r="D782" s="136">
        <f ca="1">OFFSET('Caja Bar'!B$1,$B782,($A782-1)*9+4,1,1)</f>
        <v>0</v>
      </c>
      <c r="E782" s="137">
        <f ca="1">OFFSET('Caja Bar'!C$1,$B782,($A782-1)*9+4,1,1)</f>
        <v>0</v>
      </c>
      <c r="F782" s="137">
        <f ca="1">OFFSET('Caja Bar'!D$1,$B782,($A782-1)*9+4,1,1)</f>
        <v>0</v>
      </c>
      <c r="G782" s="138">
        <f ca="1">OFFSET('Caja Bar'!E$1,$B782,($A782-1)*9+4,1,1)</f>
        <v>0</v>
      </c>
    </row>
    <row r="783" spans="1:7" x14ac:dyDescent="0.25">
      <c r="A783" s="26">
        <v>29</v>
      </c>
      <c r="B783" s="144">
        <v>35</v>
      </c>
      <c r="C783" s="16">
        <f t="shared" si="12"/>
        <v>44225</v>
      </c>
      <c r="D783" s="136">
        <f ca="1">OFFSET('Caja Bar'!B$1,$B783,($A783-1)*9+4,1,1)</f>
        <v>0</v>
      </c>
      <c r="E783" s="137">
        <f ca="1">OFFSET('Caja Bar'!C$1,$B783,($A783-1)*9+4,1,1)</f>
        <v>0</v>
      </c>
      <c r="F783" s="137">
        <f ca="1">OFFSET('Caja Bar'!D$1,$B783,($A783-1)*9+4,1,1)</f>
        <v>0</v>
      </c>
      <c r="G783" s="138">
        <f ca="1">OFFSET('Caja Bar'!E$1,$B783,($A783-1)*9+4,1,1)</f>
        <v>0</v>
      </c>
    </row>
    <row r="784" spans="1:7" x14ac:dyDescent="0.25">
      <c r="A784" s="26">
        <v>29</v>
      </c>
      <c r="B784" s="144">
        <v>36</v>
      </c>
      <c r="C784" s="16">
        <f t="shared" si="12"/>
        <v>44225</v>
      </c>
      <c r="D784" s="136">
        <f ca="1">OFFSET('Caja Bar'!B$1,$B784,($A784-1)*9+4,1,1)</f>
        <v>0</v>
      </c>
      <c r="E784" s="137">
        <f ca="1">OFFSET('Caja Bar'!C$1,$B784,($A784-1)*9+4,1,1)</f>
        <v>0</v>
      </c>
      <c r="F784" s="137">
        <f ca="1">OFFSET('Caja Bar'!D$1,$B784,($A784-1)*9+4,1,1)</f>
        <v>0</v>
      </c>
      <c r="G784" s="138">
        <f ca="1">OFFSET('Caja Bar'!E$1,$B784,($A784-1)*9+4,1,1)</f>
        <v>0</v>
      </c>
    </row>
    <row r="785" spans="1:7" x14ac:dyDescent="0.25">
      <c r="A785" s="26">
        <v>30</v>
      </c>
      <c r="B785" s="144">
        <v>10</v>
      </c>
      <c r="C785" s="16">
        <f t="shared" si="12"/>
        <v>44226</v>
      </c>
      <c r="D785" s="136">
        <f ca="1">OFFSET('Caja Bar'!B$1,$B785,($A785-1)*9+4,1,1)</f>
        <v>0</v>
      </c>
      <c r="E785" s="137">
        <f ca="1">OFFSET('Caja Bar'!C$1,$B785,($A785-1)*9+4,1,1)</f>
        <v>0</v>
      </c>
      <c r="F785" s="137">
        <f ca="1">OFFSET('Caja Bar'!D$1,$B785,($A785-1)*9+4,1,1)</f>
        <v>0</v>
      </c>
      <c r="G785" s="138">
        <f ca="1">OFFSET('Caja Bar'!E$1,$B785,($A785-1)*9+4,1,1)</f>
        <v>0</v>
      </c>
    </row>
    <row r="786" spans="1:7" x14ac:dyDescent="0.25">
      <c r="A786" s="26">
        <v>30</v>
      </c>
      <c r="B786" s="144">
        <v>11</v>
      </c>
      <c r="C786" s="16">
        <f t="shared" si="12"/>
        <v>44226</v>
      </c>
      <c r="D786" s="136">
        <f ca="1">OFFSET('Caja Bar'!B$1,$B786,($A786-1)*9+4,1,1)</f>
        <v>0</v>
      </c>
      <c r="E786" s="137">
        <f ca="1">OFFSET('Caja Bar'!C$1,$B786,($A786-1)*9+4,1,1)</f>
        <v>0</v>
      </c>
      <c r="F786" s="137">
        <f ca="1">OFFSET('Caja Bar'!D$1,$B786,($A786-1)*9+4,1,1)</f>
        <v>0</v>
      </c>
      <c r="G786" s="138">
        <f ca="1">OFFSET('Caja Bar'!E$1,$B786,($A786-1)*9+4,1,1)</f>
        <v>0</v>
      </c>
    </row>
    <row r="787" spans="1:7" x14ac:dyDescent="0.25">
      <c r="A787" s="26">
        <v>30</v>
      </c>
      <c r="B787" s="144">
        <v>12</v>
      </c>
      <c r="C787" s="16">
        <f t="shared" si="12"/>
        <v>44226</v>
      </c>
      <c r="D787" s="136">
        <f ca="1">OFFSET('Caja Bar'!B$1,$B787,($A787-1)*9+4,1,1)</f>
        <v>0</v>
      </c>
      <c r="E787" s="137">
        <f ca="1">OFFSET('Caja Bar'!C$1,$B787,($A787-1)*9+4,1,1)</f>
        <v>0</v>
      </c>
      <c r="F787" s="137">
        <f ca="1">OFFSET('Caja Bar'!D$1,$B787,($A787-1)*9+4,1,1)</f>
        <v>0</v>
      </c>
      <c r="G787" s="138">
        <f ca="1">OFFSET('Caja Bar'!E$1,$B787,($A787-1)*9+4,1,1)</f>
        <v>0</v>
      </c>
    </row>
    <row r="788" spans="1:7" x14ac:dyDescent="0.25">
      <c r="A788" s="26">
        <v>30</v>
      </c>
      <c r="B788" s="144">
        <v>13</v>
      </c>
      <c r="C788" s="16">
        <f t="shared" si="12"/>
        <v>44226</v>
      </c>
      <c r="D788" s="136">
        <f ca="1">OFFSET('Caja Bar'!B$1,$B788,($A788-1)*9+4,1,1)</f>
        <v>0</v>
      </c>
      <c r="E788" s="137">
        <f ca="1">OFFSET('Caja Bar'!C$1,$B788,($A788-1)*9+4,1,1)</f>
        <v>0</v>
      </c>
      <c r="F788" s="137">
        <f ca="1">OFFSET('Caja Bar'!D$1,$B788,($A788-1)*9+4,1,1)</f>
        <v>0</v>
      </c>
      <c r="G788" s="138">
        <f ca="1">OFFSET('Caja Bar'!E$1,$B788,($A788-1)*9+4,1,1)</f>
        <v>0</v>
      </c>
    </row>
    <row r="789" spans="1:7" x14ac:dyDescent="0.25">
      <c r="A789" s="26">
        <v>30</v>
      </c>
      <c r="B789" s="144">
        <v>14</v>
      </c>
      <c r="C789" s="16">
        <f t="shared" si="12"/>
        <v>44226</v>
      </c>
      <c r="D789" s="136">
        <f ca="1">OFFSET('Caja Bar'!B$1,$B789,($A789-1)*9+4,1,1)</f>
        <v>0</v>
      </c>
      <c r="E789" s="137">
        <f ca="1">OFFSET('Caja Bar'!C$1,$B789,($A789-1)*9+4,1,1)</f>
        <v>0</v>
      </c>
      <c r="F789" s="137">
        <f ca="1">OFFSET('Caja Bar'!D$1,$B789,($A789-1)*9+4,1,1)</f>
        <v>0</v>
      </c>
      <c r="G789" s="138">
        <f ca="1">OFFSET('Caja Bar'!E$1,$B789,($A789-1)*9+4,1,1)</f>
        <v>0</v>
      </c>
    </row>
    <row r="790" spans="1:7" x14ac:dyDescent="0.25">
      <c r="A790" s="26">
        <v>30</v>
      </c>
      <c r="B790" s="144">
        <v>15</v>
      </c>
      <c r="C790" s="16">
        <f t="shared" si="12"/>
        <v>44226</v>
      </c>
      <c r="D790" s="136">
        <f ca="1">OFFSET('Caja Bar'!B$1,$B790,($A790-1)*9+4,1,1)</f>
        <v>0</v>
      </c>
      <c r="E790" s="137">
        <f ca="1">OFFSET('Caja Bar'!C$1,$B790,($A790-1)*9+4,1,1)</f>
        <v>0</v>
      </c>
      <c r="F790" s="137">
        <f ca="1">OFFSET('Caja Bar'!D$1,$B790,($A790-1)*9+4,1,1)</f>
        <v>0</v>
      </c>
      <c r="G790" s="138">
        <f ca="1">OFFSET('Caja Bar'!E$1,$B790,($A790-1)*9+4,1,1)</f>
        <v>0</v>
      </c>
    </row>
    <row r="791" spans="1:7" x14ac:dyDescent="0.25">
      <c r="A791" s="26">
        <v>30</v>
      </c>
      <c r="B791" s="144">
        <v>16</v>
      </c>
      <c r="C791" s="16">
        <f t="shared" si="12"/>
        <v>44226</v>
      </c>
      <c r="D791" s="136">
        <f ca="1">OFFSET('Caja Bar'!B$1,$B791,($A791-1)*9+4,1,1)</f>
        <v>0</v>
      </c>
      <c r="E791" s="137">
        <f ca="1">OFFSET('Caja Bar'!C$1,$B791,($A791-1)*9+4,1,1)</f>
        <v>0</v>
      </c>
      <c r="F791" s="137">
        <f ca="1">OFFSET('Caja Bar'!D$1,$B791,($A791-1)*9+4,1,1)</f>
        <v>0</v>
      </c>
      <c r="G791" s="138">
        <f ca="1">OFFSET('Caja Bar'!E$1,$B791,($A791-1)*9+4,1,1)</f>
        <v>0</v>
      </c>
    </row>
    <row r="792" spans="1:7" x14ac:dyDescent="0.25">
      <c r="A792" s="26">
        <v>30</v>
      </c>
      <c r="B792" s="144">
        <v>17</v>
      </c>
      <c r="C792" s="16">
        <f t="shared" si="12"/>
        <v>44226</v>
      </c>
      <c r="D792" s="136">
        <f ca="1">OFFSET('Caja Bar'!B$1,$B792,($A792-1)*9+4,1,1)</f>
        <v>0</v>
      </c>
      <c r="E792" s="137">
        <f ca="1">OFFSET('Caja Bar'!C$1,$B792,($A792-1)*9+4,1,1)</f>
        <v>0</v>
      </c>
      <c r="F792" s="137">
        <f ca="1">OFFSET('Caja Bar'!D$1,$B792,($A792-1)*9+4,1,1)</f>
        <v>0</v>
      </c>
      <c r="G792" s="138">
        <f ca="1">OFFSET('Caja Bar'!E$1,$B792,($A792-1)*9+4,1,1)</f>
        <v>0</v>
      </c>
    </row>
    <row r="793" spans="1:7" x14ac:dyDescent="0.25">
      <c r="A793" s="26">
        <v>30</v>
      </c>
      <c r="B793" s="144">
        <v>18</v>
      </c>
      <c r="C793" s="16">
        <f t="shared" si="12"/>
        <v>44226</v>
      </c>
      <c r="D793" s="136">
        <f ca="1">OFFSET('Caja Bar'!B$1,$B793,($A793-1)*9+4,1,1)</f>
        <v>0</v>
      </c>
      <c r="E793" s="137">
        <f ca="1">OFFSET('Caja Bar'!C$1,$B793,($A793-1)*9+4,1,1)</f>
        <v>0</v>
      </c>
      <c r="F793" s="137">
        <f ca="1">OFFSET('Caja Bar'!D$1,$B793,($A793-1)*9+4,1,1)</f>
        <v>0</v>
      </c>
      <c r="G793" s="138">
        <f ca="1">OFFSET('Caja Bar'!E$1,$B793,($A793-1)*9+4,1,1)</f>
        <v>0</v>
      </c>
    </row>
    <row r="794" spans="1:7" x14ac:dyDescent="0.25">
      <c r="A794" s="26">
        <v>30</v>
      </c>
      <c r="B794" s="144">
        <v>19</v>
      </c>
      <c r="C794" s="16">
        <f t="shared" si="12"/>
        <v>44226</v>
      </c>
      <c r="D794" s="136">
        <f ca="1">OFFSET('Caja Bar'!B$1,$B794,($A794-1)*9+4,1,1)</f>
        <v>0</v>
      </c>
      <c r="E794" s="137">
        <f ca="1">OFFSET('Caja Bar'!C$1,$B794,($A794-1)*9+4,1,1)</f>
        <v>0</v>
      </c>
      <c r="F794" s="137">
        <f ca="1">OFFSET('Caja Bar'!D$1,$B794,($A794-1)*9+4,1,1)</f>
        <v>0</v>
      </c>
      <c r="G794" s="138">
        <f ca="1">OFFSET('Caja Bar'!E$1,$B794,($A794-1)*9+4,1,1)</f>
        <v>0</v>
      </c>
    </row>
    <row r="795" spans="1:7" x14ac:dyDescent="0.25">
      <c r="A795" s="26">
        <v>30</v>
      </c>
      <c r="B795" s="144">
        <v>20</v>
      </c>
      <c r="C795" s="16">
        <f t="shared" si="12"/>
        <v>44226</v>
      </c>
      <c r="D795" s="136">
        <f ca="1">OFFSET('Caja Bar'!B$1,$B795,($A795-1)*9+4,1,1)</f>
        <v>0</v>
      </c>
      <c r="E795" s="137">
        <f ca="1">OFFSET('Caja Bar'!C$1,$B795,($A795-1)*9+4,1,1)</f>
        <v>0</v>
      </c>
      <c r="F795" s="137">
        <f ca="1">OFFSET('Caja Bar'!D$1,$B795,($A795-1)*9+4,1,1)</f>
        <v>0</v>
      </c>
      <c r="G795" s="138">
        <f ca="1">OFFSET('Caja Bar'!E$1,$B795,($A795-1)*9+4,1,1)</f>
        <v>0</v>
      </c>
    </row>
    <row r="796" spans="1:7" x14ac:dyDescent="0.25">
      <c r="A796" s="26">
        <v>30</v>
      </c>
      <c r="B796" s="144">
        <v>21</v>
      </c>
      <c r="C796" s="16">
        <f t="shared" si="12"/>
        <v>44226</v>
      </c>
      <c r="D796" s="136">
        <f ca="1">OFFSET('Caja Bar'!B$1,$B796,($A796-1)*9+4,1,1)</f>
        <v>0</v>
      </c>
      <c r="E796" s="137">
        <f ca="1">OFFSET('Caja Bar'!C$1,$B796,($A796-1)*9+4,1,1)</f>
        <v>0</v>
      </c>
      <c r="F796" s="137">
        <f ca="1">OFFSET('Caja Bar'!D$1,$B796,($A796-1)*9+4,1,1)</f>
        <v>0</v>
      </c>
      <c r="G796" s="138">
        <f ca="1">OFFSET('Caja Bar'!E$1,$B796,($A796-1)*9+4,1,1)</f>
        <v>0</v>
      </c>
    </row>
    <row r="797" spans="1:7" x14ac:dyDescent="0.25">
      <c r="A797" s="26">
        <v>30</v>
      </c>
      <c r="B797" s="144">
        <v>22</v>
      </c>
      <c r="C797" s="16">
        <f t="shared" ref="C797:C830" si="13">+C770+1</f>
        <v>44226</v>
      </c>
      <c r="D797" s="136">
        <f ca="1">OFFSET('Caja Bar'!B$1,$B797,($A797-1)*9+4,1,1)</f>
        <v>0</v>
      </c>
      <c r="E797" s="137">
        <f ca="1">OFFSET('Caja Bar'!C$1,$B797,($A797-1)*9+4,1,1)</f>
        <v>0</v>
      </c>
      <c r="F797" s="137">
        <f ca="1">OFFSET('Caja Bar'!D$1,$B797,($A797-1)*9+4,1,1)</f>
        <v>0</v>
      </c>
      <c r="G797" s="138">
        <f ca="1">OFFSET('Caja Bar'!E$1,$B797,($A797-1)*9+4,1,1)</f>
        <v>0</v>
      </c>
    </row>
    <row r="798" spans="1:7" x14ac:dyDescent="0.25">
      <c r="A798" s="26">
        <v>30</v>
      </c>
      <c r="B798" s="144">
        <v>23</v>
      </c>
      <c r="C798" s="16">
        <f t="shared" si="13"/>
        <v>44226</v>
      </c>
      <c r="D798" s="136">
        <f ca="1">OFFSET('Caja Bar'!B$1,$B798,($A798-1)*9+4,1,1)</f>
        <v>0</v>
      </c>
      <c r="E798" s="137">
        <f ca="1">OFFSET('Caja Bar'!C$1,$B798,($A798-1)*9+4,1,1)</f>
        <v>0</v>
      </c>
      <c r="F798" s="137">
        <f ca="1">OFFSET('Caja Bar'!D$1,$B798,($A798-1)*9+4,1,1)</f>
        <v>0</v>
      </c>
      <c r="G798" s="138">
        <f ca="1">OFFSET('Caja Bar'!E$1,$B798,($A798-1)*9+4,1,1)</f>
        <v>0</v>
      </c>
    </row>
    <row r="799" spans="1:7" x14ac:dyDescent="0.25">
      <c r="A799" s="26">
        <v>30</v>
      </c>
      <c r="B799" s="144">
        <v>24</v>
      </c>
      <c r="C799" s="16">
        <f t="shared" si="13"/>
        <v>44226</v>
      </c>
      <c r="D799" s="136">
        <f ca="1">OFFSET('Caja Bar'!B$1,$B799,($A799-1)*9+4,1,1)</f>
        <v>0</v>
      </c>
      <c r="E799" s="137">
        <f ca="1">OFFSET('Caja Bar'!C$1,$B799,($A799-1)*9+4,1,1)</f>
        <v>0</v>
      </c>
      <c r="F799" s="137">
        <f ca="1">OFFSET('Caja Bar'!D$1,$B799,($A799-1)*9+4,1,1)</f>
        <v>0</v>
      </c>
      <c r="G799" s="138">
        <f ca="1">OFFSET('Caja Bar'!E$1,$B799,($A799-1)*9+4,1,1)</f>
        <v>0</v>
      </c>
    </row>
    <row r="800" spans="1:7" x14ac:dyDescent="0.25">
      <c r="A800" s="26">
        <v>30</v>
      </c>
      <c r="B800" s="144">
        <v>25</v>
      </c>
      <c r="C800" s="16">
        <f t="shared" si="13"/>
        <v>44226</v>
      </c>
      <c r="D800" s="136">
        <f ca="1">OFFSET('Caja Bar'!B$1,$B800,($A800-1)*9+4,1,1)</f>
        <v>0</v>
      </c>
      <c r="E800" s="137">
        <f ca="1">OFFSET('Caja Bar'!C$1,$B800,($A800-1)*9+4,1,1)</f>
        <v>0</v>
      </c>
      <c r="F800" s="137">
        <f ca="1">OFFSET('Caja Bar'!D$1,$B800,($A800-1)*9+4,1,1)</f>
        <v>0</v>
      </c>
      <c r="G800" s="138">
        <f ca="1">OFFSET('Caja Bar'!E$1,$B800,($A800-1)*9+4,1,1)</f>
        <v>0</v>
      </c>
    </row>
    <row r="801" spans="1:7" x14ac:dyDescent="0.25">
      <c r="A801" s="26">
        <v>30</v>
      </c>
      <c r="B801" s="144">
        <v>26</v>
      </c>
      <c r="C801" s="16">
        <f t="shared" si="13"/>
        <v>44226</v>
      </c>
      <c r="D801" s="136">
        <f ca="1">OFFSET('Caja Bar'!B$1,$B801,($A801-1)*9+4,1,1)</f>
        <v>0</v>
      </c>
      <c r="E801" s="137">
        <f ca="1">OFFSET('Caja Bar'!C$1,$B801,($A801-1)*9+4,1,1)</f>
        <v>0</v>
      </c>
      <c r="F801" s="137">
        <f ca="1">OFFSET('Caja Bar'!D$1,$B801,($A801-1)*9+4,1,1)</f>
        <v>0</v>
      </c>
      <c r="G801" s="138">
        <f ca="1">OFFSET('Caja Bar'!E$1,$B801,($A801-1)*9+4,1,1)</f>
        <v>0</v>
      </c>
    </row>
    <row r="802" spans="1:7" x14ac:dyDescent="0.25">
      <c r="A802" s="26">
        <v>30</v>
      </c>
      <c r="B802" s="144">
        <v>27</v>
      </c>
      <c r="C802" s="16">
        <f t="shared" si="13"/>
        <v>44226</v>
      </c>
      <c r="D802" s="136">
        <f ca="1">OFFSET('Caja Bar'!B$1,$B802,($A802-1)*9+4,1,1)</f>
        <v>0</v>
      </c>
      <c r="E802" s="137">
        <f ca="1">OFFSET('Caja Bar'!C$1,$B802,($A802-1)*9+4,1,1)</f>
        <v>0</v>
      </c>
      <c r="F802" s="137">
        <f ca="1">OFFSET('Caja Bar'!D$1,$B802,($A802-1)*9+4,1,1)</f>
        <v>0</v>
      </c>
      <c r="G802" s="138">
        <f ca="1">OFFSET('Caja Bar'!E$1,$B802,($A802-1)*9+4,1,1)</f>
        <v>0</v>
      </c>
    </row>
    <row r="803" spans="1:7" x14ac:dyDescent="0.25">
      <c r="A803" s="26">
        <v>30</v>
      </c>
      <c r="B803" s="144">
        <v>28</v>
      </c>
      <c r="C803" s="16">
        <f t="shared" si="13"/>
        <v>44226</v>
      </c>
      <c r="D803" s="136">
        <f ca="1">OFFSET('Caja Bar'!B$1,$B803,($A803-1)*9+4,1,1)</f>
        <v>0</v>
      </c>
      <c r="E803" s="137">
        <f ca="1">OFFSET('Caja Bar'!C$1,$B803,($A803-1)*9+4,1,1)</f>
        <v>0</v>
      </c>
      <c r="F803" s="137">
        <f ca="1">OFFSET('Caja Bar'!D$1,$B803,($A803-1)*9+4,1,1)</f>
        <v>0</v>
      </c>
      <c r="G803" s="138">
        <f ca="1">OFFSET('Caja Bar'!E$1,$B803,($A803-1)*9+4,1,1)</f>
        <v>0</v>
      </c>
    </row>
    <row r="804" spans="1:7" x14ac:dyDescent="0.25">
      <c r="A804" s="26">
        <v>30</v>
      </c>
      <c r="B804" s="144">
        <v>29</v>
      </c>
      <c r="C804" s="16">
        <f t="shared" si="13"/>
        <v>44226</v>
      </c>
      <c r="D804" s="136">
        <f ca="1">OFFSET('Caja Bar'!B$1,$B804,($A804-1)*9+4,1,1)</f>
        <v>0</v>
      </c>
      <c r="E804" s="137">
        <f ca="1">OFFSET('Caja Bar'!C$1,$B804,($A804-1)*9+4,1,1)</f>
        <v>0</v>
      </c>
      <c r="F804" s="137">
        <f ca="1">OFFSET('Caja Bar'!D$1,$B804,($A804-1)*9+4,1,1)</f>
        <v>0</v>
      </c>
      <c r="G804" s="138">
        <f ca="1">OFFSET('Caja Bar'!E$1,$B804,($A804-1)*9+4,1,1)</f>
        <v>0</v>
      </c>
    </row>
    <row r="805" spans="1:7" x14ac:dyDescent="0.25">
      <c r="A805" s="26">
        <v>30</v>
      </c>
      <c r="B805" s="144">
        <v>30</v>
      </c>
      <c r="C805" s="16">
        <f t="shared" si="13"/>
        <v>44226</v>
      </c>
      <c r="D805" s="136">
        <f ca="1">OFFSET('Caja Bar'!B$1,$B805,($A805-1)*9+4,1,1)</f>
        <v>0</v>
      </c>
      <c r="E805" s="137">
        <f ca="1">OFFSET('Caja Bar'!C$1,$B805,($A805-1)*9+4,1,1)</f>
        <v>0</v>
      </c>
      <c r="F805" s="137">
        <f ca="1">OFFSET('Caja Bar'!D$1,$B805,($A805-1)*9+4,1,1)</f>
        <v>0</v>
      </c>
      <c r="G805" s="138">
        <f ca="1">OFFSET('Caja Bar'!E$1,$B805,($A805-1)*9+4,1,1)</f>
        <v>0</v>
      </c>
    </row>
    <row r="806" spans="1:7" x14ac:dyDescent="0.25">
      <c r="A806" s="26">
        <v>30</v>
      </c>
      <c r="B806" s="144">
        <v>31</v>
      </c>
      <c r="C806" s="16">
        <f t="shared" si="13"/>
        <v>44226</v>
      </c>
      <c r="D806" s="136">
        <f ca="1">OFFSET('Caja Bar'!B$1,$B806,($A806-1)*9+4,1,1)</f>
        <v>0</v>
      </c>
      <c r="E806" s="137">
        <f ca="1">OFFSET('Caja Bar'!C$1,$B806,($A806-1)*9+4,1,1)</f>
        <v>0</v>
      </c>
      <c r="F806" s="137">
        <f ca="1">OFFSET('Caja Bar'!D$1,$B806,($A806-1)*9+4,1,1)</f>
        <v>0</v>
      </c>
      <c r="G806" s="138">
        <f ca="1">OFFSET('Caja Bar'!E$1,$B806,($A806-1)*9+4,1,1)</f>
        <v>0</v>
      </c>
    </row>
    <row r="807" spans="1:7" x14ac:dyDescent="0.25">
      <c r="A807" s="26">
        <v>30</v>
      </c>
      <c r="B807" s="144">
        <v>32</v>
      </c>
      <c r="C807" s="16">
        <f t="shared" si="13"/>
        <v>44226</v>
      </c>
      <c r="D807" s="136">
        <f ca="1">OFFSET('Caja Bar'!B$1,$B807,($A807-1)*9+4,1,1)</f>
        <v>0</v>
      </c>
      <c r="E807" s="137">
        <f ca="1">OFFSET('Caja Bar'!C$1,$B807,($A807-1)*9+4,1,1)</f>
        <v>0</v>
      </c>
      <c r="F807" s="137">
        <f ca="1">OFFSET('Caja Bar'!D$1,$B807,($A807-1)*9+4,1,1)</f>
        <v>0</v>
      </c>
      <c r="G807" s="138">
        <f ca="1">OFFSET('Caja Bar'!E$1,$B807,($A807-1)*9+4,1,1)</f>
        <v>0</v>
      </c>
    </row>
    <row r="808" spans="1:7" x14ac:dyDescent="0.25">
      <c r="A808" s="26">
        <v>30</v>
      </c>
      <c r="B808" s="144">
        <v>33</v>
      </c>
      <c r="C808" s="16">
        <f t="shared" si="13"/>
        <v>44226</v>
      </c>
      <c r="D808" s="136">
        <f ca="1">OFFSET('Caja Bar'!B$1,$B808,($A808-1)*9+4,1,1)</f>
        <v>0</v>
      </c>
      <c r="E808" s="137">
        <f ca="1">OFFSET('Caja Bar'!C$1,$B808,($A808-1)*9+4,1,1)</f>
        <v>0</v>
      </c>
      <c r="F808" s="137">
        <f ca="1">OFFSET('Caja Bar'!D$1,$B808,($A808-1)*9+4,1,1)</f>
        <v>0</v>
      </c>
      <c r="G808" s="138">
        <f ca="1">OFFSET('Caja Bar'!E$1,$B808,($A808-1)*9+4,1,1)</f>
        <v>0</v>
      </c>
    </row>
    <row r="809" spans="1:7" x14ac:dyDescent="0.25">
      <c r="A809" s="26">
        <v>30</v>
      </c>
      <c r="B809" s="144">
        <v>34</v>
      </c>
      <c r="C809" s="16">
        <f t="shared" si="13"/>
        <v>44226</v>
      </c>
      <c r="D809" s="136">
        <f ca="1">OFFSET('Caja Bar'!B$1,$B809,($A809-1)*9+4,1,1)</f>
        <v>0</v>
      </c>
      <c r="E809" s="137">
        <f ca="1">OFFSET('Caja Bar'!C$1,$B809,($A809-1)*9+4,1,1)</f>
        <v>0</v>
      </c>
      <c r="F809" s="137">
        <f ca="1">OFFSET('Caja Bar'!D$1,$B809,($A809-1)*9+4,1,1)</f>
        <v>0</v>
      </c>
      <c r="G809" s="138">
        <f ca="1">OFFSET('Caja Bar'!E$1,$B809,($A809-1)*9+4,1,1)</f>
        <v>0</v>
      </c>
    </row>
    <row r="810" spans="1:7" x14ac:dyDescent="0.25">
      <c r="A810" s="26">
        <v>30</v>
      </c>
      <c r="B810" s="144">
        <v>35</v>
      </c>
      <c r="C810" s="16">
        <f t="shared" si="13"/>
        <v>44226</v>
      </c>
      <c r="D810" s="136">
        <f ca="1">OFFSET('Caja Bar'!B$1,$B810,($A810-1)*9+4,1,1)</f>
        <v>0</v>
      </c>
      <c r="E810" s="137">
        <f ca="1">OFFSET('Caja Bar'!C$1,$B810,($A810-1)*9+4,1,1)</f>
        <v>0</v>
      </c>
      <c r="F810" s="137">
        <f ca="1">OFFSET('Caja Bar'!D$1,$B810,($A810-1)*9+4,1,1)</f>
        <v>0</v>
      </c>
      <c r="G810" s="138">
        <f ca="1">OFFSET('Caja Bar'!E$1,$B810,($A810-1)*9+4,1,1)</f>
        <v>0</v>
      </c>
    </row>
    <row r="811" spans="1:7" x14ac:dyDescent="0.25">
      <c r="A811" s="26">
        <v>30</v>
      </c>
      <c r="B811" s="144">
        <v>36</v>
      </c>
      <c r="C811" s="16">
        <f t="shared" si="13"/>
        <v>44226</v>
      </c>
      <c r="D811" s="136">
        <f ca="1">OFFSET('Caja Bar'!B$1,$B811,($A811-1)*9+4,1,1)</f>
        <v>0</v>
      </c>
      <c r="E811" s="137">
        <f ca="1">OFFSET('Caja Bar'!C$1,$B811,($A811-1)*9+4,1,1)</f>
        <v>0</v>
      </c>
      <c r="F811" s="137">
        <f ca="1">OFFSET('Caja Bar'!D$1,$B811,($A811-1)*9+4,1,1)</f>
        <v>0</v>
      </c>
      <c r="G811" s="138">
        <f ca="1">OFFSET('Caja Bar'!E$1,$B811,($A811-1)*9+4,1,1)</f>
        <v>0</v>
      </c>
    </row>
    <row r="812" spans="1:7" x14ac:dyDescent="0.25">
      <c r="A812" s="26">
        <v>31</v>
      </c>
      <c r="B812" s="144">
        <v>10</v>
      </c>
      <c r="C812" s="16">
        <f t="shared" si="13"/>
        <v>44227</v>
      </c>
      <c r="D812" s="136">
        <f ca="1">OFFSET('Caja Bar'!B$1,$B812,($A812-1)*9+4,1,1)</f>
        <v>0</v>
      </c>
      <c r="E812" s="137">
        <f ca="1">OFFSET('Caja Bar'!C$1,$B812,($A812-1)*9+4,1,1)</f>
        <v>0</v>
      </c>
      <c r="F812" s="137">
        <f ca="1">OFFSET('Caja Bar'!D$1,$B812,($A812-1)*9+4,1,1)</f>
        <v>0</v>
      </c>
      <c r="G812" s="138">
        <f ca="1">OFFSET('Caja Bar'!E$1,$B812,($A812-1)*9+4,1,1)</f>
        <v>0</v>
      </c>
    </row>
    <row r="813" spans="1:7" x14ac:dyDescent="0.25">
      <c r="A813" s="26">
        <v>31</v>
      </c>
      <c r="B813" s="144">
        <v>11</v>
      </c>
      <c r="C813" s="16">
        <f t="shared" si="13"/>
        <v>44227</v>
      </c>
      <c r="D813" s="136">
        <f ca="1">OFFSET('Caja Bar'!B$1,$B813,($A813-1)*9+4,1,1)</f>
        <v>0</v>
      </c>
      <c r="E813" s="137">
        <f ca="1">OFFSET('Caja Bar'!C$1,$B813,($A813-1)*9+4,1,1)</f>
        <v>0</v>
      </c>
      <c r="F813" s="137">
        <f ca="1">OFFSET('Caja Bar'!D$1,$B813,($A813-1)*9+4,1,1)</f>
        <v>0</v>
      </c>
      <c r="G813" s="138">
        <f ca="1">OFFSET('Caja Bar'!E$1,$B813,($A813-1)*9+4,1,1)</f>
        <v>0</v>
      </c>
    </row>
    <row r="814" spans="1:7" x14ac:dyDescent="0.25">
      <c r="A814" s="26">
        <v>31</v>
      </c>
      <c r="B814" s="144">
        <v>12</v>
      </c>
      <c r="C814" s="16">
        <f t="shared" si="13"/>
        <v>44227</v>
      </c>
      <c r="D814" s="136">
        <f ca="1">OFFSET('Caja Bar'!B$1,$B814,($A814-1)*9+4,1,1)</f>
        <v>0</v>
      </c>
      <c r="E814" s="137">
        <f ca="1">OFFSET('Caja Bar'!C$1,$B814,($A814-1)*9+4,1,1)</f>
        <v>0</v>
      </c>
      <c r="F814" s="137">
        <f ca="1">OFFSET('Caja Bar'!D$1,$B814,($A814-1)*9+4,1,1)</f>
        <v>0</v>
      </c>
      <c r="G814" s="138">
        <f ca="1">OFFSET('Caja Bar'!E$1,$B814,($A814-1)*9+4,1,1)</f>
        <v>0</v>
      </c>
    </row>
    <row r="815" spans="1:7" x14ac:dyDescent="0.25">
      <c r="A815" s="26">
        <v>31</v>
      </c>
      <c r="B815" s="144">
        <v>13</v>
      </c>
      <c r="C815" s="16">
        <f t="shared" si="13"/>
        <v>44227</v>
      </c>
      <c r="D815" s="136">
        <f ca="1">OFFSET('Caja Bar'!B$1,$B815,($A815-1)*9+4,1,1)</f>
        <v>0</v>
      </c>
      <c r="E815" s="137">
        <f ca="1">OFFSET('Caja Bar'!C$1,$B815,($A815-1)*9+4,1,1)</f>
        <v>0</v>
      </c>
      <c r="F815" s="137">
        <f ca="1">OFFSET('Caja Bar'!D$1,$B815,($A815-1)*9+4,1,1)</f>
        <v>0</v>
      </c>
      <c r="G815" s="138">
        <f ca="1">OFFSET('Caja Bar'!E$1,$B815,($A815-1)*9+4,1,1)</f>
        <v>0</v>
      </c>
    </row>
    <row r="816" spans="1:7" x14ac:dyDescent="0.25">
      <c r="A816" s="26">
        <v>31</v>
      </c>
      <c r="B816" s="144">
        <v>14</v>
      </c>
      <c r="C816" s="16">
        <f t="shared" si="13"/>
        <v>44227</v>
      </c>
      <c r="D816" s="136">
        <f ca="1">OFFSET('Caja Bar'!B$1,$B816,($A816-1)*9+4,1,1)</f>
        <v>0</v>
      </c>
      <c r="E816" s="137">
        <f ca="1">OFFSET('Caja Bar'!C$1,$B816,($A816-1)*9+4,1,1)</f>
        <v>0</v>
      </c>
      <c r="F816" s="137">
        <f ca="1">OFFSET('Caja Bar'!D$1,$B816,($A816-1)*9+4,1,1)</f>
        <v>0</v>
      </c>
      <c r="G816" s="138">
        <f ca="1">OFFSET('Caja Bar'!E$1,$B816,($A816-1)*9+4,1,1)</f>
        <v>0</v>
      </c>
    </row>
    <row r="817" spans="1:7" x14ac:dyDescent="0.25">
      <c r="A817" s="26">
        <v>31</v>
      </c>
      <c r="B817" s="144">
        <v>15</v>
      </c>
      <c r="C817" s="16">
        <f t="shared" si="13"/>
        <v>44227</v>
      </c>
      <c r="D817" s="136">
        <f ca="1">OFFSET('Caja Bar'!B$1,$B817,($A817-1)*9+4,1,1)</f>
        <v>0</v>
      </c>
      <c r="E817" s="137">
        <f ca="1">OFFSET('Caja Bar'!C$1,$B817,($A817-1)*9+4,1,1)</f>
        <v>0</v>
      </c>
      <c r="F817" s="137">
        <f ca="1">OFFSET('Caja Bar'!D$1,$B817,($A817-1)*9+4,1,1)</f>
        <v>0</v>
      </c>
      <c r="G817" s="138">
        <f ca="1">OFFSET('Caja Bar'!E$1,$B817,($A817-1)*9+4,1,1)</f>
        <v>0</v>
      </c>
    </row>
    <row r="818" spans="1:7" x14ac:dyDescent="0.25">
      <c r="A818" s="26">
        <v>31</v>
      </c>
      <c r="B818" s="144">
        <v>16</v>
      </c>
      <c r="C818" s="16">
        <f t="shared" si="13"/>
        <v>44227</v>
      </c>
      <c r="D818" s="136">
        <f ca="1">OFFSET('Caja Bar'!B$1,$B818,($A818-1)*9+4,1,1)</f>
        <v>0</v>
      </c>
      <c r="E818" s="137">
        <f ca="1">OFFSET('Caja Bar'!C$1,$B818,($A818-1)*9+4,1,1)</f>
        <v>0</v>
      </c>
      <c r="F818" s="137">
        <f ca="1">OFFSET('Caja Bar'!D$1,$B818,($A818-1)*9+4,1,1)</f>
        <v>0</v>
      </c>
      <c r="G818" s="138">
        <f ca="1">OFFSET('Caja Bar'!E$1,$B818,($A818-1)*9+4,1,1)</f>
        <v>0</v>
      </c>
    </row>
    <row r="819" spans="1:7" x14ac:dyDescent="0.25">
      <c r="A819" s="26">
        <v>31</v>
      </c>
      <c r="B819" s="144">
        <v>17</v>
      </c>
      <c r="C819" s="16">
        <f t="shared" si="13"/>
        <v>44227</v>
      </c>
      <c r="D819" s="136">
        <f ca="1">OFFSET('Caja Bar'!B$1,$B819,($A819-1)*9+4,1,1)</f>
        <v>0</v>
      </c>
      <c r="E819" s="137">
        <f ca="1">OFFSET('Caja Bar'!C$1,$B819,($A819-1)*9+4,1,1)</f>
        <v>0</v>
      </c>
      <c r="F819" s="137">
        <f ca="1">OFFSET('Caja Bar'!D$1,$B819,($A819-1)*9+4,1,1)</f>
        <v>0</v>
      </c>
      <c r="G819" s="138">
        <f ca="1">OFFSET('Caja Bar'!E$1,$B819,($A819-1)*9+4,1,1)</f>
        <v>0</v>
      </c>
    </row>
    <row r="820" spans="1:7" x14ac:dyDescent="0.25">
      <c r="A820" s="26">
        <v>31</v>
      </c>
      <c r="B820" s="144">
        <v>18</v>
      </c>
      <c r="C820" s="16">
        <f t="shared" si="13"/>
        <v>44227</v>
      </c>
      <c r="D820" s="136">
        <f ca="1">OFFSET('Caja Bar'!B$1,$B820,($A820-1)*9+4,1,1)</f>
        <v>0</v>
      </c>
      <c r="E820" s="137">
        <f ca="1">OFFSET('Caja Bar'!C$1,$B820,($A820-1)*9+4,1,1)</f>
        <v>0</v>
      </c>
      <c r="F820" s="137">
        <f ca="1">OFFSET('Caja Bar'!D$1,$B820,($A820-1)*9+4,1,1)</f>
        <v>0</v>
      </c>
      <c r="G820" s="138">
        <f ca="1">OFFSET('Caja Bar'!E$1,$B820,($A820-1)*9+4,1,1)</f>
        <v>0</v>
      </c>
    </row>
    <row r="821" spans="1:7" x14ac:dyDescent="0.25">
      <c r="A821" s="26">
        <v>31</v>
      </c>
      <c r="B821" s="144">
        <v>19</v>
      </c>
      <c r="C821" s="16">
        <f t="shared" si="13"/>
        <v>44227</v>
      </c>
      <c r="D821" s="136">
        <f ca="1">OFFSET('Caja Bar'!B$1,$B821,($A821-1)*9+4,1,1)</f>
        <v>0</v>
      </c>
      <c r="E821" s="137">
        <f ca="1">OFFSET('Caja Bar'!C$1,$B821,($A821-1)*9+4,1,1)</f>
        <v>0</v>
      </c>
      <c r="F821" s="137">
        <f ca="1">OFFSET('Caja Bar'!D$1,$B821,($A821-1)*9+4,1,1)</f>
        <v>0</v>
      </c>
      <c r="G821" s="138">
        <f ca="1">OFFSET('Caja Bar'!E$1,$B821,($A821-1)*9+4,1,1)</f>
        <v>0</v>
      </c>
    </row>
    <row r="822" spans="1:7" x14ac:dyDescent="0.25">
      <c r="A822" s="26">
        <v>31</v>
      </c>
      <c r="B822" s="144">
        <v>20</v>
      </c>
      <c r="C822" s="16">
        <f t="shared" si="13"/>
        <v>44227</v>
      </c>
      <c r="D822" s="136">
        <f ca="1">OFFSET('Caja Bar'!B$1,$B822,($A822-1)*9+4,1,1)</f>
        <v>0</v>
      </c>
      <c r="E822" s="137">
        <f ca="1">OFFSET('Caja Bar'!C$1,$B822,($A822-1)*9+4,1,1)</f>
        <v>0</v>
      </c>
      <c r="F822" s="137">
        <f ca="1">OFFSET('Caja Bar'!D$1,$B822,($A822-1)*9+4,1,1)</f>
        <v>0</v>
      </c>
      <c r="G822" s="138">
        <f ca="1">OFFSET('Caja Bar'!E$1,$B822,($A822-1)*9+4,1,1)</f>
        <v>0</v>
      </c>
    </row>
    <row r="823" spans="1:7" x14ac:dyDescent="0.25">
      <c r="A823" s="26">
        <v>31</v>
      </c>
      <c r="B823" s="144">
        <v>21</v>
      </c>
      <c r="C823" s="16">
        <f t="shared" si="13"/>
        <v>44227</v>
      </c>
      <c r="D823" s="136">
        <f ca="1">OFFSET('Caja Bar'!B$1,$B823,($A823-1)*9+4,1,1)</f>
        <v>0</v>
      </c>
      <c r="E823" s="137">
        <f ca="1">OFFSET('Caja Bar'!C$1,$B823,($A823-1)*9+4,1,1)</f>
        <v>0</v>
      </c>
      <c r="F823" s="137">
        <f ca="1">OFFSET('Caja Bar'!D$1,$B823,($A823-1)*9+4,1,1)</f>
        <v>0</v>
      </c>
      <c r="G823" s="138">
        <f ca="1">OFFSET('Caja Bar'!E$1,$B823,($A823-1)*9+4,1,1)</f>
        <v>0</v>
      </c>
    </row>
    <row r="824" spans="1:7" x14ac:dyDescent="0.25">
      <c r="A824" s="26">
        <v>31</v>
      </c>
      <c r="B824" s="144">
        <v>22</v>
      </c>
      <c r="C824" s="16">
        <f t="shared" si="13"/>
        <v>44227</v>
      </c>
      <c r="D824" s="136">
        <f ca="1">OFFSET('Caja Bar'!B$1,$B824,($A824-1)*9+4,1,1)</f>
        <v>0</v>
      </c>
      <c r="E824" s="137">
        <f ca="1">OFFSET('Caja Bar'!C$1,$B824,($A824-1)*9+4,1,1)</f>
        <v>0</v>
      </c>
      <c r="F824" s="137">
        <f ca="1">OFFSET('Caja Bar'!D$1,$B824,($A824-1)*9+4,1,1)</f>
        <v>0</v>
      </c>
      <c r="G824" s="138">
        <f ca="1">OFFSET('Caja Bar'!E$1,$B824,($A824-1)*9+4,1,1)</f>
        <v>0</v>
      </c>
    </row>
    <row r="825" spans="1:7" x14ac:dyDescent="0.25">
      <c r="A825" s="26">
        <v>31</v>
      </c>
      <c r="B825" s="144">
        <v>23</v>
      </c>
      <c r="C825" s="16">
        <f t="shared" si="13"/>
        <v>44227</v>
      </c>
      <c r="D825" s="136">
        <f ca="1">OFFSET('Caja Bar'!B$1,$B825,($A825-1)*9+4,1,1)</f>
        <v>0</v>
      </c>
      <c r="E825" s="137">
        <f ca="1">OFFSET('Caja Bar'!C$1,$B825,($A825-1)*9+4,1,1)</f>
        <v>0</v>
      </c>
      <c r="F825" s="137">
        <f ca="1">OFFSET('Caja Bar'!D$1,$B825,($A825-1)*9+4,1,1)</f>
        <v>0</v>
      </c>
      <c r="G825" s="138">
        <f ca="1">OFFSET('Caja Bar'!E$1,$B825,($A825-1)*9+4,1,1)</f>
        <v>0</v>
      </c>
    </row>
    <row r="826" spans="1:7" x14ac:dyDescent="0.25">
      <c r="A826" s="26">
        <v>31</v>
      </c>
      <c r="B826" s="144">
        <v>24</v>
      </c>
      <c r="C826" s="16">
        <f t="shared" si="13"/>
        <v>44227</v>
      </c>
      <c r="D826" s="136">
        <f ca="1">OFFSET('Caja Bar'!B$1,$B826,($A826-1)*9+4,1,1)</f>
        <v>0</v>
      </c>
      <c r="E826" s="137">
        <f ca="1">OFFSET('Caja Bar'!C$1,$B826,($A826-1)*9+4,1,1)</f>
        <v>0</v>
      </c>
      <c r="F826" s="137">
        <f ca="1">OFFSET('Caja Bar'!D$1,$B826,($A826-1)*9+4,1,1)</f>
        <v>0</v>
      </c>
      <c r="G826" s="138">
        <f ca="1">OFFSET('Caja Bar'!E$1,$B826,($A826-1)*9+4,1,1)</f>
        <v>0</v>
      </c>
    </row>
    <row r="827" spans="1:7" x14ac:dyDescent="0.25">
      <c r="A827" s="26">
        <v>31</v>
      </c>
      <c r="B827" s="144">
        <v>25</v>
      </c>
      <c r="C827" s="16">
        <f t="shared" si="13"/>
        <v>44227</v>
      </c>
      <c r="D827" s="136">
        <f ca="1">OFFSET('Caja Bar'!B$1,$B827,($A827-1)*9+4,1,1)</f>
        <v>0</v>
      </c>
      <c r="E827" s="137">
        <f ca="1">OFFSET('Caja Bar'!C$1,$B827,($A827-1)*9+4,1,1)</f>
        <v>0</v>
      </c>
      <c r="F827" s="137">
        <f ca="1">OFFSET('Caja Bar'!D$1,$B827,($A827-1)*9+4,1,1)</f>
        <v>0</v>
      </c>
      <c r="G827" s="138">
        <f ca="1">OFFSET('Caja Bar'!E$1,$B827,($A827-1)*9+4,1,1)</f>
        <v>0</v>
      </c>
    </row>
    <row r="828" spans="1:7" x14ac:dyDescent="0.25">
      <c r="A828" s="26">
        <v>31</v>
      </c>
      <c r="B828" s="144">
        <v>26</v>
      </c>
      <c r="C828" s="16">
        <f t="shared" si="13"/>
        <v>44227</v>
      </c>
      <c r="D828" s="136">
        <f ca="1">OFFSET('Caja Bar'!B$1,$B828,($A828-1)*9+4,1,1)</f>
        <v>0</v>
      </c>
      <c r="E828" s="137">
        <f ca="1">OFFSET('Caja Bar'!C$1,$B828,($A828-1)*9+4,1,1)</f>
        <v>0</v>
      </c>
      <c r="F828" s="137">
        <f ca="1">OFFSET('Caja Bar'!D$1,$B828,($A828-1)*9+4,1,1)</f>
        <v>0</v>
      </c>
      <c r="G828" s="138">
        <f ca="1">OFFSET('Caja Bar'!E$1,$B828,($A828-1)*9+4,1,1)</f>
        <v>0</v>
      </c>
    </row>
    <row r="829" spans="1:7" x14ac:dyDescent="0.25">
      <c r="A829" s="26">
        <v>31</v>
      </c>
      <c r="B829" s="144">
        <v>27</v>
      </c>
      <c r="C829" s="16">
        <f t="shared" si="13"/>
        <v>44227</v>
      </c>
      <c r="D829" s="136">
        <f ca="1">OFFSET('Caja Bar'!B$1,$B829,($A829-1)*9+4,1,1)</f>
        <v>0</v>
      </c>
      <c r="E829" s="137">
        <f ca="1">OFFSET('Caja Bar'!C$1,$B829,($A829-1)*9+4,1,1)</f>
        <v>0</v>
      </c>
      <c r="F829" s="137">
        <f ca="1">OFFSET('Caja Bar'!D$1,$B829,($A829-1)*9+4,1,1)</f>
        <v>0</v>
      </c>
      <c r="G829" s="138">
        <f ca="1">OFFSET('Caja Bar'!E$1,$B829,($A829-1)*9+4,1,1)</f>
        <v>0</v>
      </c>
    </row>
    <row r="830" spans="1:7" x14ac:dyDescent="0.25">
      <c r="A830" s="26">
        <v>31</v>
      </c>
      <c r="B830" s="144">
        <v>28</v>
      </c>
      <c r="C830" s="16">
        <f t="shared" si="13"/>
        <v>44227</v>
      </c>
      <c r="D830" s="136">
        <f ca="1">OFFSET('Caja Bar'!B$1,$B830,($A830-1)*9+4,1,1)</f>
        <v>0</v>
      </c>
      <c r="E830" s="137">
        <f ca="1">OFFSET('Caja Bar'!C$1,$B830,($A830-1)*9+4,1,1)</f>
        <v>0</v>
      </c>
      <c r="F830" s="137">
        <f ca="1">OFFSET('Caja Bar'!D$1,$B830,($A830-1)*9+4,1,1)</f>
        <v>0</v>
      </c>
      <c r="G830" s="138">
        <f ca="1">OFFSET('Caja Bar'!E$1,$B830,($A830-1)*9+4,1,1)</f>
        <v>0</v>
      </c>
    </row>
    <row r="831" spans="1:7" x14ac:dyDescent="0.25">
      <c r="A831" s="26">
        <v>31</v>
      </c>
      <c r="B831" s="144">
        <v>29</v>
      </c>
      <c r="C831" s="16">
        <f t="shared" ref="C831:C838" si="14">+C804+1</f>
        <v>44227</v>
      </c>
      <c r="D831" s="136">
        <f ca="1">OFFSET('Caja Bar'!B$1,$B831,($A831-1)*9+4,1,1)</f>
        <v>0</v>
      </c>
      <c r="E831" s="137">
        <f ca="1">OFFSET('Caja Bar'!C$1,$B831,($A831-1)*9+4,1,1)</f>
        <v>0</v>
      </c>
      <c r="F831" s="137">
        <f ca="1">OFFSET('Caja Bar'!D$1,$B831,($A831-1)*9+4,1,1)</f>
        <v>0</v>
      </c>
      <c r="G831" s="138">
        <f ca="1">OFFSET('Caja Bar'!E$1,$B831,($A831-1)*9+4,1,1)</f>
        <v>0</v>
      </c>
    </row>
    <row r="832" spans="1:7" x14ac:dyDescent="0.25">
      <c r="A832" s="26">
        <v>31</v>
      </c>
      <c r="B832" s="144">
        <v>30</v>
      </c>
      <c r="C832" s="16">
        <f t="shared" si="14"/>
        <v>44227</v>
      </c>
      <c r="D832" s="136">
        <f ca="1">OFFSET('Caja Bar'!B$1,$B832,($A832-1)*9+4,1,1)</f>
        <v>0</v>
      </c>
      <c r="E832" s="137">
        <f ca="1">OFFSET('Caja Bar'!C$1,$B832,($A832-1)*9+4,1,1)</f>
        <v>0</v>
      </c>
      <c r="F832" s="137">
        <f ca="1">OFFSET('Caja Bar'!D$1,$B832,($A832-1)*9+4,1,1)</f>
        <v>0</v>
      </c>
      <c r="G832" s="138">
        <f ca="1">OFFSET('Caja Bar'!E$1,$B832,($A832-1)*9+4,1,1)</f>
        <v>0</v>
      </c>
    </row>
    <row r="833" spans="1:7" x14ac:dyDescent="0.25">
      <c r="A833" s="26">
        <v>31</v>
      </c>
      <c r="B833" s="144">
        <v>31</v>
      </c>
      <c r="C833" s="16">
        <f t="shared" si="14"/>
        <v>44227</v>
      </c>
      <c r="D833" s="136">
        <f ca="1">OFFSET('Caja Bar'!B$1,$B833,($A833-1)*9+4,1,1)</f>
        <v>0</v>
      </c>
      <c r="E833" s="137">
        <f ca="1">OFFSET('Caja Bar'!C$1,$B833,($A833-1)*9+4,1,1)</f>
        <v>0</v>
      </c>
      <c r="F833" s="137">
        <f ca="1">OFFSET('Caja Bar'!D$1,$B833,($A833-1)*9+4,1,1)</f>
        <v>0</v>
      </c>
      <c r="G833" s="138">
        <f ca="1">OFFSET('Caja Bar'!E$1,$B833,($A833-1)*9+4,1,1)</f>
        <v>0</v>
      </c>
    </row>
    <row r="834" spans="1:7" x14ac:dyDescent="0.25">
      <c r="A834" s="26">
        <v>31</v>
      </c>
      <c r="B834" s="144">
        <v>32</v>
      </c>
      <c r="C834" s="16">
        <f t="shared" si="14"/>
        <v>44227</v>
      </c>
      <c r="D834" s="136">
        <f ca="1">OFFSET('Caja Bar'!B$1,$B834,($A834-1)*9+4,1,1)</f>
        <v>0</v>
      </c>
      <c r="E834" s="137">
        <f ca="1">OFFSET('Caja Bar'!C$1,$B834,($A834-1)*9+4,1,1)</f>
        <v>0</v>
      </c>
      <c r="F834" s="137">
        <f ca="1">OFFSET('Caja Bar'!D$1,$B834,($A834-1)*9+4,1,1)</f>
        <v>0</v>
      </c>
      <c r="G834" s="138">
        <f ca="1">OFFSET('Caja Bar'!E$1,$B834,($A834-1)*9+4,1,1)</f>
        <v>0</v>
      </c>
    </row>
    <row r="835" spans="1:7" x14ac:dyDescent="0.25">
      <c r="A835" s="26">
        <v>31</v>
      </c>
      <c r="B835" s="144">
        <v>33</v>
      </c>
      <c r="C835" s="16">
        <f t="shared" si="14"/>
        <v>44227</v>
      </c>
      <c r="D835" s="136">
        <f ca="1">OFFSET('Caja Bar'!B$1,$B835,($A835-1)*9+4,1,1)</f>
        <v>0</v>
      </c>
      <c r="E835" s="137">
        <f ca="1">OFFSET('Caja Bar'!C$1,$B835,($A835-1)*9+4,1,1)</f>
        <v>0</v>
      </c>
      <c r="F835" s="137">
        <f ca="1">OFFSET('Caja Bar'!D$1,$B835,($A835-1)*9+4,1,1)</f>
        <v>0</v>
      </c>
      <c r="G835" s="138">
        <f ca="1">OFFSET('Caja Bar'!E$1,$B835,($A835-1)*9+4,1,1)</f>
        <v>0</v>
      </c>
    </row>
    <row r="836" spans="1:7" x14ac:dyDescent="0.25">
      <c r="A836" s="26">
        <v>31</v>
      </c>
      <c r="B836" s="144">
        <v>34</v>
      </c>
      <c r="C836" s="16">
        <f t="shared" si="14"/>
        <v>44227</v>
      </c>
      <c r="D836" s="136">
        <f ca="1">OFFSET('Caja Bar'!B$1,$B836,($A836-1)*9+4,1,1)</f>
        <v>0</v>
      </c>
      <c r="E836" s="137">
        <f ca="1">OFFSET('Caja Bar'!C$1,$B836,($A836-1)*9+4,1,1)</f>
        <v>0</v>
      </c>
      <c r="F836" s="137">
        <f ca="1">OFFSET('Caja Bar'!D$1,$B836,($A836-1)*9+4,1,1)</f>
        <v>0</v>
      </c>
      <c r="G836" s="138">
        <f ca="1">OFFSET('Caja Bar'!E$1,$B836,($A836-1)*9+4,1,1)</f>
        <v>0</v>
      </c>
    </row>
    <row r="837" spans="1:7" x14ac:dyDescent="0.25">
      <c r="A837" s="26">
        <v>31</v>
      </c>
      <c r="B837" s="144">
        <v>35</v>
      </c>
      <c r="C837" s="16">
        <f t="shared" si="14"/>
        <v>44227</v>
      </c>
      <c r="D837" s="136">
        <f ca="1">OFFSET('Caja Bar'!B$1,$B837,($A837-1)*9+4,1,1)</f>
        <v>0</v>
      </c>
      <c r="E837" s="137">
        <f ca="1">OFFSET('Caja Bar'!C$1,$B837,($A837-1)*9+4,1,1)</f>
        <v>0</v>
      </c>
      <c r="F837" s="137">
        <f ca="1">OFFSET('Caja Bar'!D$1,$B837,($A837-1)*9+4,1,1)</f>
        <v>0</v>
      </c>
      <c r="G837" s="138">
        <f ca="1">OFFSET('Caja Bar'!E$1,$B837,($A837-1)*9+4,1,1)</f>
        <v>0</v>
      </c>
    </row>
    <row r="838" spans="1:7" x14ac:dyDescent="0.25">
      <c r="A838" s="26">
        <v>31</v>
      </c>
      <c r="B838" s="144">
        <v>36</v>
      </c>
      <c r="C838" s="16">
        <f t="shared" si="14"/>
        <v>44227</v>
      </c>
      <c r="D838" s="136">
        <f ca="1">OFFSET('Caja Bar'!B$1,$B838,($A838-1)*9+4,1,1)</f>
        <v>0</v>
      </c>
      <c r="E838" s="137">
        <f ca="1">OFFSET('Caja Bar'!C$1,$B838,($A838-1)*9+4,1,1)</f>
        <v>0</v>
      </c>
      <c r="F838" s="137">
        <f ca="1">OFFSET('Caja Bar'!D$1,$B838,($A838-1)*9+4,1,1)</f>
        <v>0</v>
      </c>
      <c r="G838" s="138">
        <f ca="1">OFFSET('Caja Bar'!E$1,$B838,($A838-1)*9+4,1,1)</f>
        <v>0</v>
      </c>
    </row>
  </sheetData>
  <sheetProtection password="B709" sheet="1" objects="1" scenarios="1" sort="0" autoFilter="0"/>
  <autoFilter ref="A1:G838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E623"/>
  <sheetViews>
    <sheetView topLeftCell="A3" workbookViewId="0">
      <selection activeCell="D5" sqref="D5"/>
    </sheetView>
  </sheetViews>
  <sheetFormatPr baseColWidth="10" defaultRowHeight="15" x14ac:dyDescent="0.25"/>
  <cols>
    <col min="1" max="1" width="1.7109375" style="26" customWidth="1"/>
    <col min="2" max="2" width="1.85546875" style="26" customWidth="1"/>
    <col min="4" max="4" width="35.28515625" customWidth="1"/>
    <col min="5" max="5" width="13.28515625" customWidth="1"/>
  </cols>
  <sheetData>
    <row r="1" spans="1:5" ht="15.75" thickBot="1" x14ac:dyDescent="0.3">
      <c r="C1" s="21" t="s">
        <v>67</v>
      </c>
      <c r="D1" s="19">
        <f ca="1">SUM(E:E)</f>
        <v>0</v>
      </c>
      <c r="E1" s="20"/>
    </row>
    <row r="3" spans="1:5" x14ac:dyDescent="0.25">
      <c r="A3" s="26" t="s">
        <v>59</v>
      </c>
      <c r="B3" s="26" t="s">
        <v>55</v>
      </c>
      <c r="C3" s="22" t="s">
        <v>60</v>
      </c>
      <c r="D3" s="22" t="s">
        <v>61</v>
      </c>
      <c r="E3" s="23" t="s">
        <v>62</v>
      </c>
    </row>
    <row r="4" spans="1:5" x14ac:dyDescent="0.25">
      <c r="A4" s="26">
        <v>1</v>
      </c>
      <c r="B4" s="26">
        <v>42</v>
      </c>
      <c r="C4" s="24">
        <f>'Caja Bar'!H2</f>
        <v>44197</v>
      </c>
      <c r="D4" s="139" t="str">
        <f ca="1">OFFSET('Caja Bar'!$A$1,+$B4,+$A4*9-4)</f>
        <v>FACT. Nº 9843-00000011</v>
      </c>
      <c r="E4" s="140">
        <f ca="1">OFFSET('Caja Bar'!$A$1,$B4,+$A4*9-1)</f>
        <v>0</v>
      </c>
    </row>
    <row r="5" spans="1:5" x14ac:dyDescent="0.25">
      <c r="A5" s="26">
        <v>1</v>
      </c>
      <c r="B5" s="26">
        <v>43</v>
      </c>
      <c r="C5" s="24">
        <f>C4</f>
        <v>44197</v>
      </c>
      <c r="D5" s="139">
        <f ca="1">OFFSET('Caja Bar'!$A$1,+$B5,+$A5*9-4)</f>
        <v>0</v>
      </c>
      <c r="E5" s="140">
        <f ca="1">OFFSET('Caja Bar'!$A$1,$B5,+$A5*9-1)</f>
        <v>0</v>
      </c>
    </row>
    <row r="6" spans="1:5" x14ac:dyDescent="0.25">
      <c r="A6" s="26">
        <v>1</v>
      </c>
      <c r="B6" s="26">
        <v>44</v>
      </c>
      <c r="C6" s="24">
        <f t="shared" ref="C6:C23" si="0">C5</f>
        <v>44197</v>
      </c>
      <c r="D6" s="139">
        <f ca="1">OFFSET('Caja Bar'!$A$1,+$B6,+$A6*9-4)</f>
        <v>0</v>
      </c>
      <c r="E6" s="140">
        <f ca="1">OFFSET('Caja Bar'!$A$1,$B6,+$A6*9-1)</f>
        <v>0</v>
      </c>
    </row>
    <row r="7" spans="1:5" x14ac:dyDescent="0.25">
      <c r="A7" s="26">
        <v>1</v>
      </c>
      <c r="B7" s="26">
        <v>45</v>
      </c>
      <c r="C7" s="24">
        <f t="shared" si="0"/>
        <v>44197</v>
      </c>
      <c r="D7" s="139">
        <f ca="1">OFFSET('Caja Bar'!$A$1,+$B7,+$A7*9-4)</f>
        <v>0</v>
      </c>
      <c r="E7" s="140">
        <f ca="1">OFFSET('Caja Bar'!$A$1,$B7,+$A7*9-1)</f>
        <v>0</v>
      </c>
    </row>
    <row r="8" spans="1:5" x14ac:dyDescent="0.25">
      <c r="A8" s="26">
        <v>1</v>
      </c>
      <c r="B8" s="26">
        <v>46</v>
      </c>
      <c r="C8" s="24">
        <f t="shared" si="0"/>
        <v>44197</v>
      </c>
      <c r="D8" s="139">
        <f ca="1">OFFSET('Caja Bar'!$A$1,+$B8,+$A8*9-4)</f>
        <v>0</v>
      </c>
      <c r="E8" s="140">
        <f ca="1">OFFSET('Caja Bar'!$A$1,$B8,+$A8*9-1)</f>
        <v>0</v>
      </c>
    </row>
    <row r="9" spans="1:5" x14ac:dyDescent="0.25">
      <c r="A9" s="26">
        <v>1</v>
      </c>
      <c r="B9" s="26">
        <v>47</v>
      </c>
      <c r="C9" s="24">
        <f t="shared" si="0"/>
        <v>44197</v>
      </c>
      <c r="D9" s="139">
        <f ca="1">OFFSET('Caja Bar'!$A$1,+$B9,+$A9*9-4)</f>
        <v>0</v>
      </c>
      <c r="E9" s="140">
        <f ca="1">OFFSET('Caja Bar'!$A$1,$B9,+$A9*9-1)</f>
        <v>0</v>
      </c>
    </row>
    <row r="10" spans="1:5" x14ac:dyDescent="0.25">
      <c r="A10" s="26">
        <v>1</v>
      </c>
      <c r="B10" s="26">
        <v>48</v>
      </c>
      <c r="C10" s="24">
        <f t="shared" si="0"/>
        <v>44197</v>
      </c>
      <c r="D10" s="139">
        <f ca="1">OFFSET('Caja Bar'!$A$1,+$B10,+$A10*9-4)</f>
        <v>0</v>
      </c>
      <c r="E10" s="140">
        <f ca="1">OFFSET('Caja Bar'!$A$1,$B10,+$A10*9-1)</f>
        <v>0</v>
      </c>
    </row>
    <row r="11" spans="1:5" x14ac:dyDescent="0.25">
      <c r="A11" s="26">
        <v>1</v>
      </c>
      <c r="B11" s="26">
        <v>49</v>
      </c>
      <c r="C11" s="24">
        <f t="shared" si="0"/>
        <v>44197</v>
      </c>
      <c r="D11" s="139">
        <f ca="1">OFFSET('Caja Bar'!$A$1,+$B11,+$A11*9-4)</f>
        <v>0</v>
      </c>
      <c r="E11" s="140">
        <f ca="1">OFFSET('Caja Bar'!$A$1,$B11,+$A11*9-1)</f>
        <v>0</v>
      </c>
    </row>
    <row r="12" spans="1:5" x14ac:dyDescent="0.25">
      <c r="A12" s="26">
        <v>1</v>
      </c>
      <c r="B12" s="26">
        <v>50</v>
      </c>
      <c r="C12" s="24">
        <f t="shared" si="0"/>
        <v>44197</v>
      </c>
      <c r="D12" s="139">
        <f ca="1">OFFSET('Caja Bar'!$A$1,+$B12,+$A12*9-4)</f>
        <v>0</v>
      </c>
      <c r="E12" s="140">
        <f ca="1">OFFSET('Caja Bar'!$A$1,$B12,+$A12*9-1)</f>
        <v>0</v>
      </c>
    </row>
    <row r="13" spans="1:5" x14ac:dyDescent="0.25">
      <c r="A13" s="26">
        <v>1</v>
      </c>
      <c r="B13" s="26">
        <v>51</v>
      </c>
      <c r="C13" s="24">
        <f t="shared" si="0"/>
        <v>44197</v>
      </c>
      <c r="D13" s="139">
        <f ca="1">OFFSET('Caja Bar'!$A$1,+$B13,+$A13*9-4)</f>
        <v>0</v>
      </c>
      <c r="E13" s="140">
        <f ca="1">OFFSET('Caja Bar'!$A$1,$B13,+$A13*9-1)</f>
        <v>0</v>
      </c>
    </row>
    <row r="14" spans="1:5" x14ac:dyDescent="0.25">
      <c r="A14" s="26">
        <v>1</v>
      </c>
      <c r="B14" s="26">
        <v>52</v>
      </c>
      <c r="C14" s="24">
        <f t="shared" si="0"/>
        <v>44197</v>
      </c>
      <c r="D14" s="139">
        <f ca="1">OFFSET('Caja Bar'!$A$1,+$B14,+$A14*9-4)</f>
        <v>0</v>
      </c>
      <c r="E14" s="140">
        <f ca="1">OFFSET('Caja Bar'!$A$1,$B14,+$A14*9-1)</f>
        <v>0</v>
      </c>
    </row>
    <row r="15" spans="1:5" x14ac:dyDescent="0.25">
      <c r="A15" s="26">
        <v>1</v>
      </c>
      <c r="B15" s="26">
        <v>53</v>
      </c>
      <c r="C15" s="24">
        <f t="shared" si="0"/>
        <v>44197</v>
      </c>
      <c r="D15" s="139">
        <f ca="1">OFFSET('Caja Bar'!$A$1,+$B15,+$A15*9-4)</f>
        <v>0</v>
      </c>
      <c r="E15" s="140">
        <f ca="1">OFFSET('Caja Bar'!$A$1,$B15,+$A15*9-1)</f>
        <v>0</v>
      </c>
    </row>
    <row r="16" spans="1:5" x14ac:dyDescent="0.25">
      <c r="A16" s="26">
        <v>1</v>
      </c>
      <c r="B16" s="26">
        <v>54</v>
      </c>
      <c r="C16" s="24">
        <f t="shared" si="0"/>
        <v>44197</v>
      </c>
      <c r="D16" s="139">
        <f ca="1">OFFSET('Caja Bar'!$A$1,+$B16,+$A16*9-4)</f>
        <v>0</v>
      </c>
      <c r="E16" s="140">
        <f ca="1">OFFSET('Caja Bar'!$A$1,$B16,+$A16*9-1)</f>
        <v>0</v>
      </c>
    </row>
    <row r="17" spans="1:5" x14ac:dyDescent="0.25">
      <c r="A17" s="26">
        <v>1</v>
      </c>
      <c r="B17" s="26">
        <v>59</v>
      </c>
      <c r="C17" s="24">
        <f t="shared" si="0"/>
        <v>44197</v>
      </c>
      <c r="D17" s="139">
        <f ca="1">OFFSET('Caja Bar'!$A$1,+$B17,+$A17*9-4)</f>
        <v>0</v>
      </c>
      <c r="E17" s="140">
        <f ca="1">OFFSET('Caja Bar'!$A$1,$B17,+$A17*9-1)</f>
        <v>0</v>
      </c>
    </row>
    <row r="18" spans="1:5" x14ac:dyDescent="0.25">
      <c r="A18" s="26">
        <v>1</v>
      </c>
      <c r="B18" s="26">
        <v>60</v>
      </c>
      <c r="C18" s="24">
        <f t="shared" si="0"/>
        <v>44197</v>
      </c>
      <c r="D18" s="139">
        <f ca="1">OFFSET('Caja Bar'!$A$1,+$B18,+$A18*9-4)</f>
        <v>0</v>
      </c>
      <c r="E18" s="140">
        <f ca="1">OFFSET('Caja Bar'!$A$1,$B18,+$A18*9-1)</f>
        <v>0</v>
      </c>
    </row>
    <row r="19" spans="1:5" x14ac:dyDescent="0.25">
      <c r="A19" s="26">
        <v>1</v>
      </c>
      <c r="B19" s="26">
        <v>61</v>
      </c>
      <c r="C19" s="24">
        <f t="shared" si="0"/>
        <v>44197</v>
      </c>
      <c r="D19" s="139">
        <f ca="1">OFFSET('Caja Bar'!$A$1,+$B19,+$A19*9-4)</f>
        <v>0</v>
      </c>
      <c r="E19" s="140">
        <f ca="1">OFFSET('Caja Bar'!$A$1,$B19,+$A19*9-1)</f>
        <v>0</v>
      </c>
    </row>
    <row r="20" spans="1:5" x14ac:dyDescent="0.25">
      <c r="A20" s="26">
        <v>1</v>
      </c>
      <c r="B20" s="26">
        <v>62</v>
      </c>
      <c r="C20" s="24">
        <f t="shared" si="0"/>
        <v>44197</v>
      </c>
      <c r="D20" s="139">
        <f ca="1">OFFSET('Caja Bar'!$A$1,+$B20,+$A20*9-4)</f>
        <v>0</v>
      </c>
      <c r="E20" s="140">
        <f ca="1">OFFSET('Caja Bar'!$A$1,$B20,+$A20*9-1)</f>
        <v>0</v>
      </c>
    </row>
    <row r="21" spans="1:5" x14ac:dyDescent="0.25">
      <c r="A21" s="26">
        <v>1</v>
      </c>
      <c r="B21" s="26">
        <v>63</v>
      </c>
      <c r="C21" s="24">
        <f t="shared" si="0"/>
        <v>44197</v>
      </c>
      <c r="D21" s="139">
        <f ca="1">OFFSET('Caja Bar'!$A$1,+$B21,+$A21*9-4)</f>
        <v>0</v>
      </c>
      <c r="E21" s="140">
        <f ca="1">OFFSET('Caja Bar'!$A$1,$B21,+$A21*9-1)</f>
        <v>0</v>
      </c>
    </row>
    <row r="22" spans="1:5" x14ac:dyDescent="0.25">
      <c r="A22" s="26">
        <v>1</v>
      </c>
      <c r="B22" s="26">
        <v>64</v>
      </c>
      <c r="C22" s="24">
        <f t="shared" si="0"/>
        <v>44197</v>
      </c>
      <c r="D22" s="139">
        <f ca="1">OFFSET('Caja Bar'!$A$1,+$B22,+$A22*9-4)</f>
        <v>0</v>
      </c>
      <c r="E22" s="140">
        <f ca="1">OFFSET('Caja Bar'!$A$1,$B22,+$A22*9-1)</f>
        <v>0</v>
      </c>
    </row>
    <row r="23" spans="1:5" x14ac:dyDescent="0.25">
      <c r="A23" s="26">
        <v>1</v>
      </c>
      <c r="B23" s="26">
        <v>65</v>
      </c>
      <c r="C23" s="24">
        <f t="shared" si="0"/>
        <v>44197</v>
      </c>
      <c r="D23" s="139">
        <f ca="1">OFFSET('Caja Bar'!$A$1,+$B23,+$A23*9-4)</f>
        <v>0</v>
      </c>
      <c r="E23" s="140">
        <f ca="1">OFFSET('Caja Bar'!$A$1,$B23,+$A23*9-1)</f>
        <v>0</v>
      </c>
    </row>
    <row r="24" spans="1:5" x14ac:dyDescent="0.25">
      <c r="A24" s="26">
        <v>2</v>
      </c>
      <c r="B24" s="26">
        <v>42</v>
      </c>
      <c r="C24" s="24">
        <f>+C4+1</f>
        <v>44198</v>
      </c>
      <c r="D24" s="139">
        <f ca="1">OFFSET('Caja Bar'!$A$1,+$B24,+$A24*9-4)</f>
        <v>0</v>
      </c>
      <c r="E24" s="140">
        <f ca="1">OFFSET('Caja Bar'!$A$1,$B24,+$A24*9-1)</f>
        <v>0</v>
      </c>
    </row>
    <row r="25" spans="1:5" x14ac:dyDescent="0.25">
      <c r="A25" s="26">
        <v>2</v>
      </c>
      <c r="B25" s="26">
        <v>43</v>
      </c>
      <c r="C25" s="24">
        <f t="shared" ref="C25:C88" si="1">+C5+1</f>
        <v>44198</v>
      </c>
      <c r="D25" s="139">
        <f ca="1">OFFSET('Caja Bar'!$A$1,+$B25,+$A25*9-4)</f>
        <v>0</v>
      </c>
      <c r="E25" s="140">
        <f ca="1">OFFSET('Caja Bar'!$A$1,$B25,+$A25*9-1)</f>
        <v>0</v>
      </c>
    </row>
    <row r="26" spans="1:5" x14ac:dyDescent="0.25">
      <c r="A26" s="26">
        <v>2</v>
      </c>
      <c r="B26" s="26">
        <v>44</v>
      </c>
      <c r="C26" s="24">
        <f t="shared" si="1"/>
        <v>44198</v>
      </c>
      <c r="D26" s="139">
        <f ca="1">OFFSET('Caja Bar'!$A$1,+$B26,+$A26*9-4)</f>
        <v>0</v>
      </c>
      <c r="E26" s="140">
        <f ca="1">OFFSET('Caja Bar'!$A$1,$B26,+$A26*9-1)</f>
        <v>0</v>
      </c>
    </row>
    <row r="27" spans="1:5" x14ac:dyDescent="0.25">
      <c r="A27" s="26">
        <v>2</v>
      </c>
      <c r="B27" s="26">
        <v>45</v>
      </c>
      <c r="C27" s="24">
        <f t="shared" si="1"/>
        <v>44198</v>
      </c>
      <c r="D27" s="139">
        <f ca="1">OFFSET('Caja Bar'!$A$1,+$B27,+$A27*9-4)</f>
        <v>0</v>
      </c>
      <c r="E27" s="140">
        <f ca="1">OFFSET('Caja Bar'!$A$1,$B27,+$A27*9-1)</f>
        <v>0</v>
      </c>
    </row>
    <row r="28" spans="1:5" x14ac:dyDescent="0.25">
      <c r="A28" s="26">
        <v>2</v>
      </c>
      <c r="B28" s="26">
        <v>46</v>
      </c>
      <c r="C28" s="24">
        <f t="shared" si="1"/>
        <v>44198</v>
      </c>
      <c r="D28" s="139">
        <f ca="1">OFFSET('Caja Bar'!$A$1,+$B28,+$A28*9-4)</f>
        <v>0</v>
      </c>
      <c r="E28" s="140">
        <f ca="1">OFFSET('Caja Bar'!$A$1,$B28,+$A28*9-1)</f>
        <v>0</v>
      </c>
    </row>
    <row r="29" spans="1:5" x14ac:dyDescent="0.25">
      <c r="A29" s="26">
        <v>2</v>
      </c>
      <c r="B29" s="26">
        <v>47</v>
      </c>
      <c r="C29" s="24">
        <f t="shared" si="1"/>
        <v>44198</v>
      </c>
      <c r="D29" s="139">
        <f ca="1">OFFSET('Caja Bar'!$A$1,+$B29,+$A29*9-4)</f>
        <v>0</v>
      </c>
      <c r="E29" s="140">
        <f ca="1">OFFSET('Caja Bar'!$A$1,$B29,+$A29*9-1)</f>
        <v>0</v>
      </c>
    </row>
    <row r="30" spans="1:5" x14ac:dyDescent="0.25">
      <c r="A30" s="26">
        <v>2</v>
      </c>
      <c r="B30" s="26">
        <v>48</v>
      </c>
      <c r="C30" s="24">
        <f t="shared" si="1"/>
        <v>44198</v>
      </c>
      <c r="D30" s="139">
        <f ca="1">OFFSET('Caja Bar'!$A$1,+$B30,+$A30*9-4)</f>
        <v>0</v>
      </c>
      <c r="E30" s="140">
        <f ca="1">OFFSET('Caja Bar'!$A$1,$B30,+$A30*9-1)</f>
        <v>0</v>
      </c>
    </row>
    <row r="31" spans="1:5" x14ac:dyDescent="0.25">
      <c r="A31" s="26">
        <v>2</v>
      </c>
      <c r="B31" s="26">
        <v>49</v>
      </c>
      <c r="C31" s="24">
        <f t="shared" si="1"/>
        <v>44198</v>
      </c>
      <c r="D31" s="139">
        <f ca="1">OFFSET('Caja Bar'!$A$1,+$B31,+$A31*9-4)</f>
        <v>0</v>
      </c>
      <c r="E31" s="140">
        <f ca="1">OFFSET('Caja Bar'!$A$1,$B31,+$A31*9-1)</f>
        <v>0</v>
      </c>
    </row>
    <row r="32" spans="1:5" x14ac:dyDescent="0.25">
      <c r="A32" s="26">
        <v>2</v>
      </c>
      <c r="B32" s="26">
        <v>50</v>
      </c>
      <c r="C32" s="24">
        <f t="shared" si="1"/>
        <v>44198</v>
      </c>
      <c r="D32" s="139">
        <f ca="1">OFFSET('Caja Bar'!$A$1,+$B32,+$A32*9-4)</f>
        <v>0</v>
      </c>
      <c r="E32" s="140">
        <f ca="1">OFFSET('Caja Bar'!$A$1,$B32,+$A32*9-1)</f>
        <v>0</v>
      </c>
    </row>
    <row r="33" spans="1:5" x14ac:dyDescent="0.25">
      <c r="A33" s="26">
        <v>2</v>
      </c>
      <c r="B33" s="26">
        <v>51</v>
      </c>
      <c r="C33" s="24">
        <f t="shared" si="1"/>
        <v>44198</v>
      </c>
      <c r="D33" s="139">
        <f ca="1">OFFSET('Caja Bar'!$A$1,+$B33,+$A33*9-4)</f>
        <v>0</v>
      </c>
      <c r="E33" s="140">
        <f ca="1">OFFSET('Caja Bar'!$A$1,$B33,+$A33*9-1)</f>
        <v>0</v>
      </c>
    </row>
    <row r="34" spans="1:5" x14ac:dyDescent="0.25">
      <c r="A34" s="26">
        <v>2</v>
      </c>
      <c r="B34" s="26">
        <v>52</v>
      </c>
      <c r="C34" s="24">
        <f t="shared" si="1"/>
        <v>44198</v>
      </c>
      <c r="D34" s="139">
        <f ca="1">OFFSET('Caja Bar'!$A$1,+$B34,+$A34*9-4)</f>
        <v>0</v>
      </c>
      <c r="E34" s="140">
        <f ca="1">OFFSET('Caja Bar'!$A$1,$B34,+$A34*9-1)</f>
        <v>0</v>
      </c>
    </row>
    <row r="35" spans="1:5" x14ac:dyDescent="0.25">
      <c r="A35" s="26">
        <v>2</v>
      </c>
      <c r="B35" s="26">
        <v>53</v>
      </c>
      <c r="C35" s="24">
        <f t="shared" si="1"/>
        <v>44198</v>
      </c>
      <c r="D35" s="139">
        <f ca="1">OFFSET('Caja Bar'!$A$1,+$B35,+$A35*9-4)</f>
        <v>0</v>
      </c>
      <c r="E35" s="140">
        <f ca="1">OFFSET('Caja Bar'!$A$1,$B35,+$A35*9-1)</f>
        <v>0</v>
      </c>
    </row>
    <row r="36" spans="1:5" x14ac:dyDescent="0.25">
      <c r="A36" s="26">
        <v>2</v>
      </c>
      <c r="B36" s="26">
        <v>54</v>
      </c>
      <c r="C36" s="24">
        <f t="shared" si="1"/>
        <v>44198</v>
      </c>
      <c r="D36" s="139">
        <f ca="1">OFFSET('Caja Bar'!$A$1,+$B36,+$A36*9-4)</f>
        <v>0</v>
      </c>
      <c r="E36" s="140">
        <f ca="1">OFFSET('Caja Bar'!$A$1,$B36,+$A36*9-1)</f>
        <v>0</v>
      </c>
    </row>
    <row r="37" spans="1:5" x14ac:dyDescent="0.25">
      <c r="A37" s="26">
        <v>2</v>
      </c>
      <c r="B37" s="26">
        <v>59</v>
      </c>
      <c r="C37" s="24">
        <f t="shared" si="1"/>
        <v>44198</v>
      </c>
      <c r="D37" s="139">
        <f ca="1">OFFSET('Caja Bar'!$A$1,+$B37,+$A37*9-4)</f>
        <v>0</v>
      </c>
      <c r="E37" s="140">
        <f ca="1">OFFSET('Caja Bar'!$A$1,$B37,+$A37*9-1)</f>
        <v>0</v>
      </c>
    </row>
    <row r="38" spans="1:5" x14ac:dyDescent="0.25">
      <c r="A38" s="26">
        <v>2</v>
      </c>
      <c r="B38" s="26">
        <v>60</v>
      </c>
      <c r="C38" s="24">
        <f t="shared" si="1"/>
        <v>44198</v>
      </c>
      <c r="D38" s="139">
        <f ca="1">OFFSET('Caja Bar'!$A$1,+$B38,+$A38*9-4)</f>
        <v>0</v>
      </c>
      <c r="E38" s="140">
        <f ca="1">OFFSET('Caja Bar'!$A$1,$B38,+$A38*9-1)</f>
        <v>0</v>
      </c>
    </row>
    <row r="39" spans="1:5" x14ac:dyDescent="0.25">
      <c r="A39" s="26">
        <v>2</v>
      </c>
      <c r="B39" s="26">
        <v>61</v>
      </c>
      <c r="C39" s="24">
        <f t="shared" si="1"/>
        <v>44198</v>
      </c>
      <c r="D39" s="139">
        <f ca="1">OFFSET('Caja Bar'!$A$1,+$B39,+$A39*9-4)</f>
        <v>0</v>
      </c>
      <c r="E39" s="140">
        <f ca="1">OFFSET('Caja Bar'!$A$1,$B39,+$A39*9-1)</f>
        <v>0</v>
      </c>
    </row>
    <row r="40" spans="1:5" x14ac:dyDescent="0.25">
      <c r="A40" s="26">
        <v>2</v>
      </c>
      <c r="B40" s="26">
        <v>62</v>
      </c>
      <c r="C40" s="24">
        <f t="shared" si="1"/>
        <v>44198</v>
      </c>
      <c r="D40" s="139">
        <f ca="1">OFFSET('Caja Bar'!$A$1,+$B40,+$A40*9-4)</f>
        <v>0</v>
      </c>
      <c r="E40" s="140">
        <f ca="1">OFFSET('Caja Bar'!$A$1,$B40,+$A40*9-1)</f>
        <v>0</v>
      </c>
    </row>
    <row r="41" spans="1:5" x14ac:dyDescent="0.25">
      <c r="A41" s="26">
        <v>2</v>
      </c>
      <c r="B41" s="26">
        <v>63</v>
      </c>
      <c r="C41" s="24">
        <f t="shared" si="1"/>
        <v>44198</v>
      </c>
      <c r="D41" s="139">
        <f ca="1">OFFSET('Caja Bar'!$A$1,+$B41,+$A41*9-4)</f>
        <v>0</v>
      </c>
      <c r="E41" s="140">
        <f ca="1">OFFSET('Caja Bar'!$A$1,$B41,+$A41*9-1)</f>
        <v>0</v>
      </c>
    </row>
    <row r="42" spans="1:5" x14ac:dyDescent="0.25">
      <c r="A42" s="26">
        <v>2</v>
      </c>
      <c r="B42" s="26">
        <v>64</v>
      </c>
      <c r="C42" s="24">
        <f t="shared" si="1"/>
        <v>44198</v>
      </c>
      <c r="D42" s="139">
        <f ca="1">OFFSET('Caja Bar'!$A$1,+$B42,+$A42*9-4)</f>
        <v>0</v>
      </c>
      <c r="E42" s="140">
        <f ca="1">OFFSET('Caja Bar'!$A$1,$B42,+$A42*9-1)</f>
        <v>0</v>
      </c>
    </row>
    <row r="43" spans="1:5" x14ac:dyDescent="0.25">
      <c r="A43" s="26">
        <v>2</v>
      </c>
      <c r="B43" s="26">
        <v>65</v>
      </c>
      <c r="C43" s="24">
        <f t="shared" si="1"/>
        <v>44198</v>
      </c>
      <c r="D43" s="139">
        <f ca="1">OFFSET('Caja Bar'!$A$1,+$B43,+$A43*9-4)</f>
        <v>0</v>
      </c>
      <c r="E43" s="140">
        <f ca="1">OFFSET('Caja Bar'!$A$1,$B43,+$A43*9-1)</f>
        <v>0</v>
      </c>
    </row>
    <row r="44" spans="1:5" x14ac:dyDescent="0.25">
      <c r="A44" s="26">
        <v>3</v>
      </c>
      <c r="B44" s="26">
        <v>42</v>
      </c>
      <c r="C44" s="24">
        <f t="shared" si="1"/>
        <v>44199</v>
      </c>
      <c r="D44" s="139">
        <f ca="1">OFFSET('Caja Bar'!$A$1,+$B44,+$A44*9-4)</f>
        <v>0</v>
      </c>
      <c r="E44" s="140">
        <f ca="1">OFFSET('Caja Bar'!$A$1,$B44,+$A44*9-1)</f>
        <v>0</v>
      </c>
    </row>
    <row r="45" spans="1:5" x14ac:dyDescent="0.25">
      <c r="A45" s="26">
        <v>3</v>
      </c>
      <c r="B45" s="26">
        <v>43</v>
      </c>
      <c r="C45" s="24">
        <f t="shared" si="1"/>
        <v>44199</v>
      </c>
      <c r="D45" s="139">
        <f ca="1">OFFSET('Caja Bar'!$A$1,+$B45,+$A45*9-4)</f>
        <v>0</v>
      </c>
      <c r="E45" s="140">
        <f ca="1">OFFSET('Caja Bar'!$A$1,$B45,+$A45*9-1)</f>
        <v>0</v>
      </c>
    </row>
    <row r="46" spans="1:5" x14ac:dyDescent="0.25">
      <c r="A46" s="26">
        <v>3</v>
      </c>
      <c r="B46" s="26">
        <v>44</v>
      </c>
      <c r="C46" s="24">
        <f t="shared" si="1"/>
        <v>44199</v>
      </c>
      <c r="D46" s="139">
        <f ca="1">OFFSET('Caja Bar'!$A$1,+$B46,+$A46*9-4)</f>
        <v>0</v>
      </c>
      <c r="E46" s="140">
        <f ca="1">OFFSET('Caja Bar'!$A$1,$B46,+$A46*9-1)</f>
        <v>0</v>
      </c>
    </row>
    <row r="47" spans="1:5" x14ac:dyDescent="0.25">
      <c r="A47" s="26">
        <v>3</v>
      </c>
      <c r="B47" s="26">
        <v>45</v>
      </c>
      <c r="C47" s="24">
        <f t="shared" si="1"/>
        <v>44199</v>
      </c>
      <c r="D47" s="139">
        <f ca="1">OFFSET('Caja Bar'!$A$1,+$B47,+$A47*9-4)</f>
        <v>0</v>
      </c>
      <c r="E47" s="140">
        <f ca="1">OFFSET('Caja Bar'!$A$1,$B47,+$A47*9-1)</f>
        <v>0</v>
      </c>
    </row>
    <row r="48" spans="1:5" x14ac:dyDescent="0.25">
      <c r="A48" s="26">
        <v>3</v>
      </c>
      <c r="B48" s="26">
        <v>46</v>
      </c>
      <c r="C48" s="24">
        <f t="shared" si="1"/>
        <v>44199</v>
      </c>
      <c r="D48" s="139">
        <f ca="1">OFFSET('Caja Bar'!$A$1,+$B48,+$A48*9-4)</f>
        <v>0</v>
      </c>
      <c r="E48" s="140">
        <f ca="1">OFFSET('Caja Bar'!$A$1,$B48,+$A48*9-1)</f>
        <v>0</v>
      </c>
    </row>
    <row r="49" spans="1:5" x14ac:dyDescent="0.25">
      <c r="A49" s="26">
        <v>3</v>
      </c>
      <c r="B49" s="26">
        <v>47</v>
      </c>
      <c r="C49" s="24">
        <f t="shared" si="1"/>
        <v>44199</v>
      </c>
      <c r="D49" s="139">
        <f ca="1">OFFSET('Caja Bar'!$A$1,+$B49,+$A49*9-4)</f>
        <v>0</v>
      </c>
      <c r="E49" s="140">
        <f ca="1">OFFSET('Caja Bar'!$A$1,$B49,+$A49*9-1)</f>
        <v>0</v>
      </c>
    </row>
    <row r="50" spans="1:5" x14ac:dyDescent="0.25">
      <c r="A50" s="26">
        <v>3</v>
      </c>
      <c r="B50" s="26">
        <v>48</v>
      </c>
      <c r="C50" s="24">
        <f t="shared" si="1"/>
        <v>44199</v>
      </c>
      <c r="D50" s="139">
        <f ca="1">OFFSET('Caja Bar'!$A$1,+$B50,+$A50*9-4)</f>
        <v>0</v>
      </c>
      <c r="E50" s="140">
        <f ca="1">OFFSET('Caja Bar'!$A$1,$B50,+$A50*9-1)</f>
        <v>0</v>
      </c>
    </row>
    <row r="51" spans="1:5" x14ac:dyDescent="0.25">
      <c r="A51" s="26">
        <v>3</v>
      </c>
      <c r="B51" s="26">
        <v>49</v>
      </c>
      <c r="C51" s="24">
        <f t="shared" si="1"/>
        <v>44199</v>
      </c>
      <c r="D51" s="139">
        <f ca="1">OFFSET('Caja Bar'!$A$1,+$B51,+$A51*9-4)</f>
        <v>0</v>
      </c>
      <c r="E51" s="140">
        <f ca="1">OFFSET('Caja Bar'!$A$1,$B51,+$A51*9-1)</f>
        <v>0</v>
      </c>
    </row>
    <row r="52" spans="1:5" x14ac:dyDescent="0.25">
      <c r="A52" s="26">
        <v>3</v>
      </c>
      <c r="B52" s="26">
        <v>50</v>
      </c>
      <c r="C52" s="24">
        <f t="shared" si="1"/>
        <v>44199</v>
      </c>
      <c r="D52" s="139">
        <f ca="1">OFFSET('Caja Bar'!$A$1,+$B52,+$A52*9-4)</f>
        <v>0</v>
      </c>
      <c r="E52" s="140">
        <f ca="1">OFFSET('Caja Bar'!$A$1,$B52,+$A52*9-1)</f>
        <v>0</v>
      </c>
    </row>
    <row r="53" spans="1:5" x14ac:dyDescent="0.25">
      <c r="A53" s="26">
        <v>3</v>
      </c>
      <c r="B53" s="26">
        <v>51</v>
      </c>
      <c r="C53" s="24">
        <f t="shared" si="1"/>
        <v>44199</v>
      </c>
      <c r="D53" s="139">
        <f ca="1">OFFSET('Caja Bar'!$A$1,+$B53,+$A53*9-4)</f>
        <v>0</v>
      </c>
      <c r="E53" s="140">
        <f ca="1">OFFSET('Caja Bar'!$A$1,$B53,+$A53*9-1)</f>
        <v>0</v>
      </c>
    </row>
    <row r="54" spans="1:5" x14ac:dyDescent="0.25">
      <c r="A54" s="26">
        <v>3</v>
      </c>
      <c r="B54" s="26">
        <v>52</v>
      </c>
      <c r="C54" s="24">
        <f t="shared" si="1"/>
        <v>44199</v>
      </c>
      <c r="D54" s="139">
        <f ca="1">OFFSET('Caja Bar'!$A$1,+$B54,+$A54*9-4)</f>
        <v>0</v>
      </c>
      <c r="E54" s="140">
        <f ca="1">OFFSET('Caja Bar'!$A$1,$B54,+$A54*9-1)</f>
        <v>0</v>
      </c>
    </row>
    <row r="55" spans="1:5" x14ac:dyDescent="0.25">
      <c r="A55" s="26">
        <v>3</v>
      </c>
      <c r="B55" s="26">
        <v>53</v>
      </c>
      <c r="C55" s="24">
        <f t="shared" si="1"/>
        <v>44199</v>
      </c>
      <c r="D55" s="139">
        <f ca="1">OFFSET('Caja Bar'!$A$1,+$B55,+$A55*9-4)</f>
        <v>0</v>
      </c>
      <c r="E55" s="140">
        <f ca="1">OFFSET('Caja Bar'!$A$1,$B55,+$A55*9-1)</f>
        <v>0</v>
      </c>
    </row>
    <row r="56" spans="1:5" x14ac:dyDescent="0.25">
      <c r="A56" s="26">
        <v>3</v>
      </c>
      <c r="B56" s="26">
        <v>54</v>
      </c>
      <c r="C56" s="24">
        <f t="shared" si="1"/>
        <v>44199</v>
      </c>
      <c r="D56" s="139">
        <f ca="1">OFFSET('Caja Bar'!$A$1,+$B56,+$A56*9-4)</f>
        <v>0</v>
      </c>
      <c r="E56" s="140">
        <f ca="1">OFFSET('Caja Bar'!$A$1,$B56,+$A56*9-1)</f>
        <v>0</v>
      </c>
    </row>
    <row r="57" spans="1:5" x14ac:dyDescent="0.25">
      <c r="A57" s="26">
        <v>3</v>
      </c>
      <c r="B57" s="26">
        <v>59</v>
      </c>
      <c r="C57" s="24">
        <f t="shared" si="1"/>
        <v>44199</v>
      </c>
      <c r="D57" s="139">
        <f ca="1">OFFSET('Caja Bar'!$A$1,+$B57,+$A57*9-4)</f>
        <v>0</v>
      </c>
      <c r="E57" s="140">
        <f ca="1">OFFSET('Caja Bar'!$A$1,$B57,+$A57*9-1)</f>
        <v>0</v>
      </c>
    </row>
    <row r="58" spans="1:5" x14ac:dyDescent="0.25">
      <c r="A58" s="26">
        <v>3</v>
      </c>
      <c r="B58" s="26">
        <v>60</v>
      </c>
      <c r="C58" s="24">
        <f t="shared" si="1"/>
        <v>44199</v>
      </c>
      <c r="D58" s="139">
        <f ca="1">OFFSET('Caja Bar'!$A$1,+$B58,+$A58*9-4)</f>
        <v>0</v>
      </c>
      <c r="E58" s="140">
        <f ca="1">OFFSET('Caja Bar'!$A$1,$B58,+$A58*9-1)</f>
        <v>0</v>
      </c>
    </row>
    <row r="59" spans="1:5" x14ac:dyDescent="0.25">
      <c r="A59" s="26">
        <v>3</v>
      </c>
      <c r="B59" s="26">
        <v>61</v>
      </c>
      <c r="C59" s="24">
        <f t="shared" si="1"/>
        <v>44199</v>
      </c>
      <c r="D59" s="139">
        <f ca="1">OFFSET('Caja Bar'!$A$1,+$B59,+$A59*9-4)</f>
        <v>0</v>
      </c>
      <c r="E59" s="140">
        <f ca="1">OFFSET('Caja Bar'!$A$1,$B59,+$A59*9-1)</f>
        <v>0</v>
      </c>
    </row>
    <row r="60" spans="1:5" x14ac:dyDescent="0.25">
      <c r="A60" s="26">
        <v>3</v>
      </c>
      <c r="B60" s="26">
        <v>62</v>
      </c>
      <c r="C60" s="24">
        <f t="shared" si="1"/>
        <v>44199</v>
      </c>
      <c r="D60" s="139">
        <f ca="1">OFFSET('Caja Bar'!$A$1,+$B60,+$A60*9-4)</f>
        <v>0</v>
      </c>
      <c r="E60" s="140">
        <f ca="1">OFFSET('Caja Bar'!$A$1,$B60,+$A60*9-1)</f>
        <v>0</v>
      </c>
    </row>
    <row r="61" spans="1:5" x14ac:dyDescent="0.25">
      <c r="A61" s="26">
        <v>3</v>
      </c>
      <c r="B61" s="26">
        <v>63</v>
      </c>
      <c r="C61" s="24">
        <f t="shared" si="1"/>
        <v>44199</v>
      </c>
      <c r="D61" s="139">
        <f ca="1">OFFSET('Caja Bar'!$A$1,+$B61,+$A61*9-4)</f>
        <v>0</v>
      </c>
      <c r="E61" s="140">
        <f ca="1">OFFSET('Caja Bar'!$A$1,$B61,+$A61*9-1)</f>
        <v>0</v>
      </c>
    </row>
    <row r="62" spans="1:5" x14ac:dyDescent="0.25">
      <c r="A62" s="26">
        <v>3</v>
      </c>
      <c r="B62" s="26">
        <v>64</v>
      </c>
      <c r="C62" s="24">
        <f t="shared" si="1"/>
        <v>44199</v>
      </c>
      <c r="D62" s="139">
        <f ca="1">OFFSET('Caja Bar'!$A$1,+$B62,+$A62*9-4)</f>
        <v>0</v>
      </c>
      <c r="E62" s="140">
        <f ca="1">OFFSET('Caja Bar'!$A$1,$B62,+$A62*9-1)</f>
        <v>0</v>
      </c>
    </row>
    <row r="63" spans="1:5" x14ac:dyDescent="0.25">
      <c r="A63" s="26">
        <v>3</v>
      </c>
      <c r="B63" s="26">
        <v>65</v>
      </c>
      <c r="C63" s="24">
        <f t="shared" si="1"/>
        <v>44199</v>
      </c>
      <c r="D63" s="139">
        <f ca="1">OFFSET('Caja Bar'!$A$1,+$B63,+$A63*9-4)</f>
        <v>0</v>
      </c>
      <c r="E63" s="140">
        <f ca="1">OFFSET('Caja Bar'!$A$1,$B63,+$A63*9-1)</f>
        <v>0</v>
      </c>
    </row>
    <row r="64" spans="1:5" x14ac:dyDescent="0.25">
      <c r="A64" s="26">
        <v>4</v>
      </c>
      <c r="B64" s="26">
        <v>42</v>
      </c>
      <c r="C64" s="24">
        <f t="shared" si="1"/>
        <v>44200</v>
      </c>
      <c r="D64" s="139">
        <f ca="1">OFFSET('Caja Bar'!$A$1,+$B64,+$A64*9-4)</f>
        <v>0</v>
      </c>
      <c r="E64" s="140">
        <f ca="1">OFFSET('Caja Bar'!$A$1,$B64,+$A64*9-1)</f>
        <v>0</v>
      </c>
    </row>
    <row r="65" spans="1:5" x14ac:dyDescent="0.25">
      <c r="A65" s="26">
        <v>4</v>
      </c>
      <c r="B65" s="26">
        <v>43</v>
      </c>
      <c r="C65" s="24">
        <f t="shared" si="1"/>
        <v>44200</v>
      </c>
      <c r="D65" s="139">
        <f ca="1">OFFSET('Caja Bar'!$A$1,+$B65,+$A65*9-4)</f>
        <v>0</v>
      </c>
      <c r="E65" s="140">
        <f ca="1">OFFSET('Caja Bar'!$A$1,$B65,+$A65*9-1)</f>
        <v>0</v>
      </c>
    </row>
    <row r="66" spans="1:5" x14ac:dyDescent="0.25">
      <c r="A66" s="26">
        <v>4</v>
      </c>
      <c r="B66" s="26">
        <v>44</v>
      </c>
      <c r="C66" s="24">
        <f t="shared" si="1"/>
        <v>44200</v>
      </c>
      <c r="D66" s="139">
        <f ca="1">OFFSET('Caja Bar'!$A$1,+$B66,+$A66*9-4)</f>
        <v>0</v>
      </c>
      <c r="E66" s="140">
        <f ca="1">OFFSET('Caja Bar'!$A$1,$B66,+$A66*9-1)</f>
        <v>0</v>
      </c>
    </row>
    <row r="67" spans="1:5" x14ac:dyDescent="0.25">
      <c r="A67" s="26">
        <v>4</v>
      </c>
      <c r="B67" s="26">
        <v>45</v>
      </c>
      <c r="C67" s="24">
        <f t="shared" si="1"/>
        <v>44200</v>
      </c>
      <c r="D67" s="139">
        <f ca="1">OFFSET('Caja Bar'!$A$1,+$B67,+$A67*9-4)</f>
        <v>0</v>
      </c>
      <c r="E67" s="140">
        <f ca="1">OFFSET('Caja Bar'!$A$1,$B67,+$A67*9-1)</f>
        <v>0</v>
      </c>
    </row>
    <row r="68" spans="1:5" x14ac:dyDescent="0.25">
      <c r="A68" s="26">
        <v>4</v>
      </c>
      <c r="B68" s="26">
        <v>46</v>
      </c>
      <c r="C68" s="24">
        <f t="shared" si="1"/>
        <v>44200</v>
      </c>
      <c r="D68" s="139">
        <f ca="1">OFFSET('Caja Bar'!$A$1,+$B68,+$A68*9-4)</f>
        <v>0</v>
      </c>
      <c r="E68" s="140">
        <f ca="1">OFFSET('Caja Bar'!$A$1,$B68,+$A68*9-1)</f>
        <v>0</v>
      </c>
    </row>
    <row r="69" spans="1:5" x14ac:dyDescent="0.25">
      <c r="A69" s="26">
        <v>4</v>
      </c>
      <c r="B69" s="26">
        <v>47</v>
      </c>
      <c r="C69" s="24">
        <f t="shared" si="1"/>
        <v>44200</v>
      </c>
      <c r="D69" s="139">
        <f ca="1">OFFSET('Caja Bar'!$A$1,+$B69,+$A69*9-4)</f>
        <v>0</v>
      </c>
      <c r="E69" s="140">
        <f ca="1">OFFSET('Caja Bar'!$A$1,$B69,+$A69*9-1)</f>
        <v>0</v>
      </c>
    </row>
    <row r="70" spans="1:5" x14ac:dyDescent="0.25">
      <c r="A70" s="26">
        <v>4</v>
      </c>
      <c r="B70" s="26">
        <v>48</v>
      </c>
      <c r="C70" s="24">
        <f t="shared" si="1"/>
        <v>44200</v>
      </c>
      <c r="D70" s="139">
        <f ca="1">OFFSET('Caja Bar'!$A$1,+$B70,+$A70*9-4)</f>
        <v>0</v>
      </c>
      <c r="E70" s="140">
        <f ca="1">OFFSET('Caja Bar'!$A$1,$B70,+$A70*9-1)</f>
        <v>0</v>
      </c>
    </row>
    <row r="71" spans="1:5" x14ac:dyDescent="0.25">
      <c r="A71" s="26">
        <v>4</v>
      </c>
      <c r="B71" s="26">
        <v>49</v>
      </c>
      <c r="C71" s="24">
        <f t="shared" si="1"/>
        <v>44200</v>
      </c>
      <c r="D71" s="139">
        <f ca="1">OFFSET('Caja Bar'!$A$1,+$B71,+$A71*9-4)</f>
        <v>0</v>
      </c>
      <c r="E71" s="140">
        <f ca="1">OFFSET('Caja Bar'!$A$1,$B71,+$A71*9-1)</f>
        <v>0</v>
      </c>
    </row>
    <row r="72" spans="1:5" x14ac:dyDescent="0.25">
      <c r="A72" s="26">
        <v>4</v>
      </c>
      <c r="B72" s="26">
        <v>50</v>
      </c>
      <c r="C72" s="24">
        <f t="shared" si="1"/>
        <v>44200</v>
      </c>
      <c r="D72" s="139">
        <f ca="1">OFFSET('Caja Bar'!$A$1,+$B72,+$A72*9-4)</f>
        <v>0</v>
      </c>
      <c r="E72" s="140">
        <f ca="1">OFFSET('Caja Bar'!$A$1,$B72,+$A72*9-1)</f>
        <v>0</v>
      </c>
    </row>
    <row r="73" spans="1:5" x14ac:dyDescent="0.25">
      <c r="A73" s="26">
        <v>4</v>
      </c>
      <c r="B73" s="26">
        <v>51</v>
      </c>
      <c r="C73" s="24">
        <f t="shared" si="1"/>
        <v>44200</v>
      </c>
      <c r="D73" s="139">
        <f ca="1">OFFSET('Caja Bar'!$A$1,+$B73,+$A73*9-4)</f>
        <v>0</v>
      </c>
      <c r="E73" s="140">
        <f ca="1">OFFSET('Caja Bar'!$A$1,$B73,+$A73*9-1)</f>
        <v>0</v>
      </c>
    </row>
    <row r="74" spans="1:5" x14ac:dyDescent="0.25">
      <c r="A74" s="26">
        <v>4</v>
      </c>
      <c r="B74" s="26">
        <v>52</v>
      </c>
      <c r="C74" s="24">
        <f t="shared" si="1"/>
        <v>44200</v>
      </c>
      <c r="D74" s="139">
        <f ca="1">OFFSET('Caja Bar'!$A$1,+$B74,+$A74*9-4)</f>
        <v>0</v>
      </c>
      <c r="E74" s="140">
        <f ca="1">OFFSET('Caja Bar'!$A$1,$B74,+$A74*9-1)</f>
        <v>0</v>
      </c>
    </row>
    <row r="75" spans="1:5" x14ac:dyDescent="0.25">
      <c r="A75" s="26">
        <v>4</v>
      </c>
      <c r="B75" s="26">
        <v>53</v>
      </c>
      <c r="C75" s="24">
        <f t="shared" si="1"/>
        <v>44200</v>
      </c>
      <c r="D75" s="139">
        <f ca="1">OFFSET('Caja Bar'!$A$1,+$B75,+$A75*9-4)</f>
        <v>0</v>
      </c>
      <c r="E75" s="140">
        <f ca="1">OFFSET('Caja Bar'!$A$1,$B75,+$A75*9-1)</f>
        <v>0</v>
      </c>
    </row>
    <row r="76" spans="1:5" x14ac:dyDescent="0.25">
      <c r="A76" s="26">
        <v>4</v>
      </c>
      <c r="B76" s="26">
        <v>54</v>
      </c>
      <c r="C76" s="24">
        <f t="shared" si="1"/>
        <v>44200</v>
      </c>
      <c r="D76" s="139">
        <f ca="1">OFFSET('Caja Bar'!$A$1,+$B76,+$A76*9-4)</f>
        <v>0</v>
      </c>
      <c r="E76" s="140">
        <f ca="1">OFFSET('Caja Bar'!$A$1,$B76,+$A76*9-1)</f>
        <v>0</v>
      </c>
    </row>
    <row r="77" spans="1:5" x14ac:dyDescent="0.25">
      <c r="A77" s="26">
        <v>4</v>
      </c>
      <c r="B77" s="26">
        <v>59</v>
      </c>
      <c r="C77" s="24">
        <f t="shared" si="1"/>
        <v>44200</v>
      </c>
      <c r="D77" s="139">
        <f ca="1">OFFSET('Caja Bar'!$A$1,+$B77,+$A77*9-4)</f>
        <v>0</v>
      </c>
      <c r="E77" s="140">
        <f ca="1">OFFSET('Caja Bar'!$A$1,$B77,+$A77*9-1)</f>
        <v>0</v>
      </c>
    </row>
    <row r="78" spans="1:5" x14ac:dyDescent="0.25">
      <c r="A78" s="26">
        <v>4</v>
      </c>
      <c r="B78" s="26">
        <v>60</v>
      </c>
      <c r="C78" s="24">
        <f t="shared" si="1"/>
        <v>44200</v>
      </c>
      <c r="D78" s="139">
        <f ca="1">OFFSET('Caja Bar'!$A$1,+$B78,+$A78*9-4)</f>
        <v>0</v>
      </c>
      <c r="E78" s="140">
        <f ca="1">OFFSET('Caja Bar'!$A$1,$B78,+$A78*9-1)</f>
        <v>0</v>
      </c>
    </row>
    <row r="79" spans="1:5" x14ac:dyDescent="0.25">
      <c r="A79" s="26">
        <v>4</v>
      </c>
      <c r="B79" s="26">
        <v>61</v>
      </c>
      <c r="C79" s="24">
        <f t="shared" si="1"/>
        <v>44200</v>
      </c>
      <c r="D79" s="139">
        <f ca="1">OFFSET('Caja Bar'!$A$1,+$B79,+$A79*9-4)</f>
        <v>0</v>
      </c>
      <c r="E79" s="140">
        <f ca="1">OFFSET('Caja Bar'!$A$1,$B79,+$A79*9-1)</f>
        <v>0</v>
      </c>
    </row>
    <row r="80" spans="1:5" x14ac:dyDescent="0.25">
      <c r="A80" s="26">
        <v>4</v>
      </c>
      <c r="B80" s="26">
        <v>62</v>
      </c>
      <c r="C80" s="24">
        <f t="shared" si="1"/>
        <v>44200</v>
      </c>
      <c r="D80" s="139">
        <f ca="1">OFFSET('Caja Bar'!$A$1,+$B80,+$A80*9-4)</f>
        <v>0</v>
      </c>
      <c r="E80" s="140">
        <f ca="1">OFFSET('Caja Bar'!$A$1,$B80,+$A80*9-1)</f>
        <v>0</v>
      </c>
    </row>
    <row r="81" spans="1:5" x14ac:dyDescent="0.25">
      <c r="A81" s="26">
        <v>4</v>
      </c>
      <c r="B81" s="26">
        <v>63</v>
      </c>
      <c r="C81" s="24">
        <f t="shared" si="1"/>
        <v>44200</v>
      </c>
      <c r="D81" s="139">
        <f ca="1">OFFSET('Caja Bar'!$A$1,+$B81,+$A81*9-4)</f>
        <v>0</v>
      </c>
      <c r="E81" s="140">
        <f ca="1">OFFSET('Caja Bar'!$A$1,$B81,+$A81*9-1)</f>
        <v>0</v>
      </c>
    </row>
    <row r="82" spans="1:5" x14ac:dyDescent="0.25">
      <c r="A82" s="26">
        <v>4</v>
      </c>
      <c r="B82" s="26">
        <v>64</v>
      </c>
      <c r="C82" s="24">
        <f t="shared" si="1"/>
        <v>44200</v>
      </c>
      <c r="D82" s="139">
        <f ca="1">OFFSET('Caja Bar'!$A$1,+$B82,+$A82*9-4)</f>
        <v>0</v>
      </c>
      <c r="E82" s="140">
        <f ca="1">OFFSET('Caja Bar'!$A$1,$B82,+$A82*9-1)</f>
        <v>0</v>
      </c>
    </row>
    <row r="83" spans="1:5" x14ac:dyDescent="0.25">
      <c r="A83" s="26">
        <v>4</v>
      </c>
      <c r="B83" s="26">
        <v>65</v>
      </c>
      <c r="C83" s="24">
        <f t="shared" si="1"/>
        <v>44200</v>
      </c>
      <c r="D83" s="139">
        <f ca="1">OFFSET('Caja Bar'!$A$1,+$B83,+$A83*9-4)</f>
        <v>0</v>
      </c>
      <c r="E83" s="140">
        <f ca="1">OFFSET('Caja Bar'!$A$1,$B83,+$A83*9-1)</f>
        <v>0</v>
      </c>
    </row>
    <row r="84" spans="1:5" x14ac:dyDescent="0.25">
      <c r="A84" s="26">
        <v>5</v>
      </c>
      <c r="B84" s="26">
        <v>42</v>
      </c>
      <c r="C84" s="24">
        <f t="shared" si="1"/>
        <v>44201</v>
      </c>
      <c r="D84" s="139">
        <f ca="1">OFFSET('Caja Bar'!$A$1,+$B84,+$A84*9-4)</f>
        <v>0</v>
      </c>
      <c r="E84" s="140">
        <f ca="1">OFFSET('Caja Bar'!$A$1,$B84,+$A84*9-1)</f>
        <v>0</v>
      </c>
    </row>
    <row r="85" spans="1:5" x14ac:dyDescent="0.25">
      <c r="A85" s="26">
        <v>5</v>
      </c>
      <c r="B85" s="26">
        <v>43</v>
      </c>
      <c r="C85" s="24">
        <f t="shared" si="1"/>
        <v>44201</v>
      </c>
      <c r="D85" s="139">
        <f ca="1">OFFSET('Caja Bar'!$A$1,+$B85,+$A85*9-4)</f>
        <v>0</v>
      </c>
      <c r="E85" s="140">
        <f ca="1">OFFSET('Caja Bar'!$A$1,$B85,+$A85*9-1)</f>
        <v>0</v>
      </c>
    </row>
    <row r="86" spans="1:5" x14ac:dyDescent="0.25">
      <c r="A86" s="26">
        <v>5</v>
      </c>
      <c r="B86" s="26">
        <v>44</v>
      </c>
      <c r="C86" s="24">
        <f t="shared" si="1"/>
        <v>44201</v>
      </c>
      <c r="D86" s="139">
        <f ca="1">OFFSET('Caja Bar'!$A$1,+$B86,+$A86*9-4)</f>
        <v>0</v>
      </c>
      <c r="E86" s="140">
        <f ca="1">OFFSET('Caja Bar'!$A$1,$B86,+$A86*9-1)</f>
        <v>0</v>
      </c>
    </row>
    <row r="87" spans="1:5" x14ac:dyDescent="0.25">
      <c r="A87" s="26">
        <v>5</v>
      </c>
      <c r="B87" s="26">
        <v>45</v>
      </c>
      <c r="C87" s="24">
        <f t="shared" si="1"/>
        <v>44201</v>
      </c>
      <c r="D87" s="139">
        <f ca="1">OFFSET('Caja Bar'!$A$1,+$B87,+$A87*9-4)</f>
        <v>0</v>
      </c>
      <c r="E87" s="140">
        <f ca="1">OFFSET('Caja Bar'!$A$1,$B87,+$A87*9-1)</f>
        <v>0</v>
      </c>
    </row>
    <row r="88" spans="1:5" x14ac:dyDescent="0.25">
      <c r="A88" s="26">
        <v>5</v>
      </c>
      <c r="B88" s="26">
        <v>46</v>
      </c>
      <c r="C88" s="24">
        <f t="shared" si="1"/>
        <v>44201</v>
      </c>
      <c r="D88" s="139">
        <f ca="1">OFFSET('Caja Bar'!$A$1,+$B88,+$A88*9-4)</f>
        <v>0</v>
      </c>
      <c r="E88" s="140">
        <f ca="1">OFFSET('Caja Bar'!$A$1,$B88,+$A88*9-1)</f>
        <v>0</v>
      </c>
    </row>
    <row r="89" spans="1:5" x14ac:dyDescent="0.25">
      <c r="A89" s="26">
        <v>5</v>
      </c>
      <c r="B89" s="26">
        <v>47</v>
      </c>
      <c r="C89" s="24">
        <f t="shared" ref="C89:C152" si="2">+C69+1</f>
        <v>44201</v>
      </c>
      <c r="D89" s="139">
        <f ca="1">OFFSET('Caja Bar'!$A$1,+$B89,+$A89*9-4)</f>
        <v>0</v>
      </c>
      <c r="E89" s="140">
        <f ca="1">OFFSET('Caja Bar'!$A$1,$B89,+$A89*9-1)</f>
        <v>0</v>
      </c>
    </row>
    <row r="90" spans="1:5" x14ac:dyDescent="0.25">
      <c r="A90" s="26">
        <v>5</v>
      </c>
      <c r="B90" s="26">
        <v>48</v>
      </c>
      <c r="C90" s="24">
        <f t="shared" si="2"/>
        <v>44201</v>
      </c>
      <c r="D90" s="139">
        <f ca="1">OFFSET('Caja Bar'!$A$1,+$B90,+$A90*9-4)</f>
        <v>0</v>
      </c>
      <c r="E90" s="140">
        <f ca="1">OFFSET('Caja Bar'!$A$1,$B90,+$A90*9-1)</f>
        <v>0</v>
      </c>
    </row>
    <row r="91" spans="1:5" x14ac:dyDescent="0.25">
      <c r="A91" s="26">
        <v>5</v>
      </c>
      <c r="B91" s="26">
        <v>49</v>
      </c>
      <c r="C91" s="24">
        <f t="shared" si="2"/>
        <v>44201</v>
      </c>
      <c r="D91" s="139">
        <f ca="1">OFFSET('Caja Bar'!$A$1,+$B91,+$A91*9-4)</f>
        <v>0</v>
      </c>
      <c r="E91" s="140">
        <f ca="1">OFFSET('Caja Bar'!$A$1,$B91,+$A91*9-1)</f>
        <v>0</v>
      </c>
    </row>
    <row r="92" spans="1:5" x14ac:dyDescent="0.25">
      <c r="A92" s="26">
        <v>5</v>
      </c>
      <c r="B92" s="26">
        <v>50</v>
      </c>
      <c r="C92" s="24">
        <f t="shared" si="2"/>
        <v>44201</v>
      </c>
      <c r="D92" s="139">
        <f ca="1">OFFSET('Caja Bar'!$A$1,+$B92,+$A92*9-4)</f>
        <v>0</v>
      </c>
      <c r="E92" s="140">
        <f ca="1">OFFSET('Caja Bar'!$A$1,$B92,+$A92*9-1)</f>
        <v>0</v>
      </c>
    </row>
    <row r="93" spans="1:5" x14ac:dyDescent="0.25">
      <c r="A93" s="26">
        <v>5</v>
      </c>
      <c r="B93" s="26">
        <v>51</v>
      </c>
      <c r="C93" s="24">
        <f t="shared" si="2"/>
        <v>44201</v>
      </c>
      <c r="D93" s="139">
        <f ca="1">OFFSET('Caja Bar'!$A$1,+$B93,+$A93*9-4)</f>
        <v>0</v>
      </c>
      <c r="E93" s="140">
        <f ca="1">OFFSET('Caja Bar'!$A$1,$B93,+$A93*9-1)</f>
        <v>0</v>
      </c>
    </row>
    <row r="94" spans="1:5" x14ac:dyDescent="0.25">
      <c r="A94" s="26">
        <v>5</v>
      </c>
      <c r="B94" s="26">
        <v>52</v>
      </c>
      <c r="C94" s="24">
        <f t="shared" si="2"/>
        <v>44201</v>
      </c>
      <c r="D94" s="139">
        <f ca="1">OFFSET('Caja Bar'!$A$1,+$B94,+$A94*9-4)</f>
        <v>0</v>
      </c>
      <c r="E94" s="140">
        <f ca="1">OFFSET('Caja Bar'!$A$1,$B94,+$A94*9-1)</f>
        <v>0</v>
      </c>
    </row>
    <row r="95" spans="1:5" x14ac:dyDescent="0.25">
      <c r="A95" s="26">
        <v>5</v>
      </c>
      <c r="B95" s="26">
        <v>53</v>
      </c>
      <c r="C95" s="24">
        <f t="shared" si="2"/>
        <v>44201</v>
      </c>
      <c r="D95" s="139">
        <f ca="1">OFFSET('Caja Bar'!$A$1,+$B95,+$A95*9-4)</f>
        <v>0</v>
      </c>
      <c r="E95" s="140">
        <f ca="1">OFFSET('Caja Bar'!$A$1,$B95,+$A95*9-1)</f>
        <v>0</v>
      </c>
    </row>
    <row r="96" spans="1:5" x14ac:dyDescent="0.25">
      <c r="A96" s="26">
        <v>5</v>
      </c>
      <c r="B96" s="26">
        <v>54</v>
      </c>
      <c r="C96" s="24">
        <f t="shared" si="2"/>
        <v>44201</v>
      </c>
      <c r="D96" s="139">
        <f ca="1">OFFSET('Caja Bar'!$A$1,+$B96,+$A96*9-4)</f>
        <v>0</v>
      </c>
      <c r="E96" s="140">
        <f ca="1">OFFSET('Caja Bar'!$A$1,$B96,+$A96*9-1)</f>
        <v>0</v>
      </c>
    </row>
    <row r="97" spans="1:5" x14ac:dyDescent="0.25">
      <c r="A97" s="26">
        <v>5</v>
      </c>
      <c r="B97" s="26">
        <v>59</v>
      </c>
      <c r="C97" s="24">
        <f t="shared" si="2"/>
        <v>44201</v>
      </c>
      <c r="D97" s="139">
        <f ca="1">OFFSET('Caja Bar'!$A$1,+$B97,+$A97*9-4)</f>
        <v>0</v>
      </c>
      <c r="E97" s="140">
        <f ca="1">OFFSET('Caja Bar'!$A$1,$B97,+$A97*9-1)</f>
        <v>0</v>
      </c>
    </row>
    <row r="98" spans="1:5" x14ac:dyDescent="0.25">
      <c r="A98" s="26">
        <v>5</v>
      </c>
      <c r="B98" s="26">
        <v>60</v>
      </c>
      <c r="C98" s="24">
        <f t="shared" si="2"/>
        <v>44201</v>
      </c>
      <c r="D98" s="139">
        <f ca="1">OFFSET('Caja Bar'!$A$1,+$B98,+$A98*9-4)</f>
        <v>0</v>
      </c>
      <c r="E98" s="140">
        <f ca="1">OFFSET('Caja Bar'!$A$1,$B98,+$A98*9-1)</f>
        <v>0</v>
      </c>
    </row>
    <row r="99" spans="1:5" x14ac:dyDescent="0.25">
      <c r="A99" s="26">
        <v>5</v>
      </c>
      <c r="B99" s="26">
        <v>61</v>
      </c>
      <c r="C99" s="24">
        <f t="shared" si="2"/>
        <v>44201</v>
      </c>
      <c r="D99" s="139">
        <f ca="1">OFFSET('Caja Bar'!$A$1,+$B99,+$A99*9-4)</f>
        <v>0</v>
      </c>
      <c r="E99" s="140">
        <f ca="1">OFFSET('Caja Bar'!$A$1,$B99,+$A99*9-1)</f>
        <v>0</v>
      </c>
    </row>
    <row r="100" spans="1:5" x14ac:dyDescent="0.25">
      <c r="A100" s="26">
        <v>5</v>
      </c>
      <c r="B100" s="26">
        <v>62</v>
      </c>
      <c r="C100" s="24">
        <f t="shared" si="2"/>
        <v>44201</v>
      </c>
      <c r="D100" s="139">
        <f ca="1">OFFSET('Caja Bar'!$A$1,+$B100,+$A100*9-4)</f>
        <v>0</v>
      </c>
      <c r="E100" s="140">
        <f ca="1">OFFSET('Caja Bar'!$A$1,$B100,+$A100*9-1)</f>
        <v>0</v>
      </c>
    </row>
    <row r="101" spans="1:5" x14ac:dyDescent="0.25">
      <c r="A101" s="26">
        <v>5</v>
      </c>
      <c r="B101" s="26">
        <v>63</v>
      </c>
      <c r="C101" s="24">
        <f t="shared" si="2"/>
        <v>44201</v>
      </c>
      <c r="D101" s="139">
        <f ca="1">OFFSET('Caja Bar'!$A$1,+$B101,+$A101*9-4)</f>
        <v>0</v>
      </c>
      <c r="E101" s="140">
        <f ca="1">OFFSET('Caja Bar'!$A$1,$B101,+$A101*9-1)</f>
        <v>0</v>
      </c>
    </row>
    <row r="102" spans="1:5" x14ac:dyDescent="0.25">
      <c r="A102" s="26">
        <v>5</v>
      </c>
      <c r="B102" s="26">
        <v>64</v>
      </c>
      <c r="C102" s="24">
        <f t="shared" si="2"/>
        <v>44201</v>
      </c>
      <c r="D102" s="139">
        <f ca="1">OFFSET('Caja Bar'!$A$1,+$B102,+$A102*9-4)</f>
        <v>0</v>
      </c>
      <c r="E102" s="140">
        <f ca="1">OFFSET('Caja Bar'!$A$1,$B102,+$A102*9-1)</f>
        <v>0</v>
      </c>
    </row>
    <row r="103" spans="1:5" x14ac:dyDescent="0.25">
      <c r="A103" s="26">
        <v>5</v>
      </c>
      <c r="B103" s="26">
        <v>65</v>
      </c>
      <c r="C103" s="24">
        <f t="shared" si="2"/>
        <v>44201</v>
      </c>
      <c r="D103" s="139">
        <f ca="1">OFFSET('Caja Bar'!$A$1,+$B103,+$A103*9-4)</f>
        <v>0</v>
      </c>
      <c r="E103" s="140">
        <f ca="1">OFFSET('Caja Bar'!$A$1,$B103,+$A103*9-1)</f>
        <v>0</v>
      </c>
    </row>
    <row r="104" spans="1:5" x14ac:dyDescent="0.25">
      <c r="A104" s="26">
        <v>6</v>
      </c>
      <c r="B104" s="26">
        <v>42</v>
      </c>
      <c r="C104" s="24">
        <f t="shared" si="2"/>
        <v>44202</v>
      </c>
      <c r="D104" s="139">
        <f ca="1">OFFSET('Caja Bar'!$A$1,+$B104,+$A104*9-4)</f>
        <v>0</v>
      </c>
      <c r="E104" s="140">
        <f ca="1">OFFSET('Caja Bar'!$A$1,$B104,+$A104*9-1)</f>
        <v>0</v>
      </c>
    </row>
    <row r="105" spans="1:5" x14ac:dyDescent="0.25">
      <c r="A105" s="26">
        <v>6</v>
      </c>
      <c r="B105" s="26">
        <v>43</v>
      </c>
      <c r="C105" s="24">
        <f t="shared" si="2"/>
        <v>44202</v>
      </c>
      <c r="D105" s="139">
        <f ca="1">OFFSET('Caja Bar'!$A$1,+$B105,+$A105*9-4)</f>
        <v>0</v>
      </c>
      <c r="E105" s="140">
        <f ca="1">OFFSET('Caja Bar'!$A$1,$B105,+$A105*9-1)</f>
        <v>0</v>
      </c>
    </row>
    <row r="106" spans="1:5" x14ac:dyDescent="0.25">
      <c r="A106" s="26">
        <v>6</v>
      </c>
      <c r="B106" s="26">
        <v>44</v>
      </c>
      <c r="C106" s="24">
        <f t="shared" si="2"/>
        <v>44202</v>
      </c>
      <c r="D106" s="139">
        <f ca="1">OFFSET('Caja Bar'!$A$1,+$B106,+$A106*9-4)</f>
        <v>0</v>
      </c>
      <c r="E106" s="140">
        <f ca="1">OFFSET('Caja Bar'!$A$1,$B106,+$A106*9-1)</f>
        <v>0</v>
      </c>
    </row>
    <row r="107" spans="1:5" x14ac:dyDescent="0.25">
      <c r="A107" s="26">
        <v>6</v>
      </c>
      <c r="B107" s="26">
        <v>45</v>
      </c>
      <c r="C107" s="24">
        <f t="shared" si="2"/>
        <v>44202</v>
      </c>
      <c r="D107" s="139">
        <f ca="1">OFFSET('Caja Bar'!$A$1,+$B107,+$A107*9-4)</f>
        <v>0</v>
      </c>
      <c r="E107" s="140">
        <f ca="1">OFFSET('Caja Bar'!$A$1,$B107,+$A107*9-1)</f>
        <v>0</v>
      </c>
    </row>
    <row r="108" spans="1:5" x14ac:dyDescent="0.25">
      <c r="A108" s="26">
        <v>6</v>
      </c>
      <c r="B108" s="26">
        <v>46</v>
      </c>
      <c r="C108" s="24">
        <f t="shared" si="2"/>
        <v>44202</v>
      </c>
      <c r="D108" s="139">
        <f ca="1">OFFSET('Caja Bar'!$A$1,+$B108,+$A108*9-4)</f>
        <v>0</v>
      </c>
      <c r="E108" s="140">
        <f ca="1">OFFSET('Caja Bar'!$A$1,$B108,+$A108*9-1)</f>
        <v>0</v>
      </c>
    </row>
    <row r="109" spans="1:5" x14ac:dyDescent="0.25">
      <c r="A109" s="26">
        <v>6</v>
      </c>
      <c r="B109" s="26">
        <v>47</v>
      </c>
      <c r="C109" s="24">
        <f t="shared" si="2"/>
        <v>44202</v>
      </c>
      <c r="D109" s="139">
        <f ca="1">OFFSET('Caja Bar'!$A$1,+$B109,+$A109*9-4)</f>
        <v>0</v>
      </c>
      <c r="E109" s="140">
        <f ca="1">OFFSET('Caja Bar'!$A$1,$B109,+$A109*9-1)</f>
        <v>0</v>
      </c>
    </row>
    <row r="110" spans="1:5" x14ac:dyDescent="0.25">
      <c r="A110" s="26">
        <v>6</v>
      </c>
      <c r="B110" s="26">
        <v>48</v>
      </c>
      <c r="C110" s="24">
        <f t="shared" si="2"/>
        <v>44202</v>
      </c>
      <c r="D110" s="139">
        <f ca="1">OFFSET('Caja Bar'!$A$1,+$B110,+$A110*9-4)</f>
        <v>0</v>
      </c>
      <c r="E110" s="140">
        <f ca="1">OFFSET('Caja Bar'!$A$1,$B110,+$A110*9-1)</f>
        <v>0</v>
      </c>
    </row>
    <row r="111" spans="1:5" x14ac:dyDescent="0.25">
      <c r="A111" s="26">
        <v>6</v>
      </c>
      <c r="B111" s="26">
        <v>49</v>
      </c>
      <c r="C111" s="24">
        <f t="shared" si="2"/>
        <v>44202</v>
      </c>
      <c r="D111" s="139">
        <f ca="1">OFFSET('Caja Bar'!$A$1,+$B111,+$A111*9-4)</f>
        <v>0</v>
      </c>
      <c r="E111" s="140">
        <f ca="1">OFFSET('Caja Bar'!$A$1,$B111,+$A111*9-1)</f>
        <v>0</v>
      </c>
    </row>
    <row r="112" spans="1:5" x14ac:dyDescent="0.25">
      <c r="A112" s="26">
        <v>6</v>
      </c>
      <c r="B112" s="26">
        <v>50</v>
      </c>
      <c r="C112" s="24">
        <f t="shared" si="2"/>
        <v>44202</v>
      </c>
      <c r="D112" s="139">
        <f ca="1">OFFSET('Caja Bar'!$A$1,+$B112,+$A112*9-4)</f>
        <v>0</v>
      </c>
      <c r="E112" s="140">
        <f ca="1">OFFSET('Caja Bar'!$A$1,$B112,+$A112*9-1)</f>
        <v>0</v>
      </c>
    </row>
    <row r="113" spans="1:5" x14ac:dyDescent="0.25">
      <c r="A113" s="26">
        <v>6</v>
      </c>
      <c r="B113" s="26">
        <v>51</v>
      </c>
      <c r="C113" s="24">
        <f t="shared" si="2"/>
        <v>44202</v>
      </c>
      <c r="D113" s="139">
        <f ca="1">OFFSET('Caja Bar'!$A$1,+$B113,+$A113*9-4)</f>
        <v>0</v>
      </c>
      <c r="E113" s="140">
        <f ca="1">OFFSET('Caja Bar'!$A$1,$B113,+$A113*9-1)</f>
        <v>0</v>
      </c>
    </row>
    <row r="114" spans="1:5" x14ac:dyDescent="0.25">
      <c r="A114" s="26">
        <v>6</v>
      </c>
      <c r="B114" s="26">
        <v>52</v>
      </c>
      <c r="C114" s="24">
        <f t="shared" si="2"/>
        <v>44202</v>
      </c>
      <c r="D114" s="139">
        <f ca="1">OFFSET('Caja Bar'!$A$1,+$B114,+$A114*9-4)</f>
        <v>0</v>
      </c>
      <c r="E114" s="140">
        <f ca="1">OFFSET('Caja Bar'!$A$1,$B114,+$A114*9-1)</f>
        <v>0</v>
      </c>
    </row>
    <row r="115" spans="1:5" x14ac:dyDescent="0.25">
      <c r="A115" s="26">
        <v>6</v>
      </c>
      <c r="B115" s="26">
        <v>53</v>
      </c>
      <c r="C115" s="24">
        <f t="shared" si="2"/>
        <v>44202</v>
      </c>
      <c r="D115" s="139">
        <f ca="1">OFFSET('Caja Bar'!$A$1,+$B115,+$A115*9-4)</f>
        <v>0</v>
      </c>
      <c r="E115" s="140">
        <f ca="1">OFFSET('Caja Bar'!$A$1,$B115,+$A115*9-1)</f>
        <v>0</v>
      </c>
    </row>
    <row r="116" spans="1:5" x14ac:dyDescent="0.25">
      <c r="A116" s="26">
        <v>6</v>
      </c>
      <c r="B116" s="26">
        <v>54</v>
      </c>
      <c r="C116" s="24">
        <f t="shared" si="2"/>
        <v>44202</v>
      </c>
      <c r="D116" s="139">
        <f ca="1">OFFSET('Caja Bar'!$A$1,+$B116,+$A116*9-4)</f>
        <v>0</v>
      </c>
      <c r="E116" s="140">
        <f ca="1">OFFSET('Caja Bar'!$A$1,$B116,+$A116*9-1)</f>
        <v>0</v>
      </c>
    </row>
    <row r="117" spans="1:5" x14ac:dyDescent="0.25">
      <c r="A117" s="26">
        <v>6</v>
      </c>
      <c r="B117" s="26">
        <v>59</v>
      </c>
      <c r="C117" s="24">
        <f t="shared" si="2"/>
        <v>44202</v>
      </c>
      <c r="D117" s="139">
        <f ca="1">OFFSET('Caja Bar'!$A$1,+$B117,+$A117*9-4)</f>
        <v>0</v>
      </c>
      <c r="E117" s="140">
        <f ca="1">OFFSET('Caja Bar'!$A$1,$B117,+$A117*9-1)</f>
        <v>0</v>
      </c>
    </row>
    <row r="118" spans="1:5" x14ac:dyDescent="0.25">
      <c r="A118" s="26">
        <v>6</v>
      </c>
      <c r="B118" s="26">
        <v>60</v>
      </c>
      <c r="C118" s="24">
        <f t="shared" si="2"/>
        <v>44202</v>
      </c>
      <c r="D118" s="139">
        <f ca="1">OFFSET('Caja Bar'!$A$1,+$B118,+$A118*9-4)</f>
        <v>0</v>
      </c>
      <c r="E118" s="140">
        <f ca="1">OFFSET('Caja Bar'!$A$1,$B118,+$A118*9-1)</f>
        <v>0</v>
      </c>
    </row>
    <row r="119" spans="1:5" x14ac:dyDescent="0.25">
      <c r="A119" s="26">
        <v>6</v>
      </c>
      <c r="B119" s="26">
        <v>61</v>
      </c>
      <c r="C119" s="24">
        <f t="shared" si="2"/>
        <v>44202</v>
      </c>
      <c r="D119" s="139">
        <f ca="1">OFFSET('Caja Bar'!$A$1,+$B119,+$A119*9-4)</f>
        <v>0</v>
      </c>
      <c r="E119" s="140">
        <f ca="1">OFFSET('Caja Bar'!$A$1,$B119,+$A119*9-1)</f>
        <v>0</v>
      </c>
    </row>
    <row r="120" spans="1:5" x14ac:dyDescent="0.25">
      <c r="A120" s="26">
        <v>6</v>
      </c>
      <c r="B120" s="26">
        <v>62</v>
      </c>
      <c r="C120" s="24">
        <f t="shared" si="2"/>
        <v>44202</v>
      </c>
      <c r="D120" s="139">
        <f ca="1">OFFSET('Caja Bar'!$A$1,+$B120,+$A120*9-4)</f>
        <v>0</v>
      </c>
      <c r="E120" s="140">
        <f ca="1">OFFSET('Caja Bar'!$A$1,$B120,+$A120*9-1)</f>
        <v>0</v>
      </c>
    </row>
    <row r="121" spans="1:5" x14ac:dyDescent="0.25">
      <c r="A121" s="26">
        <v>6</v>
      </c>
      <c r="B121" s="26">
        <v>63</v>
      </c>
      <c r="C121" s="24">
        <f t="shared" si="2"/>
        <v>44202</v>
      </c>
      <c r="D121" s="139">
        <f ca="1">OFFSET('Caja Bar'!$A$1,+$B121,+$A121*9-4)</f>
        <v>0</v>
      </c>
      <c r="E121" s="140">
        <f ca="1">OFFSET('Caja Bar'!$A$1,$B121,+$A121*9-1)</f>
        <v>0</v>
      </c>
    </row>
    <row r="122" spans="1:5" x14ac:dyDescent="0.25">
      <c r="A122" s="26">
        <v>6</v>
      </c>
      <c r="B122" s="26">
        <v>64</v>
      </c>
      <c r="C122" s="24">
        <f t="shared" si="2"/>
        <v>44202</v>
      </c>
      <c r="D122" s="139">
        <f ca="1">OFFSET('Caja Bar'!$A$1,+$B122,+$A122*9-4)</f>
        <v>0</v>
      </c>
      <c r="E122" s="140">
        <f ca="1">OFFSET('Caja Bar'!$A$1,$B122,+$A122*9-1)</f>
        <v>0</v>
      </c>
    </row>
    <row r="123" spans="1:5" x14ac:dyDescent="0.25">
      <c r="A123" s="26">
        <v>6</v>
      </c>
      <c r="B123" s="26">
        <v>65</v>
      </c>
      <c r="C123" s="24">
        <f t="shared" si="2"/>
        <v>44202</v>
      </c>
      <c r="D123" s="139">
        <f ca="1">OFFSET('Caja Bar'!$A$1,+$B123,+$A123*9-4)</f>
        <v>0</v>
      </c>
      <c r="E123" s="140">
        <f ca="1">OFFSET('Caja Bar'!$A$1,$B123,+$A123*9-1)</f>
        <v>0</v>
      </c>
    </row>
    <row r="124" spans="1:5" x14ac:dyDescent="0.25">
      <c r="A124" s="26">
        <v>7</v>
      </c>
      <c r="B124" s="26">
        <v>42</v>
      </c>
      <c r="C124" s="24">
        <f t="shared" si="2"/>
        <v>44203</v>
      </c>
      <c r="D124" s="139">
        <f ca="1">OFFSET('Caja Bar'!$A$1,+$B124,+$A124*9-4)</f>
        <v>0</v>
      </c>
      <c r="E124" s="140">
        <f ca="1">OFFSET('Caja Bar'!$A$1,$B124,+$A124*9-1)</f>
        <v>0</v>
      </c>
    </row>
    <row r="125" spans="1:5" x14ac:dyDescent="0.25">
      <c r="A125" s="26">
        <v>7</v>
      </c>
      <c r="B125" s="26">
        <v>43</v>
      </c>
      <c r="C125" s="24">
        <f t="shared" si="2"/>
        <v>44203</v>
      </c>
      <c r="D125" s="139">
        <f ca="1">OFFSET('Caja Bar'!$A$1,+$B125,+$A125*9-4)</f>
        <v>0</v>
      </c>
      <c r="E125" s="140">
        <f ca="1">OFFSET('Caja Bar'!$A$1,$B125,+$A125*9-1)</f>
        <v>0</v>
      </c>
    </row>
    <row r="126" spans="1:5" x14ac:dyDescent="0.25">
      <c r="A126" s="26">
        <v>7</v>
      </c>
      <c r="B126" s="26">
        <v>44</v>
      </c>
      <c r="C126" s="24">
        <f t="shared" si="2"/>
        <v>44203</v>
      </c>
      <c r="D126" s="139">
        <f ca="1">OFFSET('Caja Bar'!$A$1,+$B126,+$A126*9-4)</f>
        <v>0</v>
      </c>
      <c r="E126" s="140">
        <f ca="1">OFFSET('Caja Bar'!$A$1,$B126,+$A126*9-1)</f>
        <v>0</v>
      </c>
    </row>
    <row r="127" spans="1:5" x14ac:dyDescent="0.25">
      <c r="A127" s="26">
        <v>7</v>
      </c>
      <c r="B127" s="26">
        <v>45</v>
      </c>
      <c r="C127" s="24">
        <f t="shared" si="2"/>
        <v>44203</v>
      </c>
      <c r="D127" s="139">
        <f ca="1">OFFSET('Caja Bar'!$A$1,+$B127,+$A127*9-4)</f>
        <v>0</v>
      </c>
      <c r="E127" s="140">
        <f ca="1">OFFSET('Caja Bar'!$A$1,$B127,+$A127*9-1)</f>
        <v>0</v>
      </c>
    </row>
    <row r="128" spans="1:5" x14ac:dyDescent="0.25">
      <c r="A128" s="26">
        <v>7</v>
      </c>
      <c r="B128" s="26">
        <v>46</v>
      </c>
      <c r="C128" s="24">
        <f t="shared" si="2"/>
        <v>44203</v>
      </c>
      <c r="D128" s="139">
        <f ca="1">OFFSET('Caja Bar'!$A$1,+$B128,+$A128*9-4)</f>
        <v>0</v>
      </c>
      <c r="E128" s="140">
        <f ca="1">OFFSET('Caja Bar'!$A$1,$B128,+$A128*9-1)</f>
        <v>0</v>
      </c>
    </row>
    <row r="129" spans="1:5" x14ac:dyDescent="0.25">
      <c r="A129" s="26">
        <v>7</v>
      </c>
      <c r="B129" s="26">
        <v>47</v>
      </c>
      <c r="C129" s="24">
        <f t="shared" si="2"/>
        <v>44203</v>
      </c>
      <c r="D129" s="139">
        <f ca="1">OFFSET('Caja Bar'!$A$1,+$B129,+$A129*9-4)</f>
        <v>0</v>
      </c>
      <c r="E129" s="140">
        <f ca="1">OFFSET('Caja Bar'!$A$1,$B129,+$A129*9-1)</f>
        <v>0</v>
      </c>
    </row>
    <row r="130" spans="1:5" x14ac:dyDescent="0.25">
      <c r="A130" s="26">
        <v>7</v>
      </c>
      <c r="B130" s="26">
        <v>48</v>
      </c>
      <c r="C130" s="24">
        <f t="shared" si="2"/>
        <v>44203</v>
      </c>
      <c r="D130" s="139">
        <f ca="1">OFFSET('Caja Bar'!$A$1,+$B130,+$A130*9-4)</f>
        <v>0</v>
      </c>
      <c r="E130" s="140">
        <f ca="1">OFFSET('Caja Bar'!$A$1,$B130,+$A130*9-1)</f>
        <v>0</v>
      </c>
    </row>
    <row r="131" spans="1:5" x14ac:dyDescent="0.25">
      <c r="A131" s="26">
        <v>7</v>
      </c>
      <c r="B131" s="26">
        <v>49</v>
      </c>
      <c r="C131" s="24">
        <f t="shared" si="2"/>
        <v>44203</v>
      </c>
      <c r="D131" s="139">
        <f ca="1">OFFSET('Caja Bar'!$A$1,+$B131,+$A131*9-4)</f>
        <v>0</v>
      </c>
      <c r="E131" s="140">
        <f ca="1">OFFSET('Caja Bar'!$A$1,$B131,+$A131*9-1)</f>
        <v>0</v>
      </c>
    </row>
    <row r="132" spans="1:5" x14ac:dyDescent="0.25">
      <c r="A132" s="26">
        <v>7</v>
      </c>
      <c r="B132" s="26">
        <v>50</v>
      </c>
      <c r="C132" s="24">
        <f t="shared" si="2"/>
        <v>44203</v>
      </c>
      <c r="D132" s="139">
        <f ca="1">OFFSET('Caja Bar'!$A$1,+$B132,+$A132*9-4)</f>
        <v>0</v>
      </c>
      <c r="E132" s="140">
        <f ca="1">OFFSET('Caja Bar'!$A$1,$B132,+$A132*9-1)</f>
        <v>0</v>
      </c>
    </row>
    <row r="133" spans="1:5" x14ac:dyDescent="0.25">
      <c r="A133" s="26">
        <v>7</v>
      </c>
      <c r="B133" s="26">
        <v>51</v>
      </c>
      <c r="C133" s="24">
        <f t="shared" si="2"/>
        <v>44203</v>
      </c>
      <c r="D133" s="139">
        <f ca="1">OFFSET('Caja Bar'!$A$1,+$B133,+$A133*9-4)</f>
        <v>0</v>
      </c>
      <c r="E133" s="140">
        <f ca="1">OFFSET('Caja Bar'!$A$1,$B133,+$A133*9-1)</f>
        <v>0</v>
      </c>
    </row>
    <row r="134" spans="1:5" x14ac:dyDescent="0.25">
      <c r="A134" s="26">
        <v>7</v>
      </c>
      <c r="B134" s="26">
        <v>52</v>
      </c>
      <c r="C134" s="24">
        <f t="shared" si="2"/>
        <v>44203</v>
      </c>
      <c r="D134" s="139">
        <f ca="1">OFFSET('Caja Bar'!$A$1,+$B134,+$A134*9-4)</f>
        <v>0</v>
      </c>
      <c r="E134" s="140">
        <f ca="1">OFFSET('Caja Bar'!$A$1,$B134,+$A134*9-1)</f>
        <v>0</v>
      </c>
    </row>
    <row r="135" spans="1:5" x14ac:dyDescent="0.25">
      <c r="A135" s="26">
        <v>7</v>
      </c>
      <c r="B135" s="26">
        <v>53</v>
      </c>
      <c r="C135" s="24">
        <f t="shared" si="2"/>
        <v>44203</v>
      </c>
      <c r="D135" s="139">
        <f ca="1">OFFSET('Caja Bar'!$A$1,+$B135,+$A135*9-4)</f>
        <v>0</v>
      </c>
      <c r="E135" s="140">
        <f ca="1">OFFSET('Caja Bar'!$A$1,$B135,+$A135*9-1)</f>
        <v>0</v>
      </c>
    </row>
    <row r="136" spans="1:5" x14ac:dyDescent="0.25">
      <c r="A136" s="26">
        <v>7</v>
      </c>
      <c r="B136" s="26">
        <v>54</v>
      </c>
      <c r="C136" s="24">
        <f t="shared" si="2"/>
        <v>44203</v>
      </c>
      <c r="D136" s="139">
        <f ca="1">OFFSET('Caja Bar'!$A$1,+$B136,+$A136*9-4)</f>
        <v>0</v>
      </c>
      <c r="E136" s="140">
        <f ca="1">OFFSET('Caja Bar'!$A$1,$B136,+$A136*9-1)</f>
        <v>0</v>
      </c>
    </row>
    <row r="137" spans="1:5" x14ac:dyDescent="0.25">
      <c r="A137" s="26">
        <v>7</v>
      </c>
      <c r="B137" s="26">
        <v>59</v>
      </c>
      <c r="C137" s="24">
        <f t="shared" si="2"/>
        <v>44203</v>
      </c>
      <c r="D137" s="139">
        <f ca="1">OFFSET('Caja Bar'!$A$1,+$B137,+$A137*9-4)</f>
        <v>0</v>
      </c>
      <c r="E137" s="140">
        <f ca="1">OFFSET('Caja Bar'!$A$1,$B137,+$A137*9-1)</f>
        <v>0</v>
      </c>
    </row>
    <row r="138" spans="1:5" x14ac:dyDescent="0.25">
      <c r="A138" s="26">
        <v>7</v>
      </c>
      <c r="B138" s="26">
        <v>60</v>
      </c>
      <c r="C138" s="24">
        <f t="shared" si="2"/>
        <v>44203</v>
      </c>
      <c r="D138" s="139">
        <f ca="1">OFFSET('Caja Bar'!$A$1,+$B138,+$A138*9-4)</f>
        <v>0</v>
      </c>
      <c r="E138" s="140">
        <f ca="1">OFFSET('Caja Bar'!$A$1,$B138,+$A138*9-1)</f>
        <v>0</v>
      </c>
    </row>
    <row r="139" spans="1:5" x14ac:dyDescent="0.25">
      <c r="A139" s="26">
        <v>7</v>
      </c>
      <c r="B139" s="26">
        <v>61</v>
      </c>
      <c r="C139" s="24">
        <f t="shared" si="2"/>
        <v>44203</v>
      </c>
      <c r="D139" s="139">
        <f ca="1">OFFSET('Caja Bar'!$A$1,+$B139,+$A139*9-4)</f>
        <v>0</v>
      </c>
      <c r="E139" s="140">
        <f ca="1">OFFSET('Caja Bar'!$A$1,$B139,+$A139*9-1)</f>
        <v>0</v>
      </c>
    </row>
    <row r="140" spans="1:5" x14ac:dyDescent="0.25">
      <c r="A140" s="26">
        <v>7</v>
      </c>
      <c r="B140" s="26">
        <v>62</v>
      </c>
      <c r="C140" s="24">
        <f t="shared" si="2"/>
        <v>44203</v>
      </c>
      <c r="D140" s="139">
        <f ca="1">OFFSET('Caja Bar'!$A$1,+$B140,+$A140*9-4)</f>
        <v>0</v>
      </c>
      <c r="E140" s="140">
        <f ca="1">OFFSET('Caja Bar'!$A$1,$B140,+$A140*9-1)</f>
        <v>0</v>
      </c>
    </row>
    <row r="141" spans="1:5" x14ac:dyDescent="0.25">
      <c r="A141" s="26">
        <v>7</v>
      </c>
      <c r="B141" s="26">
        <v>63</v>
      </c>
      <c r="C141" s="24">
        <f t="shared" si="2"/>
        <v>44203</v>
      </c>
      <c r="D141" s="139">
        <f ca="1">OFFSET('Caja Bar'!$A$1,+$B141,+$A141*9-4)</f>
        <v>0</v>
      </c>
      <c r="E141" s="140">
        <f ca="1">OFFSET('Caja Bar'!$A$1,$B141,+$A141*9-1)</f>
        <v>0</v>
      </c>
    </row>
    <row r="142" spans="1:5" x14ac:dyDescent="0.25">
      <c r="A142" s="26">
        <v>7</v>
      </c>
      <c r="B142" s="26">
        <v>64</v>
      </c>
      <c r="C142" s="24">
        <f t="shared" si="2"/>
        <v>44203</v>
      </c>
      <c r="D142" s="139">
        <f ca="1">OFFSET('Caja Bar'!$A$1,+$B142,+$A142*9-4)</f>
        <v>0</v>
      </c>
      <c r="E142" s="140">
        <f ca="1">OFFSET('Caja Bar'!$A$1,$B142,+$A142*9-1)</f>
        <v>0</v>
      </c>
    </row>
    <row r="143" spans="1:5" x14ac:dyDescent="0.25">
      <c r="A143" s="26">
        <v>7</v>
      </c>
      <c r="B143" s="26">
        <v>65</v>
      </c>
      <c r="C143" s="24">
        <f t="shared" si="2"/>
        <v>44203</v>
      </c>
      <c r="D143" s="139">
        <f ca="1">OFFSET('Caja Bar'!$A$1,+$B143,+$A143*9-4)</f>
        <v>0</v>
      </c>
      <c r="E143" s="140">
        <f ca="1">OFFSET('Caja Bar'!$A$1,$B143,+$A143*9-1)</f>
        <v>0</v>
      </c>
    </row>
    <row r="144" spans="1:5" x14ac:dyDescent="0.25">
      <c r="A144" s="26">
        <v>8</v>
      </c>
      <c r="B144" s="26">
        <v>42</v>
      </c>
      <c r="C144" s="24">
        <f t="shared" si="2"/>
        <v>44204</v>
      </c>
      <c r="D144" s="139">
        <f ca="1">OFFSET('Caja Bar'!$A$1,+$B144,+$A144*9-4)</f>
        <v>0</v>
      </c>
      <c r="E144" s="140">
        <f ca="1">OFFSET('Caja Bar'!$A$1,$B144,+$A144*9-1)</f>
        <v>0</v>
      </c>
    </row>
    <row r="145" spans="1:5" x14ac:dyDescent="0.25">
      <c r="A145" s="26">
        <v>8</v>
      </c>
      <c r="B145" s="26">
        <v>43</v>
      </c>
      <c r="C145" s="24">
        <f t="shared" si="2"/>
        <v>44204</v>
      </c>
      <c r="D145" s="139">
        <f ca="1">OFFSET('Caja Bar'!$A$1,+$B145,+$A145*9-4)</f>
        <v>0</v>
      </c>
      <c r="E145" s="140">
        <f ca="1">OFFSET('Caja Bar'!$A$1,$B145,+$A145*9-1)</f>
        <v>0</v>
      </c>
    </row>
    <row r="146" spans="1:5" x14ac:dyDescent="0.25">
      <c r="A146" s="26">
        <v>8</v>
      </c>
      <c r="B146" s="26">
        <v>44</v>
      </c>
      <c r="C146" s="24">
        <f t="shared" si="2"/>
        <v>44204</v>
      </c>
      <c r="D146" s="139">
        <f ca="1">OFFSET('Caja Bar'!$A$1,+$B146,+$A146*9-4)</f>
        <v>0</v>
      </c>
      <c r="E146" s="140">
        <f ca="1">OFFSET('Caja Bar'!$A$1,$B146,+$A146*9-1)</f>
        <v>0</v>
      </c>
    </row>
    <row r="147" spans="1:5" x14ac:dyDescent="0.25">
      <c r="A147" s="26">
        <v>8</v>
      </c>
      <c r="B147" s="26">
        <v>45</v>
      </c>
      <c r="C147" s="24">
        <f t="shared" si="2"/>
        <v>44204</v>
      </c>
      <c r="D147" s="139">
        <f ca="1">OFFSET('Caja Bar'!$A$1,+$B147,+$A147*9-4)</f>
        <v>0</v>
      </c>
      <c r="E147" s="140">
        <f ca="1">OFFSET('Caja Bar'!$A$1,$B147,+$A147*9-1)</f>
        <v>0</v>
      </c>
    </row>
    <row r="148" spans="1:5" x14ac:dyDescent="0.25">
      <c r="A148" s="26">
        <v>8</v>
      </c>
      <c r="B148" s="26">
        <v>46</v>
      </c>
      <c r="C148" s="24">
        <f t="shared" si="2"/>
        <v>44204</v>
      </c>
      <c r="D148" s="139">
        <f ca="1">OFFSET('Caja Bar'!$A$1,+$B148,+$A148*9-4)</f>
        <v>0</v>
      </c>
      <c r="E148" s="140">
        <f ca="1">OFFSET('Caja Bar'!$A$1,$B148,+$A148*9-1)</f>
        <v>0</v>
      </c>
    </row>
    <row r="149" spans="1:5" x14ac:dyDescent="0.25">
      <c r="A149" s="26">
        <v>8</v>
      </c>
      <c r="B149" s="26">
        <v>47</v>
      </c>
      <c r="C149" s="24">
        <f t="shared" si="2"/>
        <v>44204</v>
      </c>
      <c r="D149" s="139">
        <f ca="1">OFFSET('Caja Bar'!$A$1,+$B149,+$A149*9-4)</f>
        <v>0</v>
      </c>
      <c r="E149" s="140">
        <f ca="1">OFFSET('Caja Bar'!$A$1,$B149,+$A149*9-1)</f>
        <v>0</v>
      </c>
    </row>
    <row r="150" spans="1:5" x14ac:dyDescent="0.25">
      <c r="A150" s="26">
        <v>8</v>
      </c>
      <c r="B150" s="26">
        <v>48</v>
      </c>
      <c r="C150" s="24">
        <f t="shared" si="2"/>
        <v>44204</v>
      </c>
      <c r="D150" s="139">
        <f ca="1">OFFSET('Caja Bar'!$A$1,+$B150,+$A150*9-4)</f>
        <v>0</v>
      </c>
      <c r="E150" s="140">
        <f ca="1">OFFSET('Caja Bar'!$A$1,$B150,+$A150*9-1)</f>
        <v>0</v>
      </c>
    </row>
    <row r="151" spans="1:5" x14ac:dyDescent="0.25">
      <c r="A151" s="26">
        <v>8</v>
      </c>
      <c r="B151" s="26">
        <v>49</v>
      </c>
      <c r="C151" s="24">
        <f t="shared" si="2"/>
        <v>44204</v>
      </c>
      <c r="D151" s="139">
        <f ca="1">OFFSET('Caja Bar'!$A$1,+$B151,+$A151*9-4)</f>
        <v>0</v>
      </c>
      <c r="E151" s="140">
        <f ca="1">OFFSET('Caja Bar'!$A$1,$B151,+$A151*9-1)</f>
        <v>0</v>
      </c>
    </row>
    <row r="152" spans="1:5" x14ac:dyDescent="0.25">
      <c r="A152" s="26">
        <v>8</v>
      </c>
      <c r="B152" s="26">
        <v>50</v>
      </c>
      <c r="C152" s="24">
        <f t="shared" si="2"/>
        <v>44204</v>
      </c>
      <c r="D152" s="139">
        <f ca="1">OFFSET('Caja Bar'!$A$1,+$B152,+$A152*9-4)</f>
        <v>0</v>
      </c>
      <c r="E152" s="140">
        <f ca="1">OFFSET('Caja Bar'!$A$1,$B152,+$A152*9-1)</f>
        <v>0</v>
      </c>
    </row>
    <row r="153" spans="1:5" x14ac:dyDescent="0.25">
      <c r="A153" s="26">
        <v>8</v>
      </c>
      <c r="B153" s="26">
        <v>51</v>
      </c>
      <c r="C153" s="24">
        <f t="shared" ref="C153:C216" si="3">+C133+1</f>
        <v>44204</v>
      </c>
      <c r="D153" s="139">
        <f ca="1">OFFSET('Caja Bar'!$A$1,+$B153,+$A153*9-4)</f>
        <v>0</v>
      </c>
      <c r="E153" s="140">
        <f ca="1">OFFSET('Caja Bar'!$A$1,$B153,+$A153*9-1)</f>
        <v>0</v>
      </c>
    </row>
    <row r="154" spans="1:5" x14ac:dyDescent="0.25">
      <c r="A154" s="26">
        <v>8</v>
      </c>
      <c r="B154" s="26">
        <v>52</v>
      </c>
      <c r="C154" s="24">
        <f t="shared" si="3"/>
        <v>44204</v>
      </c>
      <c r="D154" s="139">
        <f ca="1">OFFSET('Caja Bar'!$A$1,+$B154,+$A154*9-4)</f>
        <v>0</v>
      </c>
      <c r="E154" s="140">
        <f ca="1">OFFSET('Caja Bar'!$A$1,$B154,+$A154*9-1)</f>
        <v>0</v>
      </c>
    </row>
    <row r="155" spans="1:5" x14ac:dyDescent="0.25">
      <c r="A155" s="26">
        <v>8</v>
      </c>
      <c r="B155" s="26">
        <v>53</v>
      </c>
      <c r="C155" s="24">
        <f t="shared" si="3"/>
        <v>44204</v>
      </c>
      <c r="D155" s="139">
        <f ca="1">OFFSET('Caja Bar'!$A$1,+$B155,+$A155*9-4)</f>
        <v>0</v>
      </c>
      <c r="E155" s="140">
        <f ca="1">OFFSET('Caja Bar'!$A$1,$B155,+$A155*9-1)</f>
        <v>0</v>
      </c>
    </row>
    <row r="156" spans="1:5" x14ac:dyDescent="0.25">
      <c r="A156" s="26">
        <v>8</v>
      </c>
      <c r="B156" s="26">
        <v>54</v>
      </c>
      <c r="C156" s="24">
        <f t="shared" si="3"/>
        <v>44204</v>
      </c>
      <c r="D156" s="139">
        <f ca="1">OFFSET('Caja Bar'!$A$1,+$B156,+$A156*9-4)</f>
        <v>0</v>
      </c>
      <c r="E156" s="140">
        <f ca="1">OFFSET('Caja Bar'!$A$1,$B156,+$A156*9-1)</f>
        <v>0</v>
      </c>
    </row>
    <row r="157" spans="1:5" x14ac:dyDescent="0.25">
      <c r="A157" s="26">
        <v>8</v>
      </c>
      <c r="B157" s="26">
        <v>59</v>
      </c>
      <c r="C157" s="24">
        <f t="shared" si="3"/>
        <v>44204</v>
      </c>
      <c r="D157" s="139">
        <f ca="1">OFFSET('Caja Bar'!$A$1,+$B157,+$A157*9-4)</f>
        <v>0</v>
      </c>
      <c r="E157" s="140">
        <f ca="1">OFFSET('Caja Bar'!$A$1,$B157,+$A157*9-1)</f>
        <v>0</v>
      </c>
    </row>
    <row r="158" spans="1:5" x14ac:dyDescent="0.25">
      <c r="A158" s="26">
        <v>8</v>
      </c>
      <c r="B158" s="26">
        <v>60</v>
      </c>
      <c r="C158" s="24">
        <f t="shared" si="3"/>
        <v>44204</v>
      </c>
      <c r="D158" s="139">
        <f ca="1">OFFSET('Caja Bar'!$A$1,+$B158,+$A158*9-4)</f>
        <v>0</v>
      </c>
      <c r="E158" s="140">
        <f ca="1">OFFSET('Caja Bar'!$A$1,$B158,+$A158*9-1)</f>
        <v>0</v>
      </c>
    </row>
    <row r="159" spans="1:5" x14ac:dyDescent="0.25">
      <c r="A159" s="26">
        <v>8</v>
      </c>
      <c r="B159" s="26">
        <v>61</v>
      </c>
      <c r="C159" s="24">
        <f t="shared" si="3"/>
        <v>44204</v>
      </c>
      <c r="D159" s="139">
        <f ca="1">OFFSET('Caja Bar'!$A$1,+$B159,+$A159*9-4)</f>
        <v>0</v>
      </c>
      <c r="E159" s="140">
        <f ca="1">OFFSET('Caja Bar'!$A$1,$B159,+$A159*9-1)</f>
        <v>0</v>
      </c>
    </row>
    <row r="160" spans="1:5" x14ac:dyDescent="0.25">
      <c r="A160" s="26">
        <v>8</v>
      </c>
      <c r="B160" s="26">
        <v>62</v>
      </c>
      <c r="C160" s="24">
        <f t="shared" si="3"/>
        <v>44204</v>
      </c>
      <c r="D160" s="139">
        <f ca="1">OFFSET('Caja Bar'!$A$1,+$B160,+$A160*9-4)</f>
        <v>0</v>
      </c>
      <c r="E160" s="140">
        <f ca="1">OFFSET('Caja Bar'!$A$1,$B160,+$A160*9-1)</f>
        <v>0</v>
      </c>
    </row>
    <row r="161" spans="1:5" x14ac:dyDescent="0.25">
      <c r="A161" s="26">
        <v>8</v>
      </c>
      <c r="B161" s="26">
        <v>63</v>
      </c>
      <c r="C161" s="24">
        <f t="shared" si="3"/>
        <v>44204</v>
      </c>
      <c r="D161" s="139">
        <f ca="1">OFFSET('Caja Bar'!$A$1,+$B161,+$A161*9-4)</f>
        <v>0</v>
      </c>
      <c r="E161" s="140">
        <f ca="1">OFFSET('Caja Bar'!$A$1,$B161,+$A161*9-1)</f>
        <v>0</v>
      </c>
    </row>
    <row r="162" spans="1:5" x14ac:dyDescent="0.25">
      <c r="A162" s="26">
        <v>8</v>
      </c>
      <c r="B162" s="26">
        <v>64</v>
      </c>
      <c r="C162" s="24">
        <f t="shared" si="3"/>
        <v>44204</v>
      </c>
      <c r="D162" s="139">
        <f ca="1">OFFSET('Caja Bar'!$A$1,+$B162,+$A162*9-4)</f>
        <v>0</v>
      </c>
      <c r="E162" s="140">
        <f ca="1">OFFSET('Caja Bar'!$A$1,$B162,+$A162*9-1)</f>
        <v>0</v>
      </c>
    </row>
    <row r="163" spans="1:5" x14ac:dyDescent="0.25">
      <c r="A163" s="26">
        <v>8</v>
      </c>
      <c r="B163" s="26">
        <v>65</v>
      </c>
      <c r="C163" s="24">
        <f t="shared" si="3"/>
        <v>44204</v>
      </c>
      <c r="D163" s="139">
        <f ca="1">OFFSET('Caja Bar'!$A$1,+$B163,+$A163*9-4)</f>
        <v>0</v>
      </c>
      <c r="E163" s="140">
        <f ca="1">OFFSET('Caja Bar'!$A$1,$B163,+$A163*9-1)</f>
        <v>0</v>
      </c>
    </row>
    <row r="164" spans="1:5" x14ac:dyDescent="0.25">
      <c r="A164" s="26">
        <v>9</v>
      </c>
      <c r="B164" s="26">
        <v>42</v>
      </c>
      <c r="C164" s="24">
        <f t="shared" si="3"/>
        <v>44205</v>
      </c>
      <c r="D164" s="139">
        <f ca="1">OFFSET('Caja Bar'!$A$1,+$B164,+$A164*9-4)</f>
        <v>0</v>
      </c>
      <c r="E164" s="140">
        <f ca="1">OFFSET('Caja Bar'!$A$1,$B164,+$A164*9-1)</f>
        <v>0</v>
      </c>
    </row>
    <row r="165" spans="1:5" x14ac:dyDescent="0.25">
      <c r="A165" s="26">
        <v>9</v>
      </c>
      <c r="B165" s="26">
        <v>43</v>
      </c>
      <c r="C165" s="24">
        <f t="shared" si="3"/>
        <v>44205</v>
      </c>
      <c r="D165" s="139">
        <f ca="1">OFFSET('Caja Bar'!$A$1,+$B165,+$A165*9-4)</f>
        <v>0</v>
      </c>
      <c r="E165" s="140">
        <f ca="1">OFFSET('Caja Bar'!$A$1,$B165,+$A165*9-1)</f>
        <v>0</v>
      </c>
    </row>
    <row r="166" spans="1:5" x14ac:dyDescent="0.25">
      <c r="A166" s="26">
        <v>9</v>
      </c>
      <c r="B166" s="26">
        <v>44</v>
      </c>
      <c r="C166" s="24">
        <f t="shared" si="3"/>
        <v>44205</v>
      </c>
      <c r="D166" s="139">
        <f ca="1">OFFSET('Caja Bar'!$A$1,+$B166,+$A166*9-4)</f>
        <v>0</v>
      </c>
      <c r="E166" s="140">
        <f ca="1">OFFSET('Caja Bar'!$A$1,$B166,+$A166*9-1)</f>
        <v>0</v>
      </c>
    </row>
    <row r="167" spans="1:5" x14ac:dyDescent="0.25">
      <c r="A167" s="26">
        <v>9</v>
      </c>
      <c r="B167" s="26">
        <v>45</v>
      </c>
      <c r="C167" s="24">
        <f t="shared" si="3"/>
        <v>44205</v>
      </c>
      <c r="D167" s="139">
        <f ca="1">OFFSET('Caja Bar'!$A$1,+$B167,+$A167*9-4)</f>
        <v>0</v>
      </c>
      <c r="E167" s="140">
        <f ca="1">OFFSET('Caja Bar'!$A$1,$B167,+$A167*9-1)</f>
        <v>0</v>
      </c>
    </row>
    <row r="168" spans="1:5" x14ac:dyDescent="0.25">
      <c r="A168" s="26">
        <v>9</v>
      </c>
      <c r="B168" s="26">
        <v>46</v>
      </c>
      <c r="C168" s="24">
        <f t="shared" si="3"/>
        <v>44205</v>
      </c>
      <c r="D168" s="139">
        <f ca="1">OFFSET('Caja Bar'!$A$1,+$B168,+$A168*9-4)</f>
        <v>0</v>
      </c>
      <c r="E168" s="140">
        <f ca="1">OFFSET('Caja Bar'!$A$1,$B168,+$A168*9-1)</f>
        <v>0</v>
      </c>
    </row>
    <row r="169" spans="1:5" x14ac:dyDescent="0.25">
      <c r="A169" s="26">
        <v>9</v>
      </c>
      <c r="B169" s="26">
        <v>47</v>
      </c>
      <c r="C169" s="24">
        <f t="shared" si="3"/>
        <v>44205</v>
      </c>
      <c r="D169" s="139">
        <f ca="1">OFFSET('Caja Bar'!$A$1,+$B169,+$A169*9-4)</f>
        <v>0</v>
      </c>
      <c r="E169" s="140">
        <f ca="1">OFFSET('Caja Bar'!$A$1,$B169,+$A169*9-1)</f>
        <v>0</v>
      </c>
    </row>
    <row r="170" spans="1:5" x14ac:dyDescent="0.25">
      <c r="A170" s="26">
        <v>9</v>
      </c>
      <c r="B170" s="26">
        <v>48</v>
      </c>
      <c r="C170" s="24">
        <f t="shared" si="3"/>
        <v>44205</v>
      </c>
      <c r="D170" s="139">
        <f ca="1">OFFSET('Caja Bar'!$A$1,+$B170,+$A170*9-4)</f>
        <v>0</v>
      </c>
      <c r="E170" s="140">
        <f ca="1">OFFSET('Caja Bar'!$A$1,$B170,+$A170*9-1)</f>
        <v>0</v>
      </c>
    </row>
    <row r="171" spans="1:5" x14ac:dyDescent="0.25">
      <c r="A171" s="26">
        <v>9</v>
      </c>
      <c r="B171" s="26">
        <v>49</v>
      </c>
      <c r="C171" s="24">
        <f t="shared" si="3"/>
        <v>44205</v>
      </c>
      <c r="D171" s="139">
        <f ca="1">OFFSET('Caja Bar'!$A$1,+$B171,+$A171*9-4)</f>
        <v>0</v>
      </c>
      <c r="E171" s="140">
        <f ca="1">OFFSET('Caja Bar'!$A$1,$B171,+$A171*9-1)</f>
        <v>0</v>
      </c>
    </row>
    <row r="172" spans="1:5" x14ac:dyDescent="0.25">
      <c r="A172" s="26">
        <v>9</v>
      </c>
      <c r="B172" s="26">
        <v>50</v>
      </c>
      <c r="C172" s="24">
        <f t="shared" si="3"/>
        <v>44205</v>
      </c>
      <c r="D172" s="139">
        <f ca="1">OFFSET('Caja Bar'!$A$1,+$B172,+$A172*9-4)</f>
        <v>0</v>
      </c>
      <c r="E172" s="140">
        <f ca="1">OFFSET('Caja Bar'!$A$1,$B172,+$A172*9-1)</f>
        <v>0</v>
      </c>
    </row>
    <row r="173" spans="1:5" x14ac:dyDescent="0.25">
      <c r="A173" s="26">
        <v>9</v>
      </c>
      <c r="B173" s="26">
        <v>51</v>
      </c>
      <c r="C173" s="24">
        <f t="shared" si="3"/>
        <v>44205</v>
      </c>
      <c r="D173" s="139">
        <f ca="1">OFFSET('Caja Bar'!$A$1,+$B173,+$A173*9-4)</f>
        <v>0</v>
      </c>
      <c r="E173" s="140">
        <f ca="1">OFFSET('Caja Bar'!$A$1,$B173,+$A173*9-1)</f>
        <v>0</v>
      </c>
    </row>
    <row r="174" spans="1:5" x14ac:dyDescent="0.25">
      <c r="A174" s="26">
        <v>9</v>
      </c>
      <c r="B174" s="26">
        <v>52</v>
      </c>
      <c r="C174" s="24">
        <f t="shared" si="3"/>
        <v>44205</v>
      </c>
      <c r="D174" s="139">
        <f ca="1">OFFSET('Caja Bar'!$A$1,+$B174,+$A174*9-4)</f>
        <v>0</v>
      </c>
      <c r="E174" s="140">
        <f ca="1">OFFSET('Caja Bar'!$A$1,$B174,+$A174*9-1)</f>
        <v>0</v>
      </c>
    </row>
    <row r="175" spans="1:5" x14ac:dyDescent="0.25">
      <c r="A175" s="26">
        <v>9</v>
      </c>
      <c r="B175" s="26">
        <v>53</v>
      </c>
      <c r="C175" s="24">
        <f t="shared" si="3"/>
        <v>44205</v>
      </c>
      <c r="D175" s="139">
        <f ca="1">OFFSET('Caja Bar'!$A$1,+$B175,+$A175*9-4)</f>
        <v>0</v>
      </c>
      <c r="E175" s="140">
        <f ca="1">OFFSET('Caja Bar'!$A$1,$B175,+$A175*9-1)</f>
        <v>0</v>
      </c>
    </row>
    <row r="176" spans="1:5" x14ac:dyDescent="0.25">
      <c r="A176" s="26">
        <v>9</v>
      </c>
      <c r="B176" s="26">
        <v>54</v>
      </c>
      <c r="C176" s="24">
        <f t="shared" si="3"/>
        <v>44205</v>
      </c>
      <c r="D176" s="139">
        <f ca="1">OFFSET('Caja Bar'!$A$1,+$B176,+$A176*9-4)</f>
        <v>0</v>
      </c>
      <c r="E176" s="140">
        <f ca="1">OFFSET('Caja Bar'!$A$1,$B176,+$A176*9-1)</f>
        <v>0</v>
      </c>
    </row>
    <row r="177" spans="1:5" x14ac:dyDescent="0.25">
      <c r="A177" s="26">
        <v>9</v>
      </c>
      <c r="B177" s="26">
        <v>59</v>
      </c>
      <c r="C177" s="24">
        <f t="shared" si="3"/>
        <v>44205</v>
      </c>
      <c r="D177" s="139">
        <f ca="1">OFFSET('Caja Bar'!$A$1,+$B177,+$A177*9-4)</f>
        <v>0</v>
      </c>
      <c r="E177" s="140">
        <f ca="1">OFFSET('Caja Bar'!$A$1,$B177,+$A177*9-1)</f>
        <v>0</v>
      </c>
    </row>
    <row r="178" spans="1:5" x14ac:dyDescent="0.25">
      <c r="A178" s="26">
        <v>9</v>
      </c>
      <c r="B178" s="26">
        <v>60</v>
      </c>
      <c r="C178" s="24">
        <f t="shared" si="3"/>
        <v>44205</v>
      </c>
      <c r="D178" s="139">
        <f ca="1">OFFSET('Caja Bar'!$A$1,+$B178,+$A178*9-4)</f>
        <v>0</v>
      </c>
      <c r="E178" s="140">
        <f ca="1">OFFSET('Caja Bar'!$A$1,$B178,+$A178*9-1)</f>
        <v>0</v>
      </c>
    </row>
    <row r="179" spans="1:5" x14ac:dyDescent="0.25">
      <c r="A179" s="26">
        <v>9</v>
      </c>
      <c r="B179" s="26">
        <v>61</v>
      </c>
      <c r="C179" s="24">
        <f t="shared" si="3"/>
        <v>44205</v>
      </c>
      <c r="D179" s="139">
        <f ca="1">OFFSET('Caja Bar'!$A$1,+$B179,+$A179*9-4)</f>
        <v>0</v>
      </c>
      <c r="E179" s="140">
        <f ca="1">OFFSET('Caja Bar'!$A$1,$B179,+$A179*9-1)</f>
        <v>0</v>
      </c>
    </row>
    <row r="180" spans="1:5" x14ac:dyDescent="0.25">
      <c r="A180" s="26">
        <v>9</v>
      </c>
      <c r="B180" s="26">
        <v>62</v>
      </c>
      <c r="C180" s="24">
        <f t="shared" si="3"/>
        <v>44205</v>
      </c>
      <c r="D180" s="139">
        <f ca="1">OFFSET('Caja Bar'!$A$1,+$B180,+$A180*9-4)</f>
        <v>0</v>
      </c>
      <c r="E180" s="140">
        <f ca="1">OFFSET('Caja Bar'!$A$1,$B180,+$A180*9-1)</f>
        <v>0</v>
      </c>
    </row>
    <row r="181" spans="1:5" x14ac:dyDescent="0.25">
      <c r="A181" s="26">
        <v>9</v>
      </c>
      <c r="B181" s="26">
        <v>63</v>
      </c>
      <c r="C181" s="24">
        <f t="shared" si="3"/>
        <v>44205</v>
      </c>
      <c r="D181" s="139">
        <f ca="1">OFFSET('Caja Bar'!$A$1,+$B181,+$A181*9-4)</f>
        <v>0</v>
      </c>
      <c r="E181" s="140">
        <f ca="1">OFFSET('Caja Bar'!$A$1,$B181,+$A181*9-1)</f>
        <v>0</v>
      </c>
    </row>
    <row r="182" spans="1:5" x14ac:dyDescent="0.25">
      <c r="A182" s="26">
        <v>9</v>
      </c>
      <c r="B182" s="26">
        <v>64</v>
      </c>
      <c r="C182" s="24">
        <f t="shared" si="3"/>
        <v>44205</v>
      </c>
      <c r="D182" s="139">
        <f ca="1">OFFSET('Caja Bar'!$A$1,+$B182,+$A182*9-4)</f>
        <v>0</v>
      </c>
      <c r="E182" s="140">
        <f ca="1">OFFSET('Caja Bar'!$A$1,$B182,+$A182*9-1)</f>
        <v>0</v>
      </c>
    </row>
    <row r="183" spans="1:5" x14ac:dyDescent="0.25">
      <c r="A183" s="26">
        <v>9</v>
      </c>
      <c r="B183" s="26">
        <v>65</v>
      </c>
      <c r="C183" s="24">
        <f t="shared" si="3"/>
        <v>44205</v>
      </c>
      <c r="D183" s="139">
        <f ca="1">OFFSET('Caja Bar'!$A$1,+$B183,+$A183*9-4)</f>
        <v>0</v>
      </c>
      <c r="E183" s="140">
        <f ca="1">OFFSET('Caja Bar'!$A$1,$B183,+$A183*9-1)</f>
        <v>0</v>
      </c>
    </row>
    <row r="184" spans="1:5" x14ac:dyDescent="0.25">
      <c r="A184" s="26">
        <v>10</v>
      </c>
      <c r="B184" s="26">
        <v>42</v>
      </c>
      <c r="C184" s="24">
        <f t="shared" si="3"/>
        <v>44206</v>
      </c>
      <c r="D184" s="139">
        <f ca="1">OFFSET('Caja Bar'!$A$1,+$B184,+$A184*9-4)</f>
        <v>0</v>
      </c>
      <c r="E184" s="140">
        <f ca="1">OFFSET('Caja Bar'!$A$1,$B184,+$A184*9-1)</f>
        <v>0</v>
      </c>
    </row>
    <row r="185" spans="1:5" x14ac:dyDescent="0.25">
      <c r="A185" s="26">
        <v>10</v>
      </c>
      <c r="B185" s="26">
        <v>43</v>
      </c>
      <c r="C185" s="24">
        <f t="shared" si="3"/>
        <v>44206</v>
      </c>
      <c r="D185" s="139">
        <f ca="1">OFFSET('Caja Bar'!$A$1,+$B185,+$A185*9-4)</f>
        <v>0</v>
      </c>
      <c r="E185" s="140">
        <f ca="1">OFFSET('Caja Bar'!$A$1,$B185,+$A185*9-1)</f>
        <v>0</v>
      </c>
    </row>
    <row r="186" spans="1:5" x14ac:dyDescent="0.25">
      <c r="A186" s="26">
        <v>10</v>
      </c>
      <c r="B186" s="26">
        <v>44</v>
      </c>
      <c r="C186" s="24">
        <f t="shared" si="3"/>
        <v>44206</v>
      </c>
      <c r="D186" s="139">
        <f ca="1">OFFSET('Caja Bar'!$A$1,+$B186,+$A186*9-4)</f>
        <v>0</v>
      </c>
      <c r="E186" s="140">
        <f ca="1">OFFSET('Caja Bar'!$A$1,$B186,+$A186*9-1)</f>
        <v>0</v>
      </c>
    </row>
    <row r="187" spans="1:5" x14ac:dyDescent="0.25">
      <c r="A187" s="26">
        <v>10</v>
      </c>
      <c r="B187" s="26">
        <v>45</v>
      </c>
      <c r="C187" s="24">
        <f t="shared" si="3"/>
        <v>44206</v>
      </c>
      <c r="D187" s="139">
        <f ca="1">OFFSET('Caja Bar'!$A$1,+$B187,+$A187*9-4)</f>
        <v>0</v>
      </c>
      <c r="E187" s="140">
        <f ca="1">OFFSET('Caja Bar'!$A$1,$B187,+$A187*9-1)</f>
        <v>0</v>
      </c>
    </row>
    <row r="188" spans="1:5" x14ac:dyDescent="0.25">
      <c r="A188" s="26">
        <v>10</v>
      </c>
      <c r="B188" s="26">
        <v>46</v>
      </c>
      <c r="C188" s="24">
        <f t="shared" si="3"/>
        <v>44206</v>
      </c>
      <c r="D188" s="139">
        <f ca="1">OFFSET('Caja Bar'!$A$1,+$B188,+$A188*9-4)</f>
        <v>0</v>
      </c>
      <c r="E188" s="140">
        <f ca="1">OFFSET('Caja Bar'!$A$1,$B188,+$A188*9-1)</f>
        <v>0</v>
      </c>
    </row>
    <row r="189" spans="1:5" x14ac:dyDescent="0.25">
      <c r="A189" s="26">
        <v>10</v>
      </c>
      <c r="B189" s="26">
        <v>47</v>
      </c>
      <c r="C189" s="24">
        <f t="shared" si="3"/>
        <v>44206</v>
      </c>
      <c r="D189" s="139">
        <f ca="1">OFFSET('Caja Bar'!$A$1,+$B189,+$A189*9-4)</f>
        <v>0</v>
      </c>
      <c r="E189" s="140">
        <f ca="1">OFFSET('Caja Bar'!$A$1,$B189,+$A189*9-1)</f>
        <v>0</v>
      </c>
    </row>
    <row r="190" spans="1:5" x14ac:dyDescent="0.25">
      <c r="A190" s="26">
        <v>10</v>
      </c>
      <c r="B190" s="26">
        <v>48</v>
      </c>
      <c r="C190" s="24">
        <f t="shared" si="3"/>
        <v>44206</v>
      </c>
      <c r="D190" s="139">
        <f ca="1">OFFSET('Caja Bar'!$A$1,+$B190,+$A190*9-4)</f>
        <v>0</v>
      </c>
      <c r="E190" s="140">
        <f ca="1">OFFSET('Caja Bar'!$A$1,$B190,+$A190*9-1)</f>
        <v>0</v>
      </c>
    </row>
    <row r="191" spans="1:5" x14ac:dyDescent="0.25">
      <c r="A191" s="26">
        <v>10</v>
      </c>
      <c r="B191" s="26">
        <v>49</v>
      </c>
      <c r="C191" s="24">
        <f t="shared" si="3"/>
        <v>44206</v>
      </c>
      <c r="D191" s="139">
        <f ca="1">OFFSET('Caja Bar'!$A$1,+$B191,+$A191*9-4)</f>
        <v>0</v>
      </c>
      <c r="E191" s="140">
        <f ca="1">OFFSET('Caja Bar'!$A$1,$B191,+$A191*9-1)</f>
        <v>0</v>
      </c>
    </row>
    <row r="192" spans="1:5" x14ac:dyDescent="0.25">
      <c r="A192" s="26">
        <v>10</v>
      </c>
      <c r="B192" s="26">
        <v>50</v>
      </c>
      <c r="C192" s="24">
        <f t="shared" si="3"/>
        <v>44206</v>
      </c>
      <c r="D192" s="139">
        <f ca="1">OFFSET('Caja Bar'!$A$1,+$B192,+$A192*9-4)</f>
        <v>0</v>
      </c>
      <c r="E192" s="140">
        <f ca="1">OFFSET('Caja Bar'!$A$1,$B192,+$A192*9-1)</f>
        <v>0</v>
      </c>
    </row>
    <row r="193" spans="1:5" x14ac:dyDescent="0.25">
      <c r="A193" s="26">
        <v>10</v>
      </c>
      <c r="B193" s="26">
        <v>51</v>
      </c>
      <c r="C193" s="24">
        <f t="shared" si="3"/>
        <v>44206</v>
      </c>
      <c r="D193" s="139">
        <f ca="1">OFFSET('Caja Bar'!$A$1,+$B193,+$A193*9-4)</f>
        <v>0</v>
      </c>
      <c r="E193" s="140">
        <f ca="1">OFFSET('Caja Bar'!$A$1,$B193,+$A193*9-1)</f>
        <v>0</v>
      </c>
    </row>
    <row r="194" spans="1:5" x14ac:dyDescent="0.25">
      <c r="A194" s="26">
        <v>10</v>
      </c>
      <c r="B194" s="26">
        <v>52</v>
      </c>
      <c r="C194" s="24">
        <f t="shared" si="3"/>
        <v>44206</v>
      </c>
      <c r="D194" s="139">
        <f ca="1">OFFSET('Caja Bar'!$A$1,+$B194,+$A194*9-4)</f>
        <v>0</v>
      </c>
      <c r="E194" s="140">
        <f ca="1">OFFSET('Caja Bar'!$A$1,$B194,+$A194*9-1)</f>
        <v>0</v>
      </c>
    </row>
    <row r="195" spans="1:5" x14ac:dyDescent="0.25">
      <c r="A195" s="26">
        <v>10</v>
      </c>
      <c r="B195" s="26">
        <v>53</v>
      </c>
      <c r="C195" s="24">
        <f t="shared" si="3"/>
        <v>44206</v>
      </c>
      <c r="D195" s="139">
        <f ca="1">OFFSET('Caja Bar'!$A$1,+$B195,+$A195*9-4)</f>
        <v>0</v>
      </c>
      <c r="E195" s="140">
        <f ca="1">OFFSET('Caja Bar'!$A$1,$B195,+$A195*9-1)</f>
        <v>0</v>
      </c>
    </row>
    <row r="196" spans="1:5" x14ac:dyDescent="0.25">
      <c r="A196" s="26">
        <v>10</v>
      </c>
      <c r="B196" s="26">
        <v>54</v>
      </c>
      <c r="C196" s="24">
        <f t="shared" si="3"/>
        <v>44206</v>
      </c>
      <c r="D196" s="139">
        <f ca="1">OFFSET('Caja Bar'!$A$1,+$B196,+$A196*9-4)</f>
        <v>0</v>
      </c>
      <c r="E196" s="140">
        <f ca="1">OFFSET('Caja Bar'!$A$1,$B196,+$A196*9-1)</f>
        <v>0</v>
      </c>
    </row>
    <row r="197" spans="1:5" x14ac:dyDescent="0.25">
      <c r="A197" s="26">
        <v>10</v>
      </c>
      <c r="B197" s="26">
        <v>59</v>
      </c>
      <c r="C197" s="24">
        <f t="shared" si="3"/>
        <v>44206</v>
      </c>
      <c r="D197" s="139">
        <f ca="1">OFFSET('Caja Bar'!$A$1,+$B197,+$A197*9-4)</f>
        <v>0</v>
      </c>
      <c r="E197" s="140">
        <f ca="1">OFFSET('Caja Bar'!$A$1,$B197,+$A197*9-1)</f>
        <v>0</v>
      </c>
    </row>
    <row r="198" spans="1:5" x14ac:dyDescent="0.25">
      <c r="A198" s="26">
        <v>10</v>
      </c>
      <c r="B198" s="26">
        <v>60</v>
      </c>
      <c r="C198" s="24">
        <f t="shared" si="3"/>
        <v>44206</v>
      </c>
      <c r="D198" s="139">
        <f ca="1">OFFSET('Caja Bar'!$A$1,+$B198,+$A198*9-4)</f>
        <v>0</v>
      </c>
      <c r="E198" s="140">
        <f ca="1">OFFSET('Caja Bar'!$A$1,$B198,+$A198*9-1)</f>
        <v>0</v>
      </c>
    </row>
    <row r="199" spans="1:5" x14ac:dyDescent="0.25">
      <c r="A199" s="26">
        <v>10</v>
      </c>
      <c r="B199" s="26">
        <v>61</v>
      </c>
      <c r="C199" s="24">
        <f t="shared" si="3"/>
        <v>44206</v>
      </c>
      <c r="D199" s="139">
        <f ca="1">OFFSET('Caja Bar'!$A$1,+$B199,+$A199*9-4)</f>
        <v>0</v>
      </c>
      <c r="E199" s="140">
        <f ca="1">OFFSET('Caja Bar'!$A$1,$B199,+$A199*9-1)</f>
        <v>0</v>
      </c>
    </row>
    <row r="200" spans="1:5" x14ac:dyDescent="0.25">
      <c r="A200" s="26">
        <v>10</v>
      </c>
      <c r="B200" s="26">
        <v>62</v>
      </c>
      <c r="C200" s="24">
        <f t="shared" si="3"/>
        <v>44206</v>
      </c>
      <c r="D200" s="139">
        <f ca="1">OFFSET('Caja Bar'!$A$1,+$B200,+$A200*9-4)</f>
        <v>0</v>
      </c>
      <c r="E200" s="140">
        <f ca="1">OFFSET('Caja Bar'!$A$1,$B200,+$A200*9-1)</f>
        <v>0</v>
      </c>
    </row>
    <row r="201" spans="1:5" x14ac:dyDescent="0.25">
      <c r="A201" s="26">
        <v>10</v>
      </c>
      <c r="B201" s="26">
        <v>63</v>
      </c>
      <c r="C201" s="24">
        <f t="shared" si="3"/>
        <v>44206</v>
      </c>
      <c r="D201" s="139">
        <f ca="1">OFFSET('Caja Bar'!$A$1,+$B201,+$A201*9-4)</f>
        <v>0</v>
      </c>
      <c r="E201" s="140">
        <f ca="1">OFFSET('Caja Bar'!$A$1,$B201,+$A201*9-1)</f>
        <v>0</v>
      </c>
    </row>
    <row r="202" spans="1:5" x14ac:dyDescent="0.25">
      <c r="A202" s="26">
        <v>10</v>
      </c>
      <c r="B202" s="26">
        <v>64</v>
      </c>
      <c r="C202" s="24">
        <f t="shared" si="3"/>
        <v>44206</v>
      </c>
      <c r="D202" s="139">
        <f ca="1">OFFSET('Caja Bar'!$A$1,+$B202,+$A202*9-4)</f>
        <v>0</v>
      </c>
      <c r="E202" s="140">
        <f ca="1">OFFSET('Caja Bar'!$A$1,$B202,+$A202*9-1)</f>
        <v>0</v>
      </c>
    </row>
    <row r="203" spans="1:5" x14ac:dyDescent="0.25">
      <c r="A203" s="26">
        <v>10</v>
      </c>
      <c r="B203" s="26">
        <v>65</v>
      </c>
      <c r="C203" s="24">
        <f t="shared" si="3"/>
        <v>44206</v>
      </c>
      <c r="D203" s="139">
        <f ca="1">OFFSET('Caja Bar'!$A$1,+$B203,+$A203*9-4)</f>
        <v>0</v>
      </c>
      <c r="E203" s="140">
        <f ca="1">OFFSET('Caja Bar'!$A$1,$B203,+$A203*9-1)</f>
        <v>0</v>
      </c>
    </row>
    <row r="204" spans="1:5" x14ac:dyDescent="0.25">
      <c r="A204" s="26">
        <v>11</v>
      </c>
      <c r="B204" s="26">
        <v>42</v>
      </c>
      <c r="C204" s="24">
        <f t="shared" si="3"/>
        <v>44207</v>
      </c>
      <c r="D204" s="139">
        <f ca="1">OFFSET('Caja Bar'!$A$1,+$B204,+$A204*9-4)</f>
        <v>0</v>
      </c>
      <c r="E204" s="140">
        <f ca="1">OFFSET('Caja Bar'!$A$1,$B204,+$A204*9-1)</f>
        <v>0</v>
      </c>
    </row>
    <row r="205" spans="1:5" x14ac:dyDescent="0.25">
      <c r="A205" s="26">
        <v>11</v>
      </c>
      <c r="B205" s="26">
        <v>43</v>
      </c>
      <c r="C205" s="24">
        <f t="shared" si="3"/>
        <v>44207</v>
      </c>
      <c r="D205" s="139">
        <f ca="1">OFFSET('Caja Bar'!$A$1,+$B205,+$A205*9-4)</f>
        <v>0</v>
      </c>
      <c r="E205" s="140">
        <f ca="1">OFFSET('Caja Bar'!$A$1,$B205,+$A205*9-1)</f>
        <v>0</v>
      </c>
    </row>
    <row r="206" spans="1:5" x14ac:dyDescent="0.25">
      <c r="A206" s="26">
        <v>11</v>
      </c>
      <c r="B206" s="26">
        <v>44</v>
      </c>
      <c r="C206" s="24">
        <f t="shared" si="3"/>
        <v>44207</v>
      </c>
      <c r="D206" s="139">
        <f ca="1">OFFSET('Caja Bar'!$A$1,+$B206,+$A206*9-4)</f>
        <v>0</v>
      </c>
      <c r="E206" s="140">
        <f ca="1">OFFSET('Caja Bar'!$A$1,$B206,+$A206*9-1)</f>
        <v>0</v>
      </c>
    </row>
    <row r="207" spans="1:5" x14ac:dyDescent="0.25">
      <c r="A207" s="26">
        <v>11</v>
      </c>
      <c r="B207" s="26">
        <v>45</v>
      </c>
      <c r="C207" s="24">
        <f t="shared" si="3"/>
        <v>44207</v>
      </c>
      <c r="D207" s="139">
        <f ca="1">OFFSET('Caja Bar'!$A$1,+$B207,+$A207*9-4)</f>
        <v>0</v>
      </c>
      <c r="E207" s="140">
        <f ca="1">OFFSET('Caja Bar'!$A$1,$B207,+$A207*9-1)</f>
        <v>0</v>
      </c>
    </row>
    <row r="208" spans="1:5" x14ac:dyDescent="0.25">
      <c r="A208" s="26">
        <v>11</v>
      </c>
      <c r="B208" s="26">
        <v>46</v>
      </c>
      <c r="C208" s="24">
        <f t="shared" si="3"/>
        <v>44207</v>
      </c>
      <c r="D208" s="139">
        <f ca="1">OFFSET('Caja Bar'!$A$1,+$B208,+$A208*9-4)</f>
        <v>0</v>
      </c>
      <c r="E208" s="140">
        <f ca="1">OFFSET('Caja Bar'!$A$1,$B208,+$A208*9-1)</f>
        <v>0</v>
      </c>
    </row>
    <row r="209" spans="1:5" x14ac:dyDescent="0.25">
      <c r="A209" s="26">
        <v>11</v>
      </c>
      <c r="B209" s="26">
        <v>47</v>
      </c>
      <c r="C209" s="24">
        <f t="shared" si="3"/>
        <v>44207</v>
      </c>
      <c r="D209" s="139">
        <f ca="1">OFFSET('Caja Bar'!$A$1,+$B209,+$A209*9-4)</f>
        <v>0</v>
      </c>
      <c r="E209" s="140">
        <f ca="1">OFFSET('Caja Bar'!$A$1,$B209,+$A209*9-1)</f>
        <v>0</v>
      </c>
    </row>
    <row r="210" spans="1:5" x14ac:dyDescent="0.25">
      <c r="A210" s="26">
        <v>11</v>
      </c>
      <c r="B210" s="26">
        <v>48</v>
      </c>
      <c r="C210" s="24">
        <f t="shared" si="3"/>
        <v>44207</v>
      </c>
      <c r="D210" s="139">
        <f ca="1">OFFSET('Caja Bar'!$A$1,+$B210,+$A210*9-4)</f>
        <v>0</v>
      </c>
      <c r="E210" s="140">
        <f ca="1">OFFSET('Caja Bar'!$A$1,$B210,+$A210*9-1)</f>
        <v>0</v>
      </c>
    </row>
    <row r="211" spans="1:5" x14ac:dyDescent="0.25">
      <c r="A211" s="26">
        <v>11</v>
      </c>
      <c r="B211" s="26">
        <v>49</v>
      </c>
      <c r="C211" s="24">
        <f t="shared" si="3"/>
        <v>44207</v>
      </c>
      <c r="D211" s="139">
        <f ca="1">OFFSET('Caja Bar'!$A$1,+$B211,+$A211*9-4)</f>
        <v>0</v>
      </c>
      <c r="E211" s="140">
        <f ca="1">OFFSET('Caja Bar'!$A$1,$B211,+$A211*9-1)</f>
        <v>0</v>
      </c>
    </row>
    <row r="212" spans="1:5" x14ac:dyDescent="0.25">
      <c r="A212" s="26">
        <v>11</v>
      </c>
      <c r="B212" s="26">
        <v>50</v>
      </c>
      <c r="C212" s="24">
        <f t="shared" si="3"/>
        <v>44207</v>
      </c>
      <c r="D212" s="139">
        <f ca="1">OFFSET('Caja Bar'!$A$1,+$B212,+$A212*9-4)</f>
        <v>0</v>
      </c>
      <c r="E212" s="140">
        <f ca="1">OFFSET('Caja Bar'!$A$1,$B212,+$A212*9-1)</f>
        <v>0</v>
      </c>
    </row>
    <row r="213" spans="1:5" x14ac:dyDescent="0.25">
      <c r="A213" s="26">
        <v>11</v>
      </c>
      <c r="B213" s="26">
        <v>51</v>
      </c>
      <c r="C213" s="24">
        <f t="shared" si="3"/>
        <v>44207</v>
      </c>
      <c r="D213" s="139">
        <f ca="1">OFFSET('Caja Bar'!$A$1,+$B213,+$A213*9-4)</f>
        <v>0</v>
      </c>
      <c r="E213" s="140">
        <f ca="1">OFFSET('Caja Bar'!$A$1,$B213,+$A213*9-1)</f>
        <v>0</v>
      </c>
    </row>
    <row r="214" spans="1:5" x14ac:dyDescent="0.25">
      <c r="A214" s="26">
        <v>11</v>
      </c>
      <c r="B214" s="26">
        <v>52</v>
      </c>
      <c r="C214" s="24">
        <f t="shared" si="3"/>
        <v>44207</v>
      </c>
      <c r="D214" s="139">
        <f ca="1">OFFSET('Caja Bar'!$A$1,+$B214,+$A214*9-4)</f>
        <v>0</v>
      </c>
      <c r="E214" s="140">
        <f ca="1">OFFSET('Caja Bar'!$A$1,$B214,+$A214*9-1)</f>
        <v>0</v>
      </c>
    </row>
    <row r="215" spans="1:5" x14ac:dyDescent="0.25">
      <c r="A215" s="26">
        <v>11</v>
      </c>
      <c r="B215" s="26">
        <v>53</v>
      </c>
      <c r="C215" s="24">
        <f t="shared" si="3"/>
        <v>44207</v>
      </c>
      <c r="D215" s="139">
        <f ca="1">OFFSET('Caja Bar'!$A$1,+$B215,+$A215*9-4)</f>
        <v>0</v>
      </c>
      <c r="E215" s="140">
        <f ca="1">OFFSET('Caja Bar'!$A$1,$B215,+$A215*9-1)</f>
        <v>0</v>
      </c>
    </row>
    <row r="216" spans="1:5" x14ac:dyDescent="0.25">
      <c r="A216" s="26">
        <v>11</v>
      </c>
      <c r="B216" s="26">
        <v>54</v>
      </c>
      <c r="C216" s="24">
        <f t="shared" si="3"/>
        <v>44207</v>
      </c>
      <c r="D216" s="139">
        <f ca="1">OFFSET('Caja Bar'!$A$1,+$B216,+$A216*9-4)</f>
        <v>0</v>
      </c>
      <c r="E216" s="140">
        <f ca="1">OFFSET('Caja Bar'!$A$1,$B216,+$A216*9-1)</f>
        <v>0</v>
      </c>
    </row>
    <row r="217" spans="1:5" x14ac:dyDescent="0.25">
      <c r="A217" s="26">
        <v>11</v>
      </c>
      <c r="B217" s="26">
        <v>59</v>
      </c>
      <c r="C217" s="24">
        <f t="shared" ref="C217:C280" si="4">+C197+1</f>
        <v>44207</v>
      </c>
      <c r="D217" s="139">
        <f ca="1">OFFSET('Caja Bar'!$A$1,+$B217,+$A217*9-4)</f>
        <v>0</v>
      </c>
      <c r="E217" s="140">
        <f ca="1">OFFSET('Caja Bar'!$A$1,$B217,+$A217*9-1)</f>
        <v>0</v>
      </c>
    </row>
    <row r="218" spans="1:5" x14ac:dyDescent="0.25">
      <c r="A218" s="26">
        <v>11</v>
      </c>
      <c r="B218" s="26">
        <v>60</v>
      </c>
      <c r="C218" s="24">
        <f t="shared" si="4"/>
        <v>44207</v>
      </c>
      <c r="D218" s="139">
        <f ca="1">OFFSET('Caja Bar'!$A$1,+$B218,+$A218*9-4)</f>
        <v>0</v>
      </c>
      <c r="E218" s="140">
        <f ca="1">OFFSET('Caja Bar'!$A$1,$B218,+$A218*9-1)</f>
        <v>0</v>
      </c>
    </row>
    <row r="219" spans="1:5" x14ac:dyDescent="0.25">
      <c r="A219" s="26">
        <v>11</v>
      </c>
      <c r="B219" s="26">
        <v>61</v>
      </c>
      <c r="C219" s="24">
        <f t="shared" si="4"/>
        <v>44207</v>
      </c>
      <c r="D219" s="139">
        <f ca="1">OFFSET('Caja Bar'!$A$1,+$B219,+$A219*9-4)</f>
        <v>0</v>
      </c>
      <c r="E219" s="140">
        <f ca="1">OFFSET('Caja Bar'!$A$1,$B219,+$A219*9-1)</f>
        <v>0</v>
      </c>
    </row>
    <row r="220" spans="1:5" x14ac:dyDescent="0.25">
      <c r="A220" s="26">
        <v>11</v>
      </c>
      <c r="B220" s="26">
        <v>62</v>
      </c>
      <c r="C220" s="24">
        <f t="shared" si="4"/>
        <v>44207</v>
      </c>
      <c r="D220" s="139">
        <f ca="1">OFFSET('Caja Bar'!$A$1,+$B220,+$A220*9-4)</f>
        <v>0</v>
      </c>
      <c r="E220" s="140">
        <f ca="1">OFFSET('Caja Bar'!$A$1,$B220,+$A220*9-1)</f>
        <v>0</v>
      </c>
    </row>
    <row r="221" spans="1:5" x14ac:dyDescent="0.25">
      <c r="A221" s="26">
        <v>11</v>
      </c>
      <c r="B221" s="26">
        <v>63</v>
      </c>
      <c r="C221" s="24">
        <f t="shared" si="4"/>
        <v>44207</v>
      </c>
      <c r="D221" s="139">
        <f ca="1">OFFSET('Caja Bar'!$A$1,+$B221,+$A221*9-4)</f>
        <v>0</v>
      </c>
      <c r="E221" s="140">
        <f ca="1">OFFSET('Caja Bar'!$A$1,$B221,+$A221*9-1)</f>
        <v>0</v>
      </c>
    </row>
    <row r="222" spans="1:5" x14ac:dyDescent="0.25">
      <c r="A222" s="26">
        <v>11</v>
      </c>
      <c r="B222" s="26">
        <v>64</v>
      </c>
      <c r="C222" s="24">
        <f t="shared" si="4"/>
        <v>44207</v>
      </c>
      <c r="D222" s="139">
        <f ca="1">OFFSET('Caja Bar'!$A$1,+$B222,+$A222*9-4)</f>
        <v>0</v>
      </c>
      <c r="E222" s="140">
        <f ca="1">OFFSET('Caja Bar'!$A$1,$B222,+$A222*9-1)</f>
        <v>0</v>
      </c>
    </row>
    <row r="223" spans="1:5" x14ac:dyDescent="0.25">
      <c r="A223" s="26">
        <v>11</v>
      </c>
      <c r="B223" s="26">
        <v>65</v>
      </c>
      <c r="C223" s="24">
        <f t="shared" si="4"/>
        <v>44207</v>
      </c>
      <c r="D223" s="139">
        <f ca="1">OFFSET('Caja Bar'!$A$1,+$B223,+$A223*9-4)</f>
        <v>0</v>
      </c>
      <c r="E223" s="140">
        <f ca="1">OFFSET('Caja Bar'!$A$1,$B223,+$A223*9-1)</f>
        <v>0</v>
      </c>
    </row>
    <row r="224" spans="1:5" x14ac:dyDescent="0.25">
      <c r="A224" s="26">
        <v>12</v>
      </c>
      <c r="B224" s="26">
        <v>42</v>
      </c>
      <c r="C224" s="24">
        <f t="shared" si="4"/>
        <v>44208</v>
      </c>
      <c r="D224" s="139">
        <f ca="1">OFFSET('Caja Bar'!$A$1,+$B224,+$A224*9-4)</f>
        <v>0</v>
      </c>
      <c r="E224" s="140">
        <f ca="1">OFFSET('Caja Bar'!$A$1,$B224,+$A224*9-1)</f>
        <v>0</v>
      </c>
    </row>
    <row r="225" spans="1:5" x14ac:dyDescent="0.25">
      <c r="A225" s="26">
        <v>12</v>
      </c>
      <c r="B225" s="26">
        <v>43</v>
      </c>
      <c r="C225" s="24">
        <f t="shared" si="4"/>
        <v>44208</v>
      </c>
      <c r="D225" s="139">
        <f ca="1">OFFSET('Caja Bar'!$A$1,+$B225,+$A225*9-4)</f>
        <v>0</v>
      </c>
      <c r="E225" s="140">
        <f ca="1">OFFSET('Caja Bar'!$A$1,$B225,+$A225*9-1)</f>
        <v>0</v>
      </c>
    </row>
    <row r="226" spans="1:5" x14ac:dyDescent="0.25">
      <c r="A226" s="26">
        <v>12</v>
      </c>
      <c r="B226" s="26">
        <v>44</v>
      </c>
      <c r="C226" s="24">
        <f t="shared" si="4"/>
        <v>44208</v>
      </c>
      <c r="D226" s="139">
        <f ca="1">OFFSET('Caja Bar'!$A$1,+$B226,+$A226*9-4)</f>
        <v>0</v>
      </c>
      <c r="E226" s="140">
        <f ca="1">OFFSET('Caja Bar'!$A$1,$B226,+$A226*9-1)</f>
        <v>0</v>
      </c>
    </row>
    <row r="227" spans="1:5" x14ac:dyDescent="0.25">
      <c r="A227" s="26">
        <v>12</v>
      </c>
      <c r="B227" s="26">
        <v>45</v>
      </c>
      <c r="C227" s="24">
        <f t="shared" si="4"/>
        <v>44208</v>
      </c>
      <c r="D227" s="139">
        <f ca="1">OFFSET('Caja Bar'!$A$1,+$B227,+$A227*9-4)</f>
        <v>0</v>
      </c>
      <c r="E227" s="140">
        <f ca="1">OFFSET('Caja Bar'!$A$1,$B227,+$A227*9-1)</f>
        <v>0</v>
      </c>
    </row>
    <row r="228" spans="1:5" x14ac:dyDescent="0.25">
      <c r="A228" s="26">
        <v>12</v>
      </c>
      <c r="B228" s="26">
        <v>46</v>
      </c>
      <c r="C228" s="24">
        <f t="shared" si="4"/>
        <v>44208</v>
      </c>
      <c r="D228" s="139">
        <f ca="1">OFFSET('Caja Bar'!$A$1,+$B228,+$A228*9-4)</f>
        <v>0</v>
      </c>
      <c r="E228" s="140">
        <f ca="1">OFFSET('Caja Bar'!$A$1,$B228,+$A228*9-1)</f>
        <v>0</v>
      </c>
    </row>
    <row r="229" spans="1:5" x14ac:dyDescent="0.25">
      <c r="A229" s="26">
        <v>12</v>
      </c>
      <c r="B229" s="26">
        <v>47</v>
      </c>
      <c r="C229" s="24">
        <f t="shared" si="4"/>
        <v>44208</v>
      </c>
      <c r="D229" s="139">
        <f ca="1">OFFSET('Caja Bar'!$A$1,+$B229,+$A229*9-4)</f>
        <v>0</v>
      </c>
      <c r="E229" s="140">
        <f ca="1">OFFSET('Caja Bar'!$A$1,$B229,+$A229*9-1)</f>
        <v>0</v>
      </c>
    </row>
    <row r="230" spans="1:5" x14ac:dyDescent="0.25">
      <c r="A230" s="26">
        <v>12</v>
      </c>
      <c r="B230" s="26">
        <v>48</v>
      </c>
      <c r="C230" s="24">
        <f t="shared" si="4"/>
        <v>44208</v>
      </c>
      <c r="D230" s="139">
        <f ca="1">OFFSET('Caja Bar'!$A$1,+$B230,+$A230*9-4)</f>
        <v>0</v>
      </c>
      <c r="E230" s="140">
        <f ca="1">OFFSET('Caja Bar'!$A$1,$B230,+$A230*9-1)</f>
        <v>0</v>
      </c>
    </row>
    <row r="231" spans="1:5" x14ac:dyDescent="0.25">
      <c r="A231" s="26">
        <v>12</v>
      </c>
      <c r="B231" s="26">
        <v>49</v>
      </c>
      <c r="C231" s="24">
        <f t="shared" si="4"/>
        <v>44208</v>
      </c>
      <c r="D231" s="139">
        <f ca="1">OFFSET('Caja Bar'!$A$1,+$B231,+$A231*9-4)</f>
        <v>0</v>
      </c>
      <c r="E231" s="140">
        <f ca="1">OFFSET('Caja Bar'!$A$1,$B231,+$A231*9-1)</f>
        <v>0</v>
      </c>
    </row>
    <row r="232" spans="1:5" x14ac:dyDescent="0.25">
      <c r="A232" s="26">
        <v>12</v>
      </c>
      <c r="B232" s="26">
        <v>50</v>
      </c>
      <c r="C232" s="24">
        <f t="shared" si="4"/>
        <v>44208</v>
      </c>
      <c r="D232" s="139">
        <f ca="1">OFFSET('Caja Bar'!$A$1,+$B232,+$A232*9-4)</f>
        <v>0</v>
      </c>
      <c r="E232" s="140">
        <f ca="1">OFFSET('Caja Bar'!$A$1,$B232,+$A232*9-1)</f>
        <v>0</v>
      </c>
    </row>
    <row r="233" spans="1:5" x14ac:dyDescent="0.25">
      <c r="A233" s="26">
        <v>12</v>
      </c>
      <c r="B233" s="26">
        <v>51</v>
      </c>
      <c r="C233" s="24">
        <f t="shared" si="4"/>
        <v>44208</v>
      </c>
      <c r="D233" s="139">
        <f ca="1">OFFSET('Caja Bar'!$A$1,+$B233,+$A233*9-4)</f>
        <v>0</v>
      </c>
      <c r="E233" s="140">
        <f ca="1">OFFSET('Caja Bar'!$A$1,$B233,+$A233*9-1)</f>
        <v>0</v>
      </c>
    </row>
    <row r="234" spans="1:5" x14ac:dyDescent="0.25">
      <c r="A234" s="26">
        <v>12</v>
      </c>
      <c r="B234" s="26">
        <v>52</v>
      </c>
      <c r="C234" s="24">
        <f t="shared" si="4"/>
        <v>44208</v>
      </c>
      <c r="D234" s="139">
        <f ca="1">OFFSET('Caja Bar'!$A$1,+$B234,+$A234*9-4)</f>
        <v>0</v>
      </c>
      <c r="E234" s="140">
        <f ca="1">OFFSET('Caja Bar'!$A$1,$B234,+$A234*9-1)</f>
        <v>0</v>
      </c>
    </row>
    <row r="235" spans="1:5" x14ac:dyDescent="0.25">
      <c r="A235" s="26">
        <v>12</v>
      </c>
      <c r="B235" s="26">
        <v>53</v>
      </c>
      <c r="C235" s="24">
        <f t="shared" si="4"/>
        <v>44208</v>
      </c>
      <c r="D235" s="139">
        <f ca="1">OFFSET('Caja Bar'!$A$1,+$B235,+$A235*9-4)</f>
        <v>0</v>
      </c>
      <c r="E235" s="140">
        <f ca="1">OFFSET('Caja Bar'!$A$1,$B235,+$A235*9-1)</f>
        <v>0</v>
      </c>
    </row>
    <row r="236" spans="1:5" x14ac:dyDescent="0.25">
      <c r="A236" s="26">
        <v>12</v>
      </c>
      <c r="B236" s="26">
        <v>54</v>
      </c>
      <c r="C236" s="24">
        <f t="shared" si="4"/>
        <v>44208</v>
      </c>
      <c r="D236" s="139">
        <f ca="1">OFFSET('Caja Bar'!$A$1,+$B236,+$A236*9-4)</f>
        <v>0</v>
      </c>
      <c r="E236" s="140">
        <f ca="1">OFFSET('Caja Bar'!$A$1,$B236,+$A236*9-1)</f>
        <v>0</v>
      </c>
    </row>
    <row r="237" spans="1:5" x14ac:dyDescent="0.25">
      <c r="A237" s="26">
        <v>12</v>
      </c>
      <c r="B237" s="26">
        <v>59</v>
      </c>
      <c r="C237" s="24">
        <f t="shared" si="4"/>
        <v>44208</v>
      </c>
      <c r="D237" s="139">
        <f ca="1">OFFSET('Caja Bar'!$A$1,+$B237,+$A237*9-4)</f>
        <v>0</v>
      </c>
      <c r="E237" s="140">
        <f ca="1">OFFSET('Caja Bar'!$A$1,$B237,+$A237*9-1)</f>
        <v>0</v>
      </c>
    </row>
    <row r="238" spans="1:5" x14ac:dyDescent="0.25">
      <c r="A238" s="26">
        <v>12</v>
      </c>
      <c r="B238" s="26">
        <v>60</v>
      </c>
      <c r="C238" s="24">
        <f t="shared" si="4"/>
        <v>44208</v>
      </c>
      <c r="D238" s="139">
        <f ca="1">OFFSET('Caja Bar'!$A$1,+$B238,+$A238*9-4)</f>
        <v>0</v>
      </c>
      <c r="E238" s="140">
        <f ca="1">OFFSET('Caja Bar'!$A$1,$B238,+$A238*9-1)</f>
        <v>0</v>
      </c>
    </row>
    <row r="239" spans="1:5" x14ac:dyDescent="0.25">
      <c r="A239" s="26">
        <v>12</v>
      </c>
      <c r="B239" s="26">
        <v>61</v>
      </c>
      <c r="C239" s="24">
        <f t="shared" si="4"/>
        <v>44208</v>
      </c>
      <c r="D239" s="139">
        <f ca="1">OFFSET('Caja Bar'!$A$1,+$B239,+$A239*9-4)</f>
        <v>0</v>
      </c>
      <c r="E239" s="140">
        <f ca="1">OFFSET('Caja Bar'!$A$1,$B239,+$A239*9-1)</f>
        <v>0</v>
      </c>
    </row>
    <row r="240" spans="1:5" x14ac:dyDescent="0.25">
      <c r="A240" s="26">
        <v>12</v>
      </c>
      <c r="B240" s="26">
        <v>62</v>
      </c>
      <c r="C240" s="24">
        <f t="shared" si="4"/>
        <v>44208</v>
      </c>
      <c r="D240" s="139">
        <f ca="1">OFFSET('Caja Bar'!$A$1,+$B240,+$A240*9-4)</f>
        <v>0</v>
      </c>
      <c r="E240" s="140">
        <f ca="1">OFFSET('Caja Bar'!$A$1,$B240,+$A240*9-1)</f>
        <v>0</v>
      </c>
    </row>
    <row r="241" spans="1:5" x14ac:dyDescent="0.25">
      <c r="A241" s="26">
        <v>12</v>
      </c>
      <c r="B241" s="26">
        <v>63</v>
      </c>
      <c r="C241" s="24">
        <f t="shared" si="4"/>
        <v>44208</v>
      </c>
      <c r="D241" s="139">
        <f ca="1">OFFSET('Caja Bar'!$A$1,+$B241,+$A241*9-4)</f>
        <v>0</v>
      </c>
      <c r="E241" s="140">
        <f ca="1">OFFSET('Caja Bar'!$A$1,$B241,+$A241*9-1)</f>
        <v>0</v>
      </c>
    </row>
    <row r="242" spans="1:5" x14ac:dyDescent="0.25">
      <c r="A242" s="26">
        <v>12</v>
      </c>
      <c r="B242" s="26">
        <v>64</v>
      </c>
      <c r="C242" s="24">
        <f t="shared" si="4"/>
        <v>44208</v>
      </c>
      <c r="D242" s="139">
        <f ca="1">OFFSET('Caja Bar'!$A$1,+$B242,+$A242*9-4)</f>
        <v>0</v>
      </c>
      <c r="E242" s="140">
        <f ca="1">OFFSET('Caja Bar'!$A$1,$B242,+$A242*9-1)</f>
        <v>0</v>
      </c>
    </row>
    <row r="243" spans="1:5" x14ac:dyDescent="0.25">
      <c r="A243" s="26">
        <v>12</v>
      </c>
      <c r="B243" s="26">
        <v>65</v>
      </c>
      <c r="C243" s="24">
        <f t="shared" si="4"/>
        <v>44208</v>
      </c>
      <c r="D243" s="139">
        <f ca="1">OFFSET('Caja Bar'!$A$1,+$B243,+$A243*9-4)</f>
        <v>0</v>
      </c>
      <c r="E243" s="140">
        <f ca="1">OFFSET('Caja Bar'!$A$1,$B243,+$A243*9-1)</f>
        <v>0</v>
      </c>
    </row>
    <row r="244" spans="1:5" x14ac:dyDescent="0.25">
      <c r="A244" s="26">
        <v>13</v>
      </c>
      <c r="B244" s="26">
        <v>42</v>
      </c>
      <c r="C244" s="24">
        <f t="shared" si="4"/>
        <v>44209</v>
      </c>
      <c r="D244" s="139">
        <f ca="1">OFFSET('Caja Bar'!$A$1,+$B244,+$A244*9-4)</f>
        <v>0</v>
      </c>
      <c r="E244" s="140">
        <f ca="1">OFFSET('Caja Bar'!$A$1,$B244,+$A244*9-1)</f>
        <v>0</v>
      </c>
    </row>
    <row r="245" spans="1:5" x14ac:dyDescent="0.25">
      <c r="A245" s="26">
        <v>13</v>
      </c>
      <c r="B245" s="26">
        <v>43</v>
      </c>
      <c r="C245" s="24">
        <f t="shared" si="4"/>
        <v>44209</v>
      </c>
      <c r="D245" s="139">
        <f ca="1">OFFSET('Caja Bar'!$A$1,+$B245,+$A245*9-4)</f>
        <v>0</v>
      </c>
      <c r="E245" s="140">
        <f ca="1">OFFSET('Caja Bar'!$A$1,$B245,+$A245*9-1)</f>
        <v>0</v>
      </c>
    </row>
    <row r="246" spans="1:5" x14ac:dyDescent="0.25">
      <c r="A246" s="26">
        <v>13</v>
      </c>
      <c r="B246" s="26">
        <v>44</v>
      </c>
      <c r="C246" s="24">
        <f t="shared" si="4"/>
        <v>44209</v>
      </c>
      <c r="D246" s="139">
        <f ca="1">OFFSET('Caja Bar'!$A$1,+$B246,+$A246*9-4)</f>
        <v>0</v>
      </c>
      <c r="E246" s="140">
        <f ca="1">OFFSET('Caja Bar'!$A$1,$B246,+$A246*9-1)</f>
        <v>0</v>
      </c>
    </row>
    <row r="247" spans="1:5" x14ac:dyDescent="0.25">
      <c r="A247" s="26">
        <v>13</v>
      </c>
      <c r="B247" s="26">
        <v>45</v>
      </c>
      <c r="C247" s="24">
        <f t="shared" si="4"/>
        <v>44209</v>
      </c>
      <c r="D247" s="139">
        <f ca="1">OFFSET('Caja Bar'!$A$1,+$B247,+$A247*9-4)</f>
        <v>0</v>
      </c>
      <c r="E247" s="140">
        <f ca="1">OFFSET('Caja Bar'!$A$1,$B247,+$A247*9-1)</f>
        <v>0</v>
      </c>
    </row>
    <row r="248" spans="1:5" x14ac:dyDescent="0.25">
      <c r="A248" s="26">
        <v>13</v>
      </c>
      <c r="B248" s="26">
        <v>46</v>
      </c>
      <c r="C248" s="24">
        <f t="shared" si="4"/>
        <v>44209</v>
      </c>
      <c r="D248" s="139">
        <f ca="1">OFFSET('Caja Bar'!$A$1,+$B248,+$A248*9-4)</f>
        <v>0</v>
      </c>
      <c r="E248" s="140">
        <f ca="1">OFFSET('Caja Bar'!$A$1,$B248,+$A248*9-1)</f>
        <v>0</v>
      </c>
    </row>
    <row r="249" spans="1:5" x14ac:dyDescent="0.25">
      <c r="A249" s="26">
        <v>13</v>
      </c>
      <c r="B249" s="26">
        <v>47</v>
      </c>
      <c r="C249" s="24">
        <f t="shared" si="4"/>
        <v>44209</v>
      </c>
      <c r="D249" s="139">
        <f ca="1">OFFSET('Caja Bar'!$A$1,+$B249,+$A249*9-4)</f>
        <v>0</v>
      </c>
      <c r="E249" s="140">
        <f ca="1">OFFSET('Caja Bar'!$A$1,$B249,+$A249*9-1)</f>
        <v>0</v>
      </c>
    </row>
    <row r="250" spans="1:5" x14ac:dyDescent="0.25">
      <c r="A250" s="26">
        <v>13</v>
      </c>
      <c r="B250" s="26">
        <v>48</v>
      </c>
      <c r="C250" s="24">
        <f t="shared" si="4"/>
        <v>44209</v>
      </c>
      <c r="D250" s="139">
        <f ca="1">OFFSET('Caja Bar'!$A$1,+$B250,+$A250*9-4)</f>
        <v>0</v>
      </c>
      <c r="E250" s="140">
        <f ca="1">OFFSET('Caja Bar'!$A$1,$B250,+$A250*9-1)</f>
        <v>0</v>
      </c>
    </row>
    <row r="251" spans="1:5" x14ac:dyDescent="0.25">
      <c r="A251" s="26">
        <v>13</v>
      </c>
      <c r="B251" s="26">
        <v>49</v>
      </c>
      <c r="C251" s="24">
        <f t="shared" si="4"/>
        <v>44209</v>
      </c>
      <c r="D251" s="139">
        <f ca="1">OFFSET('Caja Bar'!$A$1,+$B251,+$A251*9-4)</f>
        <v>0</v>
      </c>
      <c r="E251" s="140">
        <f ca="1">OFFSET('Caja Bar'!$A$1,$B251,+$A251*9-1)</f>
        <v>0</v>
      </c>
    </row>
    <row r="252" spans="1:5" x14ac:dyDescent="0.25">
      <c r="A252" s="26">
        <v>13</v>
      </c>
      <c r="B252" s="26">
        <v>50</v>
      </c>
      <c r="C252" s="24">
        <f t="shared" si="4"/>
        <v>44209</v>
      </c>
      <c r="D252" s="139">
        <f ca="1">OFFSET('Caja Bar'!$A$1,+$B252,+$A252*9-4)</f>
        <v>0</v>
      </c>
      <c r="E252" s="140">
        <f ca="1">OFFSET('Caja Bar'!$A$1,$B252,+$A252*9-1)</f>
        <v>0</v>
      </c>
    </row>
    <row r="253" spans="1:5" x14ac:dyDescent="0.25">
      <c r="A253" s="26">
        <v>13</v>
      </c>
      <c r="B253" s="26">
        <v>51</v>
      </c>
      <c r="C253" s="24">
        <f t="shared" si="4"/>
        <v>44209</v>
      </c>
      <c r="D253" s="139">
        <f ca="1">OFFSET('Caja Bar'!$A$1,+$B253,+$A253*9-4)</f>
        <v>0</v>
      </c>
      <c r="E253" s="140">
        <f ca="1">OFFSET('Caja Bar'!$A$1,$B253,+$A253*9-1)</f>
        <v>0</v>
      </c>
    </row>
    <row r="254" spans="1:5" x14ac:dyDescent="0.25">
      <c r="A254" s="26">
        <v>13</v>
      </c>
      <c r="B254" s="26">
        <v>52</v>
      </c>
      <c r="C254" s="24">
        <f t="shared" si="4"/>
        <v>44209</v>
      </c>
      <c r="D254" s="139">
        <f ca="1">OFFSET('Caja Bar'!$A$1,+$B254,+$A254*9-4)</f>
        <v>0</v>
      </c>
      <c r="E254" s="140">
        <f ca="1">OFFSET('Caja Bar'!$A$1,$B254,+$A254*9-1)</f>
        <v>0</v>
      </c>
    </row>
    <row r="255" spans="1:5" x14ac:dyDescent="0.25">
      <c r="A255" s="26">
        <v>13</v>
      </c>
      <c r="B255" s="26">
        <v>53</v>
      </c>
      <c r="C255" s="24">
        <f t="shared" si="4"/>
        <v>44209</v>
      </c>
      <c r="D255" s="139">
        <f ca="1">OFFSET('Caja Bar'!$A$1,+$B255,+$A255*9-4)</f>
        <v>0</v>
      </c>
      <c r="E255" s="140">
        <f ca="1">OFFSET('Caja Bar'!$A$1,$B255,+$A255*9-1)</f>
        <v>0</v>
      </c>
    </row>
    <row r="256" spans="1:5" x14ac:dyDescent="0.25">
      <c r="A256" s="26">
        <v>13</v>
      </c>
      <c r="B256" s="26">
        <v>54</v>
      </c>
      <c r="C256" s="24">
        <f t="shared" si="4"/>
        <v>44209</v>
      </c>
      <c r="D256" s="139">
        <f ca="1">OFFSET('Caja Bar'!$A$1,+$B256,+$A256*9-4)</f>
        <v>0</v>
      </c>
      <c r="E256" s="140">
        <f ca="1">OFFSET('Caja Bar'!$A$1,$B256,+$A256*9-1)</f>
        <v>0</v>
      </c>
    </row>
    <row r="257" spans="1:5" x14ac:dyDescent="0.25">
      <c r="A257" s="26">
        <v>13</v>
      </c>
      <c r="B257" s="26">
        <v>59</v>
      </c>
      <c r="C257" s="24">
        <f t="shared" si="4"/>
        <v>44209</v>
      </c>
      <c r="D257" s="139">
        <f ca="1">OFFSET('Caja Bar'!$A$1,+$B257,+$A257*9-4)</f>
        <v>0</v>
      </c>
      <c r="E257" s="140">
        <f ca="1">OFFSET('Caja Bar'!$A$1,$B257,+$A257*9-1)</f>
        <v>0</v>
      </c>
    </row>
    <row r="258" spans="1:5" x14ac:dyDescent="0.25">
      <c r="A258" s="26">
        <v>13</v>
      </c>
      <c r="B258" s="26">
        <v>60</v>
      </c>
      <c r="C258" s="24">
        <f t="shared" si="4"/>
        <v>44209</v>
      </c>
      <c r="D258" s="139">
        <f ca="1">OFFSET('Caja Bar'!$A$1,+$B258,+$A258*9-4)</f>
        <v>0</v>
      </c>
      <c r="E258" s="140">
        <f ca="1">OFFSET('Caja Bar'!$A$1,$B258,+$A258*9-1)</f>
        <v>0</v>
      </c>
    </row>
    <row r="259" spans="1:5" x14ac:dyDescent="0.25">
      <c r="A259" s="26">
        <v>13</v>
      </c>
      <c r="B259" s="26">
        <v>61</v>
      </c>
      <c r="C259" s="24">
        <f t="shared" si="4"/>
        <v>44209</v>
      </c>
      <c r="D259" s="139">
        <f ca="1">OFFSET('Caja Bar'!$A$1,+$B259,+$A259*9-4)</f>
        <v>0</v>
      </c>
      <c r="E259" s="140">
        <f ca="1">OFFSET('Caja Bar'!$A$1,$B259,+$A259*9-1)</f>
        <v>0</v>
      </c>
    </row>
    <row r="260" spans="1:5" x14ac:dyDescent="0.25">
      <c r="A260" s="26">
        <v>13</v>
      </c>
      <c r="B260" s="26">
        <v>62</v>
      </c>
      <c r="C260" s="24">
        <f t="shared" si="4"/>
        <v>44209</v>
      </c>
      <c r="D260" s="139">
        <f ca="1">OFFSET('Caja Bar'!$A$1,+$B260,+$A260*9-4)</f>
        <v>0</v>
      </c>
      <c r="E260" s="140">
        <f ca="1">OFFSET('Caja Bar'!$A$1,$B260,+$A260*9-1)</f>
        <v>0</v>
      </c>
    </row>
    <row r="261" spans="1:5" x14ac:dyDescent="0.25">
      <c r="A261" s="26">
        <v>13</v>
      </c>
      <c r="B261" s="26">
        <v>63</v>
      </c>
      <c r="C261" s="24">
        <f t="shared" si="4"/>
        <v>44209</v>
      </c>
      <c r="D261" s="139">
        <f ca="1">OFFSET('Caja Bar'!$A$1,+$B261,+$A261*9-4)</f>
        <v>0</v>
      </c>
      <c r="E261" s="140">
        <f ca="1">OFFSET('Caja Bar'!$A$1,$B261,+$A261*9-1)</f>
        <v>0</v>
      </c>
    </row>
    <row r="262" spans="1:5" x14ac:dyDescent="0.25">
      <c r="A262" s="26">
        <v>13</v>
      </c>
      <c r="B262" s="26">
        <v>64</v>
      </c>
      <c r="C262" s="24">
        <f t="shared" si="4"/>
        <v>44209</v>
      </c>
      <c r="D262" s="139">
        <f ca="1">OFFSET('Caja Bar'!$A$1,+$B262,+$A262*9-4)</f>
        <v>0</v>
      </c>
      <c r="E262" s="140">
        <f ca="1">OFFSET('Caja Bar'!$A$1,$B262,+$A262*9-1)</f>
        <v>0</v>
      </c>
    </row>
    <row r="263" spans="1:5" x14ac:dyDescent="0.25">
      <c r="A263" s="26">
        <v>13</v>
      </c>
      <c r="B263" s="26">
        <v>65</v>
      </c>
      <c r="C263" s="24">
        <f t="shared" si="4"/>
        <v>44209</v>
      </c>
      <c r="D263" s="139">
        <f ca="1">OFFSET('Caja Bar'!$A$1,+$B263,+$A263*9-4)</f>
        <v>0</v>
      </c>
      <c r="E263" s="140">
        <f ca="1">OFFSET('Caja Bar'!$A$1,$B263,+$A263*9-1)</f>
        <v>0</v>
      </c>
    </row>
    <row r="264" spans="1:5" x14ac:dyDescent="0.25">
      <c r="A264" s="26">
        <v>14</v>
      </c>
      <c r="B264" s="26">
        <v>42</v>
      </c>
      <c r="C264" s="24">
        <f t="shared" si="4"/>
        <v>44210</v>
      </c>
      <c r="D264" s="139">
        <f ca="1">OFFSET('Caja Bar'!$A$1,+$B264,+$A264*9-4)</f>
        <v>0</v>
      </c>
      <c r="E264" s="140">
        <f ca="1">OFFSET('Caja Bar'!$A$1,$B264,+$A264*9-1)</f>
        <v>0</v>
      </c>
    </row>
    <row r="265" spans="1:5" x14ac:dyDescent="0.25">
      <c r="A265" s="26">
        <v>14</v>
      </c>
      <c r="B265" s="26">
        <v>43</v>
      </c>
      <c r="C265" s="24">
        <f t="shared" si="4"/>
        <v>44210</v>
      </c>
      <c r="D265" s="139">
        <f ca="1">OFFSET('Caja Bar'!$A$1,+$B265,+$A265*9-4)</f>
        <v>0</v>
      </c>
      <c r="E265" s="140">
        <f ca="1">OFFSET('Caja Bar'!$A$1,$B265,+$A265*9-1)</f>
        <v>0</v>
      </c>
    </row>
    <row r="266" spans="1:5" x14ac:dyDescent="0.25">
      <c r="A266" s="26">
        <v>14</v>
      </c>
      <c r="B266" s="26">
        <v>44</v>
      </c>
      <c r="C266" s="24">
        <f t="shared" si="4"/>
        <v>44210</v>
      </c>
      <c r="D266" s="139">
        <f ca="1">OFFSET('Caja Bar'!$A$1,+$B266,+$A266*9-4)</f>
        <v>0</v>
      </c>
      <c r="E266" s="140">
        <f ca="1">OFFSET('Caja Bar'!$A$1,$B266,+$A266*9-1)</f>
        <v>0</v>
      </c>
    </row>
    <row r="267" spans="1:5" x14ac:dyDescent="0.25">
      <c r="A267" s="26">
        <v>14</v>
      </c>
      <c r="B267" s="26">
        <v>45</v>
      </c>
      <c r="C267" s="24">
        <f t="shared" si="4"/>
        <v>44210</v>
      </c>
      <c r="D267" s="139">
        <f ca="1">OFFSET('Caja Bar'!$A$1,+$B267,+$A267*9-4)</f>
        <v>0</v>
      </c>
      <c r="E267" s="140">
        <f ca="1">OFFSET('Caja Bar'!$A$1,$B267,+$A267*9-1)</f>
        <v>0</v>
      </c>
    </row>
    <row r="268" spans="1:5" x14ac:dyDescent="0.25">
      <c r="A268" s="26">
        <v>14</v>
      </c>
      <c r="B268" s="26">
        <v>46</v>
      </c>
      <c r="C268" s="24">
        <f t="shared" si="4"/>
        <v>44210</v>
      </c>
      <c r="D268" s="139">
        <f ca="1">OFFSET('Caja Bar'!$A$1,+$B268,+$A268*9-4)</f>
        <v>0</v>
      </c>
      <c r="E268" s="140">
        <f ca="1">OFFSET('Caja Bar'!$A$1,$B268,+$A268*9-1)</f>
        <v>0</v>
      </c>
    </row>
    <row r="269" spans="1:5" x14ac:dyDescent="0.25">
      <c r="A269" s="26">
        <v>14</v>
      </c>
      <c r="B269" s="26">
        <v>47</v>
      </c>
      <c r="C269" s="24">
        <f t="shared" si="4"/>
        <v>44210</v>
      </c>
      <c r="D269" s="139">
        <f ca="1">OFFSET('Caja Bar'!$A$1,+$B269,+$A269*9-4)</f>
        <v>0</v>
      </c>
      <c r="E269" s="140">
        <f ca="1">OFFSET('Caja Bar'!$A$1,$B269,+$A269*9-1)</f>
        <v>0</v>
      </c>
    </row>
    <row r="270" spans="1:5" x14ac:dyDescent="0.25">
      <c r="A270" s="26">
        <v>14</v>
      </c>
      <c r="B270" s="26">
        <v>48</v>
      </c>
      <c r="C270" s="24">
        <f t="shared" si="4"/>
        <v>44210</v>
      </c>
      <c r="D270" s="139">
        <f ca="1">OFFSET('Caja Bar'!$A$1,+$B270,+$A270*9-4)</f>
        <v>0</v>
      </c>
      <c r="E270" s="140">
        <f ca="1">OFFSET('Caja Bar'!$A$1,$B270,+$A270*9-1)</f>
        <v>0</v>
      </c>
    </row>
    <row r="271" spans="1:5" x14ac:dyDescent="0.25">
      <c r="A271" s="26">
        <v>14</v>
      </c>
      <c r="B271" s="26">
        <v>49</v>
      </c>
      <c r="C271" s="24">
        <f t="shared" si="4"/>
        <v>44210</v>
      </c>
      <c r="D271" s="139">
        <f ca="1">OFFSET('Caja Bar'!$A$1,+$B271,+$A271*9-4)</f>
        <v>0</v>
      </c>
      <c r="E271" s="140">
        <f ca="1">OFFSET('Caja Bar'!$A$1,$B271,+$A271*9-1)</f>
        <v>0</v>
      </c>
    </row>
    <row r="272" spans="1:5" x14ac:dyDescent="0.25">
      <c r="A272" s="26">
        <v>14</v>
      </c>
      <c r="B272" s="26">
        <v>50</v>
      </c>
      <c r="C272" s="24">
        <f t="shared" si="4"/>
        <v>44210</v>
      </c>
      <c r="D272" s="139">
        <f ca="1">OFFSET('Caja Bar'!$A$1,+$B272,+$A272*9-4)</f>
        <v>0</v>
      </c>
      <c r="E272" s="140">
        <f ca="1">OFFSET('Caja Bar'!$A$1,$B272,+$A272*9-1)</f>
        <v>0</v>
      </c>
    </row>
    <row r="273" spans="1:5" x14ac:dyDescent="0.25">
      <c r="A273" s="26">
        <v>14</v>
      </c>
      <c r="B273" s="26">
        <v>51</v>
      </c>
      <c r="C273" s="24">
        <f t="shared" si="4"/>
        <v>44210</v>
      </c>
      <c r="D273" s="139">
        <f ca="1">OFFSET('Caja Bar'!$A$1,+$B273,+$A273*9-4)</f>
        <v>0</v>
      </c>
      <c r="E273" s="140">
        <f ca="1">OFFSET('Caja Bar'!$A$1,$B273,+$A273*9-1)</f>
        <v>0</v>
      </c>
    </row>
    <row r="274" spans="1:5" x14ac:dyDescent="0.25">
      <c r="A274" s="26">
        <v>14</v>
      </c>
      <c r="B274" s="26">
        <v>52</v>
      </c>
      <c r="C274" s="24">
        <f t="shared" si="4"/>
        <v>44210</v>
      </c>
      <c r="D274" s="139">
        <f ca="1">OFFSET('Caja Bar'!$A$1,+$B274,+$A274*9-4)</f>
        <v>0</v>
      </c>
      <c r="E274" s="140">
        <f ca="1">OFFSET('Caja Bar'!$A$1,$B274,+$A274*9-1)</f>
        <v>0</v>
      </c>
    </row>
    <row r="275" spans="1:5" x14ac:dyDescent="0.25">
      <c r="A275" s="26">
        <v>14</v>
      </c>
      <c r="B275" s="26">
        <v>53</v>
      </c>
      <c r="C275" s="24">
        <f t="shared" si="4"/>
        <v>44210</v>
      </c>
      <c r="D275" s="139">
        <f ca="1">OFFSET('Caja Bar'!$A$1,+$B275,+$A275*9-4)</f>
        <v>0</v>
      </c>
      <c r="E275" s="140">
        <f ca="1">OFFSET('Caja Bar'!$A$1,$B275,+$A275*9-1)</f>
        <v>0</v>
      </c>
    </row>
    <row r="276" spans="1:5" x14ac:dyDescent="0.25">
      <c r="A276" s="26">
        <v>14</v>
      </c>
      <c r="B276" s="26">
        <v>54</v>
      </c>
      <c r="C276" s="24">
        <f t="shared" si="4"/>
        <v>44210</v>
      </c>
      <c r="D276" s="139">
        <f ca="1">OFFSET('Caja Bar'!$A$1,+$B276,+$A276*9-4)</f>
        <v>0</v>
      </c>
      <c r="E276" s="140">
        <f ca="1">OFFSET('Caja Bar'!$A$1,$B276,+$A276*9-1)</f>
        <v>0</v>
      </c>
    </row>
    <row r="277" spans="1:5" x14ac:dyDescent="0.25">
      <c r="A277" s="26">
        <v>14</v>
      </c>
      <c r="B277" s="26">
        <v>59</v>
      </c>
      <c r="C277" s="24">
        <f t="shared" si="4"/>
        <v>44210</v>
      </c>
      <c r="D277" s="139">
        <f ca="1">OFFSET('Caja Bar'!$A$1,+$B277,+$A277*9-4)</f>
        <v>0</v>
      </c>
      <c r="E277" s="140">
        <f ca="1">OFFSET('Caja Bar'!$A$1,$B277,+$A277*9-1)</f>
        <v>0</v>
      </c>
    </row>
    <row r="278" spans="1:5" x14ac:dyDescent="0.25">
      <c r="A278" s="26">
        <v>14</v>
      </c>
      <c r="B278" s="26">
        <v>60</v>
      </c>
      <c r="C278" s="24">
        <f t="shared" si="4"/>
        <v>44210</v>
      </c>
      <c r="D278" s="139">
        <f ca="1">OFFSET('Caja Bar'!$A$1,+$B278,+$A278*9-4)</f>
        <v>0</v>
      </c>
      <c r="E278" s="140">
        <f ca="1">OFFSET('Caja Bar'!$A$1,$B278,+$A278*9-1)</f>
        <v>0</v>
      </c>
    </row>
    <row r="279" spans="1:5" x14ac:dyDescent="0.25">
      <c r="A279" s="26">
        <v>14</v>
      </c>
      <c r="B279" s="26">
        <v>61</v>
      </c>
      <c r="C279" s="24">
        <f t="shared" si="4"/>
        <v>44210</v>
      </c>
      <c r="D279" s="139">
        <f ca="1">OFFSET('Caja Bar'!$A$1,+$B279,+$A279*9-4)</f>
        <v>0</v>
      </c>
      <c r="E279" s="140">
        <f ca="1">OFFSET('Caja Bar'!$A$1,$B279,+$A279*9-1)</f>
        <v>0</v>
      </c>
    </row>
    <row r="280" spans="1:5" x14ac:dyDescent="0.25">
      <c r="A280" s="26">
        <v>14</v>
      </c>
      <c r="B280" s="26">
        <v>62</v>
      </c>
      <c r="C280" s="24">
        <f t="shared" si="4"/>
        <v>44210</v>
      </c>
      <c r="D280" s="139">
        <f ca="1">OFFSET('Caja Bar'!$A$1,+$B280,+$A280*9-4)</f>
        <v>0</v>
      </c>
      <c r="E280" s="140">
        <f ca="1">OFFSET('Caja Bar'!$A$1,$B280,+$A280*9-1)</f>
        <v>0</v>
      </c>
    </row>
    <row r="281" spans="1:5" x14ac:dyDescent="0.25">
      <c r="A281" s="26">
        <v>14</v>
      </c>
      <c r="B281" s="26">
        <v>63</v>
      </c>
      <c r="C281" s="24">
        <f t="shared" ref="C281:C344" si="5">+C261+1</f>
        <v>44210</v>
      </c>
      <c r="D281" s="139">
        <f ca="1">OFFSET('Caja Bar'!$A$1,+$B281,+$A281*9-4)</f>
        <v>0</v>
      </c>
      <c r="E281" s="140">
        <f ca="1">OFFSET('Caja Bar'!$A$1,$B281,+$A281*9-1)</f>
        <v>0</v>
      </c>
    </row>
    <row r="282" spans="1:5" x14ac:dyDescent="0.25">
      <c r="A282" s="26">
        <v>14</v>
      </c>
      <c r="B282" s="26">
        <v>64</v>
      </c>
      <c r="C282" s="24">
        <f t="shared" si="5"/>
        <v>44210</v>
      </c>
      <c r="D282" s="139">
        <f ca="1">OFFSET('Caja Bar'!$A$1,+$B282,+$A282*9-4)</f>
        <v>0</v>
      </c>
      <c r="E282" s="140">
        <f ca="1">OFFSET('Caja Bar'!$A$1,$B282,+$A282*9-1)</f>
        <v>0</v>
      </c>
    </row>
    <row r="283" spans="1:5" x14ac:dyDescent="0.25">
      <c r="A283" s="26">
        <v>14</v>
      </c>
      <c r="B283" s="26">
        <v>65</v>
      </c>
      <c r="C283" s="24">
        <f t="shared" si="5"/>
        <v>44210</v>
      </c>
      <c r="D283" s="139">
        <f ca="1">OFFSET('Caja Bar'!$A$1,+$B283,+$A283*9-4)</f>
        <v>0</v>
      </c>
      <c r="E283" s="140">
        <f ca="1">OFFSET('Caja Bar'!$A$1,$B283,+$A283*9-1)</f>
        <v>0</v>
      </c>
    </row>
    <row r="284" spans="1:5" x14ac:dyDescent="0.25">
      <c r="A284" s="26">
        <v>15</v>
      </c>
      <c r="B284" s="26">
        <v>42</v>
      </c>
      <c r="C284" s="24">
        <f t="shared" si="5"/>
        <v>44211</v>
      </c>
      <c r="D284" s="139">
        <f ca="1">OFFSET('Caja Bar'!$A$1,+$B284,+$A284*9-4)</f>
        <v>0</v>
      </c>
      <c r="E284" s="140">
        <f ca="1">OFFSET('Caja Bar'!$A$1,$B284,+$A284*9-1)</f>
        <v>0</v>
      </c>
    </row>
    <row r="285" spans="1:5" x14ac:dyDescent="0.25">
      <c r="A285" s="26">
        <v>15</v>
      </c>
      <c r="B285" s="26">
        <v>43</v>
      </c>
      <c r="C285" s="24">
        <f t="shared" si="5"/>
        <v>44211</v>
      </c>
      <c r="D285" s="139">
        <f ca="1">OFFSET('Caja Bar'!$A$1,+$B285,+$A285*9-4)</f>
        <v>0</v>
      </c>
      <c r="E285" s="140">
        <f ca="1">OFFSET('Caja Bar'!$A$1,$B285,+$A285*9-1)</f>
        <v>0</v>
      </c>
    </row>
    <row r="286" spans="1:5" x14ac:dyDescent="0.25">
      <c r="A286" s="26">
        <v>15</v>
      </c>
      <c r="B286" s="26">
        <v>44</v>
      </c>
      <c r="C286" s="24">
        <f t="shared" si="5"/>
        <v>44211</v>
      </c>
      <c r="D286" s="139">
        <f ca="1">OFFSET('Caja Bar'!$A$1,+$B286,+$A286*9-4)</f>
        <v>0</v>
      </c>
      <c r="E286" s="140">
        <f ca="1">OFFSET('Caja Bar'!$A$1,$B286,+$A286*9-1)</f>
        <v>0</v>
      </c>
    </row>
    <row r="287" spans="1:5" x14ac:dyDescent="0.25">
      <c r="A287" s="26">
        <v>15</v>
      </c>
      <c r="B287" s="26">
        <v>45</v>
      </c>
      <c r="C287" s="24">
        <f t="shared" si="5"/>
        <v>44211</v>
      </c>
      <c r="D287" s="139">
        <f ca="1">OFFSET('Caja Bar'!$A$1,+$B287,+$A287*9-4)</f>
        <v>0</v>
      </c>
      <c r="E287" s="140">
        <f ca="1">OFFSET('Caja Bar'!$A$1,$B287,+$A287*9-1)</f>
        <v>0</v>
      </c>
    </row>
    <row r="288" spans="1:5" x14ac:dyDescent="0.25">
      <c r="A288" s="26">
        <v>15</v>
      </c>
      <c r="B288" s="26">
        <v>46</v>
      </c>
      <c r="C288" s="24">
        <f t="shared" si="5"/>
        <v>44211</v>
      </c>
      <c r="D288" s="139">
        <f ca="1">OFFSET('Caja Bar'!$A$1,+$B288,+$A288*9-4)</f>
        <v>0</v>
      </c>
      <c r="E288" s="140">
        <f ca="1">OFFSET('Caja Bar'!$A$1,$B288,+$A288*9-1)</f>
        <v>0</v>
      </c>
    </row>
    <row r="289" spans="1:5" x14ac:dyDescent="0.25">
      <c r="A289" s="26">
        <v>15</v>
      </c>
      <c r="B289" s="26">
        <v>47</v>
      </c>
      <c r="C289" s="24">
        <f t="shared" si="5"/>
        <v>44211</v>
      </c>
      <c r="D289" s="139">
        <f ca="1">OFFSET('Caja Bar'!$A$1,+$B289,+$A289*9-4)</f>
        <v>0</v>
      </c>
      <c r="E289" s="140">
        <f ca="1">OFFSET('Caja Bar'!$A$1,$B289,+$A289*9-1)</f>
        <v>0</v>
      </c>
    </row>
    <row r="290" spans="1:5" x14ac:dyDescent="0.25">
      <c r="A290" s="26">
        <v>15</v>
      </c>
      <c r="B290" s="26">
        <v>48</v>
      </c>
      <c r="C290" s="24">
        <f t="shared" si="5"/>
        <v>44211</v>
      </c>
      <c r="D290" s="139">
        <f ca="1">OFFSET('Caja Bar'!$A$1,+$B290,+$A290*9-4)</f>
        <v>0</v>
      </c>
      <c r="E290" s="140">
        <f ca="1">OFFSET('Caja Bar'!$A$1,$B290,+$A290*9-1)</f>
        <v>0</v>
      </c>
    </row>
    <row r="291" spans="1:5" x14ac:dyDescent="0.25">
      <c r="A291" s="26">
        <v>15</v>
      </c>
      <c r="B291" s="26">
        <v>49</v>
      </c>
      <c r="C291" s="24">
        <f t="shared" si="5"/>
        <v>44211</v>
      </c>
      <c r="D291" s="139">
        <f ca="1">OFFSET('Caja Bar'!$A$1,+$B291,+$A291*9-4)</f>
        <v>0</v>
      </c>
      <c r="E291" s="140">
        <f ca="1">OFFSET('Caja Bar'!$A$1,$B291,+$A291*9-1)</f>
        <v>0</v>
      </c>
    </row>
    <row r="292" spans="1:5" x14ac:dyDescent="0.25">
      <c r="A292" s="26">
        <v>15</v>
      </c>
      <c r="B292" s="26">
        <v>50</v>
      </c>
      <c r="C292" s="24">
        <f t="shared" si="5"/>
        <v>44211</v>
      </c>
      <c r="D292" s="139">
        <f ca="1">OFFSET('Caja Bar'!$A$1,+$B292,+$A292*9-4)</f>
        <v>0</v>
      </c>
      <c r="E292" s="140">
        <f ca="1">OFFSET('Caja Bar'!$A$1,$B292,+$A292*9-1)</f>
        <v>0</v>
      </c>
    </row>
    <row r="293" spans="1:5" x14ac:dyDescent="0.25">
      <c r="A293" s="26">
        <v>15</v>
      </c>
      <c r="B293" s="26">
        <v>51</v>
      </c>
      <c r="C293" s="24">
        <f t="shared" si="5"/>
        <v>44211</v>
      </c>
      <c r="D293" s="139">
        <f ca="1">OFFSET('Caja Bar'!$A$1,+$B293,+$A293*9-4)</f>
        <v>0</v>
      </c>
      <c r="E293" s="140">
        <f ca="1">OFFSET('Caja Bar'!$A$1,$B293,+$A293*9-1)</f>
        <v>0</v>
      </c>
    </row>
    <row r="294" spans="1:5" x14ac:dyDescent="0.25">
      <c r="A294" s="26">
        <v>15</v>
      </c>
      <c r="B294" s="26">
        <v>52</v>
      </c>
      <c r="C294" s="24">
        <f t="shared" si="5"/>
        <v>44211</v>
      </c>
      <c r="D294" s="139">
        <f ca="1">OFFSET('Caja Bar'!$A$1,+$B294,+$A294*9-4)</f>
        <v>0</v>
      </c>
      <c r="E294" s="140">
        <f ca="1">OFFSET('Caja Bar'!$A$1,$B294,+$A294*9-1)</f>
        <v>0</v>
      </c>
    </row>
    <row r="295" spans="1:5" x14ac:dyDescent="0.25">
      <c r="A295" s="26">
        <v>15</v>
      </c>
      <c r="B295" s="26">
        <v>53</v>
      </c>
      <c r="C295" s="24">
        <f t="shared" si="5"/>
        <v>44211</v>
      </c>
      <c r="D295" s="139">
        <f ca="1">OFFSET('Caja Bar'!$A$1,+$B295,+$A295*9-4)</f>
        <v>0</v>
      </c>
      <c r="E295" s="140">
        <f ca="1">OFFSET('Caja Bar'!$A$1,$B295,+$A295*9-1)</f>
        <v>0</v>
      </c>
    </row>
    <row r="296" spans="1:5" x14ac:dyDescent="0.25">
      <c r="A296" s="26">
        <v>15</v>
      </c>
      <c r="B296" s="26">
        <v>54</v>
      </c>
      <c r="C296" s="24">
        <f t="shared" si="5"/>
        <v>44211</v>
      </c>
      <c r="D296" s="139">
        <f ca="1">OFFSET('Caja Bar'!$A$1,+$B296,+$A296*9-4)</f>
        <v>0</v>
      </c>
      <c r="E296" s="140">
        <f ca="1">OFFSET('Caja Bar'!$A$1,$B296,+$A296*9-1)</f>
        <v>0</v>
      </c>
    </row>
    <row r="297" spans="1:5" x14ac:dyDescent="0.25">
      <c r="A297" s="26">
        <v>15</v>
      </c>
      <c r="B297" s="26">
        <v>59</v>
      </c>
      <c r="C297" s="24">
        <f t="shared" si="5"/>
        <v>44211</v>
      </c>
      <c r="D297" s="139">
        <f ca="1">OFFSET('Caja Bar'!$A$1,+$B297,+$A297*9-4)</f>
        <v>0</v>
      </c>
      <c r="E297" s="140">
        <f ca="1">OFFSET('Caja Bar'!$A$1,$B297,+$A297*9-1)</f>
        <v>0</v>
      </c>
    </row>
    <row r="298" spans="1:5" x14ac:dyDescent="0.25">
      <c r="A298" s="26">
        <v>15</v>
      </c>
      <c r="B298" s="26">
        <v>60</v>
      </c>
      <c r="C298" s="24">
        <f t="shared" si="5"/>
        <v>44211</v>
      </c>
      <c r="D298" s="139">
        <f ca="1">OFFSET('Caja Bar'!$A$1,+$B298,+$A298*9-4)</f>
        <v>0</v>
      </c>
      <c r="E298" s="140">
        <f ca="1">OFFSET('Caja Bar'!$A$1,$B298,+$A298*9-1)</f>
        <v>0</v>
      </c>
    </row>
    <row r="299" spans="1:5" x14ac:dyDescent="0.25">
      <c r="A299" s="26">
        <v>15</v>
      </c>
      <c r="B299" s="26">
        <v>61</v>
      </c>
      <c r="C299" s="24">
        <f t="shared" si="5"/>
        <v>44211</v>
      </c>
      <c r="D299" s="139">
        <f ca="1">OFFSET('Caja Bar'!$A$1,+$B299,+$A299*9-4)</f>
        <v>0</v>
      </c>
      <c r="E299" s="140">
        <f ca="1">OFFSET('Caja Bar'!$A$1,$B299,+$A299*9-1)</f>
        <v>0</v>
      </c>
    </row>
    <row r="300" spans="1:5" x14ac:dyDescent="0.25">
      <c r="A300" s="26">
        <v>15</v>
      </c>
      <c r="B300" s="26">
        <v>62</v>
      </c>
      <c r="C300" s="24">
        <f t="shared" si="5"/>
        <v>44211</v>
      </c>
      <c r="D300" s="139">
        <f ca="1">OFFSET('Caja Bar'!$A$1,+$B300,+$A300*9-4)</f>
        <v>0</v>
      </c>
      <c r="E300" s="140">
        <f ca="1">OFFSET('Caja Bar'!$A$1,$B300,+$A300*9-1)</f>
        <v>0</v>
      </c>
    </row>
    <row r="301" spans="1:5" x14ac:dyDescent="0.25">
      <c r="A301" s="26">
        <v>15</v>
      </c>
      <c r="B301" s="26">
        <v>63</v>
      </c>
      <c r="C301" s="24">
        <f t="shared" si="5"/>
        <v>44211</v>
      </c>
      <c r="D301" s="139">
        <f ca="1">OFFSET('Caja Bar'!$A$1,+$B301,+$A301*9-4)</f>
        <v>0</v>
      </c>
      <c r="E301" s="140">
        <f ca="1">OFFSET('Caja Bar'!$A$1,$B301,+$A301*9-1)</f>
        <v>0</v>
      </c>
    </row>
    <row r="302" spans="1:5" x14ac:dyDescent="0.25">
      <c r="A302" s="26">
        <v>15</v>
      </c>
      <c r="B302" s="26">
        <v>64</v>
      </c>
      <c r="C302" s="24">
        <f t="shared" si="5"/>
        <v>44211</v>
      </c>
      <c r="D302" s="139">
        <f ca="1">OFFSET('Caja Bar'!$A$1,+$B302,+$A302*9-4)</f>
        <v>0</v>
      </c>
      <c r="E302" s="140">
        <f ca="1">OFFSET('Caja Bar'!$A$1,$B302,+$A302*9-1)</f>
        <v>0</v>
      </c>
    </row>
    <row r="303" spans="1:5" x14ac:dyDescent="0.25">
      <c r="A303" s="26">
        <v>15</v>
      </c>
      <c r="B303" s="26">
        <v>65</v>
      </c>
      <c r="C303" s="24">
        <f t="shared" si="5"/>
        <v>44211</v>
      </c>
      <c r="D303" s="139">
        <f ca="1">OFFSET('Caja Bar'!$A$1,+$B303,+$A303*9-4)</f>
        <v>0</v>
      </c>
      <c r="E303" s="140">
        <f ca="1">OFFSET('Caja Bar'!$A$1,$B303,+$A303*9-1)</f>
        <v>0</v>
      </c>
    </row>
    <row r="304" spans="1:5" x14ac:dyDescent="0.25">
      <c r="A304" s="26">
        <v>16</v>
      </c>
      <c r="B304" s="26">
        <v>42</v>
      </c>
      <c r="C304" s="24">
        <f t="shared" si="5"/>
        <v>44212</v>
      </c>
      <c r="D304" s="139">
        <f ca="1">OFFSET('Caja Bar'!$A$1,+$B304,+$A304*9-4)</f>
        <v>0</v>
      </c>
      <c r="E304" s="140">
        <f ca="1">OFFSET('Caja Bar'!$A$1,$B304,+$A304*9-1)</f>
        <v>0</v>
      </c>
    </row>
    <row r="305" spans="1:5" x14ac:dyDescent="0.25">
      <c r="A305" s="26">
        <v>16</v>
      </c>
      <c r="B305" s="26">
        <v>43</v>
      </c>
      <c r="C305" s="24">
        <f t="shared" si="5"/>
        <v>44212</v>
      </c>
      <c r="D305" s="139">
        <f ca="1">OFFSET('Caja Bar'!$A$1,+$B305,+$A305*9-4)</f>
        <v>0</v>
      </c>
      <c r="E305" s="140">
        <f ca="1">OFFSET('Caja Bar'!$A$1,$B305,+$A305*9-1)</f>
        <v>0</v>
      </c>
    </row>
    <row r="306" spans="1:5" x14ac:dyDescent="0.25">
      <c r="A306" s="26">
        <v>16</v>
      </c>
      <c r="B306" s="26">
        <v>44</v>
      </c>
      <c r="C306" s="24">
        <f t="shared" si="5"/>
        <v>44212</v>
      </c>
      <c r="D306" s="139">
        <f ca="1">OFFSET('Caja Bar'!$A$1,+$B306,+$A306*9-4)</f>
        <v>0</v>
      </c>
      <c r="E306" s="140">
        <f ca="1">OFFSET('Caja Bar'!$A$1,$B306,+$A306*9-1)</f>
        <v>0</v>
      </c>
    </row>
    <row r="307" spans="1:5" x14ac:dyDescent="0.25">
      <c r="A307" s="26">
        <v>16</v>
      </c>
      <c r="B307" s="26">
        <v>45</v>
      </c>
      <c r="C307" s="24">
        <f t="shared" si="5"/>
        <v>44212</v>
      </c>
      <c r="D307" s="139">
        <f ca="1">OFFSET('Caja Bar'!$A$1,+$B307,+$A307*9-4)</f>
        <v>0</v>
      </c>
      <c r="E307" s="140">
        <f ca="1">OFFSET('Caja Bar'!$A$1,$B307,+$A307*9-1)</f>
        <v>0</v>
      </c>
    </row>
    <row r="308" spans="1:5" x14ac:dyDescent="0.25">
      <c r="A308" s="26">
        <v>16</v>
      </c>
      <c r="B308" s="26">
        <v>46</v>
      </c>
      <c r="C308" s="24">
        <f t="shared" si="5"/>
        <v>44212</v>
      </c>
      <c r="D308" s="139">
        <f ca="1">OFFSET('Caja Bar'!$A$1,+$B308,+$A308*9-4)</f>
        <v>0</v>
      </c>
      <c r="E308" s="140">
        <f ca="1">OFFSET('Caja Bar'!$A$1,$B308,+$A308*9-1)</f>
        <v>0</v>
      </c>
    </row>
    <row r="309" spans="1:5" x14ac:dyDescent="0.25">
      <c r="A309" s="26">
        <v>16</v>
      </c>
      <c r="B309" s="26">
        <v>47</v>
      </c>
      <c r="C309" s="24">
        <f t="shared" si="5"/>
        <v>44212</v>
      </c>
      <c r="D309" s="139">
        <f ca="1">OFFSET('Caja Bar'!$A$1,+$B309,+$A309*9-4)</f>
        <v>0</v>
      </c>
      <c r="E309" s="140">
        <f ca="1">OFFSET('Caja Bar'!$A$1,$B309,+$A309*9-1)</f>
        <v>0</v>
      </c>
    </row>
    <row r="310" spans="1:5" x14ac:dyDescent="0.25">
      <c r="A310" s="26">
        <v>16</v>
      </c>
      <c r="B310" s="26">
        <v>48</v>
      </c>
      <c r="C310" s="24">
        <f t="shared" si="5"/>
        <v>44212</v>
      </c>
      <c r="D310" s="139">
        <f ca="1">OFFSET('Caja Bar'!$A$1,+$B310,+$A310*9-4)</f>
        <v>0</v>
      </c>
      <c r="E310" s="140">
        <f ca="1">OFFSET('Caja Bar'!$A$1,$B310,+$A310*9-1)</f>
        <v>0</v>
      </c>
    </row>
    <row r="311" spans="1:5" x14ac:dyDescent="0.25">
      <c r="A311" s="26">
        <v>16</v>
      </c>
      <c r="B311" s="26">
        <v>49</v>
      </c>
      <c r="C311" s="24">
        <f t="shared" si="5"/>
        <v>44212</v>
      </c>
      <c r="D311" s="139">
        <f ca="1">OFFSET('Caja Bar'!$A$1,+$B311,+$A311*9-4)</f>
        <v>0</v>
      </c>
      <c r="E311" s="140">
        <f ca="1">OFFSET('Caja Bar'!$A$1,$B311,+$A311*9-1)</f>
        <v>0</v>
      </c>
    </row>
    <row r="312" spans="1:5" x14ac:dyDescent="0.25">
      <c r="A312" s="26">
        <v>16</v>
      </c>
      <c r="B312" s="26">
        <v>50</v>
      </c>
      <c r="C312" s="24">
        <f t="shared" si="5"/>
        <v>44212</v>
      </c>
      <c r="D312" s="139">
        <f ca="1">OFFSET('Caja Bar'!$A$1,+$B312,+$A312*9-4)</f>
        <v>0</v>
      </c>
      <c r="E312" s="140">
        <f ca="1">OFFSET('Caja Bar'!$A$1,$B312,+$A312*9-1)</f>
        <v>0</v>
      </c>
    </row>
    <row r="313" spans="1:5" x14ac:dyDescent="0.25">
      <c r="A313" s="26">
        <v>16</v>
      </c>
      <c r="B313" s="26">
        <v>51</v>
      </c>
      <c r="C313" s="24">
        <f t="shared" si="5"/>
        <v>44212</v>
      </c>
      <c r="D313" s="139">
        <f ca="1">OFFSET('Caja Bar'!$A$1,+$B313,+$A313*9-4)</f>
        <v>0</v>
      </c>
      <c r="E313" s="140">
        <f ca="1">OFFSET('Caja Bar'!$A$1,$B313,+$A313*9-1)</f>
        <v>0</v>
      </c>
    </row>
    <row r="314" spans="1:5" x14ac:dyDescent="0.25">
      <c r="A314" s="26">
        <v>16</v>
      </c>
      <c r="B314" s="26">
        <v>52</v>
      </c>
      <c r="C314" s="24">
        <f t="shared" si="5"/>
        <v>44212</v>
      </c>
      <c r="D314" s="139">
        <f ca="1">OFFSET('Caja Bar'!$A$1,+$B314,+$A314*9-4)</f>
        <v>0</v>
      </c>
      <c r="E314" s="140">
        <f ca="1">OFFSET('Caja Bar'!$A$1,$B314,+$A314*9-1)</f>
        <v>0</v>
      </c>
    </row>
    <row r="315" spans="1:5" x14ac:dyDescent="0.25">
      <c r="A315" s="26">
        <v>16</v>
      </c>
      <c r="B315" s="26">
        <v>53</v>
      </c>
      <c r="C315" s="24">
        <f t="shared" si="5"/>
        <v>44212</v>
      </c>
      <c r="D315" s="139">
        <f ca="1">OFFSET('Caja Bar'!$A$1,+$B315,+$A315*9-4)</f>
        <v>0</v>
      </c>
      <c r="E315" s="140">
        <f ca="1">OFFSET('Caja Bar'!$A$1,$B315,+$A315*9-1)</f>
        <v>0</v>
      </c>
    </row>
    <row r="316" spans="1:5" x14ac:dyDescent="0.25">
      <c r="A316" s="26">
        <v>16</v>
      </c>
      <c r="B316" s="26">
        <v>54</v>
      </c>
      <c r="C316" s="24">
        <f t="shared" si="5"/>
        <v>44212</v>
      </c>
      <c r="D316" s="139">
        <f ca="1">OFFSET('Caja Bar'!$A$1,+$B316,+$A316*9-4)</f>
        <v>0</v>
      </c>
      <c r="E316" s="140">
        <f ca="1">OFFSET('Caja Bar'!$A$1,$B316,+$A316*9-1)</f>
        <v>0</v>
      </c>
    </row>
    <row r="317" spans="1:5" x14ac:dyDescent="0.25">
      <c r="A317" s="26">
        <v>16</v>
      </c>
      <c r="B317" s="26">
        <v>59</v>
      </c>
      <c r="C317" s="24">
        <f t="shared" si="5"/>
        <v>44212</v>
      </c>
      <c r="D317" s="139">
        <f ca="1">OFFSET('Caja Bar'!$A$1,+$B317,+$A317*9-4)</f>
        <v>0</v>
      </c>
      <c r="E317" s="140">
        <f ca="1">OFFSET('Caja Bar'!$A$1,$B317,+$A317*9-1)</f>
        <v>0</v>
      </c>
    </row>
    <row r="318" spans="1:5" x14ac:dyDescent="0.25">
      <c r="A318" s="26">
        <v>16</v>
      </c>
      <c r="B318" s="26">
        <v>60</v>
      </c>
      <c r="C318" s="24">
        <f t="shared" si="5"/>
        <v>44212</v>
      </c>
      <c r="D318" s="139">
        <f ca="1">OFFSET('Caja Bar'!$A$1,+$B318,+$A318*9-4)</f>
        <v>0</v>
      </c>
      <c r="E318" s="140">
        <f ca="1">OFFSET('Caja Bar'!$A$1,$B318,+$A318*9-1)</f>
        <v>0</v>
      </c>
    </row>
    <row r="319" spans="1:5" x14ac:dyDescent="0.25">
      <c r="A319" s="26">
        <v>16</v>
      </c>
      <c r="B319" s="26">
        <v>61</v>
      </c>
      <c r="C319" s="24">
        <f t="shared" si="5"/>
        <v>44212</v>
      </c>
      <c r="D319" s="139">
        <f ca="1">OFFSET('Caja Bar'!$A$1,+$B319,+$A319*9-4)</f>
        <v>0</v>
      </c>
      <c r="E319" s="140">
        <f ca="1">OFFSET('Caja Bar'!$A$1,$B319,+$A319*9-1)</f>
        <v>0</v>
      </c>
    </row>
    <row r="320" spans="1:5" x14ac:dyDescent="0.25">
      <c r="A320" s="26">
        <v>16</v>
      </c>
      <c r="B320" s="26">
        <v>62</v>
      </c>
      <c r="C320" s="24">
        <f t="shared" si="5"/>
        <v>44212</v>
      </c>
      <c r="D320" s="139">
        <f ca="1">OFFSET('Caja Bar'!$A$1,+$B320,+$A320*9-4)</f>
        <v>0</v>
      </c>
      <c r="E320" s="140">
        <f ca="1">OFFSET('Caja Bar'!$A$1,$B320,+$A320*9-1)</f>
        <v>0</v>
      </c>
    </row>
    <row r="321" spans="1:5" x14ac:dyDescent="0.25">
      <c r="A321" s="26">
        <v>16</v>
      </c>
      <c r="B321" s="26">
        <v>63</v>
      </c>
      <c r="C321" s="24">
        <f t="shared" si="5"/>
        <v>44212</v>
      </c>
      <c r="D321" s="139">
        <f ca="1">OFFSET('Caja Bar'!$A$1,+$B321,+$A321*9-4)</f>
        <v>0</v>
      </c>
      <c r="E321" s="140">
        <f ca="1">OFFSET('Caja Bar'!$A$1,$B321,+$A321*9-1)</f>
        <v>0</v>
      </c>
    </row>
    <row r="322" spans="1:5" x14ac:dyDescent="0.25">
      <c r="A322" s="26">
        <v>16</v>
      </c>
      <c r="B322" s="26">
        <v>64</v>
      </c>
      <c r="C322" s="24">
        <f t="shared" si="5"/>
        <v>44212</v>
      </c>
      <c r="D322" s="139">
        <f ca="1">OFFSET('Caja Bar'!$A$1,+$B322,+$A322*9-4)</f>
        <v>0</v>
      </c>
      <c r="E322" s="140">
        <f ca="1">OFFSET('Caja Bar'!$A$1,$B322,+$A322*9-1)</f>
        <v>0</v>
      </c>
    </row>
    <row r="323" spans="1:5" x14ac:dyDescent="0.25">
      <c r="A323" s="26">
        <v>16</v>
      </c>
      <c r="B323" s="26">
        <v>65</v>
      </c>
      <c r="C323" s="24">
        <f t="shared" si="5"/>
        <v>44212</v>
      </c>
      <c r="D323" s="139">
        <f ca="1">OFFSET('Caja Bar'!$A$1,+$B323,+$A323*9-4)</f>
        <v>0</v>
      </c>
      <c r="E323" s="140">
        <f ca="1">OFFSET('Caja Bar'!$A$1,$B323,+$A323*9-1)</f>
        <v>0</v>
      </c>
    </row>
    <row r="324" spans="1:5" x14ac:dyDescent="0.25">
      <c r="A324" s="26">
        <v>17</v>
      </c>
      <c r="B324" s="26">
        <v>42</v>
      </c>
      <c r="C324" s="24">
        <f t="shared" si="5"/>
        <v>44213</v>
      </c>
      <c r="D324" s="139">
        <f ca="1">OFFSET('Caja Bar'!$A$1,+$B324,+$A324*9-4)</f>
        <v>0</v>
      </c>
      <c r="E324" s="140">
        <f ca="1">OFFSET('Caja Bar'!$A$1,$B324,+$A324*9-1)</f>
        <v>0</v>
      </c>
    </row>
    <row r="325" spans="1:5" x14ac:dyDescent="0.25">
      <c r="A325" s="26">
        <v>17</v>
      </c>
      <c r="B325" s="26">
        <v>43</v>
      </c>
      <c r="C325" s="24">
        <f t="shared" si="5"/>
        <v>44213</v>
      </c>
      <c r="D325" s="139">
        <f ca="1">OFFSET('Caja Bar'!$A$1,+$B325,+$A325*9-4)</f>
        <v>0</v>
      </c>
      <c r="E325" s="140">
        <f ca="1">OFFSET('Caja Bar'!$A$1,$B325,+$A325*9-1)</f>
        <v>0</v>
      </c>
    </row>
    <row r="326" spans="1:5" x14ac:dyDescent="0.25">
      <c r="A326" s="26">
        <v>17</v>
      </c>
      <c r="B326" s="26">
        <v>44</v>
      </c>
      <c r="C326" s="24">
        <f t="shared" si="5"/>
        <v>44213</v>
      </c>
      <c r="D326" s="139">
        <f ca="1">OFFSET('Caja Bar'!$A$1,+$B326,+$A326*9-4)</f>
        <v>0</v>
      </c>
      <c r="E326" s="140">
        <f ca="1">OFFSET('Caja Bar'!$A$1,$B326,+$A326*9-1)</f>
        <v>0</v>
      </c>
    </row>
    <row r="327" spans="1:5" x14ac:dyDescent="0.25">
      <c r="A327" s="26">
        <v>17</v>
      </c>
      <c r="B327" s="26">
        <v>45</v>
      </c>
      <c r="C327" s="24">
        <f t="shared" si="5"/>
        <v>44213</v>
      </c>
      <c r="D327" s="139">
        <f ca="1">OFFSET('Caja Bar'!$A$1,+$B327,+$A327*9-4)</f>
        <v>0</v>
      </c>
      <c r="E327" s="140">
        <f ca="1">OFFSET('Caja Bar'!$A$1,$B327,+$A327*9-1)</f>
        <v>0</v>
      </c>
    </row>
    <row r="328" spans="1:5" x14ac:dyDescent="0.25">
      <c r="A328" s="26">
        <v>17</v>
      </c>
      <c r="B328" s="26">
        <v>46</v>
      </c>
      <c r="C328" s="24">
        <f t="shared" si="5"/>
        <v>44213</v>
      </c>
      <c r="D328" s="139">
        <f ca="1">OFFSET('Caja Bar'!$A$1,+$B328,+$A328*9-4)</f>
        <v>0</v>
      </c>
      <c r="E328" s="140">
        <f ca="1">OFFSET('Caja Bar'!$A$1,$B328,+$A328*9-1)</f>
        <v>0</v>
      </c>
    </row>
    <row r="329" spans="1:5" x14ac:dyDescent="0.25">
      <c r="A329" s="26">
        <v>17</v>
      </c>
      <c r="B329" s="26">
        <v>47</v>
      </c>
      <c r="C329" s="24">
        <f t="shared" si="5"/>
        <v>44213</v>
      </c>
      <c r="D329" s="139">
        <f ca="1">OFFSET('Caja Bar'!$A$1,+$B329,+$A329*9-4)</f>
        <v>0</v>
      </c>
      <c r="E329" s="140">
        <f ca="1">OFFSET('Caja Bar'!$A$1,$B329,+$A329*9-1)</f>
        <v>0</v>
      </c>
    </row>
    <row r="330" spans="1:5" x14ac:dyDescent="0.25">
      <c r="A330" s="26">
        <v>17</v>
      </c>
      <c r="B330" s="26">
        <v>48</v>
      </c>
      <c r="C330" s="24">
        <f t="shared" si="5"/>
        <v>44213</v>
      </c>
      <c r="D330" s="139">
        <f ca="1">OFFSET('Caja Bar'!$A$1,+$B330,+$A330*9-4)</f>
        <v>0</v>
      </c>
      <c r="E330" s="140">
        <f ca="1">OFFSET('Caja Bar'!$A$1,$B330,+$A330*9-1)</f>
        <v>0</v>
      </c>
    </row>
    <row r="331" spans="1:5" x14ac:dyDescent="0.25">
      <c r="A331" s="26">
        <v>17</v>
      </c>
      <c r="B331" s="26">
        <v>49</v>
      </c>
      <c r="C331" s="24">
        <f t="shared" si="5"/>
        <v>44213</v>
      </c>
      <c r="D331" s="139">
        <f ca="1">OFFSET('Caja Bar'!$A$1,+$B331,+$A331*9-4)</f>
        <v>0</v>
      </c>
      <c r="E331" s="140">
        <f ca="1">OFFSET('Caja Bar'!$A$1,$B331,+$A331*9-1)</f>
        <v>0</v>
      </c>
    </row>
    <row r="332" spans="1:5" x14ac:dyDescent="0.25">
      <c r="A332" s="26">
        <v>17</v>
      </c>
      <c r="B332" s="26">
        <v>50</v>
      </c>
      <c r="C332" s="24">
        <f t="shared" si="5"/>
        <v>44213</v>
      </c>
      <c r="D332" s="139">
        <f ca="1">OFFSET('Caja Bar'!$A$1,+$B332,+$A332*9-4)</f>
        <v>0</v>
      </c>
      <c r="E332" s="140">
        <f ca="1">OFFSET('Caja Bar'!$A$1,$B332,+$A332*9-1)</f>
        <v>0</v>
      </c>
    </row>
    <row r="333" spans="1:5" x14ac:dyDescent="0.25">
      <c r="A333" s="26">
        <v>17</v>
      </c>
      <c r="B333" s="26">
        <v>51</v>
      </c>
      <c r="C333" s="24">
        <f t="shared" si="5"/>
        <v>44213</v>
      </c>
      <c r="D333" s="139">
        <f ca="1">OFFSET('Caja Bar'!$A$1,+$B333,+$A333*9-4)</f>
        <v>0</v>
      </c>
      <c r="E333" s="140">
        <f ca="1">OFFSET('Caja Bar'!$A$1,$B333,+$A333*9-1)</f>
        <v>0</v>
      </c>
    </row>
    <row r="334" spans="1:5" x14ac:dyDescent="0.25">
      <c r="A334" s="26">
        <v>17</v>
      </c>
      <c r="B334" s="26">
        <v>52</v>
      </c>
      <c r="C334" s="24">
        <f t="shared" si="5"/>
        <v>44213</v>
      </c>
      <c r="D334" s="139">
        <f ca="1">OFFSET('Caja Bar'!$A$1,+$B334,+$A334*9-4)</f>
        <v>0</v>
      </c>
      <c r="E334" s="140">
        <f ca="1">OFFSET('Caja Bar'!$A$1,$B334,+$A334*9-1)</f>
        <v>0</v>
      </c>
    </row>
    <row r="335" spans="1:5" x14ac:dyDescent="0.25">
      <c r="A335" s="26">
        <v>17</v>
      </c>
      <c r="B335" s="26">
        <v>53</v>
      </c>
      <c r="C335" s="24">
        <f t="shared" si="5"/>
        <v>44213</v>
      </c>
      <c r="D335" s="139">
        <f ca="1">OFFSET('Caja Bar'!$A$1,+$B335,+$A335*9-4)</f>
        <v>0</v>
      </c>
      <c r="E335" s="140">
        <f ca="1">OFFSET('Caja Bar'!$A$1,$B335,+$A335*9-1)</f>
        <v>0</v>
      </c>
    </row>
    <row r="336" spans="1:5" x14ac:dyDescent="0.25">
      <c r="A336" s="26">
        <v>17</v>
      </c>
      <c r="B336" s="26">
        <v>54</v>
      </c>
      <c r="C336" s="24">
        <f t="shared" si="5"/>
        <v>44213</v>
      </c>
      <c r="D336" s="139">
        <f ca="1">OFFSET('Caja Bar'!$A$1,+$B336,+$A336*9-4)</f>
        <v>0</v>
      </c>
      <c r="E336" s="140">
        <f ca="1">OFFSET('Caja Bar'!$A$1,$B336,+$A336*9-1)</f>
        <v>0</v>
      </c>
    </row>
    <row r="337" spans="1:5" x14ac:dyDescent="0.25">
      <c r="A337" s="26">
        <v>17</v>
      </c>
      <c r="B337" s="26">
        <v>59</v>
      </c>
      <c r="C337" s="24">
        <f t="shared" si="5"/>
        <v>44213</v>
      </c>
      <c r="D337" s="139">
        <f ca="1">OFFSET('Caja Bar'!$A$1,+$B337,+$A337*9-4)</f>
        <v>0</v>
      </c>
      <c r="E337" s="140">
        <f ca="1">OFFSET('Caja Bar'!$A$1,$B337,+$A337*9-1)</f>
        <v>0</v>
      </c>
    </row>
    <row r="338" spans="1:5" x14ac:dyDescent="0.25">
      <c r="A338" s="26">
        <v>17</v>
      </c>
      <c r="B338" s="26">
        <v>60</v>
      </c>
      <c r="C338" s="24">
        <f t="shared" si="5"/>
        <v>44213</v>
      </c>
      <c r="D338" s="139">
        <f ca="1">OFFSET('Caja Bar'!$A$1,+$B338,+$A338*9-4)</f>
        <v>0</v>
      </c>
      <c r="E338" s="140">
        <f ca="1">OFFSET('Caja Bar'!$A$1,$B338,+$A338*9-1)</f>
        <v>0</v>
      </c>
    </row>
    <row r="339" spans="1:5" x14ac:dyDescent="0.25">
      <c r="A339" s="26">
        <v>17</v>
      </c>
      <c r="B339" s="26">
        <v>61</v>
      </c>
      <c r="C339" s="24">
        <f t="shared" si="5"/>
        <v>44213</v>
      </c>
      <c r="D339" s="139">
        <f ca="1">OFFSET('Caja Bar'!$A$1,+$B339,+$A339*9-4)</f>
        <v>0</v>
      </c>
      <c r="E339" s="140">
        <f ca="1">OFFSET('Caja Bar'!$A$1,$B339,+$A339*9-1)</f>
        <v>0</v>
      </c>
    </row>
    <row r="340" spans="1:5" x14ac:dyDescent="0.25">
      <c r="A340" s="26">
        <v>17</v>
      </c>
      <c r="B340" s="26">
        <v>62</v>
      </c>
      <c r="C340" s="24">
        <f t="shared" si="5"/>
        <v>44213</v>
      </c>
      <c r="D340" s="139">
        <f ca="1">OFFSET('Caja Bar'!$A$1,+$B340,+$A340*9-4)</f>
        <v>0</v>
      </c>
      <c r="E340" s="140">
        <f ca="1">OFFSET('Caja Bar'!$A$1,$B340,+$A340*9-1)</f>
        <v>0</v>
      </c>
    </row>
    <row r="341" spans="1:5" x14ac:dyDescent="0.25">
      <c r="A341" s="26">
        <v>17</v>
      </c>
      <c r="B341" s="26">
        <v>63</v>
      </c>
      <c r="C341" s="24">
        <f t="shared" si="5"/>
        <v>44213</v>
      </c>
      <c r="D341" s="139">
        <f ca="1">OFFSET('Caja Bar'!$A$1,+$B341,+$A341*9-4)</f>
        <v>0</v>
      </c>
      <c r="E341" s="140">
        <f ca="1">OFFSET('Caja Bar'!$A$1,$B341,+$A341*9-1)</f>
        <v>0</v>
      </c>
    </row>
    <row r="342" spans="1:5" x14ac:dyDescent="0.25">
      <c r="A342" s="26">
        <v>17</v>
      </c>
      <c r="B342" s="26">
        <v>64</v>
      </c>
      <c r="C342" s="24">
        <f t="shared" si="5"/>
        <v>44213</v>
      </c>
      <c r="D342" s="139">
        <f ca="1">OFFSET('Caja Bar'!$A$1,+$B342,+$A342*9-4)</f>
        <v>0</v>
      </c>
      <c r="E342" s="140">
        <f ca="1">OFFSET('Caja Bar'!$A$1,$B342,+$A342*9-1)</f>
        <v>0</v>
      </c>
    </row>
    <row r="343" spans="1:5" x14ac:dyDescent="0.25">
      <c r="A343" s="26">
        <v>17</v>
      </c>
      <c r="B343" s="26">
        <v>65</v>
      </c>
      <c r="C343" s="24">
        <f t="shared" si="5"/>
        <v>44213</v>
      </c>
      <c r="D343" s="139">
        <f ca="1">OFFSET('Caja Bar'!$A$1,+$B343,+$A343*9-4)</f>
        <v>0</v>
      </c>
      <c r="E343" s="140">
        <f ca="1">OFFSET('Caja Bar'!$A$1,$B343,+$A343*9-1)</f>
        <v>0</v>
      </c>
    </row>
    <row r="344" spans="1:5" x14ac:dyDescent="0.25">
      <c r="A344" s="26">
        <v>18</v>
      </c>
      <c r="B344" s="26">
        <v>42</v>
      </c>
      <c r="C344" s="24">
        <f t="shared" si="5"/>
        <v>44214</v>
      </c>
      <c r="D344" s="139">
        <f ca="1">OFFSET('Caja Bar'!$A$1,+$B344,+$A344*9-4)</f>
        <v>0</v>
      </c>
      <c r="E344" s="140">
        <f ca="1">OFFSET('Caja Bar'!$A$1,$B344,+$A344*9-1)</f>
        <v>0</v>
      </c>
    </row>
    <row r="345" spans="1:5" x14ac:dyDescent="0.25">
      <c r="A345" s="26">
        <v>18</v>
      </c>
      <c r="B345" s="26">
        <v>43</v>
      </c>
      <c r="C345" s="24">
        <f t="shared" ref="C345:C408" si="6">+C325+1</f>
        <v>44214</v>
      </c>
      <c r="D345" s="139">
        <f ca="1">OFFSET('Caja Bar'!$A$1,+$B345,+$A345*9-4)</f>
        <v>0</v>
      </c>
      <c r="E345" s="140">
        <f ca="1">OFFSET('Caja Bar'!$A$1,$B345,+$A345*9-1)</f>
        <v>0</v>
      </c>
    </row>
    <row r="346" spans="1:5" x14ac:dyDescent="0.25">
      <c r="A346" s="26">
        <v>18</v>
      </c>
      <c r="B346" s="26">
        <v>44</v>
      </c>
      <c r="C346" s="24">
        <f t="shared" si="6"/>
        <v>44214</v>
      </c>
      <c r="D346" s="139">
        <f ca="1">OFFSET('Caja Bar'!$A$1,+$B346,+$A346*9-4)</f>
        <v>0</v>
      </c>
      <c r="E346" s="140">
        <f ca="1">OFFSET('Caja Bar'!$A$1,$B346,+$A346*9-1)</f>
        <v>0</v>
      </c>
    </row>
    <row r="347" spans="1:5" x14ac:dyDescent="0.25">
      <c r="A347" s="26">
        <v>18</v>
      </c>
      <c r="B347" s="26">
        <v>45</v>
      </c>
      <c r="C347" s="24">
        <f t="shared" si="6"/>
        <v>44214</v>
      </c>
      <c r="D347" s="139">
        <f ca="1">OFFSET('Caja Bar'!$A$1,+$B347,+$A347*9-4)</f>
        <v>0</v>
      </c>
      <c r="E347" s="140">
        <f ca="1">OFFSET('Caja Bar'!$A$1,$B347,+$A347*9-1)</f>
        <v>0</v>
      </c>
    </row>
    <row r="348" spans="1:5" x14ac:dyDescent="0.25">
      <c r="A348" s="26">
        <v>18</v>
      </c>
      <c r="B348" s="26">
        <v>46</v>
      </c>
      <c r="C348" s="24">
        <f t="shared" si="6"/>
        <v>44214</v>
      </c>
      <c r="D348" s="139">
        <f ca="1">OFFSET('Caja Bar'!$A$1,+$B348,+$A348*9-4)</f>
        <v>0</v>
      </c>
      <c r="E348" s="140">
        <f ca="1">OFFSET('Caja Bar'!$A$1,$B348,+$A348*9-1)</f>
        <v>0</v>
      </c>
    </row>
    <row r="349" spans="1:5" x14ac:dyDescent="0.25">
      <c r="A349" s="26">
        <v>18</v>
      </c>
      <c r="B349" s="26">
        <v>47</v>
      </c>
      <c r="C349" s="24">
        <f t="shared" si="6"/>
        <v>44214</v>
      </c>
      <c r="D349" s="139">
        <f ca="1">OFFSET('Caja Bar'!$A$1,+$B349,+$A349*9-4)</f>
        <v>0</v>
      </c>
      <c r="E349" s="140">
        <f ca="1">OFFSET('Caja Bar'!$A$1,$B349,+$A349*9-1)</f>
        <v>0</v>
      </c>
    </row>
    <row r="350" spans="1:5" x14ac:dyDescent="0.25">
      <c r="A350" s="26">
        <v>18</v>
      </c>
      <c r="B350" s="26">
        <v>48</v>
      </c>
      <c r="C350" s="24">
        <f t="shared" si="6"/>
        <v>44214</v>
      </c>
      <c r="D350" s="139">
        <f ca="1">OFFSET('Caja Bar'!$A$1,+$B350,+$A350*9-4)</f>
        <v>0</v>
      </c>
      <c r="E350" s="140">
        <f ca="1">OFFSET('Caja Bar'!$A$1,$B350,+$A350*9-1)</f>
        <v>0</v>
      </c>
    </row>
    <row r="351" spans="1:5" x14ac:dyDescent="0.25">
      <c r="A351" s="26">
        <v>18</v>
      </c>
      <c r="B351" s="26">
        <v>49</v>
      </c>
      <c r="C351" s="24">
        <f t="shared" si="6"/>
        <v>44214</v>
      </c>
      <c r="D351" s="139">
        <f ca="1">OFFSET('Caja Bar'!$A$1,+$B351,+$A351*9-4)</f>
        <v>0</v>
      </c>
      <c r="E351" s="140">
        <f ca="1">OFFSET('Caja Bar'!$A$1,$B351,+$A351*9-1)</f>
        <v>0</v>
      </c>
    </row>
    <row r="352" spans="1:5" x14ac:dyDescent="0.25">
      <c r="A352" s="26">
        <v>18</v>
      </c>
      <c r="B352" s="26">
        <v>50</v>
      </c>
      <c r="C352" s="24">
        <f t="shared" si="6"/>
        <v>44214</v>
      </c>
      <c r="D352" s="139">
        <f ca="1">OFFSET('Caja Bar'!$A$1,+$B352,+$A352*9-4)</f>
        <v>0</v>
      </c>
      <c r="E352" s="140">
        <f ca="1">OFFSET('Caja Bar'!$A$1,$B352,+$A352*9-1)</f>
        <v>0</v>
      </c>
    </row>
    <row r="353" spans="1:5" x14ac:dyDescent="0.25">
      <c r="A353" s="26">
        <v>18</v>
      </c>
      <c r="B353" s="26">
        <v>51</v>
      </c>
      <c r="C353" s="24">
        <f t="shared" si="6"/>
        <v>44214</v>
      </c>
      <c r="D353" s="139">
        <f ca="1">OFFSET('Caja Bar'!$A$1,+$B353,+$A353*9-4)</f>
        <v>0</v>
      </c>
      <c r="E353" s="140">
        <f ca="1">OFFSET('Caja Bar'!$A$1,$B353,+$A353*9-1)</f>
        <v>0</v>
      </c>
    </row>
    <row r="354" spans="1:5" x14ac:dyDescent="0.25">
      <c r="A354" s="26">
        <v>18</v>
      </c>
      <c r="B354" s="26">
        <v>52</v>
      </c>
      <c r="C354" s="24">
        <f t="shared" si="6"/>
        <v>44214</v>
      </c>
      <c r="D354" s="139">
        <f ca="1">OFFSET('Caja Bar'!$A$1,+$B354,+$A354*9-4)</f>
        <v>0</v>
      </c>
      <c r="E354" s="140">
        <f ca="1">OFFSET('Caja Bar'!$A$1,$B354,+$A354*9-1)</f>
        <v>0</v>
      </c>
    </row>
    <row r="355" spans="1:5" x14ac:dyDescent="0.25">
      <c r="A355" s="26">
        <v>18</v>
      </c>
      <c r="B355" s="26">
        <v>53</v>
      </c>
      <c r="C355" s="24">
        <f t="shared" si="6"/>
        <v>44214</v>
      </c>
      <c r="D355" s="139">
        <f ca="1">OFFSET('Caja Bar'!$A$1,+$B355,+$A355*9-4)</f>
        <v>0</v>
      </c>
      <c r="E355" s="140">
        <f ca="1">OFFSET('Caja Bar'!$A$1,$B355,+$A355*9-1)</f>
        <v>0</v>
      </c>
    </row>
    <row r="356" spans="1:5" x14ac:dyDescent="0.25">
      <c r="A356" s="26">
        <v>18</v>
      </c>
      <c r="B356" s="26">
        <v>54</v>
      </c>
      <c r="C356" s="24">
        <f t="shared" si="6"/>
        <v>44214</v>
      </c>
      <c r="D356" s="139">
        <f ca="1">OFFSET('Caja Bar'!$A$1,+$B356,+$A356*9-4)</f>
        <v>0</v>
      </c>
      <c r="E356" s="140">
        <f ca="1">OFFSET('Caja Bar'!$A$1,$B356,+$A356*9-1)</f>
        <v>0</v>
      </c>
    </row>
    <row r="357" spans="1:5" x14ac:dyDescent="0.25">
      <c r="A357" s="26">
        <v>18</v>
      </c>
      <c r="B357" s="26">
        <v>59</v>
      </c>
      <c r="C357" s="24">
        <f t="shared" si="6"/>
        <v>44214</v>
      </c>
      <c r="D357" s="139">
        <f ca="1">OFFSET('Caja Bar'!$A$1,+$B357,+$A357*9-4)</f>
        <v>0</v>
      </c>
      <c r="E357" s="140">
        <f ca="1">OFFSET('Caja Bar'!$A$1,$B357,+$A357*9-1)</f>
        <v>0</v>
      </c>
    </row>
    <row r="358" spans="1:5" x14ac:dyDescent="0.25">
      <c r="A358" s="26">
        <v>18</v>
      </c>
      <c r="B358" s="26">
        <v>60</v>
      </c>
      <c r="C358" s="24">
        <f t="shared" si="6"/>
        <v>44214</v>
      </c>
      <c r="D358" s="139">
        <f ca="1">OFFSET('Caja Bar'!$A$1,+$B358,+$A358*9-4)</f>
        <v>0</v>
      </c>
      <c r="E358" s="140">
        <f ca="1">OFFSET('Caja Bar'!$A$1,$B358,+$A358*9-1)</f>
        <v>0</v>
      </c>
    </row>
    <row r="359" spans="1:5" x14ac:dyDescent="0.25">
      <c r="A359" s="26">
        <v>18</v>
      </c>
      <c r="B359" s="26">
        <v>61</v>
      </c>
      <c r="C359" s="24">
        <f t="shared" si="6"/>
        <v>44214</v>
      </c>
      <c r="D359" s="139">
        <f ca="1">OFFSET('Caja Bar'!$A$1,+$B359,+$A359*9-4)</f>
        <v>0</v>
      </c>
      <c r="E359" s="140">
        <f ca="1">OFFSET('Caja Bar'!$A$1,$B359,+$A359*9-1)</f>
        <v>0</v>
      </c>
    </row>
    <row r="360" spans="1:5" x14ac:dyDescent="0.25">
      <c r="A360" s="26">
        <v>18</v>
      </c>
      <c r="B360" s="26">
        <v>62</v>
      </c>
      <c r="C360" s="24">
        <f t="shared" si="6"/>
        <v>44214</v>
      </c>
      <c r="D360" s="139">
        <f ca="1">OFFSET('Caja Bar'!$A$1,+$B360,+$A360*9-4)</f>
        <v>0</v>
      </c>
      <c r="E360" s="140">
        <f ca="1">OFFSET('Caja Bar'!$A$1,$B360,+$A360*9-1)</f>
        <v>0</v>
      </c>
    </row>
    <row r="361" spans="1:5" x14ac:dyDescent="0.25">
      <c r="A361" s="26">
        <v>18</v>
      </c>
      <c r="B361" s="26">
        <v>63</v>
      </c>
      <c r="C361" s="24">
        <f t="shared" si="6"/>
        <v>44214</v>
      </c>
      <c r="D361" s="139">
        <f ca="1">OFFSET('Caja Bar'!$A$1,+$B361,+$A361*9-4)</f>
        <v>0</v>
      </c>
      <c r="E361" s="140">
        <f ca="1">OFFSET('Caja Bar'!$A$1,$B361,+$A361*9-1)</f>
        <v>0</v>
      </c>
    </row>
    <row r="362" spans="1:5" x14ac:dyDescent="0.25">
      <c r="A362" s="26">
        <v>18</v>
      </c>
      <c r="B362" s="26">
        <v>64</v>
      </c>
      <c r="C362" s="24">
        <f t="shared" si="6"/>
        <v>44214</v>
      </c>
      <c r="D362" s="139">
        <f ca="1">OFFSET('Caja Bar'!$A$1,+$B362,+$A362*9-4)</f>
        <v>0</v>
      </c>
      <c r="E362" s="140">
        <f ca="1">OFFSET('Caja Bar'!$A$1,$B362,+$A362*9-1)</f>
        <v>0</v>
      </c>
    </row>
    <row r="363" spans="1:5" x14ac:dyDescent="0.25">
      <c r="A363" s="26">
        <v>18</v>
      </c>
      <c r="B363" s="26">
        <v>65</v>
      </c>
      <c r="C363" s="24">
        <f t="shared" si="6"/>
        <v>44214</v>
      </c>
      <c r="D363" s="139">
        <f ca="1">OFFSET('Caja Bar'!$A$1,+$B363,+$A363*9-4)</f>
        <v>0</v>
      </c>
      <c r="E363" s="140">
        <f ca="1">OFFSET('Caja Bar'!$A$1,$B363,+$A363*9-1)</f>
        <v>0</v>
      </c>
    </row>
    <row r="364" spans="1:5" x14ac:dyDescent="0.25">
      <c r="A364" s="26">
        <v>19</v>
      </c>
      <c r="B364" s="26">
        <v>42</v>
      </c>
      <c r="C364" s="24">
        <f t="shared" si="6"/>
        <v>44215</v>
      </c>
      <c r="D364" s="139">
        <f ca="1">OFFSET('Caja Bar'!$A$1,+$B364,+$A364*9-4)</f>
        <v>0</v>
      </c>
      <c r="E364" s="140">
        <f ca="1">OFFSET('Caja Bar'!$A$1,$B364,+$A364*9-1)</f>
        <v>0</v>
      </c>
    </row>
    <row r="365" spans="1:5" x14ac:dyDescent="0.25">
      <c r="A365" s="26">
        <v>19</v>
      </c>
      <c r="B365" s="26">
        <v>43</v>
      </c>
      <c r="C365" s="24">
        <f t="shared" si="6"/>
        <v>44215</v>
      </c>
      <c r="D365" s="139">
        <f ca="1">OFFSET('Caja Bar'!$A$1,+$B365,+$A365*9-4)</f>
        <v>0</v>
      </c>
      <c r="E365" s="140">
        <f ca="1">OFFSET('Caja Bar'!$A$1,$B365,+$A365*9-1)</f>
        <v>0</v>
      </c>
    </row>
    <row r="366" spans="1:5" x14ac:dyDescent="0.25">
      <c r="A366" s="26">
        <v>19</v>
      </c>
      <c r="B366" s="26">
        <v>44</v>
      </c>
      <c r="C366" s="24">
        <f t="shared" si="6"/>
        <v>44215</v>
      </c>
      <c r="D366" s="139">
        <f ca="1">OFFSET('Caja Bar'!$A$1,+$B366,+$A366*9-4)</f>
        <v>0</v>
      </c>
      <c r="E366" s="140">
        <f ca="1">OFFSET('Caja Bar'!$A$1,$B366,+$A366*9-1)</f>
        <v>0</v>
      </c>
    </row>
    <row r="367" spans="1:5" x14ac:dyDescent="0.25">
      <c r="A367" s="26">
        <v>19</v>
      </c>
      <c r="B367" s="26">
        <v>45</v>
      </c>
      <c r="C367" s="24">
        <f t="shared" si="6"/>
        <v>44215</v>
      </c>
      <c r="D367" s="139">
        <f ca="1">OFFSET('Caja Bar'!$A$1,+$B367,+$A367*9-4)</f>
        <v>0</v>
      </c>
      <c r="E367" s="140">
        <f ca="1">OFFSET('Caja Bar'!$A$1,$B367,+$A367*9-1)</f>
        <v>0</v>
      </c>
    </row>
    <row r="368" spans="1:5" x14ac:dyDescent="0.25">
      <c r="A368" s="26">
        <v>19</v>
      </c>
      <c r="B368" s="26">
        <v>46</v>
      </c>
      <c r="C368" s="24">
        <f t="shared" si="6"/>
        <v>44215</v>
      </c>
      <c r="D368" s="139">
        <f ca="1">OFFSET('Caja Bar'!$A$1,+$B368,+$A368*9-4)</f>
        <v>0</v>
      </c>
      <c r="E368" s="140">
        <f ca="1">OFFSET('Caja Bar'!$A$1,$B368,+$A368*9-1)</f>
        <v>0</v>
      </c>
    </row>
    <row r="369" spans="1:5" x14ac:dyDescent="0.25">
      <c r="A369" s="26">
        <v>19</v>
      </c>
      <c r="B369" s="26">
        <v>47</v>
      </c>
      <c r="C369" s="24">
        <f t="shared" si="6"/>
        <v>44215</v>
      </c>
      <c r="D369" s="139">
        <f ca="1">OFFSET('Caja Bar'!$A$1,+$B369,+$A369*9-4)</f>
        <v>0</v>
      </c>
      <c r="E369" s="140">
        <f ca="1">OFFSET('Caja Bar'!$A$1,$B369,+$A369*9-1)</f>
        <v>0</v>
      </c>
    </row>
    <row r="370" spans="1:5" x14ac:dyDescent="0.25">
      <c r="A370" s="26">
        <v>19</v>
      </c>
      <c r="B370" s="26">
        <v>48</v>
      </c>
      <c r="C370" s="24">
        <f t="shared" si="6"/>
        <v>44215</v>
      </c>
      <c r="D370" s="139">
        <f ca="1">OFFSET('Caja Bar'!$A$1,+$B370,+$A370*9-4)</f>
        <v>0</v>
      </c>
      <c r="E370" s="140">
        <f ca="1">OFFSET('Caja Bar'!$A$1,$B370,+$A370*9-1)</f>
        <v>0</v>
      </c>
    </row>
    <row r="371" spans="1:5" x14ac:dyDescent="0.25">
      <c r="A371" s="26">
        <v>19</v>
      </c>
      <c r="B371" s="26">
        <v>49</v>
      </c>
      <c r="C371" s="24">
        <f t="shared" si="6"/>
        <v>44215</v>
      </c>
      <c r="D371" s="139">
        <f ca="1">OFFSET('Caja Bar'!$A$1,+$B371,+$A371*9-4)</f>
        <v>0</v>
      </c>
      <c r="E371" s="140">
        <f ca="1">OFFSET('Caja Bar'!$A$1,$B371,+$A371*9-1)</f>
        <v>0</v>
      </c>
    </row>
    <row r="372" spans="1:5" x14ac:dyDescent="0.25">
      <c r="A372" s="26">
        <v>19</v>
      </c>
      <c r="B372" s="26">
        <v>50</v>
      </c>
      <c r="C372" s="24">
        <f t="shared" si="6"/>
        <v>44215</v>
      </c>
      <c r="D372" s="139">
        <f ca="1">OFFSET('Caja Bar'!$A$1,+$B372,+$A372*9-4)</f>
        <v>0</v>
      </c>
      <c r="E372" s="140">
        <f ca="1">OFFSET('Caja Bar'!$A$1,$B372,+$A372*9-1)</f>
        <v>0</v>
      </c>
    </row>
    <row r="373" spans="1:5" x14ac:dyDescent="0.25">
      <c r="A373" s="26">
        <v>19</v>
      </c>
      <c r="B373" s="26">
        <v>51</v>
      </c>
      <c r="C373" s="24">
        <f t="shared" si="6"/>
        <v>44215</v>
      </c>
      <c r="D373" s="139">
        <f ca="1">OFFSET('Caja Bar'!$A$1,+$B373,+$A373*9-4)</f>
        <v>0</v>
      </c>
      <c r="E373" s="140">
        <f ca="1">OFFSET('Caja Bar'!$A$1,$B373,+$A373*9-1)</f>
        <v>0</v>
      </c>
    </row>
    <row r="374" spans="1:5" x14ac:dyDescent="0.25">
      <c r="A374" s="26">
        <v>19</v>
      </c>
      <c r="B374" s="26">
        <v>52</v>
      </c>
      <c r="C374" s="24">
        <f t="shared" si="6"/>
        <v>44215</v>
      </c>
      <c r="D374" s="139">
        <f ca="1">OFFSET('Caja Bar'!$A$1,+$B374,+$A374*9-4)</f>
        <v>0</v>
      </c>
      <c r="E374" s="140">
        <f ca="1">OFFSET('Caja Bar'!$A$1,$B374,+$A374*9-1)</f>
        <v>0</v>
      </c>
    </row>
    <row r="375" spans="1:5" x14ac:dyDescent="0.25">
      <c r="A375" s="26">
        <v>19</v>
      </c>
      <c r="B375" s="26">
        <v>53</v>
      </c>
      <c r="C375" s="24">
        <f t="shared" si="6"/>
        <v>44215</v>
      </c>
      <c r="D375" s="139">
        <f ca="1">OFFSET('Caja Bar'!$A$1,+$B375,+$A375*9-4)</f>
        <v>0</v>
      </c>
      <c r="E375" s="140">
        <f ca="1">OFFSET('Caja Bar'!$A$1,$B375,+$A375*9-1)</f>
        <v>0</v>
      </c>
    </row>
    <row r="376" spans="1:5" x14ac:dyDescent="0.25">
      <c r="A376" s="26">
        <v>19</v>
      </c>
      <c r="B376" s="26">
        <v>54</v>
      </c>
      <c r="C376" s="24">
        <f t="shared" si="6"/>
        <v>44215</v>
      </c>
      <c r="D376" s="139">
        <f ca="1">OFFSET('Caja Bar'!$A$1,+$B376,+$A376*9-4)</f>
        <v>0</v>
      </c>
      <c r="E376" s="140">
        <f ca="1">OFFSET('Caja Bar'!$A$1,$B376,+$A376*9-1)</f>
        <v>0</v>
      </c>
    </row>
    <row r="377" spans="1:5" x14ac:dyDescent="0.25">
      <c r="A377" s="26">
        <v>19</v>
      </c>
      <c r="B377" s="26">
        <v>59</v>
      </c>
      <c r="C377" s="24">
        <f t="shared" si="6"/>
        <v>44215</v>
      </c>
      <c r="D377" s="139">
        <f ca="1">OFFSET('Caja Bar'!$A$1,+$B377,+$A377*9-4)</f>
        <v>0</v>
      </c>
      <c r="E377" s="140">
        <f ca="1">OFFSET('Caja Bar'!$A$1,$B377,+$A377*9-1)</f>
        <v>0</v>
      </c>
    </row>
    <row r="378" spans="1:5" x14ac:dyDescent="0.25">
      <c r="A378" s="26">
        <v>19</v>
      </c>
      <c r="B378" s="26">
        <v>60</v>
      </c>
      <c r="C378" s="24">
        <f t="shared" si="6"/>
        <v>44215</v>
      </c>
      <c r="D378" s="139">
        <f ca="1">OFFSET('Caja Bar'!$A$1,+$B378,+$A378*9-4)</f>
        <v>0</v>
      </c>
      <c r="E378" s="140">
        <f ca="1">OFFSET('Caja Bar'!$A$1,$B378,+$A378*9-1)</f>
        <v>0</v>
      </c>
    </row>
    <row r="379" spans="1:5" x14ac:dyDescent="0.25">
      <c r="A379" s="26">
        <v>19</v>
      </c>
      <c r="B379" s="26">
        <v>61</v>
      </c>
      <c r="C379" s="24">
        <f t="shared" si="6"/>
        <v>44215</v>
      </c>
      <c r="D379" s="139">
        <f ca="1">OFFSET('Caja Bar'!$A$1,+$B379,+$A379*9-4)</f>
        <v>0</v>
      </c>
      <c r="E379" s="140">
        <f ca="1">OFFSET('Caja Bar'!$A$1,$B379,+$A379*9-1)</f>
        <v>0</v>
      </c>
    </row>
    <row r="380" spans="1:5" x14ac:dyDescent="0.25">
      <c r="A380" s="26">
        <v>19</v>
      </c>
      <c r="B380" s="26">
        <v>62</v>
      </c>
      <c r="C380" s="24">
        <f t="shared" si="6"/>
        <v>44215</v>
      </c>
      <c r="D380" s="139">
        <f ca="1">OFFSET('Caja Bar'!$A$1,+$B380,+$A380*9-4)</f>
        <v>0</v>
      </c>
      <c r="E380" s="140">
        <f ca="1">OFFSET('Caja Bar'!$A$1,$B380,+$A380*9-1)</f>
        <v>0</v>
      </c>
    </row>
    <row r="381" spans="1:5" x14ac:dyDescent="0.25">
      <c r="A381" s="26">
        <v>19</v>
      </c>
      <c r="B381" s="26">
        <v>63</v>
      </c>
      <c r="C381" s="24">
        <f t="shared" si="6"/>
        <v>44215</v>
      </c>
      <c r="D381" s="139">
        <f ca="1">OFFSET('Caja Bar'!$A$1,+$B381,+$A381*9-4)</f>
        <v>0</v>
      </c>
      <c r="E381" s="140">
        <f ca="1">OFFSET('Caja Bar'!$A$1,$B381,+$A381*9-1)</f>
        <v>0</v>
      </c>
    </row>
    <row r="382" spans="1:5" x14ac:dyDescent="0.25">
      <c r="A382" s="26">
        <v>19</v>
      </c>
      <c r="B382" s="26">
        <v>64</v>
      </c>
      <c r="C382" s="24">
        <f t="shared" si="6"/>
        <v>44215</v>
      </c>
      <c r="D382" s="139">
        <f ca="1">OFFSET('Caja Bar'!$A$1,+$B382,+$A382*9-4)</f>
        <v>0</v>
      </c>
      <c r="E382" s="140">
        <f ca="1">OFFSET('Caja Bar'!$A$1,$B382,+$A382*9-1)</f>
        <v>0</v>
      </c>
    </row>
    <row r="383" spans="1:5" x14ac:dyDescent="0.25">
      <c r="A383" s="26">
        <v>19</v>
      </c>
      <c r="B383" s="26">
        <v>65</v>
      </c>
      <c r="C383" s="24">
        <f t="shared" si="6"/>
        <v>44215</v>
      </c>
      <c r="D383" s="139">
        <f ca="1">OFFSET('Caja Bar'!$A$1,+$B383,+$A383*9-4)</f>
        <v>0</v>
      </c>
      <c r="E383" s="140">
        <f ca="1">OFFSET('Caja Bar'!$A$1,$B383,+$A383*9-1)</f>
        <v>0</v>
      </c>
    </row>
    <row r="384" spans="1:5" x14ac:dyDescent="0.25">
      <c r="A384" s="26">
        <v>20</v>
      </c>
      <c r="B384" s="26">
        <v>42</v>
      </c>
      <c r="C384" s="24">
        <f t="shared" si="6"/>
        <v>44216</v>
      </c>
      <c r="D384" s="139">
        <f ca="1">OFFSET('Caja Bar'!$A$1,+$B384,+$A384*9-4)</f>
        <v>0</v>
      </c>
      <c r="E384" s="140">
        <f ca="1">OFFSET('Caja Bar'!$A$1,$B384,+$A384*9-1)</f>
        <v>0</v>
      </c>
    </row>
    <row r="385" spans="1:5" x14ac:dyDescent="0.25">
      <c r="A385" s="26">
        <v>20</v>
      </c>
      <c r="B385" s="26">
        <v>43</v>
      </c>
      <c r="C385" s="24">
        <f t="shared" si="6"/>
        <v>44216</v>
      </c>
      <c r="D385" s="139">
        <f ca="1">OFFSET('Caja Bar'!$A$1,+$B385,+$A385*9-4)</f>
        <v>0</v>
      </c>
      <c r="E385" s="140">
        <f ca="1">OFFSET('Caja Bar'!$A$1,$B385,+$A385*9-1)</f>
        <v>0</v>
      </c>
    </row>
    <row r="386" spans="1:5" x14ac:dyDescent="0.25">
      <c r="A386" s="26">
        <v>20</v>
      </c>
      <c r="B386" s="26">
        <v>44</v>
      </c>
      <c r="C386" s="24">
        <f t="shared" si="6"/>
        <v>44216</v>
      </c>
      <c r="D386" s="139">
        <f ca="1">OFFSET('Caja Bar'!$A$1,+$B386,+$A386*9-4)</f>
        <v>0</v>
      </c>
      <c r="E386" s="140">
        <f ca="1">OFFSET('Caja Bar'!$A$1,$B386,+$A386*9-1)</f>
        <v>0</v>
      </c>
    </row>
    <row r="387" spans="1:5" x14ac:dyDescent="0.25">
      <c r="A387" s="26">
        <v>20</v>
      </c>
      <c r="B387" s="26">
        <v>45</v>
      </c>
      <c r="C387" s="24">
        <f t="shared" si="6"/>
        <v>44216</v>
      </c>
      <c r="D387" s="139">
        <f ca="1">OFFSET('Caja Bar'!$A$1,+$B387,+$A387*9-4)</f>
        <v>0</v>
      </c>
      <c r="E387" s="140">
        <f ca="1">OFFSET('Caja Bar'!$A$1,$B387,+$A387*9-1)</f>
        <v>0</v>
      </c>
    </row>
    <row r="388" spans="1:5" x14ac:dyDescent="0.25">
      <c r="A388" s="26">
        <v>20</v>
      </c>
      <c r="B388" s="26">
        <v>46</v>
      </c>
      <c r="C388" s="24">
        <f t="shared" si="6"/>
        <v>44216</v>
      </c>
      <c r="D388" s="139">
        <f ca="1">OFFSET('Caja Bar'!$A$1,+$B388,+$A388*9-4)</f>
        <v>0</v>
      </c>
      <c r="E388" s="140">
        <f ca="1">OFFSET('Caja Bar'!$A$1,$B388,+$A388*9-1)</f>
        <v>0</v>
      </c>
    </row>
    <row r="389" spans="1:5" x14ac:dyDescent="0.25">
      <c r="A389" s="26">
        <v>20</v>
      </c>
      <c r="B389" s="26">
        <v>47</v>
      </c>
      <c r="C389" s="24">
        <f t="shared" si="6"/>
        <v>44216</v>
      </c>
      <c r="D389" s="139">
        <f ca="1">OFFSET('Caja Bar'!$A$1,+$B389,+$A389*9-4)</f>
        <v>0</v>
      </c>
      <c r="E389" s="140">
        <f ca="1">OFFSET('Caja Bar'!$A$1,$B389,+$A389*9-1)</f>
        <v>0</v>
      </c>
    </row>
    <row r="390" spans="1:5" x14ac:dyDescent="0.25">
      <c r="A390" s="26">
        <v>20</v>
      </c>
      <c r="B390" s="26">
        <v>48</v>
      </c>
      <c r="C390" s="24">
        <f t="shared" si="6"/>
        <v>44216</v>
      </c>
      <c r="D390" s="139">
        <f ca="1">OFFSET('Caja Bar'!$A$1,+$B390,+$A390*9-4)</f>
        <v>0</v>
      </c>
      <c r="E390" s="140">
        <f ca="1">OFFSET('Caja Bar'!$A$1,$B390,+$A390*9-1)</f>
        <v>0</v>
      </c>
    </row>
    <row r="391" spans="1:5" x14ac:dyDescent="0.25">
      <c r="A391" s="26">
        <v>20</v>
      </c>
      <c r="B391" s="26">
        <v>49</v>
      </c>
      <c r="C391" s="24">
        <f t="shared" si="6"/>
        <v>44216</v>
      </c>
      <c r="D391" s="139">
        <f ca="1">OFFSET('Caja Bar'!$A$1,+$B391,+$A391*9-4)</f>
        <v>0</v>
      </c>
      <c r="E391" s="140">
        <f ca="1">OFFSET('Caja Bar'!$A$1,$B391,+$A391*9-1)</f>
        <v>0</v>
      </c>
    </row>
    <row r="392" spans="1:5" x14ac:dyDescent="0.25">
      <c r="A392" s="26">
        <v>20</v>
      </c>
      <c r="B392" s="26">
        <v>50</v>
      </c>
      <c r="C392" s="24">
        <f t="shared" si="6"/>
        <v>44216</v>
      </c>
      <c r="D392" s="139">
        <f ca="1">OFFSET('Caja Bar'!$A$1,+$B392,+$A392*9-4)</f>
        <v>0</v>
      </c>
      <c r="E392" s="140">
        <f ca="1">OFFSET('Caja Bar'!$A$1,$B392,+$A392*9-1)</f>
        <v>0</v>
      </c>
    </row>
    <row r="393" spans="1:5" x14ac:dyDescent="0.25">
      <c r="A393" s="26">
        <v>20</v>
      </c>
      <c r="B393" s="26">
        <v>51</v>
      </c>
      <c r="C393" s="24">
        <f t="shared" si="6"/>
        <v>44216</v>
      </c>
      <c r="D393" s="139">
        <f ca="1">OFFSET('Caja Bar'!$A$1,+$B393,+$A393*9-4)</f>
        <v>0</v>
      </c>
      <c r="E393" s="140">
        <f ca="1">OFFSET('Caja Bar'!$A$1,$B393,+$A393*9-1)</f>
        <v>0</v>
      </c>
    </row>
    <row r="394" spans="1:5" x14ac:dyDescent="0.25">
      <c r="A394" s="26">
        <v>20</v>
      </c>
      <c r="B394" s="26">
        <v>52</v>
      </c>
      <c r="C394" s="24">
        <f t="shared" si="6"/>
        <v>44216</v>
      </c>
      <c r="D394" s="139">
        <f ca="1">OFFSET('Caja Bar'!$A$1,+$B394,+$A394*9-4)</f>
        <v>0</v>
      </c>
      <c r="E394" s="140">
        <f ca="1">OFFSET('Caja Bar'!$A$1,$B394,+$A394*9-1)</f>
        <v>0</v>
      </c>
    </row>
    <row r="395" spans="1:5" x14ac:dyDescent="0.25">
      <c r="A395" s="26">
        <v>20</v>
      </c>
      <c r="B395" s="26">
        <v>53</v>
      </c>
      <c r="C395" s="24">
        <f t="shared" si="6"/>
        <v>44216</v>
      </c>
      <c r="D395" s="139">
        <f ca="1">OFFSET('Caja Bar'!$A$1,+$B395,+$A395*9-4)</f>
        <v>0</v>
      </c>
      <c r="E395" s="140">
        <f ca="1">OFFSET('Caja Bar'!$A$1,$B395,+$A395*9-1)</f>
        <v>0</v>
      </c>
    </row>
    <row r="396" spans="1:5" x14ac:dyDescent="0.25">
      <c r="A396" s="26">
        <v>20</v>
      </c>
      <c r="B396" s="26">
        <v>54</v>
      </c>
      <c r="C396" s="24">
        <f t="shared" si="6"/>
        <v>44216</v>
      </c>
      <c r="D396" s="139">
        <f ca="1">OFFSET('Caja Bar'!$A$1,+$B396,+$A396*9-4)</f>
        <v>0</v>
      </c>
      <c r="E396" s="140">
        <f ca="1">OFFSET('Caja Bar'!$A$1,$B396,+$A396*9-1)</f>
        <v>0</v>
      </c>
    </row>
    <row r="397" spans="1:5" x14ac:dyDescent="0.25">
      <c r="A397" s="26">
        <v>20</v>
      </c>
      <c r="B397" s="26">
        <v>59</v>
      </c>
      <c r="C397" s="24">
        <f t="shared" si="6"/>
        <v>44216</v>
      </c>
      <c r="D397" s="139">
        <f ca="1">OFFSET('Caja Bar'!$A$1,+$B397,+$A397*9-4)</f>
        <v>0</v>
      </c>
      <c r="E397" s="140">
        <f ca="1">OFFSET('Caja Bar'!$A$1,$B397,+$A397*9-1)</f>
        <v>0</v>
      </c>
    </row>
    <row r="398" spans="1:5" x14ac:dyDescent="0.25">
      <c r="A398" s="26">
        <v>20</v>
      </c>
      <c r="B398" s="26">
        <v>60</v>
      </c>
      <c r="C398" s="24">
        <f t="shared" si="6"/>
        <v>44216</v>
      </c>
      <c r="D398" s="139">
        <f ca="1">OFFSET('Caja Bar'!$A$1,+$B398,+$A398*9-4)</f>
        <v>0</v>
      </c>
      <c r="E398" s="140">
        <f ca="1">OFFSET('Caja Bar'!$A$1,$B398,+$A398*9-1)</f>
        <v>0</v>
      </c>
    </row>
    <row r="399" spans="1:5" x14ac:dyDescent="0.25">
      <c r="A399" s="26">
        <v>20</v>
      </c>
      <c r="B399" s="26">
        <v>61</v>
      </c>
      <c r="C399" s="24">
        <f t="shared" si="6"/>
        <v>44216</v>
      </c>
      <c r="D399" s="139">
        <f ca="1">OFFSET('Caja Bar'!$A$1,+$B399,+$A399*9-4)</f>
        <v>0</v>
      </c>
      <c r="E399" s="140">
        <f ca="1">OFFSET('Caja Bar'!$A$1,$B399,+$A399*9-1)</f>
        <v>0</v>
      </c>
    </row>
    <row r="400" spans="1:5" x14ac:dyDescent="0.25">
      <c r="A400" s="26">
        <v>20</v>
      </c>
      <c r="B400" s="26">
        <v>62</v>
      </c>
      <c r="C400" s="24">
        <f t="shared" si="6"/>
        <v>44216</v>
      </c>
      <c r="D400" s="139">
        <f ca="1">OFFSET('Caja Bar'!$A$1,+$B400,+$A400*9-4)</f>
        <v>0</v>
      </c>
      <c r="E400" s="140">
        <f ca="1">OFFSET('Caja Bar'!$A$1,$B400,+$A400*9-1)</f>
        <v>0</v>
      </c>
    </row>
    <row r="401" spans="1:5" x14ac:dyDescent="0.25">
      <c r="A401" s="26">
        <v>20</v>
      </c>
      <c r="B401" s="26">
        <v>63</v>
      </c>
      <c r="C401" s="24">
        <f t="shared" si="6"/>
        <v>44216</v>
      </c>
      <c r="D401" s="139">
        <f ca="1">OFFSET('Caja Bar'!$A$1,+$B401,+$A401*9-4)</f>
        <v>0</v>
      </c>
      <c r="E401" s="140">
        <f ca="1">OFFSET('Caja Bar'!$A$1,$B401,+$A401*9-1)</f>
        <v>0</v>
      </c>
    </row>
    <row r="402" spans="1:5" x14ac:dyDescent="0.25">
      <c r="A402" s="26">
        <v>20</v>
      </c>
      <c r="B402" s="26">
        <v>64</v>
      </c>
      <c r="C402" s="24">
        <f t="shared" si="6"/>
        <v>44216</v>
      </c>
      <c r="D402" s="139">
        <f ca="1">OFFSET('Caja Bar'!$A$1,+$B402,+$A402*9-4)</f>
        <v>0</v>
      </c>
      <c r="E402" s="140">
        <f ca="1">OFFSET('Caja Bar'!$A$1,$B402,+$A402*9-1)</f>
        <v>0</v>
      </c>
    </row>
    <row r="403" spans="1:5" x14ac:dyDescent="0.25">
      <c r="A403" s="26">
        <v>20</v>
      </c>
      <c r="B403" s="26">
        <v>65</v>
      </c>
      <c r="C403" s="24">
        <f t="shared" si="6"/>
        <v>44216</v>
      </c>
      <c r="D403" s="139">
        <f ca="1">OFFSET('Caja Bar'!$A$1,+$B403,+$A403*9-4)</f>
        <v>0</v>
      </c>
      <c r="E403" s="140">
        <f ca="1">OFFSET('Caja Bar'!$A$1,$B403,+$A403*9-1)</f>
        <v>0</v>
      </c>
    </row>
    <row r="404" spans="1:5" x14ac:dyDescent="0.25">
      <c r="A404" s="26">
        <v>21</v>
      </c>
      <c r="B404" s="26">
        <v>42</v>
      </c>
      <c r="C404" s="24">
        <f t="shared" si="6"/>
        <v>44217</v>
      </c>
      <c r="D404" s="139">
        <f ca="1">OFFSET('Caja Bar'!$A$1,+$B404,+$A404*9-4)</f>
        <v>0</v>
      </c>
      <c r="E404" s="140">
        <f ca="1">OFFSET('Caja Bar'!$A$1,$B404,+$A404*9-1)</f>
        <v>0</v>
      </c>
    </row>
    <row r="405" spans="1:5" x14ac:dyDescent="0.25">
      <c r="A405" s="26">
        <v>21</v>
      </c>
      <c r="B405" s="26">
        <v>43</v>
      </c>
      <c r="C405" s="24">
        <f t="shared" si="6"/>
        <v>44217</v>
      </c>
      <c r="D405" s="139">
        <f ca="1">OFFSET('Caja Bar'!$A$1,+$B405,+$A405*9-4)</f>
        <v>0</v>
      </c>
      <c r="E405" s="140">
        <f ca="1">OFFSET('Caja Bar'!$A$1,$B405,+$A405*9-1)</f>
        <v>0</v>
      </c>
    </row>
    <row r="406" spans="1:5" x14ac:dyDescent="0.25">
      <c r="A406" s="26">
        <v>21</v>
      </c>
      <c r="B406" s="26">
        <v>44</v>
      </c>
      <c r="C406" s="24">
        <f t="shared" si="6"/>
        <v>44217</v>
      </c>
      <c r="D406" s="139">
        <f ca="1">OFFSET('Caja Bar'!$A$1,+$B406,+$A406*9-4)</f>
        <v>0</v>
      </c>
      <c r="E406" s="140">
        <f ca="1">OFFSET('Caja Bar'!$A$1,$B406,+$A406*9-1)</f>
        <v>0</v>
      </c>
    </row>
    <row r="407" spans="1:5" x14ac:dyDescent="0.25">
      <c r="A407" s="26">
        <v>21</v>
      </c>
      <c r="B407" s="26">
        <v>45</v>
      </c>
      <c r="C407" s="24">
        <f t="shared" si="6"/>
        <v>44217</v>
      </c>
      <c r="D407" s="139">
        <f ca="1">OFFSET('Caja Bar'!$A$1,+$B407,+$A407*9-4)</f>
        <v>0</v>
      </c>
      <c r="E407" s="140">
        <f ca="1">OFFSET('Caja Bar'!$A$1,$B407,+$A407*9-1)</f>
        <v>0</v>
      </c>
    </row>
    <row r="408" spans="1:5" x14ac:dyDescent="0.25">
      <c r="A408" s="26">
        <v>21</v>
      </c>
      <c r="B408" s="26">
        <v>46</v>
      </c>
      <c r="C408" s="24">
        <f t="shared" si="6"/>
        <v>44217</v>
      </c>
      <c r="D408" s="139">
        <f ca="1">OFFSET('Caja Bar'!$A$1,+$B408,+$A408*9-4)</f>
        <v>0</v>
      </c>
      <c r="E408" s="140">
        <f ca="1">OFFSET('Caja Bar'!$A$1,$B408,+$A408*9-1)</f>
        <v>0</v>
      </c>
    </row>
    <row r="409" spans="1:5" x14ac:dyDescent="0.25">
      <c r="A409" s="26">
        <v>21</v>
      </c>
      <c r="B409" s="26">
        <v>47</v>
      </c>
      <c r="C409" s="24">
        <f t="shared" ref="C409:C472" si="7">+C389+1</f>
        <v>44217</v>
      </c>
      <c r="D409" s="139">
        <f ca="1">OFFSET('Caja Bar'!$A$1,+$B409,+$A409*9-4)</f>
        <v>0</v>
      </c>
      <c r="E409" s="140">
        <f ca="1">OFFSET('Caja Bar'!$A$1,$B409,+$A409*9-1)</f>
        <v>0</v>
      </c>
    </row>
    <row r="410" spans="1:5" x14ac:dyDescent="0.25">
      <c r="A410" s="26">
        <v>21</v>
      </c>
      <c r="B410" s="26">
        <v>48</v>
      </c>
      <c r="C410" s="24">
        <f t="shared" si="7"/>
        <v>44217</v>
      </c>
      <c r="D410" s="139">
        <f ca="1">OFFSET('Caja Bar'!$A$1,+$B410,+$A410*9-4)</f>
        <v>0</v>
      </c>
      <c r="E410" s="140">
        <f ca="1">OFFSET('Caja Bar'!$A$1,$B410,+$A410*9-1)</f>
        <v>0</v>
      </c>
    </row>
    <row r="411" spans="1:5" x14ac:dyDescent="0.25">
      <c r="A411" s="26">
        <v>21</v>
      </c>
      <c r="B411" s="26">
        <v>49</v>
      </c>
      <c r="C411" s="24">
        <f t="shared" si="7"/>
        <v>44217</v>
      </c>
      <c r="D411" s="139">
        <f ca="1">OFFSET('Caja Bar'!$A$1,+$B411,+$A411*9-4)</f>
        <v>0</v>
      </c>
      <c r="E411" s="140">
        <f ca="1">OFFSET('Caja Bar'!$A$1,$B411,+$A411*9-1)</f>
        <v>0</v>
      </c>
    </row>
    <row r="412" spans="1:5" x14ac:dyDescent="0.25">
      <c r="A412" s="26">
        <v>21</v>
      </c>
      <c r="B412" s="26">
        <v>50</v>
      </c>
      <c r="C412" s="24">
        <f t="shared" si="7"/>
        <v>44217</v>
      </c>
      <c r="D412" s="139">
        <f ca="1">OFFSET('Caja Bar'!$A$1,+$B412,+$A412*9-4)</f>
        <v>0</v>
      </c>
      <c r="E412" s="140">
        <f ca="1">OFFSET('Caja Bar'!$A$1,$B412,+$A412*9-1)</f>
        <v>0</v>
      </c>
    </row>
    <row r="413" spans="1:5" x14ac:dyDescent="0.25">
      <c r="A413" s="26">
        <v>21</v>
      </c>
      <c r="B413" s="26">
        <v>51</v>
      </c>
      <c r="C413" s="24">
        <f t="shared" si="7"/>
        <v>44217</v>
      </c>
      <c r="D413" s="139">
        <f ca="1">OFFSET('Caja Bar'!$A$1,+$B413,+$A413*9-4)</f>
        <v>0</v>
      </c>
      <c r="E413" s="140">
        <f ca="1">OFFSET('Caja Bar'!$A$1,$B413,+$A413*9-1)</f>
        <v>0</v>
      </c>
    </row>
    <row r="414" spans="1:5" x14ac:dyDescent="0.25">
      <c r="A414" s="26">
        <v>21</v>
      </c>
      <c r="B414" s="26">
        <v>52</v>
      </c>
      <c r="C414" s="24">
        <f t="shared" si="7"/>
        <v>44217</v>
      </c>
      <c r="D414" s="139">
        <f ca="1">OFFSET('Caja Bar'!$A$1,+$B414,+$A414*9-4)</f>
        <v>0</v>
      </c>
      <c r="E414" s="140">
        <f ca="1">OFFSET('Caja Bar'!$A$1,$B414,+$A414*9-1)</f>
        <v>0</v>
      </c>
    </row>
    <row r="415" spans="1:5" x14ac:dyDescent="0.25">
      <c r="A415" s="26">
        <v>21</v>
      </c>
      <c r="B415" s="26">
        <v>53</v>
      </c>
      <c r="C415" s="24">
        <f t="shared" si="7"/>
        <v>44217</v>
      </c>
      <c r="D415" s="139">
        <f ca="1">OFFSET('Caja Bar'!$A$1,+$B415,+$A415*9-4)</f>
        <v>0</v>
      </c>
      <c r="E415" s="140">
        <f ca="1">OFFSET('Caja Bar'!$A$1,$B415,+$A415*9-1)</f>
        <v>0</v>
      </c>
    </row>
    <row r="416" spans="1:5" x14ac:dyDescent="0.25">
      <c r="A416" s="26">
        <v>21</v>
      </c>
      <c r="B416" s="26">
        <v>54</v>
      </c>
      <c r="C416" s="24">
        <f t="shared" si="7"/>
        <v>44217</v>
      </c>
      <c r="D416" s="139">
        <f ca="1">OFFSET('Caja Bar'!$A$1,+$B416,+$A416*9-4)</f>
        <v>0</v>
      </c>
      <c r="E416" s="140">
        <f ca="1">OFFSET('Caja Bar'!$A$1,$B416,+$A416*9-1)</f>
        <v>0</v>
      </c>
    </row>
    <row r="417" spans="1:5" x14ac:dyDescent="0.25">
      <c r="A417" s="26">
        <v>21</v>
      </c>
      <c r="B417" s="26">
        <v>59</v>
      </c>
      <c r="C417" s="24">
        <f t="shared" si="7"/>
        <v>44217</v>
      </c>
      <c r="D417" s="139">
        <f ca="1">OFFSET('Caja Bar'!$A$1,+$B417,+$A417*9-4)</f>
        <v>0</v>
      </c>
      <c r="E417" s="140">
        <f ca="1">OFFSET('Caja Bar'!$A$1,$B417,+$A417*9-1)</f>
        <v>0</v>
      </c>
    </row>
    <row r="418" spans="1:5" x14ac:dyDescent="0.25">
      <c r="A418" s="26">
        <v>21</v>
      </c>
      <c r="B418" s="26">
        <v>60</v>
      </c>
      <c r="C418" s="24">
        <f t="shared" si="7"/>
        <v>44217</v>
      </c>
      <c r="D418" s="139">
        <f ca="1">OFFSET('Caja Bar'!$A$1,+$B418,+$A418*9-4)</f>
        <v>0</v>
      </c>
      <c r="E418" s="140">
        <f ca="1">OFFSET('Caja Bar'!$A$1,$B418,+$A418*9-1)</f>
        <v>0</v>
      </c>
    </row>
    <row r="419" spans="1:5" x14ac:dyDescent="0.25">
      <c r="A419" s="26">
        <v>21</v>
      </c>
      <c r="B419" s="26">
        <v>61</v>
      </c>
      <c r="C419" s="24">
        <f t="shared" si="7"/>
        <v>44217</v>
      </c>
      <c r="D419" s="139">
        <f ca="1">OFFSET('Caja Bar'!$A$1,+$B419,+$A419*9-4)</f>
        <v>0</v>
      </c>
      <c r="E419" s="140">
        <f ca="1">OFFSET('Caja Bar'!$A$1,$B419,+$A419*9-1)</f>
        <v>0</v>
      </c>
    </row>
    <row r="420" spans="1:5" x14ac:dyDescent="0.25">
      <c r="A420" s="26">
        <v>21</v>
      </c>
      <c r="B420" s="26">
        <v>62</v>
      </c>
      <c r="C420" s="24">
        <f t="shared" si="7"/>
        <v>44217</v>
      </c>
      <c r="D420" s="139">
        <f ca="1">OFFSET('Caja Bar'!$A$1,+$B420,+$A420*9-4)</f>
        <v>0</v>
      </c>
      <c r="E420" s="140">
        <f ca="1">OFFSET('Caja Bar'!$A$1,$B420,+$A420*9-1)</f>
        <v>0</v>
      </c>
    </row>
    <row r="421" spans="1:5" x14ac:dyDescent="0.25">
      <c r="A421" s="26">
        <v>21</v>
      </c>
      <c r="B421" s="26">
        <v>63</v>
      </c>
      <c r="C421" s="24">
        <f t="shared" si="7"/>
        <v>44217</v>
      </c>
      <c r="D421" s="139">
        <f ca="1">OFFSET('Caja Bar'!$A$1,+$B421,+$A421*9-4)</f>
        <v>0</v>
      </c>
      <c r="E421" s="140">
        <f ca="1">OFFSET('Caja Bar'!$A$1,$B421,+$A421*9-1)</f>
        <v>0</v>
      </c>
    </row>
    <row r="422" spans="1:5" x14ac:dyDescent="0.25">
      <c r="A422" s="26">
        <v>21</v>
      </c>
      <c r="B422" s="26">
        <v>64</v>
      </c>
      <c r="C422" s="24">
        <f t="shared" si="7"/>
        <v>44217</v>
      </c>
      <c r="D422" s="139">
        <f ca="1">OFFSET('Caja Bar'!$A$1,+$B422,+$A422*9-4)</f>
        <v>0</v>
      </c>
      <c r="E422" s="140">
        <f ca="1">OFFSET('Caja Bar'!$A$1,$B422,+$A422*9-1)</f>
        <v>0</v>
      </c>
    </row>
    <row r="423" spans="1:5" x14ac:dyDescent="0.25">
      <c r="A423" s="26">
        <v>21</v>
      </c>
      <c r="B423" s="26">
        <v>65</v>
      </c>
      <c r="C423" s="24">
        <f t="shared" si="7"/>
        <v>44217</v>
      </c>
      <c r="D423" s="139">
        <f ca="1">OFFSET('Caja Bar'!$A$1,+$B423,+$A423*9-4)</f>
        <v>0</v>
      </c>
      <c r="E423" s="140">
        <f ca="1">OFFSET('Caja Bar'!$A$1,$B423,+$A423*9-1)</f>
        <v>0</v>
      </c>
    </row>
    <row r="424" spans="1:5" x14ac:dyDescent="0.25">
      <c r="A424" s="26">
        <v>22</v>
      </c>
      <c r="B424" s="26">
        <v>42</v>
      </c>
      <c r="C424" s="24">
        <f t="shared" si="7"/>
        <v>44218</v>
      </c>
      <c r="D424" s="139">
        <f ca="1">OFFSET('Caja Bar'!$A$1,+$B424,+$A424*9-4)</f>
        <v>0</v>
      </c>
      <c r="E424" s="140">
        <f ca="1">OFFSET('Caja Bar'!$A$1,$B424,+$A424*9-1)</f>
        <v>0</v>
      </c>
    </row>
    <row r="425" spans="1:5" x14ac:dyDescent="0.25">
      <c r="A425" s="26">
        <v>22</v>
      </c>
      <c r="B425" s="26">
        <v>43</v>
      </c>
      <c r="C425" s="24">
        <f t="shared" si="7"/>
        <v>44218</v>
      </c>
      <c r="D425" s="139">
        <f ca="1">OFFSET('Caja Bar'!$A$1,+$B425,+$A425*9-4)</f>
        <v>0</v>
      </c>
      <c r="E425" s="140">
        <f ca="1">OFFSET('Caja Bar'!$A$1,$B425,+$A425*9-1)</f>
        <v>0</v>
      </c>
    </row>
    <row r="426" spans="1:5" x14ac:dyDescent="0.25">
      <c r="A426" s="26">
        <v>22</v>
      </c>
      <c r="B426" s="26">
        <v>44</v>
      </c>
      <c r="C426" s="24">
        <f t="shared" si="7"/>
        <v>44218</v>
      </c>
      <c r="D426" s="139">
        <f ca="1">OFFSET('Caja Bar'!$A$1,+$B426,+$A426*9-4)</f>
        <v>0</v>
      </c>
      <c r="E426" s="140">
        <f ca="1">OFFSET('Caja Bar'!$A$1,$B426,+$A426*9-1)</f>
        <v>0</v>
      </c>
    </row>
    <row r="427" spans="1:5" x14ac:dyDescent="0.25">
      <c r="A427" s="26">
        <v>22</v>
      </c>
      <c r="B427" s="26">
        <v>45</v>
      </c>
      <c r="C427" s="24">
        <f t="shared" si="7"/>
        <v>44218</v>
      </c>
      <c r="D427" s="139">
        <f ca="1">OFFSET('Caja Bar'!$A$1,+$B427,+$A427*9-4)</f>
        <v>0</v>
      </c>
      <c r="E427" s="140">
        <f ca="1">OFFSET('Caja Bar'!$A$1,$B427,+$A427*9-1)</f>
        <v>0</v>
      </c>
    </row>
    <row r="428" spans="1:5" x14ac:dyDescent="0.25">
      <c r="A428" s="26">
        <v>22</v>
      </c>
      <c r="B428" s="26">
        <v>46</v>
      </c>
      <c r="C428" s="24">
        <f t="shared" si="7"/>
        <v>44218</v>
      </c>
      <c r="D428" s="139">
        <f ca="1">OFFSET('Caja Bar'!$A$1,+$B428,+$A428*9-4)</f>
        <v>0</v>
      </c>
      <c r="E428" s="140">
        <f ca="1">OFFSET('Caja Bar'!$A$1,$B428,+$A428*9-1)</f>
        <v>0</v>
      </c>
    </row>
    <row r="429" spans="1:5" x14ac:dyDescent="0.25">
      <c r="A429" s="26">
        <v>22</v>
      </c>
      <c r="B429" s="26">
        <v>47</v>
      </c>
      <c r="C429" s="24">
        <f t="shared" si="7"/>
        <v>44218</v>
      </c>
      <c r="D429" s="139">
        <f ca="1">OFFSET('Caja Bar'!$A$1,+$B429,+$A429*9-4)</f>
        <v>0</v>
      </c>
      <c r="E429" s="140">
        <f ca="1">OFFSET('Caja Bar'!$A$1,$B429,+$A429*9-1)</f>
        <v>0</v>
      </c>
    </row>
    <row r="430" spans="1:5" x14ac:dyDescent="0.25">
      <c r="A430" s="26">
        <v>22</v>
      </c>
      <c r="B430" s="26">
        <v>48</v>
      </c>
      <c r="C430" s="24">
        <f t="shared" si="7"/>
        <v>44218</v>
      </c>
      <c r="D430" s="139">
        <f ca="1">OFFSET('Caja Bar'!$A$1,+$B430,+$A430*9-4)</f>
        <v>0</v>
      </c>
      <c r="E430" s="140">
        <f ca="1">OFFSET('Caja Bar'!$A$1,$B430,+$A430*9-1)</f>
        <v>0</v>
      </c>
    </row>
    <row r="431" spans="1:5" x14ac:dyDescent="0.25">
      <c r="A431" s="26">
        <v>22</v>
      </c>
      <c r="B431" s="26">
        <v>49</v>
      </c>
      <c r="C431" s="24">
        <f t="shared" si="7"/>
        <v>44218</v>
      </c>
      <c r="D431" s="139">
        <f ca="1">OFFSET('Caja Bar'!$A$1,+$B431,+$A431*9-4)</f>
        <v>0</v>
      </c>
      <c r="E431" s="140">
        <f ca="1">OFFSET('Caja Bar'!$A$1,$B431,+$A431*9-1)</f>
        <v>0</v>
      </c>
    </row>
    <row r="432" spans="1:5" x14ac:dyDescent="0.25">
      <c r="A432" s="26">
        <v>22</v>
      </c>
      <c r="B432" s="26">
        <v>50</v>
      </c>
      <c r="C432" s="24">
        <f t="shared" si="7"/>
        <v>44218</v>
      </c>
      <c r="D432" s="139">
        <f ca="1">OFFSET('Caja Bar'!$A$1,+$B432,+$A432*9-4)</f>
        <v>0</v>
      </c>
      <c r="E432" s="140">
        <f ca="1">OFFSET('Caja Bar'!$A$1,$B432,+$A432*9-1)</f>
        <v>0</v>
      </c>
    </row>
    <row r="433" spans="1:5" x14ac:dyDescent="0.25">
      <c r="A433" s="26">
        <v>22</v>
      </c>
      <c r="B433" s="26">
        <v>51</v>
      </c>
      <c r="C433" s="24">
        <f t="shared" si="7"/>
        <v>44218</v>
      </c>
      <c r="D433" s="139">
        <f ca="1">OFFSET('Caja Bar'!$A$1,+$B433,+$A433*9-4)</f>
        <v>0</v>
      </c>
      <c r="E433" s="140">
        <f ca="1">OFFSET('Caja Bar'!$A$1,$B433,+$A433*9-1)</f>
        <v>0</v>
      </c>
    </row>
    <row r="434" spans="1:5" x14ac:dyDescent="0.25">
      <c r="A434" s="26">
        <v>22</v>
      </c>
      <c r="B434" s="26">
        <v>52</v>
      </c>
      <c r="C434" s="24">
        <f t="shared" si="7"/>
        <v>44218</v>
      </c>
      <c r="D434" s="139">
        <f ca="1">OFFSET('Caja Bar'!$A$1,+$B434,+$A434*9-4)</f>
        <v>0</v>
      </c>
      <c r="E434" s="140">
        <f ca="1">OFFSET('Caja Bar'!$A$1,$B434,+$A434*9-1)</f>
        <v>0</v>
      </c>
    </row>
    <row r="435" spans="1:5" x14ac:dyDescent="0.25">
      <c r="A435" s="26">
        <v>22</v>
      </c>
      <c r="B435" s="26">
        <v>53</v>
      </c>
      <c r="C435" s="24">
        <f t="shared" si="7"/>
        <v>44218</v>
      </c>
      <c r="D435" s="139">
        <f ca="1">OFFSET('Caja Bar'!$A$1,+$B435,+$A435*9-4)</f>
        <v>0</v>
      </c>
      <c r="E435" s="140">
        <f ca="1">OFFSET('Caja Bar'!$A$1,$B435,+$A435*9-1)</f>
        <v>0</v>
      </c>
    </row>
    <row r="436" spans="1:5" x14ac:dyDescent="0.25">
      <c r="A436" s="26">
        <v>22</v>
      </c>
      <c r="B436" s="26">
        <v>54</v>
      </c>
      <c r="C436" s="24">
        <f t="shared" si="7"/>
        <v>44218</v>
      </c>
      <c r="D436" s="139">
        <f ca="1">OFFSET('Caja Bar'!$A$1,+$B436,+$A436*9-4)</f>
        <v>0</v>
      </c>
      <c r="E436" s="140">
        <f ca="1">OFFSET('Caja Bar'!$A$1,$B436,+$A436*9-1)</f>
        <v>0</v>
      </c>
    </row>
    <row r="437" spans="1:5" x14ac:dyDescent="0.25">
      <c r="A437" s="26">
        <v>22</v>
      </c>
      <c r="B437" s="26">
        <v>59</v>
      </c>
      <c r="C437" s="24">
        <f t="shared" si="7"/>
        <v>44218</v>
      </c>
      <c r="D437" s="139">
        <f ca="1">OFFSET('Caja Bar'!$A$1,+$B437,+$A437*9-4)</f>
        <v>0</v>
      </c>
      <c r="E437" s="140">
        <f ca="1">OFFSET('Caja Bar'!$A$1,$B437,+$A437*9-1)</f>
        <v>0</v>
      </c>
    </row>
    <row r="438" spans="1:5" x14ac:dyDescent="0.25">
      <c r="A438" s="26">
        <v>22</v>
      </c>
      <c r="B438" s="26">
        <v>60</v>
      </c>
      <c r="C438" s="24">
        <f t="shared" si="7"/>
        <v>44218</v>
      </c>
      <c r="D438" s="139">
        <f ca="1">OFFSET('Caja Bar'!$A$1,+$B438,+$A438*9-4)</f>
        <v>0</v>
      </c>
      <c r="E438" s="140">
        <f ca="1">OFFSET('Caja Bar'!$A$1,$B438,+$A438*9-1)</f>
        <v>0</v>
      </c>
    </row>
    <row r="439" spans="1:5" x14ac:dyDescent="0.25">
      <c r="A439" s="26">
        <v>22</v>
      </c>
      <c r="B439" s="26">
        <v>61</v>
      </c>
      <c r="C439" s="24">
        <f t="shared" si="7"/>
        <v>44218</v>
      </c>
      <c r="D439" s="139">
        <f ca="1">OFFSET('Caja Bar'!$A$1,+$B439,+$A439*9-4)</f>
        <v>0</v>
      </c>
      <c r="E439" s="140">
        <f ca="1">OFFSET('Caja Bar'!$A$1,$B439,+$A439*9-1)</f>
        <v>0</v>
      </c>
    </row>
    <row r="440" spans="1:5" x14ac:dyDescent="0.25">
      <c r="A440" s="26">
        <v>22</v>
      </c>
      <c r="B440" s="26">
        <v>62</v>
      </c>
      <c r="C440" s="24">
        <f t="shared" si="7"/>
        <v>44218</v>
      </c>
      <c r="D440" s="139">
        <f ca="1">OFFSET('Caja Bar'!$A$1,+$B440,+$A440*9-4)</f>
        <v>0</v>
      </c>
      <c r="E440" s="140">
        <f ca="1">OFFSET('Caja Bar'!$A$1,$B440,+$A440*9-1)</f>
        <v>0</v>
      </c>
    </row>
    <row r="441" spans="1:5" x14ac:dyDescent="0.25">
      <c r="A441" s="26">
        <v>22</v>
      </c>
      <c r="B441" s="26">
        <v>63</v>
      </c>
      <c r="C441" s="24">
        <f t="shared" si="7"/>
        <v>44218</v>
      </c>
      <c r="D441" s="139">
        <f ca="1">OFFSET('Caja Bar'!$A$1,+$B441,+$A441*9-4)</f>
        <v>0</v>
      </c>
      <c r="E441" s="140">
        <f ca="1">OFFSET('Caja Bar'!$A$1,$B441,+$A441*9-1)</f>
        <v>0</v>
      </c>
    </row>
    <row r="442" spans="1:5" x14ac:dyDescent="0.25">
      <c r="A442" s="26">
        <v>22</v>
      </c>
      <c r="B442" s="26">
        <v>64</v>
      </c>
      <c r="C442" s="24">
        <f t="shared" si="7"/>
        <v>44218</v>
      </c>
      <c r="D442" s="139">
        <f ca="1">OFFSET('Caja Bar'!$A$1,+$B442,+$A442*9-4)</f>
        <v>0</v>
      </c>
      <c r="E442" s="140">
        <f ca="1">OFFSET('Caja Bar'!$A$1,$B442,+$A442*9-1)</f>
        <v>0</v>
      </c>
    </row>
    <row r="443" spans="1:5" x14ac:dyDescent="0.25">
      <c r="A443" s="26">
        <v>22</v>
      </c>
      <c r="B443" s="26">
        <v>65</v>
      </c>
      <c r="C443" s="24">
        <f t="shared" si="7"/>
        <v>44218</v>
      </c>
      <c r="D443" s="139">
        <f ca="1">OFFSET('Caja Bar'!$A$1,+$B443,+$A443*9-4)</f>
        <v>0</v>
      </c>
      <c r="E443" s="140">
        <f ca="1">OFFSET('Caja Bar'!$A$1,$B443,+$A443*9-1)</f>
        <v>0</v>
      </c>
    </row>
    <row r="444" spans="1:5" x14ac:dyDescent="0.25">
      <c r="A444" s="26">
        <v>23</v>
      </c>
      <c r="B444" s="26">
        <v>42</v>
      </c>
      <c r="C444" s="24">
        <f t="shared" si="7"/>
        <v>44219</v>
      </c>
      <c r="D444" s="139">
        <f ca="1">OFFSET('Caja Bar'!$A$1,+$B444,+$A444*9-4)</f>
        <v>0</v>
      </c>
      <c r="E444" s="140">
        <f ca="1">OFFSET('Caja Bar'!$A$1,$B444,+$A444*9-1)</f>
        <v>0</v>
      </c>
    </row>
    <row r="445" spans="1:5" x14ac:dyDescent="0.25">
      <c r="A445" s="26">
        <v>23</v>
      </c>
      <c r="B445" s="26">
        <v>43</v>
      </c>
      <c r="C445" s="24">
        <f t="shared" si="7"/>
        <v>44219</v>
      </c>
      <c r="D445" s="139">
        <f ca="1">OFFSET('Caja Bar'!$A$1,+$B445,+$A445*9-4)</f>
        <v>0</v>
      </c>
      <c r="E445" s="140">
        <f ca="1">OFFSET('Caja Bar'!$A$1,$B445,+$A445*9-1)</f>
        <v>0</v>
      </c>
    </row>
    <row r="446" spans="1:5" x14ac:dyDescent="0.25">
      <c r="A446" s="26">
        <v>23</v>
      </c>
      <c r="B446" s="26">
        <v>44</v>
      </c>
      <c r="C446" s="24">
        <f t="shared" si="7"/>
        <v>44219</v>
      </c>
      <c r="D446" s="139">
        <f ca="1">OFFSET('Caja Bar'!$A$1,+$B446,+$A446*9-4)</f>
        <v>0</v>
      </c>
      <c r="E446" s="140">
        <f ca="1">OFFSET('Caja Bar'!$A$1,$B446,+$A446*9-1)</f>
        <v>0</v>
      </c>
    </row>
    <row r="447" spans="1:5" x14ac:dyDescent="0.25">
      <c r="A447" s="26">
        <v>23</v>
      </c>
      <c r="B447" s="26">
        <v>45</v>
      </c>
      <c r="C447" s="24">
        <f t="shared" si="7"/>
        <v>44219</v>
      </c>
      <c r="D447" s="139">
        <f ca="1">OFFSET('Caja Bar'!$A$1,+$B447,+$A447*9-4)</f>
        <v>0</v>
      </c>
      <c r="E447" s="140">
        <f ca="1">OFFSET('Caja Bar'!$A$1,$B447,+$A447*9-1)</f>
        <v>0</v>
      </c>
    </row>
    <row r="448" spans="1:5" x14ac:dyDescent="0.25">
      <c r="A448" s="26">
        <v>23</v>
      </c>
      <c r="B448" s="26">
        <v>46</v>
      </c>
      <c r="C448" s="24">
        <f t="shared" si="7"/>
        <v>44219</v>
      </c>
      <c r="D448" s="139">
        <f ca="1">OFFSET('Caja Bar'!$A$1,+$B448,+$A448*9-4)</f>
        <v>0</v>
      </c>
      <c r="E448" s="140">
        <f ca="1">OFFSET('Caja Bar'!$A$1,$B448,+$A448*9-1)</f>
        <v>0</v>
      </c>
    </row>
    <row r="449" spans="1:5" x14ac:dyDescent="0.25">
      <c r="A449" s="26">
        <v>23</v>
      </c>
      <c r="B449" s="26">
        <v>47</v>
      </c>
      <c r="C449" s="24">
        <f t="shared" si="7"/>
        <v>44219</v>
      </c>
      <c r="D449" s="139">
        <f ca="1">OFFSET('Caja Bar'!$A$1,+$B449,+$A449*9-4)</f>
        <v>0</v>
      </c>
      <c r="E449" s="140">
        <f ca="1">OFFSET('Caja Bar'!$A$1,$B449,+$A449*9-1)</f>
        <v>0</v>
      </c>
    </row>
    <row r="450" spans="1:5" x14ac:dyDescent="0.25">
      <c r="A450" s="26">
        <v>23</v>
      </c>
      <c r="B450" s="26">
        <v>48</v>
      </c>
      <c r="C450" s="24">
        <f t="shared" si="7"/>
        <v>44219</v>
      </c>
      <c r="D450" s="139">
        <f ca="1">OFFSET('Caja Bar'!$A$1,+$B450,+$A450*9-4)</f>
        <v>0</v>
      </c>
      <c r="E450" s="140">
        <f ca="1">OFFSET('Caja Bar'!$A$1,$B450,+$A450*9-1)</f>
        <v>0</v>
      </c>
    </row>
    <row r="451" spans="1:5" x14ac:dyDescent="0.25">
      <c r="A451" s="26">
        <v>23</v>
      </c>
      <c r="B451" s="26">
        <v>49</v>
      </c>
      <c r="C451" s="24">
        <f t="shared" si="7"/>
        <v>44219</v>
      </c>
      <c r="D451" s="139">
        <f ca="1">OFFSET('Caja Bar'!$A$1,+$B451,+$A451*9-4)</f>
        <v>0</v>
      </c>
      <c r="E451" s="140">
        <f ca="1">OFFSET('Caja Bar'!$A$1,$B451,+$A451*9-1)</f>
        <v>0</v>
      </c>
    </row>
    <row r="452" spans="1:5" x14ac:dyDescent="0.25">
      <c r="A452" s="26">
        <v>23</v>
      </c>
      <c r="B452" s="26">
        <v>50</v>
      </c>
      <c r="C452" s="24">
        <f t="shared" si="7"/>
        <v>44219</v>
      </c>
      <c r="D452" s="139">
        <f ca="1">OFFSET('Caja Bar'!$A$1,+$B452,+$A452*9-4)</f>
        <v>0</v>
      </c>
      <c r="E452" s="140">
        <f ca="1">OFFSET('Caja Bar'!$A$1,$B452,+$A452*9-1)</f>
        <v>0</v>
      </c>
    </row>
    <row r="453" spans="1:5" x14ac:dyDescent="0.25">
      <c r="A453" s="26">
        <v>23</v>
      </c>
      <c r="B453" s="26">
        <v>51</v>
      </c>
      <c r="C453" s="24">
        <f t="shared" si="7"/>
        <v>44219</v>
      </c>
      <c r="D453" s="139">
        <f ca="1">OFFSET('Caja Bar'!$A$1,+$B453,+$A453*9-4)</f>
        <v>0</v>
      </c>
      <c r="E453" s="140">
        <f ca="1">OFFSET('Caja Bar'!$A$1,$B453,+$A453*9-1)</f>
        <v>0</v>
      </c>
    </row>
    <row r="454" spans="1:5" x14ac:dyDescent="0.25">
      <c r="A454" s="26">
        <v>23</v>
      </c>
      <c r="B454" s="26">
        <v>52</v>
      </c>
      <c r="C454" s="24">
        <f t="shared" si="7"/>
        <v>44219</v>
      </c>
      <c r="D454" s="139">
        <f ca="1">OFFSET('Caja Bar'!$A$1,+$B454,+$A454*9-4)</f>
        <v>0</v>
      </c>
      <c r="E454" s="140">
        <f ca="1">OFFSET('Caja Bar'!$A$1,$B454,+$A454*9-1)</f>
        <v>0</v>
      </c>
    </row>
    <row r="455" spans="1:5" x14ac:dyDescent="0.25">
      <c r="A455" s="26">
        <v>23</v>
      </c>
      <c r="B455" s="26">
        <v>53</v>
      </c>
      <c r="C455" s="24">
        <f t="shared" si="7"/>
        <v>44219</v>
      </c>
      <c r="D455" s="139">
        <f ca="1">OFFSET('Caja Bar'!$A$1,+$B455,+$A455*9-4)</f>
        <v>0</v>
      </c>
      <c r="E455" s="140">
        <f ca="1">OFFSET('Caja Bar'!$A$1,$B455,+$A455*9-1)</f>
        <v>0</v>
      </c>
    </row>
    <row r="456" spans="1:5" x14ac:dyDescent="0.25">
      <c r="A456" s="26">
        <v>23</v>
      </c>
      <c r="B456" s="26">
        <v>54</v>
      </c>
      <c r="C456" s="24">
        <f t="shared" si="7"/>
        <v>44219</v>
      </c>
      <c r="D456" s="139">
        <f ca="1">OFFSET('Caja Bar'!$A$1,+$B456,+$A456*9-4)</f>
        <v>0</v>
      </c>
      <c r="E456" s="140">
        <f ca="1">OFFSET('Caja Bar'!$A$1,$B456,+$A456*9-1)</f>
        <v>0</v>
      </c>
    </row>
    <row r="457" spans="1:5" x14ac:dyDescent="0.25">
      <c r="A457" s="26">
        <v>23</v>
      </c>
      <c r="B457" s="26">
        <v>59</v>
      </c>
      <c r="C457" s="24">
        <f t="shared" si="7"/>
        <v>44219</v>
      </c>
      <c r="D457" s="139">
        <f ca="1">OFFSET('Caja Bar'!$A$1,+$B457,+$A457*9-4)</f>
        <v>0</v>
      </c>
      <c r="E457" s="140">
        <f ca="1">OFFSET('Caja Bar'!$A$1,$B457,+$A457*9-1)</f>
        <v>0</v>
      </c>
    </row>
    <row r="458" spans="1:5" x14ac:dyDescent="0.25">
      <c r="A458" s="26">
        <v>23</v>
      </c>
      <c r="B458" s="26">
        <v>60</v>
      </c>
      <c r="C458" s="24">
        <f t="shared" si="7"/>
        <v>44219</v>
      </c>
      <c r="D458" s="139">
        <f ca="1">OFFSET('Caja Bar'!$A$1,+$B458,+$A458*9-4)</f>
        <v>0</v>
      </c>
      <c r="E458" s="140">
        <f ca="1">OFFSET('Caja Bar'!$A$1,$B458,+$A458*9-1)</f>
        <v>0</v>
      </c>
    </row>
    <row r="459" spans="1:5" x14ac:dyDescent="0.25">
      <c r="A459" s="26">
        <v>23</v>
      </c>
      <c r="B459" s="26">
        <v>61</v>
      </c>
      <c r="C459" s="24">
        <f t="shared" si="7"/>
        <v>44219</v>
      </c>
      <c r="D459" s="139">
        <f ca="1">OFFSET('Caja Bar'!$A$1,+$B459,+$A459*9-4)</f>
        <v>0</v>
      </c>
      <c r="E459" s="140">
        <f ca="1">OFFSET('Caja Bar'!$A$1,$B459,+$A459*9-1)</f>
        <v>0</v>
      </c>
    </row>
    <row r="460" spans="1:5" x14ac:dyDescent="0.25">
      <c r="A460" s="26">
        <v>23</v>
      </c>
      <c r="B460" s="26">
        <v>62</v>
      </c>
      <c r="C460" s="24">
        <f t="shared" si="7"/>
        <v>44219</v>
      </c>
      <c r="D460" s="139">
        <f ca="1">OFFSET('Caja Bar'!$A$1,+$B460,+$A460*9-4)</f>
        <v>0</v>
      </c>
      <c r="E460" s="140">
        <f ca="1">OFFSET('Caja Bar'!$A$1,$B460,+$A460*9-1)</f>
        <v>0</v>
      </c>
    </row>
    <row r="461" spans="1:5" x14ac:dyDescent="0.25">
      <c r="A461" s="26">
        <v>23</v>
      </c>
      <c r="B461" s="26">
        <v>63</v>
      </c>
      <c r="C461" s="24">
        <f t="shared" si="7"/>
        <v>44219</v>
      </c>
      <c r="D461" s="139">
        <f ca="1">OFFSET('Caja Bar'!$A$1,+$B461,+$A461*9-4)</f>
        <v>0</v>
      </c>
      <c r="E461" s="140">
        <f ca="1">OFFSET('Caja Bar'!$A$1,$B461,+$A461*9-1)</f>
        <v>0</v>
      </c>
    </row>
    <row r="462" spans="1:5" x14ac:dyDescent="0.25">
      <c r="A462" s="26">
        <v>23</v>
      </c>
      <c r="B462" s="26">
        <v>64</v>
      </c>
      <c r="C462" s="24">
        <f t="shared" si="7"/>
        <v>44219</v>
      </c>
      <c r="D462" s="139">
        <f ca="1">OFFSET('Caja Bar'!$A$1,+$B462,+$A462*9-4)</f>
        <v>0</v>
      </c>
      <c r="E462" s="140">
        <f ca="1">OFFSET('Caja Bar'!$A$1,$B462,+$A462*9-1)</f>
        <v>0</v>
      </c>
    </row>
    <row r="463" spans="1:5" x14ac:dyDescent="0.25">
      <c r="A463" s="26">
        <v>23</v>
      </c>
      <c r="B463" s="26">
        <v>65</v>
      </c>
      <c r="C463" s="24">
        <f t="shared" si="7"/>
        <v>44219</v>
      </c>
      <c r="D463" s="139">
        <f ca="1">OFFSET('Caja Bar'!$A$1,+$B463,+$A463*9-4)</f>
        <v>0</v>
      </c>
      <c r="E463" s="140">
        <f ca="1">OFFSET('Caja Bar'!$A$1,$B463,+$A463*9-1)</f>
        <v>0</v>
      </c>
    </row>
    <row r="464" spans="1:5" x14ac:dyDescent="0.25">
      <c r="A464" s="26">
        <v>24</v>
      </c>
      <c r="B464" s="26">
        <v>42</v>
      </c>
      <c r="C464" s="24">
        <f t="shared" si="7"/>
        <v>44220</v>
      </c>
      <c r="D464" s="139">
        <f ca="1">OFFSET('Caja Bar'!$A$1,+$B464,+$A464*9-4)</f>
        <v>0</v>
      </c>
      <c r="E464" s="140">
        <f ca="1">OFFSET('Caja Bar'!$A$1,$B464,+$A464*9-1)</f>
        <v>0</v>
      </c>
    </row>
    <row r="465" spans="1:5" x14ac:dyDescent="0.25">
      <c r="A465" s="26">
        <v>24</v>
      </c>
      <c r="B465" s="26">
        <v>43</v>
      </c>
      <c r="C465" s="24">
        <f t="shared" si="7"/>
        <v>44220</v>
      </c>
      <c r="D465" s="139">
        <f ca="1">OFFSET('Caja Bar'!$A$1,+$B465,+$A465*9-4)</f>
        <v>0</v>
      </c>
      <c r="E465" s="140">
        <f ca="1">OFFSET('Caja Bar'!$A$1,$B465,+$A465*9-1)</f>
        <v>0</v>
      </c>
    </row>
    <row r="466" spans="1:5" x14ac:dyDescent="0.25">
      <c r="A466" s="26">
        <v>24</v>
      </c>
      <c r="B466" s="26">
        <v>44</v>
      </c>
      <c r="C466" s="24">
        <f t="shared" si="7"/>
        <v>44220</v>
      </c>
      <c r="D466" s="139">
        <f ca="1">OFFSET('Caja Bar'!$A$1,+$B466,+$A466*9-4)</f>
        <v>0</v>
      </c>
      <c r="E466" s="140">
        <f ca="1">OFFSET('Caja Bar'!$A$1,$B466,+$A466*9-1)</f>
        <v>0</v>
      </c>
    </row>
    <row r="467" spans="1:5" x14ac:dyDescent="0.25">
      <c r="A467" s="26">
        <v>24</v>
      </c>
      <c r="B467" s="26">
        <v>45</v>
      </c>
      <c r="C467" s="24">
        <f t="shared" si="7"/>
        <v>44220</v>
      </c>
      <c r="D467" s="139">
        <f ca="1">OFFSET('Caja Bar'!$A$1,+$B467,+$A467*9-4)</f>
        <v>0</v>
      </c>
      <c r="E467" s="140">
        <f ca="1">OFFSET('Caja Bar'!$A$1,$B467,+$A467*9-1)</f>
        <v>0</v>
      </c>
    </row>
    <row r="468" spans="1:5" x14ac:dyDescent="0.25">
      <c r="A468" s="26">
        <v>24</v>
      </c>
      <c r="B468" s="26">
        <v>46</v>
      </c>
      <c r="C468" s="24">
        <f t="shared" si="7"/>
        <v>44220</v>
      </c>
      <c r="D468" s="139">
        <f ca="1">OFFSET('Caja Bar'!$A$1,+$B468,+$A468*9-4)</f>
        <v>0</v>
      </c>
      <c r="E468" s="140">
        <f ca="1">OFFSET('Caja Bar'!$A$1,$B468,+$A468*9-1)</f>
        <v>0</v>
      </c>
    </row>
    <row r="469" spans="1:5" x14ac:dyDescent="0.25">
      <c r="A469" s="26">
        <v>24</v>
      </c>
      <c r="B469" s="26">
        <v>47</v>
      </c>
      <c r="C469" s="24">
        <f t="shared" si="7"/>
        <v>44220</v>
      </c>
      <c r="D469" s="139">
        <f ca="1">OFFSET('Caja Bar'!$A$1,+$B469,+$A469*9-4)</f>
        <v>0</v>
      </c>
      <c r="E469" s="140">
        <f ca="1">OFFSET('Caja Bar'!$A$1,$B469,+$A469*9-1)</f>
        <v>0</v>
      </c>
    </row>
    <row r="470" spans="1:5" x14ac:dyDescent="0.25">
      <c r="A470" s="26">
        <v>24</v>
      </c>
      <c r="B470" s="26">
        <v>48</v>
      </c>
      <c r="C470" s="24">
        <f t="shared" si="7"/>
        <v>44220</v>
      </c>
      <c r="D470" s="139">
        <f ca="1">OFFSET('Caja Bar'!$A$1,+$B470,+$A470*9-4)</f>
        <v>0</v>
      </c>
      <c r="E470" s="140">
        <f ca="1">OFFSET('Caja Bar'!$A$1,$B470,+$A470*9-1)</f>
        <v>0</v>
      </c>
    </row>
    <row r="471" spans="1:5" x14ac:dyDescent="0.25">
      <c r="A471" s="26">
        <v>24</v>
      </c>
      <c r="B471" s="26">
        <v>49</v>
      </c>
      <c r="C471" s="24">
        <f t="shared" si="7"/>
        <v>44220</v>
      </c>
      <c r="D471" s="139">
        <f ca="1">OFFSET('Caja Bar'!$A$1,+$B471,+$A471*9-4)</f>
        <v>0</v>
      </c>
      <c r="E471" s="140">
        <f ca="1">OFFSET('Caja Bar'!$A$1,$B471,+$A471*9-1)</f>
        <v>0</v>
      </c>
    </row>
    <row r="472" spans="1:5" x14ac:dyDescent="0.25">
      <c r="A472" s="26">
        <v>24</v>
      </c>
      <c r="B472" s="26">
        <v>50</v>
      </c>
      <c r="C472" s="24">
        <f t="shared" si="7"/>
        <v>44220</v>
      </c>
      <c r="D472" s="139">
        <f ca="1">OFFSET('Caja Bar'!$A$1,+$B472,+$A472*9-4)</f>
        <v>0</v>
      </c>
      <c r="E472" s="140">
        <f ca="1">OFFSET('Caja Bar'!$A$1,$B472,+$A472*9-1)</f>
        <v>0</v>
      </c>
    </row>
    <row r="473" spans="1:5" x14ac:dyDescent="0.25">
      <c r="A473" s="26">
        <v>24</v>
      </c>
      <c r="B473" s="26">
        <v>51</v>
      </c>
      <c r="C473" s="24">
        <f t="shared" ref="C473:C536" si="8">+C453+1</f>
        <v>44220</v>
      </c>
      <c r="D473" s="139">
        <f ca="1">OFFSET('Caja Bar'!$A$1,+$B473,+$A473*9-4)</f>
        <v>0</v>
      </c>
      <c r="E473" s="140">
        <f ca="1">OFFSET('Caja Bar'!$A$1,$B473,+$A473*9-1)</f>
        <v>0</v>
      </c>
    </row>
    <row r="474" spans="1:5" x14ac:dyDescent="0.25">
      <c r="A474" s="26">
        <v>24</v>
      </c>
      <c r="B474" s="26">
        <v>52</v>
      </c>
      <c r="C474" s="24">
        <f t="shared" si="8"/>
        <v>44220</v>
      </c>
      <c r="D474" s="139">
        <f ca="1">OFFSET('Caja Bar'!$A$1,+$B474,+$A474*9-4)</f>
        <v>0</v>
      </c>
      <c r="E474" s="140">
        <f ca="1">OFFSET('Caja Bar'!$A$1,$B474,+$A474*9-1)</f>
        <v>0</v>
      </c>
    </row>
    <row r="475" spans="1:5" x14ac:dyDescent="0.25">
      <c r="A475" s="26">
        <v>24</v>
      </c>
      <c r="B475" s="26">
        <v>53</v>
      </c>
      <c r="C475" s="24">
        <f t="shared" si="8"/>
        <v>44220</v>
      </c>
      <c r="D475" s="139">
        <f ca="1">OFFSET('Caja Bar'!$A$1,+$B475,+$A475*9-4)</f>
        <v>0</v>
      </c>
      <c r="E475" s="140">
        <f ca="1">OFFSET('Caja Bar'!$A$1,$B475,+$A475*9-1)</f>
        <v>0</v>
      </c>
    </row>
    <row r="476" spans="1:5" x14ac:dyDescent="0.25">
      <c r="A476" s="26">
        <v>24</v>
      </c>
      <c r="B476" s="26">
        <v>54</v>
      </c>
      <c r="C476" s="24">
        <f t="shared" si="8"/>
        <v>44220</v>
      </c>
      <c r="D476" s="139">
        <f ca="1">OFFSET('Caja Bar'!$A$1,+$B476,+$A476*9-4)</f>
        <v>0</v>
      </c>
      <c r="E476" s="140">
        <f ca="1">OFFSET('Caja Bar'!$A$1,$B476,+$A476*9-1)</f>
        <v>0</v>
      </c>
    </row>
    <row r="477" spans="1:5" x14ac:dyDescent="0.25">
      <c r="A477" s="26">
        <v>24</v>
      </c>
      <c r="B477" s="26">
        <v>59</v>
      </c>
      <c r="C477" s="24">
        <f t="shared" si="8"/>
        <v>44220</v>
      </c>
      <c r="D477" s="139">
        <f ca="1">OFFSET('Caja Bar'!$A$1,+$B477,+$A477*9-4)</f>
        <v>0</v>
      </c>
      <c r="E477" s="140">
        <f ca="1">OFFSET('Caja Bar'!$A$1,$B477,+$A477*9-1)</f>
        <v>0</v>
      </c>
    </row>
    <row r="478" spans="1:5" x14ac:dyDescent="0.25">
      <c r="A478" s="26">
        <v>24</v>
      </c>
      <c r="B478" s="26">
        <v>60</v>
      </c>
      <c r="C478" s="24">
        <f t="shared" si="8"/>
        <v>44220</v>
      </c>
      <c r="D478" s="139">
        <f ca="1">OFFSET('Caja Bar'!$A$1,+$B478,+$A478*9-4)</f>
        <v>0</v>
      </c>
      <c r="E478" s="140">
        <f ca="1">OFFSET('Caja Bar'!$A$1,$B478,+$A478*9-1)</f>
        <v>0</v>
      </c>
    </row>
    <row r="479" spans="1:5" x14ac:dyDescent="0.25">
      <c r="A479" s="26">
        <v>24</v>
      </c>
      <c r="B479" s="26">
        <v>61</v>
      </c>
      <c r="C479" s="24">
        <f t="shared" si="8"/>
        <v>44220</v>
      </c>
      <c r="D479" s="139">
        <f ca="1">OFFSET('Caja Bar'!$A$1,+$B479,+$A479*9-4)</f>
        <v>0</v>
      </c>
      <c r="E479" s="140">
        <f ca="1">OFFSET('Caja Bar'!$A$1,$B479,+$A479*9-1)</f>
        <v>0</v>
      </c>
    </row>
    <row r="480" spans="1:5" x14ac:dyDescent="0.25">
      <c r="A480" s="26">
        <v>24</v>
      </c>
      <c r="B480" s="26">
        <v>62</v>
      </c>
      <c r="C480" s="24">
        <f t="shared" si="8"/>
        <v>44220</v>
      </c>
      <c r="D480" s="139">
        <f ca="1">OFFSET('Caja Bar'!$A$1,+$B480,+$A480*9-4)</f>
        <v>0</v>
      </c>
      <c r="E480" s="140">
        <f ca="1">OFFSET('Caja Bar'!$A$1,$B480,+$A480*9-1)</f>
        <v>0</v>
      </c>
    </row>
    <row r="481" spans="1:5" x14ac:dyDescent="0.25">
      <c r="A481" s="26">
        <v>24</v>
      </c>
      <c r="B481" s="26">
        <v>63</v>
      </c>
      <c r="C481" s="24">
        <f t="shared" si="8"/>
        <v>44220</v>
      </c>
      <c r="D481" s="139">
        <f ca="1">OFFSET('Caja Bar'!$A$1,+$B481,+$A481*9-4)</f>
        <v>0</v>
      </c>
      <c r="E481" s="140">
        <f ca="1">OFFSET('Caja Bar'!$A$1,$B481,+$A481*9-1)</f>
        <v>0</v>
      </c>
    </row>
    <row r="482" spans="1:5" x14ac:dyDescent="0.25">
      <c r="A482" s="26">
        <v>24</v>
      </c>
      <c r="B482" s="26">
        <v>64</v>
      </c>
      <c r="C482" s="24">
        <f t="shared" si="8"/>
        <v>44220</v>
      </c>
      <c r="D482" s="139">
        <f ca="1">OFFSET('Caja Bar'!$A$1,+$B482,+$A482*9-4)</f>
        <v>0</v>
      </c>
      <c r="E482" s="140">
        <f ca="1">OFFSET('Caja Bar'!$A$1,$B482,+$A482*9-1)</f>
        <v>0</v>
      </c>
    </row>
    <row r="483" spans="1:5" x14ac:dyDescent="0.25">
      <c r="A483" s="26">
        <v>24</v>
      </c>
      <c r="B483" s="26">
        <v>65</v>
      </c>
      <c r="C483" s="24">
        <f t="shared" si="8"/>
        <v>44220</v>
      </c>
      <c r="D483" s="139">
        <f ca="1">OFFSET('Caja Bar'!$A$1,+$B483,+$A483*9-4)</f>
        <v>0</v>
      </c>
      <c r="E483" s="140">
        <f ca="1">OFFSET('Caja Bar'!$A$1,$B483,+$A483*9-1)</f>
        <v>0</v>
      </c>
    </row>
    <row r="484" spans="1:5" x14ac:dyDescent="0.25">
      <c r="A484" s="26">
        <v>25</v>
      </c>
      <c r="B484" s="26">
        <v>42</v>
      </c>
      <c r="C484" s="24">
        <f t="shared" si="8"/>
        <v>44221</v>
      </c>
      <c r="D484" s="139">
        <f ca="1">OFFSET('Caja Bar'!$A$1,+$B484,+$A484*9-4)</f>
        <v>0</v>
      </c>
      <c r="E484" s="140">
        <f ca="1">OFFSET('Caja Bar'!$A$1,$B484,+$A484*9-1)</f>
        <v>0</v>
      </c>
    </row>
    <row r="485" spans="1:5" x14ac:dyDescent="0.25">
      <c r="A485" s="26">
        <v>25</v>
      </c>
      <c r="B485" s="26">
        <v>43</v>
      </c>
      <c r="C485" s="24">
        <f t="shared" si="8"/>
        <v>44221</v>
      </c>
      <c r="D485" s="139">
        <f ca="1">OFFSET('Caja Bar'!$A$1,+$B485,+$A485*9-4)</f>
        <v>0</v>
      </c>
      <c r="E485" s="140">
        <f ca="1">OFFSET('Caja Bar'!$A$1,$B485,+$A485*9-1)</f>
        <v>0</v>
      </c>
    </row>
    <row r="486" spans="1:5" x14ac:dyDescent="0.25">
      <c r="A486" s="26">
        <v>25</v>
      </c>
      <c r="B486" s="26">
        <v>44</v>
      </c>
      <c r="C486" s="24">
        <f t="shared" si="8"/>
        <v>44221</v>
      </c>
      <c r="D486" s="139">
        <f ca="1">OFFSET('Caja Bar'!$A$1,+$B486,+$A486*9-4)</f>
        <v>0</v>
      </c>
      <c r="E486" s="140">
        <f ca="1">OFFSET('Caja Bar'!$A$1,$B486,+$A486*9-1)</f>
        <v>0</v>
      </c>
    </row>
    <row r="487" spans="1:5" x14ac:dyDescent="0.25">
      <c r="A487" s="26">
        <v>25</v>
      </c>
      <c r="B487" s="26">
        <v>45</v>
      </c>
      <c r="C487" s="24">
        <f t="shared" si="8"/>
        <v>44221</v>
      </c>
      <c r="D487" s="139">
        <f ca="1">OFFSET('Caja Bar'!$A$1,+$B487,+$A487*9-4)</f>
        <v>0</v>
      </c>
      <c r="E487" s="140">
        <f ca="1">OFFSET('Caja Bar'!$A$1,$B487,+$A487*9-1)</f>
        <v>0</v>
      </c>
    </row>
    <row r="488" spans="1:5" x14ac:dyDescent="0.25">
      <c r="A488" s="26">
        <v>25</v>
      </c>
      <c r="B488" s="26">
        <v>46</v>
      </c>
      <c r="C488" s="24">
        <f t="shared" si="8"/>
        <v>44221</v>
      </c>
      <c r="D488" s="139">
        <f ca="1">OFFSET('Caja Bar'!$A$1,+$B488,+$A488*9-4)</f>
        <v>0</v>
      </c>
      <c r="E488" s="140">
        <f ca="1">OFFSET('Caja Bar'!$A$1,$B488,+$A488*9-1)</f>
        <v>0</v>
      </c>
    </row>
    <row r="489" spans="1:5" x14ac:dyDescent="0.25">
      <c r="A489" s="26">
        <v>25</v>
      </c>
      <c r="B489" s="26">
        <v>47</v>
      </c>
      <c r="C489" s="24">
        <f t="shared" si="8"/>
        <v>44221</v>
      </c>
      <c r="D489" s="139">
        <f ca="1">OFFSET('Caja Bar'!$A$1,+$B489,+$A489*9-4)</f>
        <v>0</v>
      </c>
      <c r="E489" s="140">
        <f ca="1">OFFSET('Caja Bar'!$A$1,$B489,+$A489*9-1)</f>
        <v>0</v>
      </c>
    </row>
    <row r="490" spans="1:5" x14ac:dyDescent="0.25">
      <c r="A490" s="26">
        <v>25</v>
      </c>
      <c r="B490" s="26">
        <v>48</v>
      </c>
      <c r="C490" s="24">
        <f t="shared" si="8"/>
        <v>44221</v>
      </c>
      <c r="D490" s="139">
        <f ca="1">OFFSET('Caja Bar'!$A$1,+$B490,+$A490*9-4)</f>
        <v>0</v>
      </c>
      <c r="E490" s="140">
        <f ca="1">OFFSET('Caja Bar'!$A$1,$B490,+$A490*9-1)</f>
        <v>0</v>
      </c>
    </row>
    <row r="491" spans="1:5" x14ac:dyDescent="0.25">
      <c r="A491" s="26">
        <v>25</v>
      </c>
      <c r="B491" s="26">
        <v>49</v>
      </c>
      <c r="C491" s="24">
        <f t="shared" si="8"/>
        <v>44221</v>
      </c>
      <c r="D491" s="139">
        <f ca="1">OFFSET('Caja Bar'!$A$1,+$B491,+$A491*9-4)</f>
        <v>0</v>
      </c>
      <c r="E491" s="140">
        <f ca="1">OFFSET('Caja Bar'!$A$1,$B491,+$A491*9-1)</f>
        <v>0</v>
      </c>
    </row>
    <row r="492" spans="1:5" x14ac:dyDescent="0.25">
      <c r="A492" s="26">
        <v>25</v>
      </c>
      <c r="B492" s="26">
        <v>50</v>
      </c>
      <c r="C492" s="24">
        <f t="shared" si="8"/>
        <v>44221</v>
      </c>
      <c r="D492" s="139">
        <f ca="1">OFFSET('Caja Bar'!$A$1,+$B492,+$A492*9-4)</f>
        <v>0</v>
      </c>
      <c r="E492" s="140">
        <f ca="1">OFFSET('Caja Bar'!$A$1,$B492,+$A492*9-1)</f>
        <v>0</v>
      </c>
    </row>
    <row r="493" spans="1:5" x14ac:dyDescent="0.25">
      <c r="A493" s="26">
        <v>25</v>
      </c>
      <c r="B493" s="26">
        <v>51</v>
      </c>
      <c r="C493" s="24">
        <f t="shared" si="8"/>
        <v>44221</v>
      </c>
      <c r="D493" s="139">
        <f ca="1">OFFSET('Caja Bar'!$A$1,+$B493,+$A493*9-4)</f>
        <v>0</v>
      </c>
      <c r="E493" s="140">
        <f ca="1">OFFSET('Caja Bar'!$A$1,$B493,+$A493*9-1)</f>
        <v>0</v>
      </c>
    </row>
    <row r="494" spans="1:5" x14ac:dyDescent="0.25">
      <c r="A494" s="26">
        <v>25</v>
      </c>
      <c r="B494" s="26">
        <v>52</v>
      </c>
      <c r="C494" s="24">
        <f t="shared" si="8"/>
        <v>44221</v>
      </c>
      <c r="D494" s="139">
        <f ca="1">OFFSET('Caja Bar'!$A$1,+$B494,+$A494*9-4)</f>
        <v>0</v>
      </c>
      <c r="E494" s="140">
        <f ca="1">OFFSET('Caja Bar'!$A$1,$B494,+$A494*9-1)</f>
        <v>0</v>
      </c>
    </row>
    <row r="495" spans="1:5" x14ac:dyDescent="0.25">
      <c r="A495" s="26">
        <v>25</v>
      </c>
      <c r="B495" s="26">
        <v>53</v>
      </c>
      <c r="C495" s="24">
        <f t="shared" si="8"/>
        <v>44221</v>
      </c>
      <c r="D495" s="139">
        <f ca="1">OFFSET('Caja Bar'!$A$1,+$B495,+$A495*9-4)</f>
        <v>0</v>
      </c>
      <c r="E495" s="140">
        <f ca="1">OFFSET('Caja Bar'!$A$1,$B495,+$A495*9-1)</f>
        <v>0</v>
      </c>
    </row>
    <row r="496" spans="1:5" x14ac:dyDescent="0.25">
      <c r="A496" s="26">
        <v>25</v>
      </c>
      <c r="B496" s="26">
        <v>54</v>
      </c>
      <c r="C496" s="24">
        <f t="shared" si="8"/>
        <v>44221</v>
      </c>
      <c r="D496" s="139">
        <f ca="1">OFFSET('Caja Bar'!$A$1,+$B496,+$A496*9-4)</f>
        <v>0</v>
      </c>
      <c r="E496" s="140">
        <f ca="1">OFFSET('Caja Bar'!$A$1,$B496,+$A496*9-1)</f>
        <v>0</v>
      </c>
    </row>
    <row r="497" spans="1:5" x14ac:dyDescent="0.25">
      <c r="A497" s="26">
        <v>25</v>
      </c>
      <c r="B497" s="26">
        <v>59</v>
      </c>
      <c r="C497" s="24">
        <f t="shared" si="8"/>
        <v>44221</v>
      </c>
      <c r="D497" s="139">
        <f ca="1">OFFSET('Caja Bar'!$A$1,+$B497,+$A497*9-4)</f>
        <v>0</v>
      </c>
      <c r="E497" s="140">
        <f ca="1">OFFSET('Caja Bar'!$A$1,$B497,+$A497*9-1)</f>
        <v>0</v>
      </c>
    </row>
    <row r="498" spans="1:5" x14ac:dyDescent="0.25">
      <c r="A498" s="26">
        <v>25</v>
      </c>
      <c r="B498" s="26">
        <v>60</v>
      </c>
      <c r="C498" s="24">
        <f t="shared" si="8"/>
        <v>44221</v>
      </c>
      <c r="D498" s="139">
        <f ca="1">OFFSET('Caja Bar'!$A$1,+$B498,+$A498*9-4)</f>
        <v>0</v>
      </c>
      <c r="E498" s="140">
        <f ca="1">OFFSET('Caja Bar'!$A$1,$B498,+$A498*9-1)</f>
        <v>0</v>
      </c>
    </row>
    <row r="499" spans="1:5" x14ac:dyDescent="0.25">
      <c r="A499" s="26">
        <v>25</v>
      </c>
      <c r="B499" s="26">
        <v>61</v>
      </c>
      <c r="C499" s="24">
        <f t="shared" si="8"/>
        <v>44221</v>
      </c>
      <c r="D499" s="139">
        <f ca="1">OFFSET('Caja Bar'!$A$1,+$B499,+$A499*9-4)</f>
        <v>0</v>
      </c>
      <c r="E499" s="140">
        <f ca="1">OFFSET('Caja Bar'!$A$1,$B499,+$A499*9-1)</f>
        <v>0</v>
      </c>
    </row>
    <row r="500" spans="1:5" x14ac:dyDescent="0.25">
      <c r="A500" s="26">
        <v>25</v>
      </c>
      <c r="B500" s="26">
        <v>62</v>
      </c>
      <c r="C500" s="24">
        <f t="shared" si="8"/>
        <v>44221</v>
      </c>
      <c r="D500" s="139">
        <f ca="1">OFFSET('Caja Bar'!$A$1,+$B500,+$A500*9-4)</f>
        <v>0</v>
      </c>
      <c r="E500" s="140">
        <f ca="1">OFFSET('Caja Bar'!$A$1,$B500,+$A500*9-1)</f>
        <v>0</v>
      </c>
    </row>
    <row r="501" spans="1:5" x14ac:dyDescent="0.25">
      <c r="A501" s="26">
        <v>25</v>
      </c>
      <c r="B501" s="26">
        <v>63</v>
      </c>
      <c r="C501" s="24">
        <f t="shared" si="8"/>
        <v>44221</v>
      </c>
      <c r="D501" s="139">
        <f ca="1">OFFSET('Caja Bar'!$A$1,+$B501,+$A501*9-4)</f>
        <v>0</v>
      </c>
      <c r="E501" s="140">
        <f ca="1">OFFSET('Caja Bar'!$A$1,$B501,+$A501*9-1)</f>
        <v>0</v>
      </c>
    </row>
    <row r="502" spans="1:5" x14ac:dyDescent="0.25">
      <c r="A502" s="26">
        <v>25</v>
      </c>
      <c r="B502" s="26">
        <v>64</v>
      </c>
      <c r="C502" s="24">
        <f t="shared" si="8"/>
        <v>44221</v>
      </c>
      <c r="D502" s="139">
        <f ca="1">OFFSET('Caja Bar'!$A$1,+$B502,+$A502*9-4)</f>
        <v>0</v>
      </c>
      <c r="E502" s="140">
        <f ca="1">OFFSET('Caja Bar'!$A$1,$B502,+$A502*9-1)</f>
        <v>0</v>
      </c>
    </row>
    <row r="503" spans="1:5" x14ac:dyDescent="0.25">
      <c r="A503" s="26">
        <v>25</v>
      </c>
      <c r="B503" s="26">
        <v>65</v>
      </c>
      <c r="C503" s="24">
        <f t="shared" si="8"/>
        <v>44221</v>
      </c>
      <c r="D503" s="139">
        <f ca="1">OFFSET('Caja Bar'!$A$1,+$B503,+$A503*9-4)</f>
        <v>0</v>
      </c>
      <c r="E503" s="140">
        <f ca="1">OFFSET('Caja Bar'!$A$1,$B503,+$A503*9-1)</f>
        <v>0</v>
      </c>
    </row>
    <row r="504" spans="1:5" x14ac:dyDescent="0.25">
      <c r="A504" s="26">
        <v>26</v>
      </c>
      <c r="B504" s="26">
        <v>42</v>
      </c>
      <c r="C504" s="24">
        <f t="shared" si="8"/>
        <v>44222</v>
      </c>
      <c r="D504" s="139">
        <f ca="1">OFFSET('Caja Bar'!$A$1,+$B504,+$A504*9-4)</f>
        <v>0</v>
      </c>
      <c r="E504" s="140">
        <f ca="1">OFFSET('Caja Bar'!$A$1,$B504,+$A504*9-1)</f>
        <v>0</v>
      </c>
    </row>
    <row r="505" spans="1:5" x14ac:dyDescent="0.25">
      <c r="A505" s="26">
        <v>26</v>
      </c>
      <c r="B505" s="26">
        <v>43</v>
      </c>
      <c r="C505" s="24">
        <f t="shared" si="8"/>
        <v>44222</v>
      </c>
      <c r="D505" s="139">
        <f ca="1">OFFSET('Caja Bar'!$A$1,+$B505,+$A505*9-4)</f>
        <v>0</v>
      </c>
      <c r="E505" s="140">
        <f ca="1">OFFSET('Caja Bar'!$A$1,$B505,+$A505*9-1)</f>
        <v>0</v>
      </c>
    </row>
    <row r="506" spans="1:5" x14ac:dyDescent="0.25">
      <c r="A506" s="26">
        <v>26</v>
      </c>
      <c r="B506" s="26">
        <v>44</v>
      </c>
      <c r="C506" s="24">
        <f t="shared" si="8"/>
        <v>44222</v>
      </c>
      <c r="D506" s="139">
        <f ca="1">OFFSET('Caja Bar'!$A$1,+$B506,+$A506*9-4)</f>
        <v>0</v>
      </c>
      <c r="E506" s="140">
        <f ca="1">OFFSET('Caja Bar'!$A$1,$B506,+$A506*9-1)</f>
        <v>0</v>
      </c>
    </row>
    <row r="507" spans="1:5" x14ac:dyDescent="0.25">
      <c r="A507" s="26">
        <v>26</v>
      </c>
      <c r="B507" s="26">
        <v>45</v>
      </c>
      <c r="C507" s="24">
        <f t="shared" si="8"/>
        <v>44222</v>
      </c>
      <c r="D507" s="139">
        <f ca="1">OFFSET('Caja Bar'!$A$1,+$B507,+$A507*9-4)</f>
        <v>0</v>
      </c>
      <c r="E507" s="140">
        <f ca="1">OFFSET('Caja Bar'!$A$1,$B507,+$A507*9-1)</f>
        <v>0</v>
      </c>
    </row>
    <row r="508" spans="1:5" x14ac:dyDescent="0.25">
      <c r="A508" s="26">
        <v>26</v>
      </c>
      <c r="B508" s="26">
        <v>46</v>
      </c>
      <c r="C508" s="24">
        <f t="shared" si="8"/>
        <v>44222</v>
      </c>
      <c r="D508" s="139">
        <f ca="1">OFFSET('Caja Bar'!$A$1,+$B508,+$A508*9-4)</f>
        <v>0</v>
      </c>
      <c r="E508" s="140">
        <f ca="1">OFFSET('Caja Bar'!$A$1,$B508,+$A508*9-1)</f>
        <v>0</v>
      </c>
    </row>
    <row r="509" spans="1:5" x14ac:dyDescent="0.25">
      <c r="A509" s="26">
        <v>26</v>
      </c>
      <c r="B509" s="26">
        <v>47</v>
      </c>
      <c r="C509" s="24">
        <f t="shared" si="8"/>
        <v>44222</v>
      </c>
      <c r="D509" s="139">
        <f ca="1">OFFSET('Caja Bar'!$A$1,+$B509,+$A509*9-4)</f>
        <v>0</v>
      </c>
      <c r="E509" s="140">
        <f ca="1">OFFSET('Caja Bar'!$A$1,$B509,+$A509*9-1)</f>
        <v>0</v>
      </c>
    </row>
    <row r="510" spans="1:5" x14ac:dyDescent="0.25">
      <c r="A510" s="26">
        <v>26</v>
      </c>
      <c r="B510" s="26">
        <v>48</v>
      </c>
      <c r="C510" s="24">
        <f t="shared" si="8"/>
        <v>44222</v>
      </c>
      <c r="D510" s="139">
        <f ca="1">OFFSET('Caja Bar'!$A$1,+$B510,+$A510*9-4)</f>
        <v>0</v>
      </c>
      <c r="E510" s="140">
        <f ca="1">OFFSET('Caja Bar'!$A$1,$B510,+$A510*9-1)</f>
        <v>0</v>
      </c>
    </row>
    <row r="511" spans="1:5" x14ac:dyDescent="0.25">
      <c r="A511" s="26">
        <v>26</v>
      </c>
      <c r="B511" s="26">
        <v>49</v>
      </c>
      <c r="C511" s="24">
        <f t="shared" si="8"/>
        <v>44222</v>
      </c>
      <c r="D511" s="139">
        <f ca="1">OFFSET('Caja Bar'!$A$1,+$B511,+$A511*9-4)</f>
        <v>0</v>
      </c>
      <c r="E511" s="140">
        <f ca="1">OFFSET('Caja Bar'!$A$1,$B511,+$A511*9-1)</f>
        <v>0</v>
      </c>
    </row>
    <row r="512" spans="1:5" x14ac:dyDescent="0.25">
      <c r="A512" s="26">
        <v>26</v>
      </c>
      <c r="B512" s="26">
        <v>50</v>
      </c>
      <c r="C512" s="24">
        <f t="shared" si="8"/>
        <v>44222</v>
      </c>
      <c r="D512" s="139">
        <f ca="1">OFFSET('Caja Bar'!$A$1,+$B512,+$A512*9-4)</f>
        <v>0</v>
      </c>
      <c r="E512" s="140">
        <f ca="1">OFFSET('Caja Bar'!$A$1,$B512,+$A512*9-1)</f>
        <v>0</v>
      </c>
    </row>
    <row r="513" spans="1:5" x14ac:dyDescent="0.25">
      <c r="A513" s="26">
        <v>26</v>
      </c>
      <c r="B513" s="26">
        <v>51</v>
      </c>
      <c r="C513" s="24">
        <f t="shared" si="8"/>
        <v>44222</v>
      </c>
      <c r="D513" s="139">
        <f ca="1">OFFSET('Caja Bar'!$A$1,+$B513,+$A513*9-4)</f>
        <v>0</v>
      </c>
      <c r="E513" s="140">
        <f ca="1">OFFSET('Caja Bar'!$A$1,$B513,+$A513*9-1)</f>
        <v>0</v>
      </c>
    </row>
    <row r="514" spans="1:5" x14ac:dyDescent="0.25">
      <c r="A514" s="26">
        <v>26</v>
      </c>
      <c r="B514" s="26">
        <v>52</v>
      </c>
      <c r="C514" s="24">
        <f t="shared" si="8"/>
        <v>44222</v>
      </c>
      <c r="D514" s="139">
        <f ca="1">OFFSET('Caja Bar'!$A$1,+$B514,+$A514*9-4)</f>
        <v>0</v>
      </c>
      <c r="E514" s="140">
        <f ca="1">OFFSET('Caja Bar'!$A$1,$B514,+$A514*9-1)</f>
        <v>0</v>
      </c>
    </row>
    <row r="515" spans="1:5" x14ac:dyDescent="0.25">
      <c r="A515" s="26">
        <v>26</v>
      </c>
      <c r="B515" s="26">
        <v>53</v>
      </c>
      <c r="C515" s="24">
        <f t="shared" si="8"/>
        <v>44222</v>
      </c>
      <c r="D515" s="139">
        <f ca="1">OFFSET('Caja Bar'!$A$1,+$B515,+$A515*9-4)</f>
        <v>0</v>
      </c>
      <c r="E515" s="140">
        <f ca="1">OFFSET('Caja Bar'!$A$1,$B515,+$A515*9-1)</f>
        <v>0</v>
      </c>
    </row>
    <row r="516" spans="1:5" x14ac:dyDescent="0.25">
      <c r="A516" s="26">
        <v>26</v>
      </c>
      <c r="B516" s="26">
        <v>54</v>
      </c>
      <c r="C516" s="24">
        <f t="shared" si="8"/>
        <v>44222</v>
      </c>
      <c r="D516" s="139">
        <f ca="1">OFFSET('Caja Bar'!$A$1,+$B516,+$A516*9-4)</f>
        <v>0</v>
      </c>
      <c r="E516" s="140">
        <f ca="1">OFFSET('Caja Bar'!$A$1,$B516,+$A516*9-1)</f>
        <v>0</v>
      </c>
    </row>
    <row r="517" spans="1:5" x14ac:dyDescent="0.25">
      <c r="A517" s="26">
        <v>26</v>
      </c>
      <c r="B517" s="26">
        <v>59</v>
      </c>
      <c r="C517" s="24">
        <f t="shared" si="8"/>
        <v>44222</v>
      </c>
      <c r="D517" s="139">
        <f ca="1">OFFSET('Caja Bar'!$A$1,+$B517,+$A517*9-4)</f>
        <v>0</v>
      </c>
      <c r="E517" s="140">
        <f ca="1">OFFSET('Caja Bar'!$A$1,$B517,+$A517*9-1)</f>
        <v>0</v>
      </c>
    </row>
    <row r="518" spans="1:5" x14ac:dyDescent="0.25">
      <c r="A518" s="26">
        <v>26</v>
      </c>
      <c r="B518" s="26">
        <v>60</v>
      </c>
      <c r="C518" s="24">
        <f t="shared" si="8"/>
        <v>44222</v>
      </c>
      <c r="D518" s="139">
        <f ca="1">OFFSET('Caja Bar'!$A$1,+$B518,+$A518*9-4)</f>
        <v>0</v>
      </c>
      <c r="E518" s="140">
        <f ca="1">OFFSET('Caja Bar'!$A$1,$B518,+$A518*9-1)</f>
        <v>0</v>
      </c>
    </row>
    <row r="519" spans="1:5" x14ac:dyDescent="0.25">
      <c r="A519" s="26">
        <v>26</v>
      </c>
      <c r="B519" s="26">
        <v>61</v>
      </c>
      <c r="C519" s="24">
        <f t="shared" si="8"/>
        <v>44222</v>
      </c>
      <c r="D519" s="139">
        <f ca="1">OFFSET('Caja Bar'!$A$1,+$B519,+$A519*9-4)</f>
        <v>0</v>
      </c>
      <c r="E519" s="140">
        <f ca="1">OFFSET('Caja Bar'!$A$1,$B519,+$A519*9-1)</f>
        <v>0</v>
      </c>
    </row>
    <row r="520" spans="1:5" x14ac:dyDescent="0.25">
      <c r="A520" s="26">
        <v>26</v>
      </c>
      <c r="B520" s="26">
        <v>62</v>
      </c>
      <c r="C520" s="24">
        <f t="shared" si="8"/>
        <v>44222</v>
      </c>
      <c r="D520" s="139">
        <f ca="1">OFFSET('Caja Bar'!$A$1,+$B520,+$A520*9-4)</f>
        <v>0</v>
      </c>
      <c r="E520" s="140">
        <f ca="1">OFFSET('Caja Bar'!$A$1,$B520,+$A520*9-1)</f>
        <v>0</v>
      </c>
    </row>
    <row r="521" spans="1:5" x14ac:dyDescent="0.25">
      <c r="A521" s="26">
        <v>26</v>
      </c>
      <c r="B521" s="26">
        <v>63</v>
      </c>
      <c r="C521" s="24">
        <f t="shared" si="8"/>
        <v>44222</v>
      </c>
      <c r="D521" s="139">
        <f ca="1">OFFSET('Caja Bar'!$A$1,+$B521,+$A521*9-4)</f>
        <v>0</v>
      </c>
      <c r="E521" s="140">
        <f ca="1">OFFSET('Caja Bar'!$A$1,$B521,+$A521*9-1)</f>
        <v>0</v>
      </c>
    </row>
    <row r="522" spans="1:5" x14ac:dyDescent="0.25">
      <c r="A522" s="26">
        <v>26</v>
      </c>
      <c r="B522" s="26">
        <v>64</v>
      </c>
      <c r="C522" s="24">
        <f t="shared" si="8"/>
        <v>44222</v>
      </c>
      <c r="D522" s="139">
        <f ca="1">OFFSET('Caja Bar'!$A$1,+$B522,+$A522*9-4)</f>
        <v>0</v>
      </c>
      <c r="E522" s="140">
        <f ca="1">OFFSET('Caja Bar'!$A$1,$B522,+$A522*9-1)</f>
        <v>0</v>
      </c>
    </row>
    <row r="523" spans="1:5" x14ac:dyDescent="0.25">
      <c r="A523" s="26">
        <v>26</v>
      </c>
      <c r="B523" s="26">
        <v>65</v>
      </c>
      <c r="C523" s="24">
        <f t="shared" si="8"/>
        <v>44222</v>
      </c>
      <c r="D523" s="139">
        <f ca="1">OFFSET('Caja Bar'!$A$1,+$B523,+$A523*9-4)</f>
        <v>0</v>
      </c>
      <c r="E523" s="140">
        <f ca="1">OFFSET('Caja Bar'!$A$1,$B523,+$A523*9-1)</f>
        <v>0</v>
      </c>
    </row>
    <row r="524" spans="1:5" x14ac:dyDescent="0.25">
      <c r="A524" s="26">
        <v>27</v>
      </c>
      <c r="B524" s="26">
        <v>42</v>
      </c>
      <c r="C524" s="24">
        <f t="shared" si="8"/>
        <v>44223</v>
      </c>
      <c r="D524" s="139">
        <f ca="1">OFFSET('Caja Bar'!$A$1,+$B524,+$A524*9-4)</f>
        <v>0</v>
      </c>
      <c r="E524" s="140">
        <f ca="1">OFFSET('Caja Bar'!$A$1,$B524,+$A524*9-1)</f>
        <v>0</v>
      </c>
    </row>
    <row r="525" spans="1:5" x14ac:dyDescent="0.25">
      <c r="A525" s="26">
        <v>27</v>
      </c>
      <c r="B525" s="26">
        <v>43</v>
      </c>
      <c r="C525" s="24">
        <f t="shared" si="8"/>
        <v>44223</v>
      </c>
      <c r="D525" s="139">
        <f ca="1">OFFSET('Caja Bar'!$A$1,+$B525,+$A525*9-4)</f>
        <v>0</v>
      </c>
      <c r="E525" s="140">
        <f ca="1">OFFSET('Caja Bar'!$A$1,$B525,+$A525*9-1)</f>
        <v>0</v>
      </c>
    </row>
    <row r="526" spans="1:5" x14ac:dyDescent="0.25">
      <c r="A526" s="26">
        <v>27</v>
      </c>
      <c r="B526" s="26">
        <v>44</v>
      </c>
      <c r="C526" s="24">
        <f t="shared" si="8"/>
        <v>44223</v>
      </c>
      <c r="D526" s="139">
        <f ca="1">OFFSET('Caja Bar'!$A$1,+$B526,+$A526*9-4)</f>
        <v>0</v>
      </c>
      <c r="E526" s="140">
        <f ca="1">OFFSET('Caja Bar'!$A$1,$B526,+$A526*9-1)</f>
        <v>0</v>
      </c>
    </row>
    <row r="527" spans="1:5" x14ac:dyDescent="0.25">
      <c r="A527" s="26">
        <v>27</v>
      </c>
      <c r="B527" s="26">
        <v>45</v>
      </c>
      <c r="C527" s="24">
        <f t="shared" si="8"/>
        <v>44223</v>
      </c>
      <c r="D527" s="139">
        <f ca="1">OFFSET('Caja Bar'!$A$1,+$B527,+$A527*9-4)</f>
        <v>0</v>
      </c>
      <c r="E527" s="140">
        <f ca="1">OFFSET('Caja Bar'!$A$1,$B527,+$A527*9-1)</f>
        <v>0</v>
      </c>
    </row>
    <row r="528" spans="1:5" x14ac:dyDescent="0.25">
      <c r="A528" s="26">
        <v>27</v>
      </c>
      <c r="B528" s="26">
        <v>46</v>
      </c>
      <c r="C528" s="24">
        <f t="shared" si="8"/>
        <v>44223</v>
      </c>
      <c r="D528" s="139">
        <f ca="1">OFFSET('Caja Bar'!$A$1,+$B528,+$A528*9-4)</f>
        <v>0</v>
      </c>
      <c r="E528" s="140">
        <f ca="1">OFFSET('Caja Bar'!$A$1,$B528,+$A528*9-1)</f>
        <v>0</v>
      </c>
    </row>
    <row r="529" spans="1:5" x14ac:dyDescent="0.25">
      <c r="A529" s="26">
        <v>27</v>
      </c>
      <c r="B529" s="26">
        <v>47</v>
      </c>
      <c r="C529" s="24">
        <f t="shared" si="8"/>
        <v>44223</v>
      </c>
      <c r="D529" s="139">
        <f ca="1">OFFSET('Caja Bar'!$A$1,+$B529,+$A529*9-4)</f>
        <v>0</v>
      </c>
      <c r="E529" s="140">
        <f ca="1">OFFSET('Caja Bar'!$A$1,$B529,+$A529*9-1)</f>
        <v>0</v>
      </c>
    </row>
    <row r="530" spans="1:5" x14ac:dyDescent="0.25">
      <c r="A530" s="26">
        <v>27</v>
      </c>
      <c r="B530" s="26">
        <v>48</v>
      </c>
      <c r="C530" s="24">
        <f t="shared" si="8"/>
        <v>44223</v>
      </c>
      <c r="D530" s="139">
        <f ca="1">OFFSET('Caja Bar'!$A$1,+$B530,+$A530*9-4)</f>
        <v>0</v>
      </c>
      <c r="E530" s="140">
        <f ca="1">OFFSET('Caja Bar'!$A$1,$B530,+$A530*9-1)</f>
        <v>0</v>
      </c>
    </row>
    <row r="531" spans="1:5" x14ac:dyDescent="0.25">
      <c r="A531" s="26">
        <v>27</v>
      </c>
      <c r="B531" s="26">
        <v>49</v>
      </c>
      <c r="C531" s="24">
        <f t="shared" si="8"/>
        <v>44223</v>
      </c>
      <c r="D531" s="139">
        <f ca="1">OFFSET('Caja Bar'!$A$1,+$B531,+$A531*9-4)</f>
        <v>0</v>
      </c>
      <c r="E531" s="140">
        <f ca="1">OFFSET('Caja Bar'!$A$1,$B531,+$A531*9-1)</f>
        <v>0</v>
      </c>
    </row>
    <row r="532" spans="1:5" x14ac:dyDescent="0.25">
      <c r="A532" s="26">
        <v>27</v>
      </c>
      <c r="B532" s="26">
        <v>50</v>
      </c>
      <c r="C532" s="24">
        <f t="shared" si="8"/>
        <v>44223</v>
      </c>
      <c r="D532" s="139">
        <f ca="1">OFFSET('Caja Bar'!$A$1,+$B532,+$A532*9-4)</f>
        <v>0</v>
      </c>
      <c r="E532" s="140">
        <f ca="1">OFFSET('Caja Bar'!$A$1,$B532,+$A532*9-1)</f>
        <v>0</v>
      </c>
    </row>
    <row r="533" spans="1:5" x14ac:dyDescent="0.25">
      <c r="A533" s="26">
        <v>27</v>
      </c>
      <c r="B533" s="26">
        <v>51</v>
      </c>
      <c r="C533" s="24">
        <f t="shared" si="8"/>
        <v>44223</v>
      </c>
      <c r="D533" s="139">
        <f ca="1">OFFSET('Caja Bar'!$A$1,+$B533,+$A533*9-4)</f>
        <v>0</v>
      </c>
      <c r="E533" s="140">
        <f ca="1">OFFSET('Caja Bar'!$A$1,$B533,+$A533*9-1)</f>
        <v>0</v>
      </c>
    </row>
    <row r="534" spans="1:5" x14ac:dyDescent="0.25">
      <c r="A534" s="26">
        <v>27</v>
      </c>
      <c r="B534" s="26">
        <v>52</v>
      </c>
      <c r="C534" s="24">
        <f t="shared" si="8"/>
        <v>44223</v>
      </c>
      <c r="D534" s="139">
        <f ca="1">OFFSET('Caja Bar'!$A$1,+$B534,+$A534*9-4)</f>
        <v>0</v>
      </c>
      <c r="E534" s="140">
        <f ca="1">OFFSET('Caja Bar'!$A$1,$B534,+$A534*9-1)</f>
        <v>0</v>
      </c>
    </row>
    <row r="535" spans="1:5" x14ac:dyDescent="0.25">
      <c r="A535" s="26">
        <v>27</v>
      </c>
      <c r="B535" s="26">
        <v>53</v>
      </c>
      <c r="C535" s="24">
        <f t="shared" si="8"/>
        <v>44223</v>
      </c>
      <c r="D535" s="139">
        <f ca="1">OFFSET('Caja Bar'!$A$1,+$B535,+$A535*9-4)</f>
        <v>0</v>
      </c>
      <c r="E535" s="140">
        <f ca="1">OFFSET('Caja Bar'!$A$1,$B535,+$A535*9-1)</f>
        <v>0</v>
      </c>
    </row>
    <row r="536" spans="1:5" x14ac:dyDescent="0.25">
      <c r="A536" s="26">
        <v>27</v>
      </c>
      <c r="B536" s="26">
        <v>54</v>
      </c>
      <c r="C536" s="24">
        <f t="shared" si="8"/>
        <v>44223</v>
      </c>
      <c r="D536" s="139">
        <f ca="1">OFFSET('Caja Bar'!$A$1,+$B536,+$A536*9-4)</f>
        <v>0</v>
      </c>
      <c r="E536" s="140">
        <f ca="1">OFFSET('Caja Bar'!$A$1,$B536,+$A536*9-1)</f>
        <v>0</v>
      </c>
    </row>
    <row r="537" spans="1:5" x14ac:dyDescent="0.25">
      <c r="A537" s="26">
        <v>27</v>
      </c>
      <c r="B537" s="26">
        <v>59</v>
      </c>
      <c r="C537" s="24">
        <f t="shared" ref="C537:C600" si="9">+C517+1</f>
        <v>44223</v>
      </c>
      <c r="D537" s="139">
        <f ca="1">OFFSET('Caja Bar'!$A$1,+$B537,+$A537*9-4)</f>
        <v>0</v>
      </c>
      <c r="E537" s="140">
        <f ca="1">OFFSET('Caja Bar'!$A$1,$B537,+$A537*9-1)</f>
        <v>0</v>
      </c>
    </row>
    <row r="538" spans="1:5" x14ac:dyDescent="0.25">
      <c r="A538" s="26">
        <v>27</v>
      </c>
      <c r="B538" s="26">
        <v>60</v>
      </c>
      <c r="C538" s="24">
        <f t="shared" si="9"/>
        <v>44223</v>
      </c>
      <c r="D538" s="139">
        <f ca="1">OFFSET('Caja Bar'!$A$1,+$B538,+$A538*9-4)</f>
        <v>0</v>
      </c>
      <c r="E538" s="140">
        <f ca="1">OFFSET('Caja Bar'!$A$1,$B538,+$A538*9-1)</f>
        <v>0</v>
      </c>
    </row>
    <row r="539" spans="1:5" x14ac:dyDescent="0.25">
      <c r="A539" s="26">
        <v>27</v>
      </c>
      <c r="B539" s="26">
        <v>61</v>
      </c>
      <c r="C539" s="24">
        <f t="shared" si="9"/>
        <v>44223</v>
      </c>
      <c r="D539" s="139">
        <f ca="1">OFFSET('Caja Bar'!$A$1,+$B539,+$A539*9-4)</f>
        <v>0</v>
      </c>
      <c r="E539" s="140">
        <f ca="1">OFFSET('Caja Bar'!$A$1,$B539,+$A539*9-1)</f>
        <v>0</v>
      </c>
    </row>
    <row r="540" spans="1:5" x14ac:dyDescent="0.25">
      <c r="A540" s="26">
        <v>27</v>
      </c>
      <c r="B540" s="26">
        <v>62</v>
      </c>
      <c r="C540" s="24">
        <f t="shared" si="9"/>
        <v>44223</v>
      </c>
      <c r="D540" s="139">
        <f ca="1">OFFSET('Caja Bar'!$A$1,+$B540,+$A540*9-4)</f>
        <v>0</v>
      </c>
      <c r="E540" s="140">
        <f ca="1">OFFSET('Caja Bar'!$A$1,$B540,+$A540*9-1)</f>
        <v>0</v>
      </c>
    </row>
    <row r="541" spans="1:5" x14ac:dyDescent="0.25">
      <c r="A541" s="26">
        <v>27</v>
      </c>
      <c r="B541" s="26">
        <v>63</v>
      </c>
      <c r="C541" s="24">
        <f t="shared" si="9"/>
        <v>44223</v>
      </c>
      <c r="D541" s="139">
        <f ca="1">OFFSET('Caja Bar'!$A$1,+$B541,+$A541*9-4)</f>
        <v>0</v>
      </c>
      <c r="E541" s="140">
        <f ca="1">OFFSET('Caja Bar'!$A$1,$B541,+$A541*9-1)</f>
        <v>0</v>
      </c>
    </row>
    <row r="542" spans="1:5" x14ac:dyDescent="0.25">
      <c r="A542" s="26">
        <v>27</v>
      </c>
      <c r="B542" s="26">
        <v>64</v>
      </c>
      <c r="C542" s="24">
        <f t="shared" si="9"/>
        <v>44223</v>
      </c>
      <c r="D542" s="139">
        <f ca="1">OFFSET('Caja Bar'!$A$1,+$B542,+$A542*9-4)</f>
        <v>0</v>
      </c>
      <c r="E542" s="140">
        <f ca="1">OFFSET('Caja Bar'!$A$1,$B542,+$A542*9-1)</f>
        <v>0</v>
      </c>
    </row>
    <row r="543" spans="1:5" x14ac:dyDescent="0.25">
      <c r="A543" s="26">
        <v>27</v>
      </c>
      <c r="B543" s="26">
        <v>65</v>
      </c>
      <c r="C543" s="24">
        <f t="shared" si="9"/>
        <v>44223</v>
      </c>
      <c r="D543" s="139">
        <f ca="1">OFFSET('Caja Bar'!$A$1,+$B543,+$A543*9-4)</f>
        <v>0</v>
      </c>
      <c r="E543" s="140">
        <f ca="1">OFFSET('Caja Bar'!$A$1,$B543,+$A543*9-1)</f>
        <v>0</v>
      </c>
    </row>
    <row r="544" spans="1:5" x14ac:dyDescent="0.25">
      <c r="A544" s="26">
        <v>28</v>
      </c>
      <c r="B544" s="26">
        <v>42</v>
      </c>
      <c r="C544" s="24">
        <f t="shared" si="9"/>
        <v>44224</v>
      </c>
      <c r="D544" s="139">
        <f ca="1">OFFSET('Caja Bar'!$A$1,+$B544,+$A544*9-4)</f>
        <v>0</v>
      </c>
      <c r="E544" s="140">
        <f ca="1">OFFSET('Caja Bar'!$A$1,$B544,+$A544*9-1)</f>
        <v>0</v>
      </c>
    </row>
    <row r="545" spans="1:5" x14ac:dyDescent="0.25">
      <c r="A545" s="26">
        <v>28</v>
      </c>
      <c r="B545" s="26">
        <v>43</v>
      </c>
      <c r="C545" s="24">
        <f t="shared" si="9"/>
        <v>44224</v>
      </c>
      <c r="D545" s="139">
        <f ca="1">OFFSET('Caja Bar'!$A$1,+$B545,+$A545*9-4)</f>
        <v>0</v>
      </c>
      <c r="E545" s="140">
        <f ca="1">OFFSET('Caja Bar'!$A$1,$B545,+$A545*9-1)</f>
        <v>0</v>
      </c>
    </row>
    <row r="546" spans="1:5" x14ac:dyDescent="0.25">
      <c r="A546" s="26">
        <v>28</v>
      </c>
      <c r="B546" s="26">
        <v>44</v>
      </c>
      <c r="C546" s="24">
        <f t="shared" si="9"/>
        <v>44224</v>
      </c>
      <c r="D546" s="139">
        <f ca="1">OFFSET('Caja Bar'!$A$1,+$B546,+$A546*9-4)</f>
        <v>0</v>
      </c>
      <c r="E546" s="140">
        <f ca="1">OFFSET('Caja Bar'!$A$1,$B546,+$A546*9-1)</f>
        <v>0</v>
      </c>
    </row>
    <row r="547" spans="1:5" x14ac:dyDescent="0.25">
      <c r="A547" s="26">
        <v>28</v>
      </c>
      <c r="B547" s="26">
        <v>45</v>
      </c>
      <c r="C547" s="24">
        <f t="shared" si="9"/>
        <v>44224</v>
      </c>
      <c r="D547" s="139">
        <f ca="1">OFFSET('Caja Bar'!$A$1,+$B547,+$A547*9-4)</f>
        <v>0</v>
      </c>
      <c r="E547" s="140">
        <f ca="1">OFFSET('Caja Bar'!$A$1,$B547,+$A547*9-1)</f>
        <v>0</v>
      </c>
    </row>
    <row r="548" spans="1:5" x14ac:dyDescent="0.25">
      <c r="A548" s="26">
        <v>28</v>
      </c>
      <c r="B548" s="26">
        <v>46</v>
      </c>
      <c r="C548" s="24">
        <f t="shared" si="9"/>
        <v>44224</v>
      </c>
      <c r="D548" s="139">
        <f ca="1">OFFSET('Caja Bar'!$A$1,+$B548,+$A548*9-4)</f>
        <v>0</v>
      </c>
      <c r="E548" s="140">
        <f ca="1">OFFSET('Caja Bar'!$A$1,$B548,+$A548*9-1)</f>
        <v>0</v>
      </c>
    </row>
    <row r="549" spans="1:5" x14ac:dyDescent="0.25">
      <c r="A549" s="26">
        <v>28</v>
      </c>
      <c r="B549" s="26">
        <v>47</v>
      </c>
      <c r="C549" s="24">
        <f t="shared" si="9"/>
        <v>44224</v>
      </c>
      <c r="D549" s="139">
        <f ca="1">OFFSET('Caja Bar'!$A$1,+$B549,+$A549*9-4)</f>
        <v>0</v>
      </c>
      <c r="E549" s="140">
        <f ca="1">OFFSET('Caja Bar'!$A$1,$B549,+$A549*9-1)</f>
        <v>0</v>
      </c>
    </row>
    <row r="550" spans="1:5" x14ac:dyDescent="0.25">
      <c r="A550" s="26">
        <v>28</v>
      </c>
      <c r="B550" s="26">
        <v>48</v>
      </c>
      <c r="C550" s="24">
        <f t="shared" si="9"/>
        <v>44224</v>
      </c>
      <c r="D550" s="139">
        <f ca="1">OFFSET('Caja Bar'!$A$1,+$B550,+$A550*9-4)</f>
        <v>0</v>
      </c>
      <c r="E550" s="140">
        <f ca="1">OFFSET('Caja Bar'!$A$1,$B550,+$A550*9-1)</f>
        <v>0</v>
      </c>
    </row>
    <row r="551" spans="1:5" x14ac:dyDescent="0.25">
      <c r="A551" s="26">
        <v>28</v>
      </c>
      <c r="B551" s="26">
        <v>49</v>
      </c>
      <c r="C551" s="24">
        <f t="shared" si="9"/>
        <v>44224</v>
      </c>
      <c r="D551" s="139">
        <f ca="1">OFFSET('Caja Bar'!$A$1,+$B551,+$A551*9-4)</f>
        <v>0</v>
      </c>
      <c r="E551" s="140">
        <f ca="1">OFFSET('Caja Bar'!$A$1,$B551,+$A551*9-1)</f>
        <v>0</v>
      </c>
    </row>
    <row r="552" spans="1:5" x14ac:dyDescent="0.25">
      <c r="A552" s="26">
        <v>28</v>
      </c>
      <c r="B552" s="26">
        <v>50</v>
      </c>
      <c r="C552" s="24">
        <f t="shared" si="9"/>
        <v>44224</v>
      </c>
      <c r="D552" s="139">
        <f ca="1">OFFSET('Caja Bar'!$A$1,+$B552,+$A552*9-4)</f>
        <v>0</v>
      </c>
      <c r="E552" s="140">
        <f ca="1">OFFSET('Caja Bar'!$A$1,$B552,+$A552*9-1)</f>
        <v>0</v>
      </c>
    </row>
    <row r="553" spans="1:5" x14ac:dyDescent="0.25">
      <c r="A553" s="26">
        <v>28</v>
      </c>
      <c r="B553" s="26">
        <v>51</v>
      </c>
      <c r="C553" s="24">
        <f t="shared" si="9"/>
        <v>44224</v>
      </c>
      <c r="D553" s="139">
        <f ca="1">OFFSET('Caja Bar'!$A$1,+$B553,+$A553*9-4)</f>
        <v>0</v>
      </c>
      <c r="E553" s="140">
        <f ca="1">OFFSET('Caja Bar'!$A$1,$B553,+$A553*9-1)</f>
        <v>0</v>
      </c>
    </row>
    <row r="554" spans="1:5" x14ac:dyDescent="0.25">
      <c r="A554" s="26">
        <v>28</v>
      </c>
      <c r="B554" s="26">
        <v>52</v>
      </c>
      <c r="C554" s="24">
        <f t="shared" si="9"/>
        <v>44224</v>
      </c>
      <c r="D554" s="139">
        <f ca="1">OFFSET('Caja Bar'!$A$1,+$B554,+$A554*9-4)</f>
        <v>0</v>
      </c>
      <c r="E554" s="140">
        <f ca="1">OFFSET('Caja Bar'!$A$1,$B554,+$A554*9-1)</f>
        <v>0</v>
      </c>
    </row>
    <row r="555" spans="1:5" x14ac:dyDescent="0.25">
      <c r="A555" s="26">
        <v>28</v>
      </c>
      <c r="B555" s="26">
        <v>53</v>
      </c>
      <c r="C555" s="24">
        <f t="shared" si="9"/>
        <v>44224</v>
      </c>
      <c r="D555" s="139">
        <f ca="1">OFFSET('Caja Bar'!$A$1,+$B555,+$A555*9-4)</f>
        <v>0</v>
      </c>
      <c r="E555" s="140">
        <f ca="1">OFFSET('Caja Bar'!$A$1,$B555,+$A555*9-1)</f>
        <v>0</v>
      </c>
    </row>
    <row r="556" spans="1:5" x14ac:dyDescent="0.25">
      <c r="A556" s="26">
        <v>28</v>
      </c>
      <c r="B556" s="26">
        <v>54</v>
      </c>
      <c r="C556" s="24">
        <f t="shared" si="9"/>
        <v>44224</v>
      </c>
      <c r="D556" s="139">
        <f ca="1">OFFSET('Caja Bar'!$A$1,+$B556,+$A556*9-4)</f>
        <v>0</v>
      </c>
      <c r="E556" s="140">
        <f ca="1">OFFSET('Caja Bar'!$A$1,$B556,+$A556*9-1)</f>
        <v>0</v>
      </c>
    </row>
    <row r="557" spans="1:5" x14ac:dyDescent="0.25">
      <c r="A557" s="26">
        <v>28</v>
      </c>
      <c r="B557" s="26">
        <v>59</v>
      </c>
      <c r="C557" s="24">
        <f t="shared" si="9"/>
        <v>44224</v>
      </c>
      <c r="D557" s="139">
        <f ca="1">OFFSET('Caja Bar'!$A$1,+$B557,+$A557*9-4)</f>
        <v>0</v>
      </c>
      <c r="E557" s="140">
        <f ca="1">OFFSET('Caja Bar'!$A$1,$B557,+$A557*9-1)</f>
        <v>0</v>
      </c>
    </row>
    <row r="558" spans="1:5" x14ac:dyDescent="0.25">
      <c r="A558" s="26">
        <v>28</v>
      </c>
      <c r="B558" s="26">
        <v>60</v>
      </c>
      <c r="C558" s="24">
        <f t="shared" si="9"/>
        <v>44224</v>
      </c>
      <c r="D558" s="139">
        <f ca="1">OFFSET('Caja Bar'!$A$1,+$B558,+$A558*9-4)</f>
        <v>0</v>
      </c>
      <c r="E558" s="140">
        <f ca="1">OFFSET('Caja Bar'!$A$1,$B558,+$A558*9-1)</f>
        <v>0</v>
      </c>
    </row>
    <row r="559" spans="1:5" x14ac:dyDescent="0.25">
      <c r="A559" s="26">
        <v>28</v>
      </c>
      <c r="B559" s="26">
        <v>61</v>
      </c>
      <c r="C559" s="24">
        <f t="shared" si="9"/>
        <v>44224</v>
      </c>
      <c r="D559" s="139">
        <f ca="1">OFFSET('Caja Bar'!$A$1,+$B559,+$A559*9-4)</f>
        <v>0</v>
      </c>
      <c r="E559" s="140">
        <f ca="1">OFFSET('Caja Bar'!$A$1,$B559,+$A559*9-1)</f>
        <v>0</v>
      </c>
    </row>
    <row r="560" spans="1:5" x14ac:dyDescent="0.25">
      <c r="A560" s="26">
        <v>28</v>
      </c>
      <c r="B560" s="26">
        <v>62</v>
      </c>
      <c r="C560" s="24">
        <f t="shared" si="9"/>
        <v>44224</v>
      </c>
      <c r="D560" s="139">
        <f ca="1">OFFSET('Caja Bar'!$A$1,+$B560,+$A560*9-4)</f>
        <v>0</v>
      </c>
      <c r="E560" s="140">
        <f ca="1">OFFSET('Caja Bar'!$A$1,$B560,+$A560*9-1)</f>
        <v>0</v>
      </c>
    </row>
    <row r="561" spans="1:5" x14ac:dyDescent="0.25">
      <c r="A561" s="26">
        <v>28</v>
      </c>
      <c r="B561" s="26">
        <v>63</v>
      </c>
      <c r="C561" s="24">
        <f t="shared" si="9"/>
        <v>44224</v>
      </c>
      <c r="D561" s="139">
        <f ca="1">OFFSET('Caja Bar'!$A$1,+$B561,+$A561*9-4)</f>
        <v>0</v>
      </c>
      <c r="E561" s="140">
        <f ca="1">OFFSET('Caja Bar'!$A$1,$B561,+$A561*9-1)</f>
        <v>0</v>
      </c>
    </row>
    <row r="562" spans="1:5" x14ac:dyDescent="0.25">
      <c r="A562" s="26">
        <v>28</v>
      </c>
      <c r="B562" s="26">
        <v>64</v>
      </c>
      <c r="C562" s="24">
        <f t="shared" si="9"/>
        <v>44224</v>
      </c>
      <c r="D562" s="139">
        <f ca="1">OFFSET('Caja Bar'!$A$1,+$B562,+$A562*9-4)</f>
        <v>0</v>
      </c>
      <c r="E562" s="140">
        <f ca="1">OFFSET('Caja Bar'!$A$1,$B562,+$A562*9-1)</f>
        <v>0</v>
      </c>
    </row>
    <row r="563" spans="1:5" x14ac:dyDescent="0.25">
      <c r="A563" s="26">
        <v>28</v>
      </c>
      <c r="B563" s="26">
        <v>65</v>
      </c>
      <c r="C563" s="24">
        <f t="shared" si="9"/>
        <v>44224</v>
      </c>
      <c r="D563" s="139">
        <f ca="1">OFFSET('Caja Bar'!$A$1,+$B563,+$A563*9-4)</f>
        <v>0</v>
      </c>
      <c r="E563" s="140">
        <f ca="1">OFFSET('Caja Bar'!$A$1,$B563,+$A563*9-1)</f>
        <v>0</v>
      </c>
    </row>
    <row r="564" spans="1:5" x14ac:dyDescent="0.25">
      <c r="A564" s="26">
        <v>29</v>
      </c>
      <c r="B564" s="26">
        <v>42</v>
      </c>
      <c r="C564" s="24">
        <f t="shared" si="9"/>
        <v>44225</v>
      </c>
      <c r="D564" s="139">
        <f ca="1">OFFSET('Caja Bar'!$A$1,+$B564,+$A564*9-4)</f>
        <v>0</v>
      </c>
      <c r="E564" s="140">
        <f ca="1">OFFSET('Caja Bar'!$A$1,$B564,+$A564*9-1)</f>
        <v>0</v>
      </c>
    </row>
    <row r="565" spans="1:5" x14ac:dyDescent="0.25">
      <c r="A565" s="26">
        <v>29</v>
      </c>
      <c r="B565" s="26">
        <v>43</v>
      </c>
      <c r="C565" s="24">
        <f t="shared" si="9"/>
        <v>44225</v>
      </c>
      <c r="D565" s="139">
        <f ca="1">OFFSET('Caja Bar'!$A$1,+$B565,+$A565*9-4)</f>
        <v>0</v>
      </c>
      <c r="E565" s="140">
        <f ca="1">OFFSET('Caja Bar'!$A$1,$B565,+$A565*9-1)</f>
        <v>0</v>
      </c>
    </row>
    <row r="566" spans="1:5" x14ac:dyDescent="0.25">
      <c r="A566" s="26">
        <v>29</v>
      </c>
      <c r="B566" s="26">
        <v>44</v>
      </c>
      <c r="C566" s="24">
        <f t="shared" si="9"/>
        <v>44225</v>
      </c>
      <c r="D566" s="139">
        <f ca="1">OFFSET('Caja Bar'!$A$1,+$B566,+$A566*9-4)</f>
        <v>0</v>
      </c>
      <c r="E566" s="140">
        <f ca="1">OFFSET('Caja Bar'!$A$1,$B566,+$A566*9-1)</f>
        <v>0</v>
      </c>
    </row>
    <row r="567" spans="1:5" x14ac:dyDescent="0.25">
      <c r="A567" s="26">
        <v>29</v>
      </c>
      <c r="B567" s="26">
        <v>45</v>
      </c>
      <c r="C567" s="24">
        <f t="shared" si="9"/>
        <v>44225</v>
      </c>
      <c r="D567" s="139">
        <f ca="1">OFFSET('Caja Bar'!$A$1,+$B567,+$A567*9-4)</f>
        <v>0</v>
      </c>
      <c r="E567" s="140">
        <f ca="1">OFFSET('Caja Bar'!$A$1,$B567,+$A567*9-1)</f>
        <v>0</v>
      </c>
    </row>
    <row r="568" spans="1:5" x14ac:dyDescent="0.25">
      <c r="A568" s="26">
        <v>29</v>
      </c>
      <c r="B568" s="26">
        <v>46</v>
      </c>
      <c r="C568" s="24">
        <f t="shared" si="9"/>
        <v>44225</v>
      </c>
      <c r="D568" s="139">
        <f ca="1">OFFSET('Caja Bar'!$A$1,+$B568,+$A568*9-4)</f>
        <v>0</v>
      </c>
      <c r="E568" s="140">
        <f ca="1">OFFSET('Caja Bar'!$A$1,$B568,+$A568*9-1)</f>
        <v>0</v>
      </c>
    </row>
    <row r="569" spans="1:5" x14ac:dyDescent="0.25">
      <c r="A569" s="26">
        <v>29</v>
      </c>
      <c r="B569" s="26">
        <v>47</v>
      </c>
      <c r="C569" s="24">
        <f t="shared" si="9"/>
        <v>44225</v>
      </c>
      <c r="D569" s="139">
        <f ca="1">OFFSET('Caja Bar'!$A$1,+$B569,+$A569*9-4)</f>
        <v>0</v>
      </c>
      <c r="E569" s="140">
        <f ca="1">OFFSET('Caja Bar'!$A$1,$B569,+$A569*9-1)</f>
        <v>0</v>
      </c>
    </row>
    <row r="570" spans="1:5" x14ac:dyDescent="0.25">
      <c r="A570" s="26">
        <v>29</v>
      </c>
      <c r="B570" s="26">
        <v>48</v>
      </c>
      <c r="C570" s="24">
        <f t="shared" si="9"/>
        <v>44225</v>
      </c>
      <c r="D570" s="139">
        <f ca="1">OFFSET('Caja Bar'!$A$1,+$B570,+$A570*9-4)</f>
        <v>0</v>
      </c>
      <c r="E570" s="140">
        <f ca="1">OFFSET('Caja Bar'!$A$1,$B570,+$A570*9-1)</f>
        <v>0</v>
      </c>
    </row>
    <row r="571" spans="1:5" x14ac:dyDescent="0.25">
      <c r="A571" s="26">
        <v>29</v>
      </c>
      <c r="B571" s="26">
        <v>49</v>
      </c>
      <c r="C571" s="24">
        <f t="shared" si="9"/>
        <v>44225</v>
      </c>
      <c r="D571" s="139">
        <f ca="1">OFFSET('Caja Bar'!$A$1,+$B571,+$A571*9-4)</f>
        <v>0</v>
      </c>
      <c r="E571" s="140">
        <f ca="1">OFFSET('Caja Bar'!$A$1,$B571,+$A571*9-1)</f>
        <v>0</v>
      </c>
    </row>
    <row r="572" spans="1:5" x14ac:dyDescent="0.25">
      <c r="A572" s="26">
        <v>29</v>
      </c>
      <c r="B572" s="26">
        <v>50</v>
      </c>
      <c r="C572" s="24">
        <f t="shared" si="9"/>
        <v>44225</v>
      </c>
      <c r="D572" s="139">
        <f ca="1">OFFSET('Caja Bar'!$A$1,+$B572,+$A572*9-4)</f>
        <v>0</v>
      </c>
      <c r="E572" s="140">
        <f ca="1">OFFSET('Caja Bar'!$A$1,$B572,+$A572*9-1)</f>
        <v>0</v>
      </c>
    </row>
    <row r="573" spans="1:5" x14ac:dyDescent="0.25">
      <c r="A573" s="26">
        <v>29</v>
      </c>
      <c r="B573" s="26">
        <v>51</v>
      </c>
      <c r="C573" s="24">
        <f t="shared" si="9"/>
        <v>44225</v>
      </c>
      <c r="D573" s="139">
        <f ca="1">OFFSET('Caja Bar'!$A$1,+$B573,+$A573*9-4)</f>
        <v>0</v>
      </c>
      <c r="E573" s="140">
        <f ca="1">OFFSET('Caja Bar'!$A$1,$B573,+$A573*9-1)</f>
        <v>0</v>
      </c>
    </row>
    <row r="574" spans="1:5" x14ac:dyDescent="0.25">
      <c r="A574" s="26">
        <v>29</v>
      </c>
      <c r="B574" s="26">
        <v>52</v>
      </c>
      <c r="C574" s="24">
        <f t="shared" si="9"/>
        <v>44225</v>
      </c>
      <c r="D574" s="139">
        <f ca="1">OFFSET('Caja Bar'!$A$1,+$B574,+$A574*9-4)</f>
        <v>0</v>
      </c>
      <c r="E574" s="140">
        <f ca="1">OFFSET('Caja Bar'!$A$1,$B574,+$A574*9-1)</f>
        <v>0</v>
      </c>
    </row>
    <row r="575" spans="1:5" x14ac:dyDescent="0.25">
      <c r="A575" s="26">
        <v>29</v>
      </c>
      <c r="B575" s="26">
        <v>53</v>
      </c>
      <c r="C575" s="24">
        <f t="shared" si="9"/>
        <v>44225</v>
      </c>
      <c r="D575" s="139">
        <f ca="1">OFFSET('Caja Bar'!$A$1,+$B575,+$A575*9-4)</f>
        <v>0</v>
      </c>
      <c r="E575" s="140">
        <f ca="1">OFFSET('Caja Bar'!$A$1,$B575,+$A575*9-1)</f>
        <v>0</v>
      </c>
    </row>
    <row r="576" spans="1:5" x14ac:dyDescent="0.25">
      <c r="A576" s="26">
        <v>29</v>
      </c>
      <c r="B576" s="26">
        <v>54</v>
      </c>
      <c r="C576" s="24">
        <f t="shared" si="9"/>
        <v>44225</v>
      </c>
      <c r="D576" s="139">
        <f ca="1">OFFSET('Caja Bar'!$A$1,+$B576,+$A576*9-4)</f>
        <v>0</v>
      </c>
      <c r="E576" s="140">
        <f ca="1">OFFSET('Caja Bar'!$A$1,$B576,+$A576*9-1)</f>
        <v>0</v>
      </c>
    </row>
    <row r="577" spans="1:5" x14ac:dyDescent="0.25">
      <c r="A577" s="26">
        <v>29</v>
      </c>
      <c r="B577" s="26">
        <v>59</v>
      </c>
      <c r="C577" s="24">
        <f t="shared" si="9"/>
        <v>44225</v>
      </c>
      <c r="D577" s="139">
        <f ca="1">OFFSET('Caja Bar'!$A$1,+$B577,+$A577*9-4)</f>
        <v>0</v>
      </c>
      <c r="E577" s="140">
        <f ca="1">OFFSET('Caja Bar'!$A$1,$B577,+$A577*9-1)</f>
        <v>0</v>
      </c>
    </row>
    <row r="578" spans="1:5" x14ac:dyDescent="0.25">
      <c r="A578" s="26">
        <v>29</v>
      </c>
      <c r="B578" s="26">
        <v>60</v>
      </c>
      <c r="C578" s="24">
        <f t="shared" si="9"/>
        <v>44225</v>
      </c>
      <c r="D578" s="139">
        <f ca="1">OFFSET('Caja Bar'!$A$1,+$B578,+$A578*9-4)</f>
        <v>0</v>
      </c>
      <c r="E578" s="140">
        <f ca="1">OFFSET('Caja Bar'!$A$1,$B578,+$A578*9-1)</f>
        <v>0</v>
      </c>
    </row>
    <row r="579" spans="1:5" x14ac:dyDescent="0.25">
      <c r="A579" s="26">
        <v>29</v>
      </c>
      <c r="B579" s="26">
        <v>61</v>
      </c>
      <c r="C579" s="24">
        <f t="shared" si="9"/>
        <v>44225</v>
      </c>
      <c r="D579" s="139">
        <f ca="1">OFFSET('Caja Bar'!$A$1,+$B579,+$A579*9-4)</f>
        <v>0</v>
      </c>
      <c r="E579" s="140">
        <f ca="1">OFFSET('Caja Bar'!$A$1,$B579,+$A579*9-1)</f>
        <v>0</v>
      </c>
    </row>
    <row r="580" spans="1:5" x14ac:dyDescent="0.25">
      <c r="A580" s="26">
        <v>29</v>
      </c>
      <c r="B580" s="26">
        <v>62</v>
      </c>
      <c r="C580" s="24">
        <f t="shared" si="9"/>
        <v>44225</v>
      </c>
      <c r="D580" s="139">
        <f ca="1">OFFSET('Caja Bar'!$A$1,+$B580,+$A580*9-4)</f>
        <v>0</v>
      </c>
      <c r="E580" s="140">
        <f ca="1">OFFSET('Caja Bar'!$A$1,$B580,+$A580*9-1)</f>
        <v>0</v>
      </c>
    </row>
    <row r="581" spans="1:5" x14ac:dyDescent="0.25">
      <c r="A581" s="26">
        <v>29</v>
      </c>
      <c r="B581" s="26">
        <v>63</v>
      </c>
      <c r="C581" s="24">
        <f t="shared" si="9"/>
        <v>44225</v>
      </c>
      <c r="D581" s="139">
        <f ca="1">OFFSET('Caja Bar'!$A$1,+$B581,+$A581*9-4)</f>
        <v>0</v>
      </c>
      <c r="E581" s="140">
        <f ca="1">OFFSET('Caja Bar'!$A$1,$B581,+$A581*9-1)</f>
        <v>0</v>
      </c>
    </row>
    <row r="582" spans="1:5" x14ac:dyDescent="0.25">
      <c r="A582" s="26">
        <v>29</v>
      </c>
      <c r="B582" s="26">
        <v>64</v>
      </c>
      <c r="C582" s="24">
        <f t="shared" si="9"/>
        <v>44225</v>
      </c>
      <c r="D582" s="139">
        <f ca="1">OFFSET('Caja Bar'!$A$1,+$B582,+$A582*9-4)</f>
        <v>0</v>
      </c>
      <c r="E582" s="140">
        <f ca="1">OFFSET('Caja Bar'!$A$1,$B582,+$A582*9-1)</f>
        <v>0</v>
      </c>
    </row>
    <row r="583" spans="1:5" x14ac:dyDescent="0.25">
      <c r="A583" s="26">
        <v>29</v>
      </c>
      <c r="B583" s="26">
        <v>65</v>
      </c>
      <c r="C583" s="24">
        <f t="shared" si="9"/>
        <v>44225</v>
      </c>
      <c r="D583" s="139">
        <f ca="1">OFFSET('Caja Bar'!$A$1,+$B583,+$A583*9-4)</f>
        <v>0</v>
      </c>
      <c r="E583" s="140">
        <f ca="1">OFFSET('Caja Bar'!$A$1,$B583,+$A583*9-1)</f>
        <v>0</v>
      </c>
    </row>
    <row r="584" spans="1:5" x14ac:dyDescent="0.25">
      <c r="A584" s="26">
        <v>30</v>
      </c>
      <c r="B584" s="26">
        <v>42</v>
      </c>
      <c r="C584" s="24">
        <f t="shared" si="9"/>
        <v>44226</v>
      </c>
      <c r="D584" s="139">
        <f ca="1">OFFSET('Caja Bar'!$A$1,+$B584,+$A584*9-4)</f>
        <v>0</v>
      </c>
      <c r="E584" s="140">
        <f ca="1">OFFSET('Caja Bar'!$A$1,$B584,+$A584*9-1)</f>
        <v>0</v>
      </c>
    </row>
    <row r="585" spans="1:5" x14ac:dyDescent="0.25">
      <c r="A585" s="26">
        <v>30</v>
      </c>
      <c r="B585" s="26">
        <v>43</v>
      </c>
      <c r="C585" s="24">
        <f t="shared" si="9"/>
        <v>44226</v>
      </c>
      <c r="D585" s="139">
        <f ca="1">OFFSET('Caja Bar'!$A$1,+$B585,+$A585*9-4)</f>
        <v>0</v>
      </c>
      <c r="E585" s="140">
        <f ca="1">OFFSET('Caja Bar'!$A$1,$B585,+$A585*9-1)</f>
        <v>0</v>
      </c>
    </row>
    <row r="586" spans="1:5" x14ac:dyDescent="0.25">
      <c r="A586" s="26">
        <v>30</v>
      </c>
      <c r="B586" s="26">
        <v>44</v>
      </c>
      <c r="C586" s="24">
        <f t="shared" si="9"/>
        <v>44226</v>
      </c>
      <c r="D586" s="139">
        <f ca="1">OFFSET('Caja Bar'!$A$1,+$B586,+$A586*9-4)</f>
        <v>0</v>
      </c>
      <c r="E586" s="140">
        <f ca="1">OFFSET('Caja Bar'!$A$1,$B586,+$A586*9-1)</f>
        <v>0</v>
      </c>
    </row>
    <row r="587" spans="1:5" x14ac:dyDescent="0.25">
      <c r="A587" s="26">
        <v>30</v>
      </c>
      <c r="B587" s="26">
        <v>45</v>
      </c>
      <c r="C587" s="24">
        <f t="shared" si="9"/>
        <v>44226</v>
      </c>
      <c r="D587" s="139">
        <f ca="1">OFFSET('Caja Bar'!$A$1,+$B587,+$A587*9-4)</f>
        <v>0</v>
      </c>
      <c r="E587" s="140">
        <f ca="1">OFFSET('Caja Bar'!$A$1,$B587,+$A587*9-1)</f>
        <v>0</v>
      </c>
    </row>
    <row r="588" spans="1:5" x14ac:dyDescent="0.25">
      <c r="A588" s="26">
        <v>30</v>
      </c>
      <c r="B588" s="26">
        <v>46</v>
      </c>
      <c r="C588" s="24">
        <f t="shared" si="9"/>
        <v>44226</v>
      </c>
      <c r="D588" s="139">
        <f ca="1">OFFSET('Caja Bar'!$A$1,+$B588,+$A588*9-4)</f>
        <v>0</v>
      </c>
      <c r="E588" s="140">
        <f ca="1">OFFSET('Caja Bar'!$A$1,$B588,+$A588*9-1)</f>
        <v>0</v>
      </c>
    </row>
    <row r="589" spans="1:5" x14ac:dyDescent="0.25">
      <c r="A589" s="26">
        <v>30</v>
      </c>
      <c r="B589" s="26">
        <v>47</v>
      </c>
      <c r="C589" s="24">
        <f t="shared" si="9"/>
        <v>44226</v>
      </c>
      <c r="D589" s="139">
        <f ca="1">OFFSET('Caja Bar'!$A$1,+$B589,+$A589*9-4)</f>
        <v>0</v>
      </c>
      <c r="E589" s="140">
        <f ca="1">OFFSET('Caja Bar'!$A$1,$B589,+$A589*9-1)</f>
        <v>0</v>
      </c>
    </row>
    <row r="590" spans="1:5" x14ac:dyDescent="0.25">
      <c r="A590" s="26">
        <v>30</v>
      </c>
      <c r="B590" s="26">
        <v>48</v>
      </c>
      <c r="C590" s="24">
        <f t="shared" si="9"/>
        <v>44226</v>
      </c>
      <c r="D590" s="139">
        <f ca="1">OFFSET('Caja Bar'!$A$1,+$B590,+$A590*9-4)</f>
        <v>0</v>
      </c>
      <c r="E590" s="140">
        <f ca="1">OFFSET('Caja Bar'!$A$1,$B590,+$A590*9-1)</f>
        <v>0</v>
      </c>
    </row>
    <row r="591" spans="1:5" x14ac:dyDescent="0.25">
      <c r="A591" s="26">
        <v>30</v>
      </c>
      <c r="B591" s="26">
        <v>49</v>
      </c>
      <c r="C591" s="24">
        <f t="shared" si="9"/>
        <v>44226</v>
      </c>
      <c r="D591" s="139">
        <f ca="1">OFFSET('Caja Bar'!$A$1,+$B591,+$A591*9-4)</f>
        <v>0</v>
      </c>
      <c r="E591" s="140">
        <f ca="1">OFFSET('Caja Bar'!$A$1,$B591,+$A591*9-1)</f>
        <v>0</v>
      </c>
    </row>
    <row r="592" spans="1:5" x14ac:dyDescent="0.25">
      <c r="A592" s="26">
        <v>30</v>
      </c>
      <c r="B592" s="26">
        <v>50</v>
      </c>
      <c r="C592" s="24">
        <f t="shared" si="9"/>
        <v>44226</v>
      </c>
      <c r="D592" s="139">
        <f ca="1">OFFSET('Caja Bar'!$A$1,+$B592,+$A592*9-4)</f>
        <v>0</v>
      </c>
      <c r="E592" s="140">
        <f ca="1">OFFSET('Caja Bar'!$A$1,$B592,+$A592*9-1)</f>
        <v>0</v>
      </c>
    </row>
    <row r="593" spans="1:5" x14ac:dyDescent="0.25">
      <c r="A593" s="26">
        <v>30</v>
      </c>
      <c r="B593" s="26">
        <v>51</v>
      </c>
      <c r="C593" s="24">
        <f t="shared" si="9"/>
        <v>44226</v>
      </c>
      <c r="D593" s="139">
        <f ca="1">OFFSET('Caja Bar'!$A$1,+$B593,+$A593*9-4)</f>
        <v>0</v>
      </c>
      <c r="E593" s="140">
        <f ca="1">OFFSET('Caja Bar'!$A$1,$B593,+$A593*9-1)</f>
        <v>0</v>
      </c>
    </row>
    <row r="594" spans="1:5" x14ac:dyDescent="0.25">
      <c r="A594" s="26">
        <v>30</v>
      </c>
      <c r="B594" s="26">
        <v>52</v>
      </c>
      <c r="C594" s="24">
        <f t="shared" si="9"/>
        <v>44226</v>
      </c>
      <c r="D594" s="139">
        <f ca="1">OFFSET('Caja Bar'!$A$1,+$B594,+$A594*9-4)</f>
        <v>0</v>
      </c>
      <c r="E594" s="140">
        <f ca="1">OFFSET('Caja Bar'!$A$1,$B594,+$A594*9-1)</f>
        <v>0</v>
      </c>
    </row>
    <row r="595" spans="1:5" x14ac:dyDescent="0.25">
      <c r="A595" s="26">
        <v>30</v>
      </c>
      <c r="B595" s="26">
        <v>53</v>
      </c>
      <c r="C595" s="24">
        <f t="shared" si="9"/>
        <v>44226</v>
      </c>
      <c r="D595" s="139">
        <f ca="1">OFFSET('Caja Bar'!$A$1,+$B595,+$A595*9-4)</f>
        <v>0</v>
      </c>
      <c r="E595" s="140">
        <f ca="1">OFFSET('Caja Bar'!$A$1,$B595,+$A595*9-1)</f>
        <v>0</v>
      </c>
    </row>
    <row r="596" spans="1:5" x14ac:dyDescent="0.25">
      <c r="A596" s="26">
        <v>30</v>
      </c>
      <c r="B596" s="26">
        <v>54</v>
      </c>
      <c r="C596" s="24">
        <f t="shared" si="9"/>
        <v>44226</v>
      </c>
      <c r="D596" s="139">
        <f ca="1">OFFSET('Caja Bar'!$A$1,+$B596,+$A596*9-4)</f>
        <v>0</v>
      </c>
      <c r="E596" s="140">
        <f ca="1">OFFSET('Caja Bar'!$A$1,$B596,+$A596*9-1)</f>
        <v>0</v>
      </c>
    </row>
    <row r="597" spans="1:5" x14ac:dyDescent="0.25">
      <c r="A597" s="26">
        <v>30</v>
      </c>
      <c r="B597" s="26">
        <v>59</v>
      </c>
      <c r="C597" s="24">
        <f t="shared" si="9"/>
        <v>44226</v>
      </c>
      <c r="D597" s="139">
        <f ca="1">OFFSET('Caja Bar'!$A$1,+$B597,+$A597*9-4)</f>
        <v>0</v>
      </c>
      <c r="E597" s="140">
        <f ca="1">OFFSET('Caja Bar'!$A$1,$B597,+$A597*9-1)</f>
        <v>0</v>
      </c>
    </row>
    <row r="598" spans="1:5" x14ac:dyDescent="0.25">
      <c r="A598" s="26">
        <v>30</v>
      </c>
      <c r="B598" s="26">
        <v>60</v>
      </c>
      <c r="C598" s="24">
        <f t="shared" si="9"/>
        <v>44226</v>
      </c>
      <c r="D598" s="139">
        <f ca="1">OFFSET('Caja Bar'!$A$1,+$B598,+$A598*9-4)</f>
        <v>0</v>
      </c>
      <c r="E598" s="140">
        <f ca="1">OFFSET('Caja Bar'!$A$1,$B598,+$A598*9-1)</f>
        <v>0</v>
      </c>
    </row>
    <row r="599" spans="1:5" x14ac:dyDescent="0.25">
      <c r="A599" s="26">
        <v>30</v>
      </c>
      <c r="B599" s="26">
        <v>61</v>
      </c>
      <c r="C599" s="24">
        <f t="shared" si="9"/>
        <v>44226</v>
      </c>
      <c r="D599" s="139">
        <f ca="1">OFFSET('Caja Bar'!$A$1,+$B599,+$A599*9-4)</f>
        <v>0</v>
      </c>
      <c r="E599" s="140">
        <f ca="1">OFFSET('Caja Bar'!$A$1,$B599,+$A599*9-1)</f>
        <v>0</v>
      </c>
    </row>
    <row r="600" spans="1:5" x14ac:dyDescent="0.25">
      <c r="A600" s="26">
        <v>30</v>
      </c>
      <c r="B600" s="26">
        <v>62</v>
      </c>
      <c r="C600" s="24">
        <f t="shared" si="9"/>
        <v>44226</v>
      </c>
      <c r="D600" s="139">
        <f ca="1">OFFSET('Caja Bar'!$A$1,+$B600,+$A600*9-4)</f>
        <v>0</v>
      </c>
      <c r="E600" s="140">
        <f ca="1">OFFSET('Caja Bar'!$A$1,$B600,+$A600*9-1)</f>
        <v>0</v>
      </c>
    </row>
    <row r="601" spans="1:5" x14ac:dyDescent="0.25">
      <c r="A601" s="26">
        <v>30</v>
      </c>
      <c r="B601" s="26">
        <v>63</v>
      </c>
      <c r="C601" s="24">
        <f t="shared" ref="C601:C623" si="10">+C581+1</f>
        <v>44226</v>
      </c>
      <c r="D601" s="139">
        <f ca="1">OFFSET('Caja Bar'!$A$1,+$B601,+$A601*9-4)</f>
        <v>0</v>
      </c>
      <c r="E601" s="140">
        <f ca="1">OFFSET('Caja Bar'!$A$1,$B601,+$A601*9-1)</f>
        <v>0</v>
      </c>
    </row>
    <row r="602" spans="1:5" x14ac:dyDescent="0.25">
      <c r="A602" s="26">
        <v>30</v>
      </c>
      <c r="B602" s="26">
        <v>64</v>
      </c>
      <c r="C602" s="24">
        <f t="shared" si="10"/>
        <v>44226</v>
      </c>
      <c r="D602" s="139">
        <f ca="1">OFFSET('Caja Bar'!$A$1,+$B602,+$A602*9-4)</f>
        <v>0</v>
      </c>
      <c r="E602" s="140">
        <f ca="1">OFFSET('Caja Bar'!$A$1,$B602,+$A602*9-1)</f>
        <v>0</v>
      </c>
    </row>
    <row r="603" spans="1:5" x14ac:dyDescent="0.25">
      <c r="A603" s="26">
        <v>30</v>
      </c>
      <c r="B603" s="26">
        <v>65</v>
      </c>
      <c r="C603" s="24">
        <f t="shared" si="10"/>
        <v>44226</v>
      </c>
      <c r="D603" s="139">
        <f ca="1">OFFSET('Caja Bar'!$A$1,+$B603,+$A603*9-4)</f>
        <v>0</v>
      </c>
      <c r="E603" s="140">
        <f ca="1">OFFSET('Caja Bar'!$A$1,$B603,+$A603*9-1)</f>
        <v>0</v>
      </c>
    </row>
    <row r="604" spans="1:5" x14ac:dyDescent="0.25">
      <c r="A604" s="26">
        <v>31</v>
      </c>
      <c r="B604" s="26">
        <v>42</v>
      </c>
      <c r="C604" s="24">
        <f t="shared" si="10"/>
        <v>44227</v>
      </c>
      <c r="D604" s="139">
        <f ca="1">OFFSET('Caja Bar'!$A$1,+$B604,+$A604*9-4)</f>
        <v>0</v>
      </c>
      <c r="E604" s="140">
        <f ca="1">OFFSET('Caja Bar'!$A$1,$B604,+$A604*9-1)</f>
        <v>0</v>
      </c>
    </row>
    <row r="605" spans="1:5" x14ac:dyDescent="0.25">
      <c r="A605" s="26">
        <v>31</v>
      </c>
      <c r="B605" s="26">
        <v>43</v>
      </c>
      <c r="C605" s="24">
        <f t="shared" si="10"/>
        <v>44227</v>
      </c>
      <c r="D605" s="139">
        <f ca="1">OFFSET('Caja Bar'!$A$1,+$B605,+$A605*9-4)</f>
        <v>0</v>
      </c>
      <c r="E605" s="140">
        <f ca="1">OFFSET('Caja Bar'!$A$1,$B605,+$A605*9-1)</f>
        <v>0</v>
      </c>
    </row>
    <row r="606" spans="1:5" x14ac:dyDescent="0.25">
      <c r="A606" s="26">
        <v>31</v>
      </c>
      <c r="B606" s="26">
        <v>44</v>
      </c>
      <c r="C606" s="24">
        <f t="shared" si="10"/>
        <v>44227</v>
      </c>
      <c r="D606" s="139">
        <f ca="1">OFFSET('Caja Bar'!$A$1,+$B606,+$A606*9-4)</f>
        <v>0</v>
      </c>
      <c r="E606" s="140">
        <f ca="1">OFFSET('Caja Bar'!$A$1,$B606,+$A606*9-1)</f>
        <v>0</v>
      </c>
    </row>
    <row r="607" spans="1:5" x14ac:dyDescent="0.25">
      <c r="A607" s="26">
        <v>31</v>
      </c>
      <c r="B607" s="26">
        <v>45</v>
      </c>
      <c r="C607" s="24">
        <f t="shared" si="10"/>
        <v>44227</v>
      </c>
      <c r="D607" s="139">
        <f ca="1">OFFSET('Caja Bar'!$A$1,+$B607,+$A607*9-4)</f>
        <v>0</v>
      </c>
      <c r="E607" s="140">
        <f ca="1">OFFSET('Caja Bar'!$A$1,$B607,+$A607*9-1)</f>
        <v>0</v>
      </c>
    </row>
    <row r="608" spans="1:5" x14ac:dyDescent="0.25">
      <c r="A608" s="26">
        <v>31</v>
      </c>
      <c r="B608" s="26">
        <v>46</v>
      </c>
      <c r="C608" s="24">
        <f t="shared" si="10"/>
        <v>44227</v>
      </c>
      <c r="D608" s="139">
        <f ca="1">OFFSET('Caja Bar'!$A$1,+$B608,+$A608*9-4)</f>
        <v>0</v>
      </c>
      <c r="E608" s="140">
        <f ca="1">OFFSET('Caja Bar'!$A$1,$B608,+$A608*9-1)</f>
        <v>0</v>
      </c>
    </row>
    <row r="609" spans="1:5" x14ac:dyDescent="0.25">
      <c r="A609" s="26">
        <v>31</v>
      </c>
      <c r="B609" s="26">
        <v>47</v>
      </c>
      <c r="C609" s="24">
        <f t="shared" si="10"/>
        <v>44227</v>
      </c>
      <c r="D609" s="139">
        <f ca="1">OFFSET('Caja Bar'!$A$1,+$B609,+$A609*9-4)</f>
        <v>0</v>
      </c>
      <c r="E609" s="140">
        <f ca="1">OFFSET('Caja Bar'!$A$1,$B609,+$A609*9-1)</f>
        <v>0</v>
      </c>
    </row>
    <row r="610" spans="1:5" x14ac:dyDescent="0.25">
      <c r="A610" s="26">
        <v>31</v>
      </c>
      <c r="B610" s="26">
        <v>48</v>
      </c>
      <c r="C610" s="24">
        <f t="shared" si="10"/>
        <v>44227</v>
      </c>
      <c r="D610" s="139">
        <f ca="1">OFFSET('Caja Bar'!$A$1,+$B610,+$A610*9-4)</f>
        <v>0</v>
      </c>
      <c r="E610" s="140">
        <f ca="1">OFFSET('Caja Bar'!$A$1,$B610,+$A610*9-1)</f>
        <v>0</v>
      </c>
    </row>
    <row r="611" spans="1:5" x14ac:dyDescent="0.25">
      <c r="A611" s="26">
        <v>31</v>
      </c>
      <c r="B611" s="26">
        <v>49</v>
      </c>
      <c r="C611" s="24">
        <f t="shared" si="10"/>
        <v>44227</v>
      </c>
      <c r="D611" s="139">
        <f ca="1">OFFSET('Caja Bar'!$A$1,+$B611,+$A611*9-4)</f>
        <v>0</v>
      </c>
      <c r="E611" s="140">
        <f ca="1">OFFSET('Caja Bar'!$A$1,$B611,+$A611*9-1)</f>
        <v>0</v>
      </c>
    </row>
    <row r="612" spans="1:5" x14ac:dyDescent="0.25">
      <c r="A612" s="26">
        <v>31</v>
      </c>
      <c r="B612" s="26">
        <v>50</v>
      </c>
      <c r="C612" s="24">
        <f t="shared" si="10"/>
        <v>44227</v>
      </c>
      <c r="D612" s="139">
        <f ca="1">OFFSET('Caja Bar'!$A$1,+$B612,+$A612*9-4)</f>
        <v>0</v>
      </c>
      <c r="E612" s="140">
        <f ca="1">OFFSET('Caja Bar'!$A$1,$B612,+$A612*9-1)</f>
        <v>0</v>
      </c>
    </row>
    <row r="613" spans="1:5" x14ac:dyDescent="0.25">
      <c r="A613" s="26">
        <v>31</v>
      </c>
      <c r="B613" s="26">
        <v>51</v>
      </c>
      <c r="C613" s="24">
        <f t="shared" si="10"/>
        <v>44227</v>
      </c>
      <c r="D613" s="139">
        <f ca="1">OFFSET('Caja Bar'!$A$1,+$B613,+$A613*9-4)</f>
        <v>0</v>
      </c>
      <c r="E613" s="140">
        <f ca="1">OFFSET('Caja Bar'!$A$1,$B613,+$A613*9-1)</f>
        <v>0</v>
      </c>
    </row>
    <row r="614" spans="1:5" x14ac:dyDescent="0.25">
      <c r="A614" s="26">
        <v>31</v>
      </c>
      <c r="B614" s="26">
        <v>52</v>
      </c>
      <c r="C614" s="24">
        <f t="shared" si="10"/>
        <v>44227</v>
      </c>
      <c r="D614" s="139">
        <f ca="1">OFFSET('Caja Bar'!$A$1,+$B614,+$A614*9-4)</f>
        <v>0</v>
      </c>
      <c r="E614" s="140">
        <f ca="1">OFFSET('Caja Bar'!$A$1,$B614,+$A614*9-1)</f>
        <v>0</v>
      </c>
    </row>
    <row r="615" spans="1:5" x14ac:dyDescent="0.25">
      <c r="A615" s="26">
        <v>31</v>
      </c>
      <c r="B615" s="26">
        <v>53</v>
      </c>
      <c r="C615" s="24">
        <f t="shared" si="10"/>
        <v>44227</v>
      </c>
      <c r="D615" s="139">
        <f ca="1">OFFSET('Caja Bar'!$A$1,+$B615,+$A615*9-4)</f>
        <v>0</v>
      </c>
      <c r="E615" s="140">
        <f ca="1">OFFSET('Caja Bar'!$A$1,$B615,+$A615*9-1)</f>
        <v>0</v>
      </c>
    </row>
    <row r="616" spans="1:5" x14ac:dyDescent="0.25">
      <c r="A616" s="26">
        <v>31</v>
      </c>
      <c r="B616" s="26">
        <v>54</v>
      </c>
      <c r="C616" s="24">
        <f t="shared" si="10"/>
        <v>44227</v>
      </c>
      <c r="D616" s="139">
        <f ca="1">OFFSET('Caja Bar'!$A$1,+$B616,+$A616*9-4)</f>
        <v>0</v>
      </c>
      <c r="E616" s="140">
        <f ca="1">OFFSET('Caja Bar'!$A$1,$B616,+$A616*9-1)</f>
        <v>0</v>
      </c>
    </row>
    <row r="617" spans="1:5" x14ac:dyDescent="0.25">
      <c r="A617" s="26">
        <v>31</v>
      </c>
      <c r="B617" s="26">
        <v>59</v>
      </c>
      <c r="C617" s="24">
        <f t="shared" si="10"/>
        <v>44227</v>
      </c>
      <c r="D617" s="139">
        <f ca="1">OFFSET('Caja Bar'!$A$1,+$B617,+$A617*9-4)</f>
        <v>0</v>
      </c>
      <c r="E617" s="140">
        <f ca="1">OFFSET('Caja Bar'!$A$1,$B617,+$A617*9-1)</f>
        <v>0</v>
      </c>
    </row>
    <row r="618" spans="1:5" x14ac:dyDescent="0.25">
      <c r="A618" s="26">
        <v>31</v>
      </c>
      <c r="B618" s="26">
        <v>60</v>
      </c>
      <c r="C618" s="24">
        <f t="shared" si="10"/>
        <v>44227</v>
      </c>
      <c r="D618" s="139">
        <f ca="1">OFFSET('Caja Bar'!$A$1,+$B618,+$A618*9-4)</f>
        <v>0</v>
      </c>
      <c r="E618" s="140">
        <f ca="1">OFFSET('Caja Bar'!$A$1,$B618,+$A618*9-1)</f>
        <v>0</v>
      </c>
    </row>
    <row r="619" spans="1:5" x14ac:dyDescent="0.25">
      <c r="A619" s="26">
        <v>31</v>
      </c>
      <c r="B619" s="26">
        <v>61</v>
      </c>
      <c r="C619" s="24">
        <f t="shared" si="10"/>
        <v>44227</v>
      </c>
      <c r="D619" s="139">
        <f ca="1">OFFSET('Caja Bar'!$A$1,+$B619,+$A619*9-4)</f>
        <v>0</v>
      </c>
      <c r="E619" s="140">
        <f ca="1">OFFSET('Caja Bar'!$A$1,$B619,+$A619*9-1)</f>
        <v>0</v>
      </c>
    </row>
    <row r="620" spans="1:5" x14ac:dyDescent="0.25">
      <c r="A620" s="26">
        <v>31</v>
      </c>
      <c r="B620" s="26">
        <v>62</v>
      </c>
      <c r="C620" s="24">
        <f t="shared" si="10"/>
        <v>44227</v>
      </c>
      <c r="D620" s="139">
        <f ca="1">OFFSET('Caja Bar'!$A$1,+$B620,+$A620*9-4)</f>
        <v>0</v>
      </c>
      <c r="E620" s="140">
        <f ca="1">OFFSET('Caja Bar'!$A$1,$B620,+$A620*9-1)</f>
        <v>0</v>
      </c>
    </row>
    <row r="621" spans="1:5" x14ac:dyDescent="0.25">
      <c r="A621" s="26">
        <v>31</v>
      </c>
      <c r="B621" s="26">
        <v>63</v>
      </c>
      <c r="C621" s="24">
        <f t="shared" si="10"/>
        <v>44227</v>
      </c>
      <c r="D621" s="139">
        <f ca="1">OFFSET('Caja Bar'!$A$1,+$B621,+$A621*9-4)</f>
        <v>0</v>
      </c>
      <c r="E621" s="140">
        <f ca="1">OFFSET('Caja Bar'!$A$1,$B621,+$A621*9-1)</f>
        <v>0</v>
      </c>
    </row>
    <row r="622" spans="1:5" x14ac:dyDescent="0.25">
      <c r="A622" s="26">
        <v>31</v>
      </c>
      <c r="B622" s="26">
        <v>64</v>
      </c>
      <c r="C622" s="24">
        <f t="shared" si="10"/>
        <v>44227</v>
      </c>
      <c r="D622" s="139">
        <f ca="1">OFFSET('Caja Bar'!$A$1,+$B622,+$A622*9-4)</f>
        <v>0</v>
      </c>
      <c r="E622" s="140">
        <f ca="1">OFFSET('Caja Bar'!$A$1,$B622,+$A622*9-1)</f>
        <v>0</v>
      </c>
    </row>
    <row r="623" spans="1:5" x14ac:dyDescent="0.25">
      <c r="A623" s="26">
        <v>31</v>
      </c>
      <c r="B623" s="26">
        <v>65</v>
      </c>
      <c r="C623" s="24">
        <f t="shared" si="10"/>
        <v>44227</v>
      </c>
      <c r="D623" s="139">
        <f ca="1">OFFSET('Caja Bar'!$A$1,+$B623,+$A623*9-4)</f>
        <v>0</v>
      </c>
      <c r="E623" s="140">
        <f ca="1">OFFSET('Caja Bar'!$A$1,$B623,+$A623*9-1)</f>
        <v>0</v>
      </c>
    </row>
  </sheetData>
  <sheetProtection password="B709" sheet="1" objects="1" scenarios="1" sort="0" autoFilter="0"/>
  <autoFilter ref="A3:E62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Caja Bar</vt:lpstr>
      <vt:lpstr>Cta Cte</vt:lpstr>
      <vt:lpstr>Vencimientos</vt:lpstr>
      <vt:lpstr>TZ 1</vt:lpstr>
      <vt:lpstr>TZ 2</vt:lpstr>
      <vt:lpstr>N Cred</vt:lpstr>
      <vt:lpstr>Dep B</vt:lpstr>
      <vt:lpstr>TARJETAS</vt:lpstr>
      <vt:lpstr>GASTOS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2020-04-27T17:55:34Z</dcterms:created>
  <dcterms:modified xsi:type="dcterms:W3CDTF">2020-07-24T19:03:16Z</dcterms:modified>
</cp:coreProperties>
</file>