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istics" sheetId="1" r:id="rId3"/>
    <sheet state="visible" name="graphs" sheetId="2" r:id="rId4"/>
  </sheets>
  <definedNames/>
  <calcPr/>
</workbook>
</file>

<file path=xl/sharedStrings.xml><?xml version="1.0" encoding="utf-8"?>
<sst xmlns="http://schemas.openxmlformats.org/spreadsheetml/2006/main" count="23" uniqueCount="17">
  <si>
    <t>Congruent</t>
  </si>
  <si>
    <t>Incongruent</t>
  </si>
  <si>
    <t>X_d</t>
  </si>
  <si>
    <t>congruent</t>
  </si>
  <si>
    <t>t_critical (alpha =.05 e n=24)</t>
  </si>
  <si>
    <t>mean</t>
  </si>
  <si>
    <t>median</t>
  </si>
  <si>
    <t>n</t>
  </si>
  <si>
    <t>variance</t>
  </si>
  <si>
    <t>df</t>
  </si>
  <si>
    <t>SD</t>
  </si>
  <si>
    <t>t_statistic</t>
  </si>
  <si>
    <t>incongruent</t>
  </si>
  <si>
    <t>Cohens d</t>
  </si>
  <si>
    <t>r^2</t>
  </si>
  <si>
    <t>CI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</si>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</sst>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statistics!$A$1:$A$25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085997"/>
        <c:axId val="80501697"/>
      </c:scatterChart>
      <c:valAx>
        <c:axId val="10950859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0501697"/>
      </c:valAx>
      <c:valAx>
        <c:axId val="80501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09508599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statistics!$B$1:$B$25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095051"/>
        <c:axId val="689490645"/>
      </c:scatterChart>
      <c:valAx>
        <c:axId val="15740950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89490645"/>
      </c:valAx>
      <c:valAx>
        <c:axId val="689490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574095051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Congruent and Incongruent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statistics!$A$1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statistics!$A$2:$A$25</c:f>
            </c:numRef>
          </c:val>
          <c:smooth val="0"/>
        </c:ser>
        <c:ser>
          <c:idx val="1"/>
          <c:order val="1"/>
          <c:tx>
            <c:strRef>
              <c:f>statistics!$B$1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statistics!$B$2:$B$25</c:f>
            </c:numRef>
          </c:val>
          <c:smooth val="0"/>
        </c:ser>
        <c:axId val="2094004364"/>
        <c:axId val="832765077"/>
      </c:lineChart>
      <c:catAx>
        <c:axId val="209400436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832765077"/>
      </c:catAx>
      <c:valAx>
        <c:axId val="832765077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94004364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28575</xdr:colOff>
      <xdr:row>36</xdr:row>
      <xdr:rowOff>180975</xdr:rowOff>
    </xdr:from>
    <xdr:to>
      <xdr:col>5</xdr:col>
      <xdr:colOff>933450</xdr:colOff>
      <xdr:row>54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123825</xdr:colOff>
      <xdr:row>36</xdr:row>
      <xdr:rowOff>200025</xdr:rowOff>
    </xdr:from>
    <xdr:to>
      <xdr:col>12</xdr:col>
      <xdr:colOff>66675</xdr:colOff>
      <xdr:row>54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0</xdr:colOff>
      <xdr:row>18</xdr:row>
      <xdr:rowOff>66675</xdr:rowOff>
    </xdr:from>
    <xdr:to>
      <xdr:col>5</xdr:col>
      <xdr:colOff>904875</xdr:colOff>
      <xdr:row>36</xdr:row>
      <xdr:rowOff>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E1" s="3" t="s">
        <v>3</v>
      </c>
      <c r="I1" s="2" t="s">
        <v>4</v>
      </c>
      <c r="J1" s="2">
        <v>1.714</v>
      </c>
    </row>
    <row r="2">
      <c r="A2" s="4">
        <v>12.079</v>
      </c>
      <c r="B2" s="4">
        <v>19.278</v>
      </c>
      <c r="C2">
        <f t="shared" ref="C2:C25" si="1">B2-A2</f>
        <v>7.199</v>
      </c>
      <c r="E2" s="2" t="s">
        <v>5</v>
      </c>
      <c r="F2">
        <f>AVERAGE(A2:A25)</f>
        <v>14.051125</v>
      </c>
    </row>
    <row r="3">
      <c r="A3" s="4">
        <v>16.791</v>
      </c>
      <c r="B3" s="4">
        <v>18.741</v>
      </c>
      <c r="C3">
        <f t="shared" si="1"/>
        <v>1.95</v>
      </c>
      <c r="E3" s="2" t="s">
        <v>6</v>
      </c>
      <c r="F3">
        <f>MEDIAN(A2:A25)</f>
        <v>14.3565</v>
      </c>
      <c r="I3" s="2" t="s">
        <v>7</v>
      </c>
      <c r="J3" s="2">
        <f>counta(A2:A25)</f>
        <v>24</v>
      </c>
    </row>
    <row r="4">
      <c r="A4" s="4">
        <v>9.564</v>
      </c>
      <c r="B4" s="4">
        <v>21.214</v>
      </c>
      <c r="C4">
        <f t="shared" si="1"/>
        <v>11.65</v>
      </c>
      <c r="E4" s="2" t="s">
        <v>8</v>
      </c>
      <c r="F4">
        <f>VAR(A2:A25)</f>
        <v>12.66902907</v>
      </c>
      <c r="I4" s="2" t="s">
        <v>9</v>
      </c>
      <c r="J4" s="2">
        <v>23.0</v>
      </c>
    </row>
    <row r="5">
      <c r="A5" s="4">
        <v>8.63</v>
      </c>
      <c r="B5" s="4">
        <v>15.687</v>
      </c>
      <c r="C5">
        <f t="shared" si="1"/>
        <v>7.057</v>
      </c>
      <c r="E5" s="2" t="s">
        <v>10</v>
      </c>
      <c r="F5">
        <f>STDEV(A2:A25)</f>
        <v>3.559357958</v>
      </c>
    </row>
    <row r="6">
      <c r="A6" s="4">
        <v>14.669</v>
      </c>
      <c r="B6" s="4">
        <v>22.803</v>
      </c>
      <c r="C6">
        <f t="shared" si="1"/>
        <v>8.134</v>
      </c>
      <c r="I6" s="2" t="s">
        <v>11</v>
      </c>
      <c r="J6">
        <f>F14/(F15/SQRT(J3))</f>
        <v>8.020706944</v>
      </c>
    </row>
    <row r="7">
      <c r="A7" s="4">
        <v>12.238</v>
      </c>
      <c r="B7" s="4">
        <v>20.878</v>
      </c>
      <c r="C7">
        <f t="shared" si="1"/>
        <v>8.64</v>
      </c>
      <c r="E7" s="3" t="s">
        <v>12</v>
      </c>
      <c r="I7" s="2" t="s">
        <v>13</v>
      </c>
      <c r="J7">
        <f>F14/F15</f>
        <v>1.637219949</v>
      </c>
    </row>
    <row r="8">
      <c r="A8" s="4">
        <v>14.692</v>
      </c>
      <c r="B8" s="4">
        <v>24.572</v>
      </c>
      <c r="C8">
        <f t="shared" si="1"/>
        <v>9.88</v>
      </c>
      <c r="E8" s="2" t="s">
        <v>5</v>
      </c>
      <c r="F8">
        <f>AVERAGE(B2:B25)</f>
        <v>22.01591667</v>
      </c>
      <c r="I8" s="2" t="s">
        <v>14</v>
      </c>
      <c r="J8">
        <f>J6^2/(J6^2+J4)</f>
        <v>0.7366364161</v>
      </c>
    </row>
    <row r="9">
      <c r="A9" s="4">
        <v>8.987</v>
      </c>
      <c r="B9" s="4">
        <v>17.394</v>
      </c>
      <c r="C9">
        <f t="shared" si="1"/>
        <v>8.407</v>
      </c>
      <c r="E9" s="2" t="s">
        <v>6</v>
      </c>
      <c r="F9">
        <f>MEDIAN(B2:B25)</f>
        <v>21.0175</v>
      </c>
      <c r="I9" s="2"/>
    </row>
    <row r="10">
      <c r="A10" s="4">
        <v>9.401</v>
      </c>
      <c r="B10" s="4">
        <v>20.762</v>
      </c>
      <c r="C10">
        <f t="shared" si="1"/>
        <v>11.361</v>
      </c>
      <c r="E10" s="2" t="s">
        <v>8</v>
      </c>
      <c r="F10">
        <f>VAR(B2:B25)</f>
        <v>23.01175704</v>
      </c>
      <c r="I10" s="2" t="s">
        <v>15</v>
      </c>
    </row>
    <row r="11">
      <c r="A11" s="4">
        <v>14.48</v>
      </c>
      <c r="B11" s="4">
        <v>26.282</v>
      </c>
      <c r="C11">
        <f t="shared" si="1"/>
        <v>11.802</v>
      </c>
      <c r="E11" s="2" t="s">
        <v>10</v>
      </c>
      <c r="F11">
        <f>STDEV(B2:B25)</f>
        <v>4.797057122</v>
      </c>
      <c r="I11">
        <f>F14-J1*(F15/SQRT(J3))</f>
        <v>6.262740587</v>
      </c>
      <c r="J11">
        <f>F14+J1*(F15/SQRT(J3))</f>
        <v>9.666842747</v>
      </c>
    </row>
    <row r="12">
      <c r="A12" s="4">
        <v>22.328</v>
      </c>
      <c r="B12" s="4">
        <v>24.524</v>
      </c>
      <c r="C12">
        <f t="shared" si="1"/>
        <v>2.196</v>
      </c>
    </row>
    <row r="13">
      <c r="A13" s="4">
        <v>15.298</v>
      </c>
      <c r="B13" s="4">
        <v>18.644</v>
      </c>
      <c r="C13">
        <f t="shared" si="1"/>
        <v>3.346</v>
      </c>
      <c r="E13" s="3" t="s">
        <v>16</v>
      </c>
    </row>
    <row r="14">
      <c r="A14" s="4">
        <v>15.073</v>
      </c>
      <c r="B14" s="4">
        <v>17.51</v>
      </c>
      <c r="C14">
        <f t="shared" si="1"/>
        <v>2.437</v>
      </c>
      <c r="E14" s="2" t="s">
        <v>5</v>
      </c>
      <c r="F14">
        <f>AVERAGE(C2:C25)</f>
        <v>7.964791667</v>
      </c>
    </row>
    <row r="15">
      <c r="A15" s="4">
        <v>16.929</v>
      </c>
      <c r="B15" s="4">
        <v>20.33</v>
      </c>
      <c r="C15">
        <f t="shared" si="1"/>
        <v>3.401</v>
      </c>
      <c r="E15" s="2" t="s">
        <v>10</v>
      </c>
      <c r="F15">
        <f>STDEV(C2:C25)</f>
        <v>4.86482691</v>
      </c>
    </row>
    <row r="16">
      <c r="A16" s="4">
        <v>18.2</v>
      </c>
      <c r="B16" s="4">
        <v>35.255</v>
      </c>
      <c r="C16">
        <f t="shared" si="1"/>
        <v>17.055</v>
      </c>
    </row>
    <row r="17">
      <c r="A17" s="4">
        <v>12.13</v>
      </c>
      <c r="B17" s="4">
        <v>22.158</v>
      </c>
      <c r="C17">
        <f t="shared" si="1"/>
        <v>10.028</v>
      </c>
    </row>
    <row r="18">
      <c r="A18" s="4">
        <v>18.495</v>
      </c>
      <c r="B18" s="4">
        <v>25.139</v>
      </c>
      <c r="C18">
        <f t="shared" si="1"/>
        <v>6.644</v>
      </c>
    </row>
    <row r="19">
      <c r="A19" s="4">
        <v>10.639</v>
      </c>
      <c r="B19" s="4">
        <v>20.429</v>
      </c>
      <c r="C19">
        <f t="shared" si="1"/>
        <v>9.79</v>
      </c>
    </row>
    <row r="20">
      <c r="A20" s="4">
        <v>11.344</v>
      </c>
      <c r="B20" s="4">
        <v>17.425</v>
      </c>
      <c r="C20">
        <f t="shared" si="1"/>
        <v>6.081</v>
      </c>
    </row>
    <row r="21">
      <c r="A21" s="4">
        <v>12.369</v>
      </c>
      <c r="B21" s="4">
        <v>34.288</v>
      </c>
      <c r="C21">
        <f t="shared" si="1"/>
        <v>21.919</v>
      </c>
    </row>
    <row r="22">
      <c r="A22" s="4">
        <v>12.944</v>
      </c>
      <c r="B22" s="4">
        <v>23.894</v>
      </c>
      <c r="C22">
        <f t="shared" si="1"/>
        <v>10.95</v>
      </c>
    </row>
    <row r="23">
      <c r="A23" s="4">
        <v>14.233</v>
      </c>
      <c r="B23" s="4">
        <v>17.96</v>
      </c>
      <c r="C23">
        <f t="shared" si="1"/>
        <v>3.727</v>
      </c>
    </row>
    <row r="24">
      <c r="A24" s="4">
        <v>19.71</v>
      </c>
      <c r="B24" s="4">
        <v>22.058</v>
      </c>
      <c r="C24">
        <f t="shared" si="1"/>
        <v>2.348</v>
      </c>
    </row>
    <row r="25">
      <c r="A25" s="4">
        <v>16.004</v>
      </c>
      <c r="B25" s="4">
        <v>21.157</v>
      </c>
      <c r="C25">
        <f t="shared" si="1"/>
        <v>5.153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