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1CB586DF-DBDB-4D7C-9733-C3461E5DDF3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Planilha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C43" i="1"/>
  <c r="C44" i="1"/>
  <c r="C45" i="1"/>
  <c r="C46" i="1"/>
  <c r="C47" i="1"/>
  <c r="C42" i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" i="2"/>
  <c r="D43" i="1"/>
  <c r="D44" i="1"/>
  <c r="D45" i="1"/>
  <c r="D46" i="1"/>
  <c r="D47" i="1"/>
  <c r="D42" i="1"/>
  <c r="D48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26" i="1"/>
  <c r="D26" i="1" s="1"/>
  <c r="D21" i="1"/>
  <c r="D22" i="1" s="1"/>
</calcChain>
</file>

<file path=xl/sharedStrings.xml><?xml version="1.0" encoding="utf-8"?>
<sst xmlns="http://schemas.openxmlformats.org/spreadsheetml/2006/main" count="74" uniqueCount="39">
  <si>
    <t>Configurações</t>
  </si>
  <si>
    <t>Salário</t>
  </si>
  <si>
    <t>Rendimento Carteira</t>
  </si>
  <si>
    <t>Sugestão de Investimento (15%)</t>
  </si>
  <si>
    <t>INVESTIMENTO MENSAL</t>
  </si>
  <si>
    <t>Quanto devo investir?</t>
  </si>
  <si>
    <t>Por quantos anos?</t>
  </si>
  <si>
    <t>Taxa de rendimento mensal?</t>
  </si>
  <si>
    <t>Patrimônio acumulado?</t>
  </si>
  <si>
    <t>Dividendos mensais?</t>
  </si>
  <si>
    <t>Cenários</t>
  </si>
  <si>
    <t>Dividendos</t>
  </si>
  <si>
    <t>Por quantos 1 ano?</t>
  </si>
  <si>
    <t>Por quantos 2 anos?</t>
  </si>
  <si>
    <t>Por quantos 3 anos?</t>
  </si>
  <si>
    <t>Por quantos 4 anos?</t>
  </si>
  <si>
    <t>Por quantos 5 anos?</t>
  </si>
  <si>
    <t>Por quantos 10 anos?</t>
  </si>
  <si>
    <t>Por quantos 15 anos?</t>
  </si>
  <si>
    <t>Por quantos 20 anos?</t>
  </si>
  <si>
    <t>Por quantos 25 anos?</t>
  </si>
  <si>
    <t>Por quantos 30 anos?</t>
  </si>
  <si>
    <t>Perfil</t>
  </si>
  <si>
    <t>Conservador</t>
  </si>
  <si>
    <t>VALOR A SER INVESTIDO POR MÊS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</si>
  <si>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</si>
  <si>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</si>
  <si>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</si>
  <si>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</si>
  <si>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</si>
  <si>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</si>
  <si>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</si>
  <si>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</si>
  <si>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</t>
  </si>
  <si>
    <t>CHAVE</t>
  </si>
  <si>
    <t>PERFIL</t>
  </si>
  <si>
    <t>%</t>
  </si>
  <si>
    <t>Moderado</t>
  </si>
  <si>
    <t>Agressivo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</si>
</sst>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0">
    <font>
      <sz val="11"/>
      <color theme="1"/>
      <name val="Aptos Narrow"/>
      <family val="2"/>
      <scheme val="minor"/>
    </font>
    <font>
      <sz val="11"/>
      <color rgb="FF9C5700"/>
      <name val="Calibri"/>
      <scheme val="minor"/>
    </font>
    <font>
      <b/>
      <sz val="20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theme="0" tint="-0.14999847407452621"/>
      </left>
      <right style="medium">
        <color rgb="FF000000"/>
      </right>
      <top/>
      <bottom style="thin">
        <color theme="0" tint="-0.14999847407452621"/>
      </bottom>
      <diagonal/>
    </border>
    <border>
      <left style="medium">
        <color rgb="FF000000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rgb="FF000000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rgb="FF000000"/>
      </left>
      <right style="thin">
        <color theme="0" tint="-0.14999847407452621"/>
      </right>
      <top style="thin">
        <color theme="0" tint="-0.14999847407452621"/>
      </top>
      <bottom style="medium">
        <color rgb="FF000000"/>
      </bottom>
      <diagonal/>
    </border>
    <border>
      <left style="thin">
        <color theme="0" tint="-0.14999847407452621"/>
      </left>
      <right style="medium">
        <color rgb="FF000000"/>
      </right>
      <top style="thin">
        <color theme="0" tint="-0.14999847407452621"/>
      </top>
      <bottom style="medium">
        <color rgb="FF00000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rgb="FF000000"/>
      </left>
      <right style="thin">
        <color theme="0" tint="-0.14999847407452621"/>
      </right>
      <top style="medium">
        <color rgb="FF000000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rgb="FF000000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rgb="FF000000"/>
      </right>
      <top style="medium">
        <color rgb="FF000000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medium">
        <color rgb="FF000000"/>
      </right>
      <top style="thin">
        <color theme="0" tint="-0.14999847407452621"/>
      </top>
      <bottom style="medium">
        <color rgb="FF000000"/>
      </bottom>
      <diagonal/>
    </border>
    <border>
      <left style="medium">
        <color rgb="FF000000"/>
      </left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/>
      <bottom style="medium">
        <color theme="0" tint="-0.14999847407452621"/>
      </bottom>
      <diagonal/>
    </border>
    <border>
      <left style="medium">
        <color rgb="FF000000"/>
      </left>
      <right style="medium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  <border>
      <left style="medium">
        <color rgb="FF000000"/>
      </left>
      <right style="medium">
        <color theme="0" tint="-0.14999847407452621"/>
      </right>
      <top style="medium">
        <color theme="0" tint="-0.14999847407452621"/>
      </top>
      <bottom style="medium">
        <color rgb="FF000000"/>
      </bottom>
      <diagonal/>
    </border>
    <border>
      <left style="medium">
        <color theme="0" tint="-0.14999847407452621"/>
      </left>
      <right style="thin">
        <color theme="0" tint="-0.14999847407452621"/>
      </right>
      <top style="medium">
        <color theme="0" tint="-0.14999847407452621"/>
      </top>
      <bottom style="medium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/>
    </xf>
    <xf numFmtId="10" fontId="3" fillId="0" borderId="5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4" borderId="5" xfId="0" applyNumberFormat="1" applyFont="1" applyFill="1" applyBorder="1" applyAlignment="1">
      <alignment horizontal="center"/>
    </xf>
    <xf numFmtId="164" fontId="3" fillId="4" borderId="7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4" fillId="3" borderId="11" xfId="0" applyFont="1" applyFill="1" applyBorder="1" applyAlignment="1">
      <alignment horizontal="center" vertical="center"/>
    </xf>
    <xf numFmtId="0" fontId="5" fillId="0" borderId="0" xfId="0" applyFont="1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/>
    <xf numFmtId="164" fontId="0" fillId="0" borderId="14" xfId="0" applyNumberFormat="1" applyBorder="1" applyAlignment="1">
      <alignment horizontal="center"/>
    </xf>
    <xf numFmtId="9" fontId="0" fillId="0" borderId="14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3" fillId="7" borderId="8" xfId="0" applyNumberFormat="1" applyFont="1" applyFill="1" applyBorder="1" applyAlignment="1">
      <alignment horizontal="center"/>
    </xf>
    <xf numFmtId="164" fontId="3" fillId="7" borderId="12" xfId="0" applyNumberFormat="1" applyFont="1" applyFill="1" applyBorder="1" applyAlignment="1">
      <alignment horizontal="center"/>
    </xf>
    <xf numFmtId="164" fontId="3" fillId="7" borderId="5" xfId="0" applyNumberFormat="1" applyFont="1" applyFill="1" applyBorder="1" applyAlignment="1">
      <alignment horizontal="center"/>
    </xf>
    <xf numFmtId="164" fontId="3" fillId="7" borderId="7" xfId="0" applyNumberFormat="1" applyFont="1" applyFill="1" applyBorder="1" applyAlignment="1">
      <alignment horizontal="center"/>
    </xf>
    <xf numFmtId="0" fontId="7" fillId="7" borderId="4" xfId="0" applyFont="1" applyFill="1" applyBorder="1" applyAlignment="1">
      <alignment horizontal="left" vertical="center" indent="3"/>
    </xf>
    <xf numFmtId="0" fontId="7" fillId="7" borderId="6" xfId="0" applyFont="1" applyFill="1" applyBorder="1" applyAlignment="1">
      <alignment horizontal="left" vertical="center" indent="3"/>
    </xf>
    <xf numFmtId="0" fontId="1" fillId="2" borderId="0" xfId="1"/>
    <xf numFmtId="0" fontId="1" fillId="2" borderId="0" xfId="1" applyAlignment="1">
      <alignment horizontal="center"/>
    </xf>
    <xf numFmtId="0" fontId="9" fillId="7" borderId="0" xfId="0" applyFont="1" applyFill="1" applyAlignment="1">
      <alignment wrapText="1"/>
    </xf>
    <xf numFmtId="164" fontId="0" fillId="7" borderId="0" xfId="0" applyNumberFormat="1" applyFill="1" applyAlignment="1">
      <alignment horizontal="center"/>
    </xf>
    <xf numFmtId="0" fontId="0" fillId="7" borderId="0" xfId="0" applyFill="1"/>
    <xf numFmtId="0" fontId="0" fillId="6" borderId="0" xfId="0" applyFill="1"/>
    <xf numFmtId="0" fontId="3" fillId="6" borderId="0" xfId="0" applyFont="1" applyFill="1" applyAlignment="1">
      <alignment horizontal="center"/>
    </xf>
    <xf numFmtId="164" fontId="3" fillId="6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9" fontId="0" fillId="0" borderId="0" xfId="0" applyNumberFormat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left" vertical="center" indent="3"/>
    </xf>
    <xf numFmtId="0" fontId="7" fillId="7" borderId="17" xfId="0" applyFont="1" applyFill="1" applyBorder="1" applyAlignment="1">
      <alignment horizontal="left" vertical="center" indent="3"/>
    </xf>
    <xf numFmtId="0" fontId="7" fillId="7" borderId="18" xfId="0" applyFont="1" applyFill="1" applyBorder="1" applyAlignment="1">
      <alignment horizontal="left" vertical="center" indent="3"/>
    </xf>
    <xf numFmtId="0" fontId="7" fillId="7" borderId="19" xfId="0" applyFont="1" applyFill="1" applyBorder="1" applyAlignment="1">
      <alignment horizontal="left" vertical="center" indent="3"/>
    </xf>
    <xf numFmtId="0" fontId="8" fillId="7" borderId="18" xfId="0" applyFont="1" applyFill="1" applyBorder="1" applyAlignment="1">
      <alignment horizontal="left" vertical="center" indent="3"/>
    </xf>
    <xf numFmtId="0" fontId="8" fillId="7" borderId="19" xfId="0" applyFont="1" applyFill="1" applyBorder="1" applyAlignment="1">
      <alignment horizontal="left" vertical="center" indent="3"/>
    </xf>
    <xf numFmtId="0" fontId="8" fillId="7" borderId="20" xfId="0" applyFont="1" applyFill="1" applyBorder="1" applyAlignment="1">
      <alignment horizontal="left" vertical="center" indent="3"/>
    </xf>
    <xf numFmtId="0" fontId="8" fillId="7" borderId="21" xfId="0" applyFont="1" applyFill="1" applyBorder="1" applyAlignment="1">
      <alignment horizontal="left" vertical="center" indent="3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left" vertical="center" indent="3"/>
    </xf>
    <xf numFmtId="0" fontId="7" fillId="7" borderId="8" xfId="0" applyFont="1" applyFill="1" applyBorder="1" applyAlignment="1">
      <alignment horizontal="left" vertical="center" indent="3"/>
    </xf>
    <xf numFmtId="0" fontId="7" fillId="7" borderId="4" xfId="0" applyFont="1" applyFill="1" applyBorder="1" applyAlignment="1">
      <alignment horizontal="left" vertical="center" wrapText="1" indent="3"/>
    </xf>
    <xf numFmtId="0" fontId="7" fillId="7" borderId="8" xfId="0" applyFont="1" applyFill="1" applyBorder="1" applyAlignment="1">
      <alignment horizontal="left" vertical="center" wrapText="1" indent="3"/>
    </xf>
    <xf numFmtId="0" fontId="7" fillId="7" borderId="6" xfId="0" applyFont="1" applyFill="1" applyBorder="1" applyAlignment="1">
      <alignment horizontal="left" vertical="center" wrapText="1" indent="3"/>
    </xf>
    <xf numFmtId="0" fontId="7" fillId="7" borderId="12" xfId="0" applyFont="1" applyFill="1" applyBorder="1" applyAlignment="1">
      <alignment horizontal="left" vertical="center" wrapText="1" indent="3"/>
    </xf>
  </cellXfs>
  <cellStyles count="2">
    <cellStyle name="Neutro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ln w="25400"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FEB-4606-9295-FF3719948BB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FEB-4606-9295-FF3719948BB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FEB-4606-9295-FF3719948BB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FEB-4606-9295-FF3719948BB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FEB-4606-9295-FF3719948BB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FEB-4606-9295-FF3719948BB8}"/>
              </c:ext>
            </c:extLst>
          </c:dPt>
          <c:cat>
            <c:strRef>
              <c:f>Sheet1!$B$42:$B$47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</c:v>
                </c:pt>
              </c:strCache>
            </c:strRef>
          </c:cat>
          <c:val>
            <c:numRef>
              <c:f>Sheet1!$C$42:$C$47</c:f>
              <c:numCache>
                <c:formatCode>0%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26-4F53-976B-59AABB18D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0</xdr:rowOff>
    </xdr:from>
    <xdr:to>
      <xdr:col>4</xdr:col>
      <xdr:colOff>0</xdr:colOff>
      <xdr:row>9</xdr:row>
      <xdr:rowOff>161925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72197DE-E664-A96B-6D38-D6FC234E7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0"/>
          <a:ext cx="6972300" cy="1876425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48</xdr:row>
      <xdr:rowOff>114300</xdr:rowOff>
    </xdr:from>
    <xdr:to>
      <xdr:col>3</xdr:col>
      <xdr:colOff>838200</xdr:colOff>
      <xdr:row>68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4DBFAAE-DFF6-8FEF-41A8-6932024CC3C6}"/>
            </a:ext>
            <a:ext uri="{147F2762-F138-4A5C-976F-8EAC2B608ADB}">
              <a16:predDERef xmlns:a16="http://schemas.microsoft.com/office/drawing/2014/main" pred="{272197DE-E664-A96B-6D38-D6FC234E78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2:D48"/>
  <sheetViews>
    <sheetView showGridLines="0" tabSelected="1" topLeftCell="A32" workbookViewId="0">
      <selection activeCell="C40" sqref="C40"/>
    </sheetView>
  </sheetViews>
  <sheetFormatPr defaultColWidth="9.140625" defaultRowHeight="15"/>
  <cols>
    <col min="1" max="1" width="5.5703125" customWidth="1"/>
    <col min="2" max="2" width="70.42578125" customWidth="1"/>
    <col min="3" max="3" width="19" customWidth="1"/>
    <col min="4" max="4" width="13.7109375" bestFit="1" customWidth="1"/>
    <col min="5" max="5" width="18" customWidth="1"/>
    <col min="13" max="13" width="9.140625" bestFit="1" customWidth="1"/>
  </cols>
  <sheetData>
    <row r="12" spans="2:4" ht="24">
      <c r="B12" s="45" t="s">
        <v>0</v>
      </c>
      <c r="C12" s="46"/>
      <c r="D12" s="47"/>
    </row>
    <row r="13" spans="2:4" ht="15" customHeight="1">
      <c r="B13" s="48" t="s">
        <v>1</v>
      </c>
      <c r="C13" s="49"/>
      <c r="D13" s="13">
        <v>3000</v>
      </c>
    </row>
    <row r="14" spans="2:4" ht="15" customHeight="1">
      <c r="B14" s="50" t="s">
        <v>2</v>
      </c>
      <c r="C14" s="51"/>
      <c r="D14" s="14">
        <v>0.01</v>
      </c>
    </row>
    <row r="15" spans="2:4" ht="15" customHeight="1">
      <c r="B15" s="52" t="s">
        <v>3</v>
      </c>
      <c r="C15" s="53"/>
      <c r="D15" s="15">
        <f>D13*0.15</f>
        <v>450</v>
      </c>
    </row>
    <row r="17" spans="1:4" s="11" customFormat="1" ht="39.75" customHeight="1">
      <c r="B17" s="32" t="s">
        <v>4</v>
      </c>
      <c r="C17" s="33"/>
      <c r="D17" s="34"/>
    </row>
    <row r="18" spans="1:4" ht="15" customHeight="1">
      <c r="B18" s="35" t="s">
        <v>5</v>
      </c>
      <c r="C18" s="36"/>
      <c r="D18" s="4">
        <v>450</v>
      </c>
    </row>
    <row r="19" spans="1:4" ht="15.75" customHeight="1">
      <c r="B19" s="37" t="s">
        <v>6</v>
      </c>
      <c r="C19" s="38"/>
      <c r="D19" s="2">
        <v>5</v>
      </c>
    </row>
    <row r="20" spans="1:4" ht="18.75" customHeight="1">
      <c r="B20" s="37" t="s">
        <v>7</v>
      </c>
      <c r="C20" s="38"/>
      <c r="D20" s="3">
        <v>1.0789999999999999E-2</v>
      </c>
    </row>
    <row r="21" spans="1:4" ht="15" customHeight="1">
      <c r="B21" s="39" t="s">
        <v>8</v>
      </c>
      <c r="C21" s="40"/>
      <c r="D21" s="5">
        <f>FV(D20,D19*12,D18)*(-1)</f>
        <v>37699.61129931944</v>
      </c>
    </row>
    <row r="22" spans="1:4" ht="15" customHeight="1">
      <c r="B22" s="41" t="s">
        <v>9</v>
      </c>
      <c r="C22" s="42"/>
      <c r="D22" s="6">
        <f>D21*D20</f>
        <v>406.77880591965675</v>
      </c>
    </row>
    <row r="23" spans="1:4">
      <c r="D23" s="12"/>
    </row>
    <row r="25" spans="1:4" ht="26.25">
      <c r="B25" s="43" t="s">
        <v>10</v>
      </c>
      <c r="C25" s="44"/>
      <c r="D25" s="8" t="s">
        <v>11</v>
      </c>
    </row>
    <row r="26" spans="1:4" ht="15.75">
      <c r="A26" s="9">
        <v>1</v>
      </c>
      <c r="B26" s="20" t="s">
        <v>12</v>
      </c>
      <c r="C26" s="16">
        <f>FV($D$20,$A26*12,$D$18)*(-1)</f>
        <v>5732.2737002504518</v>
      </c>
      <c r="D26" s="18">
        <f>$D$20*$C26</f>
        <v>61.851233225702373</v>
      </c>
    </row>
    <row r="27" spans="1:4" ht="15.75">
      <c r="A27" s="9">
        <v>2</v>
      </c>
      <c r="B27" s="20" t="s">
        <v>13</v>
      </c>
      <c r="C27" s="16">
        <f>FV($D$20,$A27*12,$D$18)*(-1)</f>
        <v>12252.432283940348</v>
      </c>
      <c r="D27" s="18">
        <f>$D$20*$C27</f>
        <v>132.20374434371635</v>
      </c>
    </row>
    <row r="28" spans="1:4" ht="15.75">
      <c r="A28" s="9">
        <v>3</v>
      </c>
      <c r="B28" s="20" t="s">
        <v>14</v>
      </c>
      <c r="C28" s="16">
        <f>FV($D$20,$A28*12,$D$18)*(-1)</f>
        <v>19668.768310359948</v>
      </c>
      <c r="D28" s="18">
        <f>$D$20*$C28</f>
        <v>212.22601006878384</v>
      </c>
    </row>
    <row r="29" spans="1:4" ht="15.75">
      <c r="A29" s="9">
        <v>4</v>
      </c>
      <c r="B29" s="20" t="s">
        <v>15</v>
      </c>
      <c r="C29" s="16">
        <f>FV($D$20,$A29*12,$D$18)*(-1)</f>
        <v>28104.45884622457</v>
      </c>
      <c r="D29" s="18">
        <f>$D$20*$C29</f>
        <v>303.2471109507631</v>
      </c>
    </row>
    <row r="30" spans="1:4" ht="15.75">
      <c r="A30" s="9">
        <v>5</v>
      </c>
      <c r="B30" s="20" t="s">
        <v>16</v>
      </c>
      <c r="C30" s="16">
        <f>FV($D$20,$A30*12,$D$18)*(-1)</f>
        <v>37699.61129931944</v>
      </c>
      <c r="D30" s="18">
        <f>$D$20*$C30</f>
        <v>406.77880591965675</v>
      </c>
    </row>
    <row r="31" spans="1:4" ht="15.75">
      <c r="A31" s="9">
        <v>10</v>
      </c>
      <c r="B31" s="20" t="s">
        <v>17</v>
      </c>
      <c r="C31" s="16">
        <f>FV($D$20,$A31*12,$D$18)*(-1)</f>
        <v>109477.89563857749</v>
      </c>
      <c r="D31" s="18">
        <f>$D$20*$C31</f>
        <v>1181.2664939402512</v>
      </c>
    </row>
    <row r="32" spans="1:4" ht="15.75">
      <c r="A32" s="9">
        <v>15</v>
      </c>
      <c r="B32" s="20" t="s">
        <v>18</v>
      </c>
      <c r="C32" s="16">
        <f>FV($D$20,$A32*12,$D$18)*(-1)</f>
        <v>246140.36841002441</v>
      </c>
      <c r="D32" s="18">
        <f>$D$20*$C32</f>
        <v>2655.8545751441634</v>
      </c>
    </row>
    <row r="33" spans="1:4" ht="15.75">
      <c r="A33" s="9">
        <v>20</v>
      </c>
      <c r="B33" s="20" t="s">
        <v>19</v>
      </c>
      <c r="C33" s="16">
        <f>FV($D$20,$A33*12,$D$18)*(-1)</f>
        <v>506339.28004368627</v>
      </c>
      <c r="D33" s="18">
        <f>$D$20*$C33</f>
        <v>5463.4008316713744</v>
      </c>
    </row>
    <row r="34" spans="1:4" ht="15.75">
      <c r="A34" s="9">
        <v>25</v>
      </c>
      <c r="B34" s="20" t="s">
        <v>20</v>
      </c>
      <c r="C34" s="16">
        <f>FV($D$20,$A34*12,$D$18)*(-1)</f>
        <v>1001745.7529572045</v>
      </c>
      <c r="D34" s="18">
        <f>$D$20*$C34</f>
        <v>10808.836674408236</v>
      </c>
    </row>
    <row r="35" spans="1:4" ht="15.75">
      <c r="A35" s="9">
        <v>30</v>
      </c>
      <c r="B35" s="21" t="s">
        <v>21</v>
      </c>
      <c r="C35" s="17">
        <f>FV($D$20,$A35*12,$D$18)*(-1)</f>
        <v>1944976.3447521215</v>
      </c>
      <c r="D35" s="19">
        <f>$D$20*$C35</f>
        <v>20986.294759875389</v>
      </c>
    </row>
    <row r="38" spans="1:4">
      <c r="B38" s="22" t="s">
        <v>22</v>
      </c>
      <c r="C38" s="23" t="s">
        <v>23</v>
      </c>
      <c r="D38" s="22"/>
    </row>
    <row r="39" spans="1:4">
      <c r="B39" s="24" t="s">
        <v>24</v>
      </c>
      <c r="C39" s="25">
        <v>450</v>
      </c>
      <c r="D39" s="26"/>
    </row>
    <row r="41" spans="1:4">
      <c r="B41" s="28" t="s">
        <v>25</v>
      </c>
      <c r="C41" s="28" t="s">
        <v>26</v>
      </c>
      <c r="D41" s="28" t="s">
        <v>27</v>
      </c>
    </row>
    <row r="42" spans="1:4" ht="17.25" customHeight="1">
      <c r="B42" s="1" t="s">
        <v>28</v>
      </c>
      <c r="C42" s="31">
        <f>VLOOKUP($C$38&amp;"-"&amp;B42,Planilha1!A2:D19,4,FALSE)</f>
        <v>0.3</v>
      </c>
      <c r="D42" s="7">
        <f>C42*$C$39</f>
        <v>135</v>
      </c>
    </row>
    <row r="43" spans="1:4">
      <c r="B43" s="1" t="s">
        <v>29</v>
      </c>
      <c r="C43" s="31">
        <f>VLOOKUP($C$38&amp;"-"&amp;B43,Planilha1!A3:D20,4,FALSE)</f>
        <v>0.5</v>
      </c>
      <c r="D43" s="7">
        <f t="shared" ref="D43:D47" si="0">C43*$C$39</f>
        <v>225</v>
      </c>
    </row>
    <row r="44" spans="1:4">
      <c r="B44" s="1" t="s">
        <v>30</v>
      </c>
      <c r="C44" s="31">
        <f>VLOOKUP($C$38&amp;"-"&amp;B44,Planilha1!A4:D21,4,FALSE)</f>
        <v>0.1</v>
      </c>
      <c r="D44" s="7">
        <f t="shared" si="0"/>
        <v>45</v>
      </c>
    </row>
    <row r="45" spans="1:4">
      <c r="B45" s="1" t="s">
        <v>31</v>
      </c>
      <c r="C45" s="31">
        <f>VLOOKUP($C$38&amp;"-"&amp;B45,Planilha1!A5:D22,4,FALSE)</f>
        <v>0.1</v>
      </c>
      <c r="D45" s="7">
        <f t="shared" si="0"/>
        <v>45</v>
      </c>
    </row>
    <row r="46" spans="1:4">
      <c r="B46" s="1" t="s">
        <v>32</v>
      </c>
      <c r="C46" s="31">
        <f>VLOOKUP($C$38&amp;"-"&amp;B46,Planilha1!A6:D23,4,FALSE)</f>
        <v>0</v>
      </c>
      <c r="D46" s="7">
        <f t="shared" si="0"/>
        <v>0</v>
      </c>
    </row>
    <row r="47" spans="1:4">
      <c r="B47" s="1" t="s">
        <v>33</v>
      </c>
      <c r="C47" s="31">
        <f>VLOOKUP($C$38&amp;"-"&amp;B47,Planilha1!A7:D24,4,FALSE)</f>
        <v>0</v>
      </c>
      <c r="D47" s="7">
        <f t="shared" si="0"/>
        <v>0</v>
      </c>
    </row>
    <row r="48" spans="1:4">
      <c r="B48" s="27"/>
      <c r="C48" s="27"/>
      <c r="D48" s="29">
        <f>SUM(D42:D47)</f>
        <v>450</v>
      </c>
    </row>
  </sheetData>
  <mergeCells count="11">
    <mergeCell ref="B22:C22"/>
    <mergeCell ref="B25:C25"/>
    <mergeCell ref="B12:D12"/>
    <mergeCell ref="B13:C13"/>
    <mergeCell ref="B14:C14"/>
    <mergeCell ref="B15:C15"/>
    <mergeCell ref="B17:D17"/>
    <mergeCell ref="B18:C18"/>
    <mergeCell ref="B19:C19"/>
    <mergeCell ref="B20:C20"/>
    <mergeCell ref="B21:C21"/>
  </mergeCells>
  <dataValidations count="1">
    <dataValidation type="list" allowBlank="1" showInputMessage="1" showErrorMessage="1" sqref="C38" xr:uid="{60AB6A0B-1876-453B-BE68-1746F5D65F9C}">
      <formula1>"Conservador, Moderado, Agressivo"</formula1>
    </dataValidation>
  </dataValidation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2FFBE-2966-4190-BC27-71FCB8A525EF}">
  <dimension ref="A1:D19"/>
  <sheetViews>
    <sheetView topLeftCell="A3" workbookViewId="0">
      <selection activeCell="K10" sqref="K10"/>
    </sheetView>
  </sheetViews>
  <sheetFormatPr defaultRowHeight="15"/>
  <cols>
    <col min="1" max="1" width="30.140625" bestFit="1" customWidth="1"/>
    <col min="2" max="2" width="11.85546875" style="1" bestFit="1" customWidth="1"/>
    <col min="3" max="3" width="18.42578125" style="1" bestFit="1" customWidth="1"/>
  </cols>
  <sheetData>
    <row r="1" spans="1:4">
      <c r="A1" s="30" t="s">
        <v>34</v>
      </c>
      <c r="B1" s="30" t="s">
        <v>35</v>
      </c>
      <c r="C1" s="30" t="s">
        <v>25</v>
      </c>
      <c r="D1" s="30" t="s">
        <v>36</v>
      </c>
    </row>
    <row r="2" spans="1:4">
      <c r="A2" t="str">
        <f>B2&amp;"-"&amp;C2</f>
        <v>Conservador-PAPEL</v>
      </c>
      <c r="B2" s="1" t="s">
        <v>23</v>
      </c>
      <c r="C2" s="1" t="s">
        <v>28</v>
      </c>
      <c r="D2" s="10">
        <v>0.3</v>
      </c>
    </row>
    <row r="3" spans="1:4">
      <c r="A3" t="str">
        <f t="shared" ref="A3:A19" si="0">B3&amp;"-"&amp;C3</f>
        <v>Conservador-TIJOLO</v>
      </c>
      <c r="B3" s="1" t="s">
        <v>23</v>
      </c>
      <c r="C3" s="1" t="s">
        <v>29</v>
      </c>
      <c r="D3" s="10">
        <v>0.5</v>
      </c>
    </row>
    <row r="4" spans="1:4">
      <c r="A4" t="str">
        <f t="shared" si="0"/>
        <v>Conservador-HÍBRIDOS</v>
      </c>
      <c r="B4" s="1" t="s">
        <v>23</v>
      </c>
      <c r="C4" s="1" t="s">
        <v>30</v>
      </c>
      <c r="D4" s="10">
        <v>0.1</v>
      </c>
    </row>
    <row r="5" spans="1:4">
      <c r="A5" t="str">
        <f t="shared" si="0"/>
        <v>Conservador-FOFs</v>
      </c>
      <c r="B5" s="1" t="s">
        <v>23</v>
      </c>
      <c r="C5" s="1" t="s">
        <v>31</v>
      </c>
      <c r="D5" s="10">
        <v>0.1</v>
      </c>
    </row>
    <row r="6" spans="1:4">
      <c r="A6" t="str">
        <f t="shared" si="0"/>
        <v>Conservador-DESENVOLVIMENTO</v>
      </c>
      <c r="B6" s="1" t="s">
        <v>23</v>
      </c>
      <c r="C6" s="1" t="s">
        <v>32</v>
      </c>
      <c r="D6" s="10">
        <v>0</v>
      </c>
    </row>
    <row r="7" spans="1:4">
      <c r="A7" t="str">
        <f t="shared" si="0"/>
        <v>Conservador-HOTELARIA</v>
      </c>
      <c r="B7" s="1" t="s">
        <v>23</v>
      </c>
      <c r="C7" s="1" t="s">
        <v>33</v>
      </c>
      <c r="D7" s="10">
        <v>0</v>
      </c>
    </row>
    <row r="8" spans="1:4">
      <c r="A8" t="str">
        <f t="shared" si="0"/>
        <v>Moderado-PAPEL</v>
      </c>
      <c r="B8" s="1" t="s">
        <v>37</v>
      </c>
      <c r="C8" s="1" t="s">
        <v>28</v>
      </c>
      <c r="D8" s="10">
        <v>0.32</v>
      </c>
    </row>
    <row r="9" spans="1:4">
      <c r="A9" t="str">
        <f t="shared" si="0"/>
        <v>Moderado-TIJOLO</v>
      </c>
      <c r="B9" s="1" t="s">
        <v>37</v>
      </c>
      <c r="C9" s="1" t="s">
        <v>29</v>
      </c>
      <c r="D9" s="10">
        <v>0.35</v>
      </c>
    </row>
    <row r="10" spans="1:4">
      <c r="A10" t="str">
        <f t="shared" si="0"/>
        <v>Moderado-HÍBRIDOS</v>
      </c>
      <c r="B10" s="1" t="s">
        <v>37</v>
      </c>
      <c r="C10" s="1" t="s">
        <v>30</v>
      </c>
      <c r="D10" s="10">
        <v>0.08</v>
      </c>
    </row>
    <row r="11" spans="1:4">
      <c r="A11" t="str">
        <f t="shared" si="0"/>
        <v>Moderado-FOFs</v>
      </c>
      <c r="B11" s="1" t="s">
        <v>37</v>
      </c>
      <c r="C11" s="1" t="s">
        <v>31</v>
      </c>
      <c r="D11" s="10">
        <v>0.05</v>
      </c>
    </row>
    <row r="12" spans="1:4">
      <c r="A12" t="str">
        <f t="shared" si="0"/>
        <v>Moderado-DESENVOLVIMENTO</v>
      </c>
      <c r="B12" s="1" t="s">
        <v>37</v>
      </c>
      <c r="C12" s="1" t="s">
        <v>32</v>
      </c>
      <c r="D12" s="10">
        <v>0.1</v>
      </c>
    </row>
    <row r="13" spans="1:4">
      <c r="A13" t="str">
        <f t="shared" si="0"/>
        <v>Moderado-HOTELARIA</v>
      </c>
      <c r="B13" s="1" t="s">
        <v>37</v>
      </c>
      <c r="C13" s="1" t="s">
        <v>33</v>
      </c>
      <c r="D13" s="10">
        <v>0.1</v>
      </c>
    </row>
    <row r="14" spans="1:4">
      <c r="A14" t="str">
        <f t="shared" si="0"/>
        <v>Agressivo-PAPEL</v>
      </c>
      <c r="B14" s="1" t="s">
        <v>38</v>
      </c>
      <c r="C14" s="1" t="s">
        <v>28</v>
      </c>
      <c r="D14" s="10">
        <v>0.5</v>
      </c>
    </row>
    <row r="15" spans="1:4">
      <c r="A15" t="str">
        <f t="shared" si="0"/>
        <v>Agressivo-TIJOLO</v>
      </c>
      <c r="B15" s="1" t="s">
        <v>38</v>
      </c>
      <c r="C15" s="1" t="s">
        <v>29</v>
      </c>
      <c r="D15" s="10">
        <v>0.1</v>
      </c>
    </row>
    <row r="16" spans="1:4">
      <c r="A16" t="str">
        <f t="shared" si="0"/>
        <v>Agressivo-HÍBRIDOS</v>
      </c>
      <c r="B16" s="1" t="s">
        <v>38</v>
      </c>
      <c r="C16" s="1" t="s">
        <v>30</v>
      </c>
      <c r="D16" s="10">
        <v>0.05</v>
      </c>
    </row>
    <row r="17" spans="1:4">
      <c r="A17" t="str">
        <f t="shared" si="0"/>
        <v>Agressivo-FOFs</v>
      </c>
      <c r="B17" s="1" t="s">
        <v>38</v>
      </c>
      <c r="C17" s="1" t="s">
        <v>31</v>
      </c>
      <c r="D17" s="10">
        <v>0.05</v>
      </c>
    </row>
    <row r="18" spans="1:4">
      <c r="A18" t="str">
        <f t="shared" si="0"/>
        <v>Agressivo-DESENVOLVIMENTO</v>
      </c>
      <c r="B18" s="1" t="s">
        <v>38</v>
      </c>
      <c r="C18" s="1" t="s">
        <v>32</v>
      </c>
      <c r="D18" s="10">
        <v>0.2</v>
      </c>
    </row>
    <row r="19" spans="1:4">
      <c r="A19" t="str">
        <f t="shared" si="0"/>
        <v>Agressivo-HOTELARIA</v>
      </c>
      <c r="B19" s="1" t="s">
        <v>38</v>
      </c>
      <c r="C19" s="1" t="s">
        <v>33</v>
      </c>
      <c r="D19" s="10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2025-06-03T19:41:11Z</dcterms:created>
  <dcterms:modified xsi:type="dcterms:W3CDTF">2025-06-04T17:29:02Z</dcterms:modified>
  <cp:category/>
  <cp:contentStatus/>
</cp:coreProperties>
</file>