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data\"/>
    </mc:Choice>
  </mc:AlternateContent>
  <xr:revisionPtr revIDLastSave="0" documentId="13_ncr:1_{9804835F-B252-4D1E-B7AF-74222312F9A9}" xr6:coauthVersionLast="44" xr6:coauthVersionMax="44" xr10:uidLastSave="{00000000-0000-0000-0000-000000000000}"/>
  <bookViews>
    <workbookView xWindow="-16320" yWindow="-6150" windowWidth="16440" windowHeight="28440" activeTab="2" xr2:uid="{00000000-000D-0000-FFFF-FFFF00000000}"/>
  </bookViews>
  <sheets>
    <sheet name="Wearable Inertial Sensors for E" sheetId="1" r:id="rId1"/>
    <sheet name="data_question" sheetId="2" r:id="rId2"/>
    <sheet name="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3" l="1"/>
  <c r="B27" i="3"/>
  <c r="B25" i="3"/>
  <c r="B24" i="3"/>
  <c r="B23" i="3"/>
  <c r="B22" i="3"/>
  <c r="B26" i="3"/>
  <c r="C23" i="3"/>
  <c r="C22" i="3"/>
  <c r="H5" i="3" l="1" a="1"/>
  <c r="H5" i="3" s="1"/>
  <c r="N7" i="3" a="1"/>
  <c r="N7" i="3" s="1"/>
  <c r="F3" i="3" a="1"/>
  <c r="F3" i="3" s="1"/>
  <c r="O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4" i="3" a="1"/>
  <c r="F4" i="3" s="1"/>
  <c r="O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F5" i="3" a="1"/>
  <c r="F5" i="3" s="1"/>
  <c r="O5" i="3" s="1"/>
  <c r="G5" i="3" a="1"/>
  <c r="G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F6" i="3" a="1"/>
  <c r="F6" i="3" s="1"/>
  <c r="O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F7" i="3" a="1"/>
  <c r="F7" i="3" s="1"/>
  <c r="O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O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F9" i="3" a="1"/>
  <c r="F9" i="3" s="1"/>
  <c r="O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F10" i="3" a="1"/>
  <c r="F10" i="3" s="1"/>
  <c r="O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F11" i="3" a="1"/>
  <c r="F11" i="3" s="1"/>
  <c r="O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F12" i="3" a="1"/>
  <c r="F12" i="3" s="1"/>
  <c r="O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F13" i="3" a="1"/>
  <c r="F13" i="3" s="1"/>
  <c r="O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F14" i="3" a="1"/>
  <c r="F14" i="3" s="1"/>
  <c r="O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F15" i="3" a="1"/>
  <c r="F15" i="3" s="1"/>
  <c r="O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F16" i="3" a="1"/>
  <c r="F16" i="3" s="1"/>
  <c r="O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F17" i="3" a="1"/>
  <c r="F17" i="3" s="1"/>
  <c r="O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F18" i="3" a="1"/>
  <c r="F18" i="3" s="1"/>
  <c r="O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F19" i="3" a="1"/>
  <c r="F19" i="3" s="1"/>
  <c r="O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4" i="3" a="1"/>
  <c r="E4" i="3" s="1"/>
  <c r="P4" i="3" s="1"/>
  <c r="Q4" i="3" s="1"/>
  <c r="E5" i="3" a="1"/>
  <c r="E5" i="3" s="1"/>
  <c r="P5" i="3" s="1"/>
  <c r="Q5" i="3" s="1"/>
  <c r="E6" i="3" a="1"/>
  <c r="E6" i="3" s="1"/>
  <c r="P6" i="3" s="1"/>
  <c r="E7" i="3" a="1"/>
  <c r="E7" i="3" s="1"/>
  <c r="P7" i="3" s="1"/>
  <c r="E8" i="3" a="1"/>
  <c r="E8" i="3" s="1"/>
  <c r="P8" i="3" s="1"/>
  <c r="Q8" i="3" s="1"/>
  <c r="E9" i="3" a="1"/>
  <c r="E9" i="3" s="1"/>
  <c r="P9" i="3" s="1"/>
  <c r="Q9" i="3" s="1"/>
  <c r="E10" i="3" a="1"/>
  <c r="E10" i="3" s="1"/>
  <c r="P10" i="3" s="1"/>
  <c r="E11" i="3" a="1"/>
  <c r="E11" i="3" s="1"/>
  <c r="P11" i="3" s="1"/>
  <c r="Q11" i="3" s="1"/>
  <c r="E12" i="3" a="1"/>
  <c r="E12" i="3" s="1"/>
  <c r="P12" i="3" s="1"/>
  <c r="Q12" i="3" s="1"/>
  <c r="E13" i="3" a="1"/>
  <c r="E13" i="3" s="1"/>
  <c r="P13" i="3" s="1"/>
  <c r="Q13" i="3" s="1"/>
  <c r="E14" i="3" a="1"/>
  <c r="E14" i="3" s="1"/>
  <c r="P14" i="3" s="1"/>
  <c r="Q14" i="3" s="1"/>
  <c r="E15" i="3" a="1"/>
  <c r="E15" i="3" s="1"/>
  <c r="P15" i="3" s="1"/>
  <c r="E16" i="3" a="1"/>
  <c r="E16" i="3" s="1"/>
  <c r="P16" i="3" s="1"/>
  <c r="Q16" i="3" s="1"/>
  <c r="E17" i="3" a="1"/>
  <c r="E17" i="3" s="1"/>
  <c r="P17" i="3" s="1"/>
  <c r="Q17" i="3" s="1"/>
  <c r="E18" i="3" a="1"/>
  <c r="E18" i="3" s="1"/>
  <c r="P18" i="3" s="1"/>
  <c r="E19" i="3" a="1"/>
  <c r="E19" i="3" s="1"/>
  <c r="P19" i="3" s="1"/>
  <c r="Q19" i="3" s="1"/>
  <c r="E3" i="3" a="1"/>
  <c r="E3" i="3" s="1"/>
  <c r="P3" i="3" s="1"/>
  <c r="Q7" i="3" l="1"/>
  <c r="Q18" i="3"/>
  <c r="Q6" i="3"/>
  <c r="Q10" i="3"/>
  <c r="Q3" i="3"/>
  <c r="Q15" i="3"/>
  <c r="Q22" i="3" l="1"/>
  <c r="Q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<sst xmlns="http://schemas.openxmlformats.org/spreadsheetml/2006/main" count="714" uniqueCount="137">
  <si>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</si>
  <si>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</si>
  <si>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</si>
  <si>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</si>
  <si>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</si>
  <si>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</si>
  <si>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</si>
  <si>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</si>
  <si>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</si>
  <si>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</si>
  <si>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</si>
  <si>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</si>
  <si>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</si>
  <si>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</si>
  <si>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</si>
  <si>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</si>
  <si>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</si>
  <si>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</t>
  </si>
  <si>
    <t>Q15</t>
  </si>
  <si>
    <t>Q17</t>
  </si>
  <si>
    <t>Q19</t>
  </si>
  <si>
    <t>Q10</t>
  </si>
  <si>
    <t>Q5</t>
  </si>
  <si>
    <t>Q11</t>
  </si>
  <si>
    <t>Q12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</si>
  <si>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</si>
  <si>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</si>
  <si>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</si>
  <si>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</si>
  <si>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</si>
  <si>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</si>
  <si>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</si>
  <si>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</si>
  <si>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</si>
  <si>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</si>
  <si>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</si>
  <si>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</si>
  <si>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</si>
  <si>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</si>
  <si>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</si>
  <si>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</si>
  <si>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</si>
  <si>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subject ID you selected for yourself</t>
  </si>
  <si>
    <t>Please select your age group</t>
  </si>
  <si>
    <t>Please specify your gender</t>
  </si>
  <si>
    <t>Please specify your dominant hand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</si>
  <si>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</si>
  <si>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</si>
  <si>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</si>
  <si>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</si>
  <si>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</si>
  <si>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</si>
  <si>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</si>
  <si>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</si>
  <si>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</si>
  <si>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</si>
  <si>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</si>
  <si>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</si>
  <si>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</si>
  <si>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</si>
  <si>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</si>
  <si>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</si>
  <si>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</si>
  <si>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</si>
  <si>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</si>
  <si>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</si>
  <si>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</si>
  <si>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</si>
  <si>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</si>
  <si>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</si>
  <si>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</si>
  <si>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</si>
  <si>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</si>
  <si>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{"ImportId":"QID97_TEXT"}</t>
  </si>
  <si>
    <t>{"ImportId":"QID102"}</t>
  </si>
  <si>
    <t>{"ImportId":"QID103"}</t>
  </si>
  <si>
    <t>{"ImportId":"QID104"}</t>
  </si>
  <si>
    <t>{"ImportId":"QID98"}</t>
  </si>
  <si>
    <t>{"ImportId":"QID172807697"}</t>
  </si>
  <si>
    <t>{"ImportId":"QID172807701"}</t>
  </si>
  <si>
    <t>{"ImportId":"QID172807686"}</t>
  </si>
  <si>
    <t>{"ImportId":"QID172807685"}</t>
  </si>
  <si>
    <t>{"ImportId":"QID100"}</t>
  </si>
  <si>
    <t>{"ImportId":"QID92"}</t>
  </si>
  <si>
    <t>{"ImportId":"QID93"}</t>
  </si>
  <si>
    <t>{"ImportId":"QID94"}</t>
  </si>
  <si>
    <t>{"ImportId":"QID99"}</t>
  </si>
  <si>
    <t>216.165.95.171</t>
  </si>
  <si>
    <t>R_DAB8u6usMVU4lQR</t>
  </si>
  <si>
    <t>anonymous</t>
  </si>
  <si>
    <t>EN</t>
  </si>
  <si>
    <t>25-34</t>
  </si>
  <si>
    <t>Male</t>
  </si>
  <si>
    <t>Right</t>
  </si>
  <si>
    <t>Somewhat agree</t>
  </si>
  <si>
    <t>Strongly disagree</t>
  </si>
  <si>
    <t>Strongly agree</t>
  </si>
  <si>
    <t>216.165.95.177</t>
  </si>
  <si>
    <t>R_3R3JCjt16egDAmK</t>
  </si>
  <si>
    <t>35-44</t>
  </si>
  <si>
    <t>Female</t>
  </si>
  <si>
    <t>Left</t>
  </si>
  <si>
    <t>Somewhat disagree</t>
  </si>
  <si>
    <t>R_b1KCtiFkn5TW56p</t>
  </si>
  <si>
    <t>Neither agree nor disagree</t>
  </si>
  <si>
    <t>R_1IWVYCVgZqZFSb8</t>
  </si>
  <si>
    <t>45-54</t>
  </si>
  <si>
    <t>R_30tUJzPXrzh0qwz</t>
  </si>
  <si>
    <t>18-24</t>
  </si>
  <si>
    <t>R_DjXiz6AqfHkPtZv</t>
  </si>
  <si>
    <t>Both</t>
  </si>
  <si>
    <t>216.165.95.146</t>
  </si>
  <si>
    <t>R_UbUHikn0cUOWaNb</t>
  </si>
  <si>
    <t>R_2SoX3rZMHICR4cW</t>
  </si>
  <si>
    <t>55-64</t>
  </si>
  <si>
    <t>R_Wk8svKWeBYcMrcd</t>
  </si>
  <si>
    <t>R_1E11yPrkigRDZT2</t>
  </si>
  <si>
    <t>216.165.95.132</t>
  </si>
  <si>
    <t>R_A50vVClT1wnF6CJ</t>
  </si>
  <si>
    <t>R_2BerlwSILwuA2vo</t>
  </si>
  <si>
    <t>216.165.95.155</t>
  </si>
  <si>
    <t>R_2f425Fkbc872Cxn</t>
  </si>
  <si>
    <t>216.165.95.166</t>
  </si>
  <si>
    <t>R_2PjJ8x73KclWojV</t>
  </si>
  <si>
    <t>R_eUUWz3JRew5x601</t>
  </si>
  <si>
    <t>R_3IX2Ds4RyKFNOWv</t>
  </si>
  <si>
    <t>R_x5xx1W1Y1JX2BmV</t>
  </si>
  <si>
    <t>R_AvrbgCw9TuqGDJf</t>
  </si>
  <si>
    <t>subject ID</t>
  </si>
  <si>
    <t>Age group</t>
  </si>
  <si>
    <t>Gender</t>
  </si>
  <si>
    <t>Dominant hand</t>
  </si>
  <si>
    <t>SUS Score</t>
  </si>
  <si>
    <t>Even sum</t>
  </si>
  <si>
    <t>Odd sum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</si>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</sst>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opLeftCell="Q1" workbookViewId="0">
      <selection activeCell="AE1" sqref="R1:AE1048576"/>
    </sheetView>
  </sheetViews>
  <sheetFormatPr defaultRowHeight="15" x14ac:dyDescent="0.25"/>
  <cols>
    <col min="1" max="1" width="51.42578125" bestFit="1" customWidth="1"/>
    <col min="2" max="2" width="50.85546875" bestFit="1" customWidth="1"/>
    <col min="3" max="3" width="19.7109375" bestFit="1" customWidth="1"/>
    <col min="4" max="4" width="23.42578125" bestFit="1" customWidth="1"/>
    <col min="5" max="6" width="22.140625" bestFit="1" customWidth="1"/>
    <col min="7" max="7" width="21.85546875" bestFit="1" customWidth="1"/>
    <col min="8" max="8" width="55.5703125" bestFit="1" customWidth="1"/>
    <col min="9" max="9" width="23" bestFit="1" customWidth="1"/>
    <col min="10" max="10" width="31.5703125" bestFit="1" customWidth="1"/>
    <col min="11" max="11" width="32" bestFit="1" customWidth="1"/>
    <col min="12" max="12" width="27.5703125" bestFit="1" customWidth="1"/>
    <col min="13" max="13" width="35.5703125" bestFit="1" customWidth="1"/>
    <col min="14" max="14" width="29.140625" bestFit="1" customWidth="1"/>
    <col min="15" max="15" width="30.85546875" bestFit="1" customWidth="1"/>
    <col min="16" max="16" width="32.5703125" bestFit="1" customWidth="1"/>
    <col min="17" max="17" width="26.85546875" bestFit="1" customWidth="1"/>
    <col min="18" max="18" width="48.42578125" bestFit="1" customWidth="1"/>
    <col min="19" max="19" width="26.7109375" bestFit="1" customWidth="1"/>
    <col min="20" max="20" width="25.140625" bestFit="1" customWidth="1"/>
    <col min="21" max="21" width="32.5703125" bestFit="1" customWidth="1"/>
    <col min="22" max="22" width="48.7109375" bestFit="1" customWidth="1"/>
    <col min="23" max="23" width="39" bestFit="1" customWidth="1"/>
    <col min="24" max="24" width="34.140625" bestFit="1" customWidth="1"/>
    <col min="25" max="25" width="80" bestFit="1" customWidth="1"/>
    <col min="26" max="26" width="59.5703125" bestFit="1" customWidth="1"/>
    <col min="27" max="27" width="53.28515625" bestFit="1" customWidth="1"/>
    <col min="28" max="28" width="71.140625" bestFit="1" customWidth="1"/>
    <col min="29" max="29" width="40.5703125" bestFit="1" customWidth="1"/>
    <col min="30" max="30" width="34.5703125" bestFit="1" customWidth="1"/>
    <col min="31" max="31" width="6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5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s="1">
        <v>43667.741273148145</v>
      </c>
      <c r="B4" s="1">
        <v>43667.742407407408</v>
      </c>
      <c r="C4" t="s">
        <v>31</v>
      </c>
      <c r="D4" t="s">
        <v>87</v>
      </c>
      <c r="E4">
        <v>100</v>
      </c>
      <c r="F4">
        <v>97</v>
      </c>
      <c r="G4" t="b">
        <v>1</v>
      </c>
      <c r="H4" s="1">
        <v>43667.742407407408</v>
      </c>
      <c r="I4" t="s">
        <v>88</v>
      </c>
      <c r="N4">
        <v>40.7359008789062</v>
      </c>
      <c r="O4">
        <v>-73.990402221679602</v>
      </c>
      <c r="P4" t="s">
        <v>89</v>
      </c>
      <c r="Q4" t="s">
        <v>90</v>
      </c>
      <c r="R4">
        <v>312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94</v>
      </c>
      <c r="Y4" t="s">
        <v>95</v>
      </c>
      <c r="Z4" t="s">
        <v>96</v>
      </c>
      <c r="AA4" t="s">
        <v>95</v>
      </c>
      <c r="AB4" t="s">
        <v>96</v>
      </c>
      <c r="AC4" t="s">
        <v>95</v>
      </c>
      <c r="AD4" t="s">
        <v>96</v>
      </c>
      <c r="AE4" t="s">
        <v>95</v>
      </c>
    </row>
    <row r="5" spans="1:31" x14ac:dyDescent="0.25">
      <c r="A5" s="1">
        <v>43668.32608796296</v>
      </c>
      <c r="B5" s="1">
        <v>43668.327094907407</v>
      </c>
      <c r="C5" t="s">
        <v>31</v>
      </c>
      <c r="D5" t="s">
        <v>97</v>
      </c>
      <c r="E5">
        <v>100</v>
      </c>
      <c r="F5">
        <v>87</v>
      </c>
      <c r="G5" t="b">
        <v>1</v>
      </c>
      <c r="H5" s="1">
        <v>43668.327094907407</v>
      </c>
      <c r="I5" t="s">
        <v>98</v>
      </c>
      <c r="N5">
        <v>40.7359008789062</v>
      </c>
      <c r="O5">
        <v>-73.990402221679602</v>
      </c>
      <c r="P5" t="s">
        <v>89</v>
      </c>
      <c r="Q5" t="s">
        <v>90</v>
      </c>
      <c r="R5">
        <v>6219</v>
      </c>
      <c r="S5" t="s">
        <v>99</v>
      </c>
      <c r="T5" t="s">
        <v>100</v>
      </c>
      <c r="U5" t="s">
        <v>101</v>
      </c>
      <c r="V5" t="s">
        <v>94</v>
      </c>
      <c r="W5" t="s">
        <v>95</v>
      </c>
      <c r="X5" t="s">
        <v>96</v>
      </c>
      <c r="Y5" t="s">
        <v>95</v>
      </c>
      <c r="Z5" t="s">
        <v>94</v>
      </c>
      <c r="AA5" t="s">
        <v>95</v>
      </c>
      <c r="AB5" t="s">
        <v>96</v>
      </c>
      <c r="AC5" t="s">
        <v>95</v>
      </c>
      <c r="AD5" t="s">
        <v>96</v>
      </c>
      <c r="AE5" t="s">
        <v>102</v>
      </c>
    </row>
    <row r="6" spans="1:31" x14ac:dyDescent="0.25">
      <c r="A6" s="1">
        <v>43668.344375000001</v>
      </c>
      <c r="B6" s="1">
        <v>43668.345208333332</v>
      </c>
      <c r="C6" t="s">
        <v>31</v>
      </c>
      <c r="D6" t="s">
        <v>97</v>
      </c>
      <c r="E6">
        <v>100</v>
      </c>
      <c r="F6">
        <v>72</v>
      </c>
      <c r="G6" t="b">
        <v>1</v>
      </c>
      <c r="H6" s="1">
        <v>43668.345219907409</v>
      </c>
      <c r="I6" t="s">
        <v>103</v>
      </c>
      <c r="N6">
        <v>40.7359008789062</v>
      </c>
      <c r="O6">
        <v>-73.990402221679602</v>
      </c>
      <c r="P6" t="s">
        <v>89</v>
      </c>
      <c r="Q6" t="s">
        <v>90</v>
      </c>
      <c r="R6">
        <v>3581</v>
      </c>
      <c r="S6" t="s">
        <v>91</v>
      </c>
      <c r="T6" t="s">
        <v>100</v>
      </c>
      <c r="U6" t="s">
        <v>93</v>
      </c>
      <c r="V6" t="s">
        <v>96</v>
      </c>
      <c r="W6" t="s">
        <v>95</v>
      </c>
      <c r="X6" t="s">
        <v>96</v>
      </c>
      <c r="Y6" t="s">
        <v>96</v>
      </c>
      <c r="Z6" t="s">
        <v>96</v>
      </c>
      <c r="AA6" t="s">
        <v>102</v>
      </c>
      <c r="AB6" t="s">
        <v>96</v>
      </c>
      <c r="AC6" t="s">
        <v>104</v>
      </c>
      <c r="AD6" t="s">
        <v>96</v>
      </c>
      <c r="AE6" t="s">
        <v>95</v>
      </c>
    </row>
    <row r="7" spans="1:31" x14ac:dyDescent="0.25">
      <c r="A7" s="1">
        <v>43668.406909722224</v>
      </c>
      <c r="B7" s="1">
        <v>43668.408634259256</v>
      </c>
      <c r="C7" t="s">
        <v>31</v>
      </c>
      <c r="D7" t="s">
        <v>97</v>
      </c>
      <c r="E7">
        <v>100</v>
      </c>
      <c r="F7">
        <v>148</v>
      </c>
      <c r="G7" t="b">
        <v>1</v>
      </c>
      <c r="H7" s="1">
        <v>43668.408634259256</v>
      </c>
      <c r="I7" t="s">
        <v>105</v>
      </c>
      <c r="N7">
        <v>40.7359008789062</v>
      </c>
      <c r="O7">
        <v>-73.990402221679602</v>
      </c>
      <c r="P7" t="s">
        <v>89</v>
      </c>
      <c r="Q7" t="s">
        <v>90</v>
      </c>
      <c r="R7">
        <v>3380</v>
      </c>
      <c r="S7" t="s">
        <v>106</v>
      </c>
      <c r="T7" t="s">
        <v>92</v>
      </c>
      <c r="U7" t="s">
        <v>93</v>
      </c>
      <c r="V7" t="s">
        <v>96</v>
      </c>
      <c r="W7" t="s">
        <v>95</v>
      </c>
      <c r="X7" t="s">
        <v>96</v>
      </c>
      <c r="Y7" t="s">
        <v>95</v>
      </c>
      <c r="Z7" t="s">
        <v>96</v>
      </c>
      <c r="AA7" t="s">
        <v>95</v>
      </c>
      <c r="AB7" t="s">
        <v>96</v>
      </c>
      <c r="AC7" t="s">
        <v>95</v>
      </c>
      <c r="AD7" t="s">
        <v>96</v>
      </c>
      <c r="AE7" t="s">
        <v>95</v>
      </c>
    </row>
    <row r="8" spans="1:31" x14ac:dyDescent="0.25">
      <c r="A8" s="1">
        <v>43668.427986111114</v>
      </c>
      <c r="B8" s="1">
        <v>43668.42900462963</v>
      </c>
      <c r="C8" t="s">
        <v>31</v>
      </c>
      <c r="D8" t="s">
        <v>97</v>
      </c>
      <c r="E8">
        <v>100</v>
      </c>
      <c r="F8">
        <v>87</v>
      </c>
      <c r="G8" t="b">
        <v>1</v>
      </c>
      <c r="H8" s="1">
        <v>43668.42900462963</v>
      </c>
      <c r="I8" t="s">
        <v>107</v>
      </c>
      <c r="N8">
        <v>40.7359008789062</v>
      </c>
      <c r="O8">
        <v>-73.990402221679602</v>
      </c>
      <c r="P8" t="s">
        <v>89</v>
      </c>
      <c r="Q8" t="s">
        <v>90</v>
      </c>
      <c r="R8">
        <v>6525</v>
      </c>
      <c r="S8" t="s">
        <v>108</v>
      </c>
      <c r="T8" t="s">
        <v>92</v>
      </c>
      <c r="U8" t="s">
        <v>93</v>
      </c>
      <c r="V8" t="s">
        <v>104</v>
      </c>
      <c r="W8" t="s">
        <v>102</v>
      </c>
      <c r="X8" t="s">
        <v>96</v>
      </c>
      <c r="Y8" t="s">
        <v>102</v>
      </c>
      <c r="Z8" t="s">
        <v>104</v>
      </c>
      <c r="AA8" t="s">
        <v>102</v>
      </c>
      <c r="AB8" t="s">
        <v>96</v>
      </c>
      <c r="AC8" t="s">
        <v>102</v>
      </c>
      <c r="AD8" t="s">
        <v>94</v>
      </c>
      <c r="AE8" t="s">
        <v>94</v>
      </c>
    </row>
    <row r="9" spans="1:31" x14ac:dyDescent="0.25">
      <c r="A9" s="1">
        <v>43668.445543981485</v>
      </c>
      <c r="B9" s="1">
        <v>43668.447106481479</v>
      </c>
      <c r="C9" t="s">
        <v>31</v>
      </c>
      <c r="D9" t="s">
        <v>97</v>
      </c>
      <c r="E9">
        <v>100</v>
      </c>
      <c r="F9">
        <v>135</v>
      </c>
      <c r="G9" t="b">
        <v>1</v>
      </c>
      <c r="H9" s="1">
        <v>43668.447106481479</v>
      </c>
      <c r="I9" t="s">
        <v>109</v>
      </c>
      <c r="N9">
        <v>40.7359008789062</v>
      </c>
      <c r="O9">
        <v>-73.990402221679602</v>
      </c>
      <c r="P9" t="s">
        <v>89</v>
      </c>
      <c r="Q9" t="s">
        <v>90</v>
      </c>
      <c r="R9">
        <v>3409</v>
      </c>
      <c r="S9" t="s">
        <v>108</v>
      </c>
      <c r="T9" t="s">
        <v>92</v>
      </c>
      <c r="U9" t="s">
        <v>110</v>
      </c>
      <c r="V9" t="s">
        <v>94</v>
      </c>
      <c r="W9" t="s">
        <v>95</v>
      </c>
      <c r="X9" t="s">
        <v>96</v>
      </c>
      <c r="Y9" t="s">
        <v>102</v>
      </c>
      <c r="Z9" t="s">
        <v>94</v>
      </c>
      <c r="AA9" t="s">
        <v>95</v>
      </c>
      <c r="AB9" t="s">
        <v>94</v>
      </c>
      <c r="AC9" t="s">
        <v>95</v>
      </c>
      <c r="AD9" t="s">
        <v>96</v>
      </c>
      <c r="AE9" t="s">
        <v>95</v>
      </c>
    </row>
    <row r="10" spans="1:31" x14ac:dyDescent="0.25">
      <c r="A10" s="1">
        <v>43668.559710648151</v>
      </c>
      <c r="B10" s="1">
        <v>43668.560520833336</v>
      </c>
      <c r="C10" t="s">
        <v>31</v>
      </c>
      <c r="D10" t="s">
        <v>111</v>
      </c>
      <c r="E10">
        <v>100</v>
      </c>
      <c r="F10">
        <v>69</v>
      </c>
      <c r="G10" t="b">
        <v>1</v>
      </c>
      <c r="H10" s="1">
        <v>43668.560532407406</v>
      </c>
      <c r="I10" t="s">
        <v>112</v>
      </c>
      <c r="N10">
        <v>40.7359008789062</v>
      </c>
      <c r="O10">
        <v>-73.990402221679602</v>
      </c>
      <c r="P10" t="s">
        <v>89</v>
      </c>
      <c r="Q10" t="s">
        <v>90</v>
      </c>
      <c r="R10">
        <v>5837</v>
      </c>
      <c r="S10" t="s">
        <v>91</v>
      </c>
      <c r="T10" t="s">
        <v>92</v>
      </c>
      <c r="U10" t="s">
        <v>93</v>
      </c>
      <c r="V10" t="s">
        <v>102</v>
      </c>
      <c r="W10" t="s">
        <v>95</v>
      </c>
      <c r="X10" t="s">
        <v>96</v>
      </c>
      <c r="Y10" t="s">
        <v>95</v>
      </c>
      <c r="Z10" t="s">
        <v>96</v>
      </c>
      <c r="AA10" t="s">
        <v>95</v>
      </c>
      <c r="AB10" t="s">
        <v>96</v>
      </c>
      <c r="AC10" t="s">
        <v>95</v>
      </c>
      <c r="AD10" t="s">
        <v>96</v>
      </c>
      <c r="AE10" t="s">
        <v>95</v>
      </c>
    </row>
    <row r="11" spans="1:31" x14ac:dyDescent="0.25">
      <c r="A11" s="1">
        <v>43668.600844907407</v>
      </c>
      <c r="B11" s="1">
        <v>43668.602071759262</v>
      </c>
      <c r="C11" t="s">
        <v>31</v>
      </c>
      <c r="D11" t="s">
        <v>111</v>
      </c>
      <c r="E11">
        <v>100</v>
      </c>
      <c r="F11">
        <v>106</v>
      </c>
      <c r="G11" t="b">
        <v>1</v>
      </c>
      <c r="H11" s="1">
        <v>43668.602083333331</v>
      </c>
      <c r="I11" t="s">
        <v>113</v>
      </c>
      <c r="N11">
        <v>40.7359008789062</v>
      </c>
      <c r="O11">
        <v>-73.990402221679602</v>
      </c>
      <c r="P11" t="s">
        <v>89</v>
      </c>
      <c r="Q11" t="s">
        <v>90</v>
      </c>
      <c r="R11">
        <v>3689</v>
      </c>
      <c r="S11" t="s">
        <v>114</v>
      </c>
      <c r="T11" t="s">
        <v>92</v>
      </c>
      <c r="U11" t="s">
        <v>93</v>
      </c>
      <c r="V11" t="s">
        <v>96</v>
      </c>
      <c r="W11" t="s">
        <v>95</v>
      </c>
      <c r="X11" t="s">
        <v>96</v>
      </c>
      <c r="Y11" t="s">
        <v>95</v>
      </c>
      <c r="Z11" t="s">
        <v>96</v>
      </c>
      <c r="AA11" t="s">
        <v>95</v>
      </c>
      <c r="AB11" t="s">
        <v>96</v>
      </c>
      <c r="AC11" t="s">
        <v>95</v>
      </c>
      <c r="AD11" t="s">
        <v>96</v>
      </c>
      <c r="AE11" t="s">
        <v>95</v>
      </c>
    </row>
    <row r="12" spans="1:31" x14ac:dyDescent="0.25">
      <c r="A12" s="1">
        <v>43668.639421296299</v>
      </c>
      <c r="B12" s="1">
        <v>43668.640972222223</v>
      </c>
      <c r="C12" t="s">
        <v>31</v>
      </c>
      <c r="D12" t="s">
        <v>111</v>
      </c>
      <c r="E12">
        <v>100</v>
      </c>
      <c r="F12">
        <v>133</v>
      </c>
      <c r="G12" t="b">
        <v>1</v>
      </c>
      <c r="H12" s="1">
        <v>43668.640972222223</v>
      </c>
      <c r="I12" t="s">
        <v>115</v>
      </c>
      <c r="N12">
        <v>40.7359008789062</v>
      </c>
      <c r="O12">
        <v>-73.990402221679602</v>
      </c>
      <c r="P12" t="s">
        <v>89</v>
      </c>
      <c r="Q12" t="s">
        <v>90</v>
      </c>
      <c r="R12">
        <v>9717</v>
      </c>
      <c r="S12" t="s">
        <v>108</v>
      </c>
      <c r="T12" t="s">
        <v>100</v>
      </c>
      <c r="U12" t="s">
        <v>93</v>
      </c>
      <c r="V12" t="s">
        <v>94</v>
      </c>
      <c r="W12" t="s">
        <v>95</v>
      </c>
      <c r="X12" t="s">
        <v>96</v>
      </c>
      <c r="Y12" t="s">
        <v>95</v>
      </c>
      <c r="Z12" t="s">
        <v>96</v>
      </c>
      <c r="AA12" t="s">
        <v>95</v>
      </c>
      <c r="AB12" t="s">
        <v>96</v>
      </c>
      <c r="AC12" t="s">
        <v>95</v>
      </c>
      <c r="AD12" t="s">
        <v>96</v>
      </c>
      <c r="AE12" t="s">
        <v>95</v>
      </c>
    </row>
    <row r="13" spans="1:31" x14ac:dyDescent="0.25">
      <c r="A13" s="1">
        <v>43668.646909722222</v>
      </c>
      <c r="B13" s="1">
        <v>43668.650173611109</v>
      </c>
      <c r="C13" t="s">
        <v>31</v>
      </c>
      <c r="D13" t="s">
        <v>111</v>
      </c>
      <c r="E13">
        <v>100</v>
      </c>
      <c r="F13">
        <v>281</v>
      </c>
      <c r="G13" t="b">
        <v>1</v>
      </c>
      <c r="H13" s="1">
        <v>43668.650173611109</v>
      </c>
      <c r="I13" t="s">
        <v>116</v>
      </c>
      <c r="N13">
        <v>40.7359008789062</v>
      </c>
      <c r="O13">
        <v>-73.990402221679602</v>
      </c>
      <c r="P13" t="s">
        <v>89</v>
      </c>
      <c r="Q13" t="s">
        <v>90</v>
      </c>
      <c r="R13">
        <v>2990</v>
      </c>
      <c r="S13" t="s">
        <v>91</v>
      </c>
      <c r="T13" t="s">
        <v>100</v>
      </c>
      <c r="U13" t="s">
        <v>93</v>
      </c>
      <c r="V13" t="s">
        <v>96</v>
      </c>
      <c r="W13" t="s">
        <v>95</v>
      </c>
      <c r="X13" t="s">
        <v>94</v>
      </c>
      <c r="Y13" t="s">
        <v>94</v>
      </c>
      <c r="Z13" t="s">
        <v>95</v>
      </c>
      <c r="AA13" t="s">
        <v>95</v>
      </c>
      <c r="AB13" t="s">
        <v>96</v>
      </c>
      <c r="AC13" t="s">
        <v>102</v>
      </c>
      <c r="AD13" t="s">
        <v>96</v>
      </c>
      <c r="AE13" t="s">
        <v>95</v>
      </c>
    </row>
    <row r="14" spans="1:31" x14ac:dyDescent="0.25">
      <c r="A14" s="1">
        <v>43669.403599537036</v>
      </c>
      <c r="B14" s="1">
        <v>43669.404282407406</v>
      </c>
      <c r="C14" t="s">
        <v>31</v>
      </c>
      <c r="D14" t="s">
        <v>117</v>
      </c>
      <c r="E14">
        <v>100</v>
      </c>
      <c r="F14">
        <v>59</v>
      </c>
      <c r="G14" t="b">
        <v>1</v>
      </c>
      <c r="H14" s="1">
        <v>43669.404293981483</v>
      </c>
      <c r="I14" t="s">
        <v>118</v>
      </c>
      <c r="N14">
        <v>40.7359008789062</v>
      </c>
      <c r="O14">
        <v>-73.990402221679602</v>
      </c>
      <c r="P14" t="s">
        <v>89</v>
      </c>
      <c r="Q14" t="s">
        <v>90</v>
      </c>
      <c r="R14">
        <v>3154</v>
      </c>
      <c r="S14" t="s">
        <v>108</v>
      </c>
      <c r="T14" t="s">
        <v>92</v>
      </c>
      <c r="U14" t="s">
        <v>93</v>
      </c>
      <c r="V14" t="s">
        <v>94</v>
      </c>
      <c r="W14" t="s">
        <v>102</v>
      </c>
      <c r="X14" t="s">
        <v>96</v>
      </c>
      <c r="Y14" t="s">
        <v>102</v>
      </c>
      <c r="Z14" t="s">
        <v>94</v>
      </c>
      <c r="AA14" t="s">
        <v>102</v>
      </c>
      <c r="AB14" t="s">
        <v>96</v>
      </c>
      <c r="AC14" t="s">
        <v>95</v>
      </c>
      <c r="AD14" t="s">
        <v>96</v>
      </c>
      <c r="AE14" t="s">
        <v>102</v>
      </c>
    </row>
    <row r="15" spans="1:31" x14ac:dyDescent="0.25">
      <c r="A15" s="1">
        <v>43669.417187500003</v>
      </c>
      <c r="B15" s="1">
        <v>43669.419814814813</v>
      </c>
      <c r="C15" t="s">
        <v>31</v>
      </c>
      <c r="D15" t="s">
        <v>117</v>
      </c>
      <c r="E15">
        <v>100</v>
      </c>
      <c r="F15">
        <v>227</v>
      </c>
      <c r="G15" t="b">
        <v>1</v>
      </c>
      <c r="H15" s="1">
        <v>43669.419814814813</v>
      </c>
      <c r="I15" t="s">
        <v>119</v>
      </c>
      <c r="N15">
        <v>40.7359008789062</v>
      </c>
      <c r="O15">
        <v>-73.990402221679602</v>
      </c>
      <c r="P15" t="s">
        <v>89</v>
      </c>
      <c r="Q15" t="s">
        <v>90</v>
      </c>
      <c r="R15">
        <v>6339</v>
      </c>
      <c r="S15" t="s">
        <v>91</v>
      </c>
      <c r="T15" t="s">
        <v>100</v>
      </c>
      <c r="U15" t="s">
        <v>93</v>
      </c>
      <c r="V15" t="s">
        <v>104</v>
      </c>
      <c r="W15" t="s">
        <v>102</v>
      </c>
      <c r="X15" t="s">
        <v>94</v>
      </c>
      <c r="Y15" t="s">
        <v>94</v>
      </c>
      <c r="Z15" t="s">
        <v>104</v>
      </c>
      <c r="AA15" t="s">
        <v>102</v>
      </c>
      <c r="AB15" t="s">
        <v>94</v>
      </c>
      <c r="AC15" t="s">
        <v>102</v>
      </c>
      <c r="AD15" t="s">
        <v>94</v>
      </c>
      <c r="AE15" t="s">
        <v>102</v>
      </c>
    </row>
    <row r="16" spans="1:31" x14ac:dyDescent="0.25">
      <c r="A16" s="1">
        <v>43669.456562500003</v>
      </c>
      <c r="B16" s="1">
        <v>43669.45684027778</v>
      </c>
      <c r="C16" t="s">
        <v>31</v>
      </c>
      <c r="D16" t="s">
        <v>120</v>
      </c>
      <c r="E16">
        <v>100</v>
      </c>
      <c r="F16">
        <v>23</v>
      </c>
      <c r="G16" t="b">
        <v>1</v>
      </c>
      <c r="H16" s="1">
        <v>43669.45684027778</v>
      </c>
      <c r="I16" t="s">
        <v>121</v>
      </c>
      <c r="N16">
        <v>40.7359008789062</v>
      </c>
      <c r="O16">
        <v>-73.990402221679602</v>
      </c>
      <c r="P16" t="s">
        <v>89</v>
      </c>
      <c r="Q16" t="s">
        <v>90</v>
      </c>
    </row>
    <row r="17" spans="1:31" x14ac:dyDescent="0.25">
      <c r="A17" s="1">
        <v>43672.739594907405</v>
      </c>
      <c r="B17" s="1">
        <v>43672.741365740738</v>
      </c>
      <c r="C17" t="s">
        <v>31</v>
      </c>
      <c r="D17" t="s">
        <v>122</v>
      </c>
      <c r="E17">
        <v>100</v>
      </c>
      <c r="F17">
        <v>153</v>
      </c>
      <c r="G17" t="b">
        <v>1</v>
      </c>
      <c r="H17" s="1">
        <v>43672.741365740738</v>
      </c>
      <c r="I17" t="s">
        <v>123</v>
      </c>
      <c r="N17">
        <v>40.7359008789062</v>
      </c>
      <c r="O17">
        <v>-73.990402221679602</v>
      </c>
      <c r="P17" t="s">
        <v>89</v>
      </c>
      <c r="Q17" t="s">
        <v>90</v>
      </c>
      <c r="R17">
        <v>9053</v>
      </c>
      <c r="S17" t="s">
        <v>91</v>
      </c>
      <c r="T17" t="s">
        <v>100</v>
      </c>
      <c r="U17" t="s">
        <v>93</v>
      </c>
      <c r="V17" t="s">
        <v>94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96</v>
      </c>
      <c r="AC17" t="s">
        <v>95</v>
      </c>
      <c r="AD17" t="s">
        <v>96</v>
      </c>
      <c r="AE17" t="s">
        <v>95</v>
      </c>
    </row>
    <row r="18" spans="1:31" x14ac:dyDescent="0.25">
      <c r="A18" s="1">
        <v>43678.598564814813</v>
      </c>
      <c r="B18" s="1">
        <v>43678.600162037037</v>
      </c>
      <c r="C18" t="s">
        <v>31</v>
      </c>
      <c r="D18" t="s">
        <v>122</v>
      </c>
      <c r="E18">
        <v>100</v>
      </c>
      <c r="F18">
        <v>138</v>
      </c>
      <c r="G18" t="b">
        <v>1</v>
      </c>
      <c r="H18" s="1">
        <v>43678.600162037037</v>
      </c>
      <c r="I18" t="s">
        <v>124</v>
      </c>
      <c r="N18">
        <v>40.7359008789062</v>
      </c>
      <c r="O18">
        <v>-73.990402221679602</v>
      </c>
      <c r="P18" t="s">
        <v>89</v>
      </c>
      <c r="Q18" t="s">
        <v>90</v>
      </c>
      <c r="R18">
        <v>7612</v>
      </c>
      <c r="S18" t="s">
        <v>108</v>
      </c>
      <c r="T18" t="s">
        <v>92</v>
      </c>
      <c r="U18" t="s">
        <v>93</v>
      </c>
      <c r="V18" t="s">
        <v>96</v>
      </c>
      <c r="W18" t="s">
        <v>95</v>
      </c>
      <c r="X18" t="s">
        <v>96</v>
      </c>
      <c r="Y18" t="s">
        <v>95</v>
      </c>
      <c r="Z18" t="s">
        <v>96</v>
      </c>
      <c r="AA18" t="s">
        <v>95</v>
      </c>
      <c r="AB18" t="s">
        <v>96</v>
      </c>
      <c r="AC18" t="s">
        <v>95</v>
      </c>
      <c r="AD18" t="s">
        <v>96</v>
      </c>
      <c r="AE18" t="s">
        <v>95</v>
      </c>
    </row>
    <row r="19" spans="1:31" x14ac:dyDescent="0.25">
      <c r="A19" s="1">
        <v>43678.623599537037</v>
      </c>
      <c r="B19" s="1">
        <v>43678.624374999999</v>
      </c>
      <c r="C19" t="s">
        <v>31</v>
      </c>
      <c r="D19" t="s">
        <v>122</v>
      </c>
      <c r="E19">
        <v>100</v>
      </c>
      <c r="F19">
        <v>66</v>
      </c>
      <c r="G19" t="b">
        <v>1</v>
      </c>
      <c r="H19" s="1">
        <v>43678.624374999999</v>
      </c>
      <c r="I19" t="s">
        <v>125</v>
      </c>
      <c r="N19">
        <v>40.7359008789062</v>
      </c>
      <c r="O19">
        <v>-73.990402221679602</v>
      </c>
      <c r="P19" t="s">
        <v>89</v>
      </c>
      <c r="Q19" t="s">
        <v>90</v>
      </c>
      <c r="R19">
        <v>2064</v>
      </c>
      <c r="S19" t="s">
        <v>108</v>
      </c>
      <c r="T19" t="s">
        <v>92</v>
      </c>
      <c r="U19" t="s">
        <v>93</v>
      </c>
      <c r="V19" t="s">
        <v>96</v>
      </c>
      <c r="W19" t="s">
        <v>95</v>
      </c>
      <c r="X19" t="s">
        <v>96</v>
      </c>
      <c r="Y19" t="s">
        <v>95</v>
      </c>
      <c r="Z19" t="s">
        <v>94</v>
      </c>
      <c r="AA19" t="s">
        <v>94</v>
      </c>
      <c r="AB19" t="s">
        <v>96</v>
      </c>
      <c r="AC19" t="s">
        <v>95</v>
      </c>
      <c r="AD19" t="s">
        <v>96</v>
      </c>
      <c r="AE19" t="s">
        <v>95</v>
      </c>
    </row>
    <row r="20" spans="1:31" x14ac:dyDescent="0.25">
      <c r="A20" s="1">
        <v>43678.64340277778</v>
      </c>
      <c r="B20" s="1">
        <v>43678.644270833334</v>
      </c>
      <c r="C20" t="s">
        <v>31</v>
      </c>
      <c r="D20" t="s">
        <v>122</v>
      </c>
      <c r="E20">
        <v>100</v>
      </c>
      <c r="F20">
        <v>75</v>
      </c>
      <c r="G20" t="b">
        <v>1</v>
      </c>
      <c r="H20" s="1">
        <v>43678.644282407404</v>
      </c>
      <c r="I20" t="s">
        <v>126</v>
      </c>
      <c r="N20">
        <v>40.7359008789062</v>
      </c>
      <c r="O20">
        <v>-73.990402221679602</v>
      </c>
      <c r="P20" t="s">
        <v>89</v>
      </c>
      <c r="Q20" t="s">
        <v>90</v>
      </c>
      <c r="R20">
        <v>3162</v>
      </c>
      <c r="S20" t="s">
        <v>108</v>
      </c>
      <c r="T20" t="s">
        <v>92</v>
      </c>
      <c r="U20" t="s">
        <v>93</v>
      </c>
      <c r="V20" t="s">
        <v>94</v>
      </c>
      <c r="W20" t="s">
        <v>102</v>
      </c>
      <c r="X20" t="s">
        <v>96</v>
      </c>
      <c r="Y20" t="s">
        <v>95</v>
      </c>
      <c r="Z20" t="s">
        <v>94</v>
      </c>
      <c r="AA20" t="s">
        <v>94</v>
      </c>
      <c r="AB20" t="s">
        <v>94</v>
      </c>
      <c r="AC20" t="s">
        <v>95</v>
      </c>
      <c r="AD20" t="s">
        <v>96</v>
      </c>
      <c r="AE20" t="s">
        <v>95</v>
      </c>
    </row>
    <row r="21" spans="1:31" x14ac:dyDescent="0.25">
      <c r="A21" s="1">
        <v>43678.663425925923</v>
      </c>
      <c r="B21" s="1">
        <v>43678.664409722223</v>
      </c>
      <c r="C21" t="s">
        <v>31</v>
      </c>
      <c r="D21" t="s">
        <v>122</v>
      </c>
      <c r="E21">
        <v>100</v>
      </c>
      <c r="F21">
        <v>84</v>
      </c>
      <c r="G21" t="b">
        <v>1</v>
      </c>
      <c r="H21" s="1">
        <v>43678.664409722223</v>
      </c>
      <c r="I21" t="s">
        <v>127</v>
      </c>
      <c r="N21">
        <v>40.7359008789062</v>
      </c>
      <c r="O21">
        <v>-73.990402221679602</v>
      </c>
      <c r="P21" t="s">
        <v>89</v>
      </c>
      <c r="Q21" t="s">
        <v>90</v>
      </c>
      <c r="R21">
        <v>2463</v>
      </c>
      <c r="S21" t="s">
        <v>108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95</v>
      </c>
      <c r="Z21" t="s">
        <v>96</v>
      </c>
      <c r="AA21" t="s">
        <v>95</v>
      </c>
      <c r="AB21" t="s">
        <v>94</v>
      </c>
      <c r="AC21" t="s">
        <v>102</v>
      </c>
      <c r="AD21" t="s">
        <v>96</v>
      </c>
      <c r="AE2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EB6-03DD-4B3F-AC3F-54667C4F5CB8}">
  <dimension ref="A1:N18"/>
  <sheetViews>
    <sheetView workbookViewId="0">
      <selection activeCell="F17" sqref="F17"/>
    </sheetView>
  </sheetViews>
  <sheetFormatPr defaultRowHeight="15" x14ac:dyDescent="0.25"/>
  <cols>
    <col min="1" max="1" width="10.5703125" customWidth="1"/>
    <col min="2" max="2" width="10" customWidth="1"/>
    <col min="3" max="3" width="8.7109375" customWidth="1"/>
    <col min="4" max="4" width="15.28515625" customWidth="1"/>
    <col min="5" max="5" width="48.7109375" bestFit="1" customWidth="1"/>
    <col min="6" max="6" width="39" bestFit="1" customWidth="1"/>
    <col min="7" max="7" width="34.140625" bestFit="1" customWidth="1"/>
    <col min="8" max="8" width="80" bestFit="1" customWidth="1"/>
    <col min="9" max="9" width="59.5703125" bestFit="1" customWidth="1"/>
    <col min="10" max="10" width="53.28515625" bestFit="1" customWidth="1"/>
    <col min="11" max="11" width="71.140625" bestFit="1" customWidth="1"/>
    <col min="12" max="12" width="40.5703125" bestFit="1" customWidth="1"/>
    <col min="13" max="13" width="34.5703125" bestFit="1" customWidth="1"/>
    <col min="14" max="14" width="66.5703125" bestFit="1" customWidth="1"/>
  </cols>
  <sheetData>
    <row r="1" spans="1:14" x14ac:dyDescent="0.25">
      <c r="A1" s="2" t="s">
        <v>128</v>
      </c>
      <c r="B1" s="2" t="s">
        <v>129</v>
      </c>
      <c r="C1" s="2" t="s">
        <v>130</v>
      </c>
      <c r="D1" s="2" t="s">
        <v>131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2">
        <v>312</v>
      </c>
      <c r="B2" s="2" t="s">
        <v>91</v>
      </c>
      <c r="C2" s="2" t="s">
        <v>92</v>
      </c>
      <c r="D2" s="2" t="s">
        <v>93</v>
      </c>
      <c r="E2" t="s">
        <v>94</v>
      </c>
      <c r="F2" t="s">
        <v>95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L2" t="s">
        <v>95</v>
      </c>
      <c r="M2" t="s">
        <v>96</v>
      </c>
      <c r="N2" t="s">
        <v>95</v>
      </c>
    </row>
    <row r="3" spans="1:14" x14ac:dyDescent="0.25">
      <c r="A3" s="2">
        <v>6219</v>
      </c>
      <c r="B3" s="2" t="s">
        <v>99</v>
      </c>
      <c r="C3" s="2" t="s">
        <v>100</v>
      </c>
      <c r="D3" s="2" t="s">
        <v>101</v>
      </c>
      <c r="E3" t="s">
        <v>94</v>
      </c>
      <c r="F3" t="s">
        <v>95</v>
      </c>
      <c r="G3" t="s">
        <v>96</v>
      </c>
      <c r="H3" t="s">
        <v>95</v>
      </c>
      <c r="I3" t="s">
        <v>94</v>
      </c>
      <c r="J3" t="s">
        <v>95</v>
      </c>
      <c r="K3" t="s">
        <v>96</v>
      </c>
      <c r="L3" t="s">
        <v>95</v>
      </c>
      <c r="M3" t="s">
        <v>96</v>
      </c>
      <c r="N3" t="s">
        <v>102</v>
      </c>
    </row>
    <row r="4" spans="1:14" x14ac:dyDescent="0.25">
      <c r="A4" s="2">
        <v>3581</v>
      </c>
      <c r="B4" s="2" t="s">
        <v>91</v>
      </c>
      <c r="C4" s="2" t="s">
        <v>100</v>
      </c>
      <c r="D4" s="2" t="s">
        <v>93</v>
      </c>
      <c r="E4" t="s">
        <v>96</v>
      </c>
      <c r="F4" t="s">
        <v>95</v>
      </c>
      <c r="G4" t="s">
        <v>96</v>
      </c>
      <c r="H4" t="s">
        <v>96</v>
      </c>
      <c r="I4" t="s">
        <v>96</v>
      </c>
      <c r="J4" t="s">
        <v>102</v>
      </c>
      <c r="K4" t="s">
        <v>96</v>
      </c>
      <c r="L4" t="s">
        <v>104</v>
      </c>
      <c r="M4" t="s">
        <v>96</v>
      </c>
      <c r="N4" t="s">
        <v>95</v>
      </c>
    </row>
    <row r="5" spans="1:14" x14ac:dyDescent="0.25">
      <c r="A5" s="2">
        <v>3380</v>
      </c>
      <c r="B5" s="2" t="s">
        <v>106</v>
      </c>
      <c r="C5" s="2" t="s">
        <v>92</v>
      </c>
      <c r="D5" s="2" t="s">
        <v>93</v>
      </c>
      <c r="E5" t="s">
        <v>96</v>
      </c>
      <c r="F5" t="s">
        <v>95</v>
      </c>
      <c r="G5" t="s">
        <v>96</v>
      </c>
      <c r="H5" t="s">
        <v>95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</row>
    <row r="6" spans="1:14" x14ac:dyDescent="0.25">
      <c r="A6" s="2">
        <v>6525</v>
      </c>
      <c r="B6" s="2" t="s">
        <v>108</v>
      </c>
      <c r="C6" s="2" t="s">
        <v>92</v>
      </c>
      <c r="D6" s="2" t="s">
        <v>93</v>
      </c>
      <c r="E6" t="s">
        <v>104</v>
      </c>
      <c r="F6" t="s">
        <v>102</v>
      </c>
      <c r="G6" t="s">
        <v>96</v>
      </c>
      <c r="H6" t="s">
        <v>102</v>
      </c>
      <c r="I6" t="s">
        <v>104</v>
      </c>
      <c r="J6" t="s">
        <v>102</v>
      </c>
      <c r="K6" t="s">
        <v>96</v>
      </c>
      <c r="L6" t="s">
        <v>102</v>
      </c>
      <c r="M6" t="s">
        <v>94</v>
      </c>
      <c r="N6" t="s">
        <v>94</v>
      </c>
    </row>
    <row r="7" spans="1:14" x14ac:dyDescent="0.25">
      <c r="A7" s="2">
        <v>3409</v>
      </c>
      <c r="B7" s="2" t="s">
        <v>108</v>
      </c>
      <c r="C7" s="2" t="s">
        <v>92</v>
      </c>
      <c r="D7" s="2" t="s">
        <v>110</v>
      </c>
      <c r="E7" t="s">
        <v>94</v>
      </c>
      <c r="F7" t="s">
        <v>95</v>
      </c>
      <c r="G7" t="s">
        <v>96</v>
      </c>
      <c r="H7" t="s">
        <v>102</v>
      </c>
      <c r="I7" t="s">
        <v>94</v>
      </c>
      <c r="J7" t="s">
        <v>95</v>
      </c>
      <c r="K7" t="s">
        <v>94</v>
      </c>
      <c r="L7" t="s">
        <v>95</v>
      </c>
      <c r="M7" t="s">
        <v>96</v>
      </c>
      <c r="N7" t="s">
        <v>95</v>
      </c>
    </row>
    <row r="8" spans="1:14" x14ac:dyDescent="0.25">
      <c r="A8" s="2">
        <v>5837</v>
      </c>
      <c r="B8" s="2" t="s">
        <v>91</v>
      </c>
      <c r="C8" s="2" t="s">
        <v>92</v>
      </c>
      <c r="D8" s="2" t="s">
        <v>93</v>
      </c>
      <c r="E8" t="s">
        <v>102</v>
      </c>
      <c r="F8" t="s">
        <v>95</v>
      </c>
      <c r="G8" t="s">
        <v>96</v>
      </c>
      <c r="H8" t="s">
        <v>95</v>
      </c>
      <c r="I8" t="s">
        <v>96</v>
      </c>
      <c r="J8" t="s">
        <v>95</v>
      </c>
      <c r="K8" t="s">
        <v>96</v>
      </c>
      <c r="L8" t="s">
        <v>95</v>
      </c>
      <c r="M8" t="s">
        <v>96</v>
      </c>
      <c r="N8" t="s">
        <v>95</v>
      </c>
    </row>
    <row r="9" spans="1:14" x14ac:dyDescent="0.25">
      <c r="A9" s="2">
        <v>3689</v>
      </c>
      <c r="B9" s="2" t="s">
        <v>114</v>
      </c>
      <c r="C9" s="2" t="s">
        <v>92</v>
      </c>
      <c r="D9" s="2" t="s">
        <v>93</v>
      </c>
      <c r="E9" t="s">
        <v>96</v>
      </c>
      <c r="F9" t="s">
        <v>95</v>
      </c>
      <c r="G9" t="s">
        <v>96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96</v>
      </c>
      <c r="N9" t="s">
        <v>95</v>
      </c>
    </row>
    <row r="10" spans="1:14" x14ac:dyDescent="0.25">
      <c r="A10" s="2">
        <v>9717</v>
      </c>
      <c r="B10" s="2" t="s">
        <v>108</v>
      </c>
      <c r="C10" s="2" t="s">
        <v>100</v>
      </c>
      <c r="D10" s="2" t="s">
        <v>93</v>
      </c>
      <c r="E10" t="s">
        <v>94</v>
      </c>
      <c r="F10" t="s">
        <v>95</v>
      </c>
      <c r="G10" t="s">
        <v>96</v>
      </c>
      <c r="H10" t="s">
        <v>95</v>
      </c>
      <c r="I10" t="s">
        <v>96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</row>
    <row r="11" spans="1:14" x14ac:dyDescent="0.25">
      <c r="A11" s="2">
        <v>2990</v>
      </c>
      <c r="B11" s="2" t="s">
        <v>91</v>
      </c>
      <c r="C11" s="2" t="s">
        <v>100</v>
      </c>
      <c r="D11" s="2" t="s">
        <v>93</v>
      </c>
      <c r="E11" t="s">
        <v>96</v>
      </c>
      <c r="F11" t="s">
        <v>95</v>
      </c>
      <c r="G11" t="s">
        <v>94</v>
      </c>
      <c r="H11" t="s">
        <v>94</v>
      </c>
      <c r="I11" t="s">
        <v>95</v>
      </c>
      <c r="J11" t="s">
        <v>95</v>
      </c>
      <c r="K11" t="s">
        <v>96</v>
      </c>
      <c r="L11" t="s">
        <v>102</v>
      </c>
      <c r="M11" t="s">
        <v>96</v>
      </c>
      <c r="N11" t="s">
        <v>95</v>
      </c>
    </row>
    <row r="12" spans="1:14" x14ac:dyDescent="0.25">
      <c r="A12" s="2">
        <v>3154</v>
      </c>
      <c r="B12" s="2" t="s">
        <v>108</v>
      </c>
      <c r="C12" s="2" t="s">
        <v>92</v>
      </c>
      <c r="D12" s="2" t="s">
        <v>93</v>
      </c>
      <c r="E12" t="s">
        <v>94</v>
      </c>
      <c r="F12" t="s">
        <v>102</v>
      </c>
      <c r="G12" t="s">
        <v>96</v>
      </c>
      <c r="H12" t="s">
        <v>102</v>
      </c>
      <c r="I12" t="s">
        <v>94</v>
      </c>
      <c r="J12" t="s">
        <v>102</v>
      </c>
      <c r="K12" t="s">
        <v>96</v>
      </c>
      <c r="L12" t="s">
        <v>95</v>
      </c>
      <c r="M12" t="s">
        <v>96</v>
      </c>
      <c r="N12" t="s">
        <v>102</v>
      </c>
    </row>
    <row r="13" spans="1:14" x14ac:dyDescent="0.25">
      <c r="A13" s="2">
        <v>6339</v>
      </c>
      <c r="B13" s="2" t="s">
        <v>91</v>
      </c>
      <c r="C13" s="2" t="s">
        <v>100</v>
      </c>
      <c r="D13" s="2" t="s">
        <v>93</v>
      </c>
      <c r="E13" t="s">
        <v>104</v>
      </c>
      <c r="F13" t="s">
        <v>102</v>
      </c>
      <c r="G13" t="s">
        <v>94</v>
      </c>
      <c r="H13" t="s">
        <v>94</v>
      </c>
      <c r="I13" t="s">
        <v>104</v>
      </c>
      <c r="J13" t="s">
        <v>102</v>
      </c>
      <c r="K13" t="s">
        <v>94</v>
      </c>
      <c r="L13" t="s">
        <v>102</v>
      </c>
      <c r="M13" t="s">
        <v>94</v>
      </c>
      <c r="N13" t="s">
        <v>102</v>
      </c>
    </row>
    <row r="14" spans="1:14" x14ac:dyDescent="0.25">
      <c r="A14" s="2">
        <v>9053</v>
      </c>
      <c r="B14" s="2" t="s">
        <v>91</v>
      </c>
      <c r="C14" s="2" t="s">
        <v>100</v>
      </c>
      <c r="D14" s="2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96</v>
      </c>
      <c r="J14" t="s">
        <v>95</v>
      </c>
      <c r="K14" t="s">
        <v>96</v>
      </c>
      <c r="L14" t="s">
        <v>95</v>
      </c>
      <c r="M14" t="s">
        <v>96</v>
      </c>
      <c r="N14" t="s">
        <v>95</v>
      </c>
    </row>
    <row r="15" spans="1:14" x14ac:dyDescent="0.25">
      <c r="A15" s="2">
        <v>7612</v>
      </c>
      <c r="B15" s="2" t="s">
        <v>108</v>
      </c>
      <c r="C15" s="2" t="s">
        <v>92</v>
      </c>
      <c r="D15" s="2" t="s">
        <v>93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</row>
    <row r="16" spans="1:14" x14ac:dyDescent="0.25">
      <c r="A16" s="2">
        <v>2064</v>
      </c>
      <c r="B16" s="2" t="s">
        <v>108</v>
      </c>
      <c r="C16" s="2" t="s">
        <v>92</v>
      </c>
      <c r="D16" s="2" t="s">
        <v>93</v>
      </c>
      <c r="E16" t="s">
        <v>96</v>
      </c>
      <c r="F16" t="s">
        <v>95</v>
      </c>
      <c r="G16" t="s">
        <v>96</v>
      </c>
      <c r="H16" t="s">
        <v>95</v>
      </c>
      <c r="I16" t="s">
        <v>94</v>
      </c>
      <c r="J16" t="s">
        <v>94</v>
      </c>
      <c r="K16" t="s">
        <v>96</v>
      </c>
      <c r="L16" t="s">
        <v>95</v>
      </c>
      <c r="M16" t="s">
        <v>96</v>
      </c>
      <c r="N16" t="s">
        <v>95</v>
      </c>
    </row>
    <row r="17" spans="1:14" x14ac:dyDescent="0.25">
      <c r="A17" s="2">
        <v>3162</v>
      </c>
      <c r="B17" s="2" t="s">
        <v>108</v>
      </c>
      <c r="C17" s="2" t="s">
        <v>92</v>
      </c>
      <c r="D17" s="2" t="s">
        <v>93</v>
      </c>
      <c r="E17" t="s">
        <v>94</v>
      </c>
      <c r="F17" t="s">
        <v>102</v>
      </c>
      <c r="G17" t="s">
        <v>96</v>
      </c>
      <c r="H17" t="s">
        <v>95</v>
      </c>
      <c r="I17" t="s">
        <v>94</v>
      </c>
      <c r="J17" t="s">
        <v>94</v>
      </c>
      <c r="K17" t="s">
        <v>94</v>
      </c>
      <c r="L17" t="s">
        <v>95</v>
      </c>
      <c r="M17" t="s">
        <v>96</v>
      </c>
      <c r="N17" t="s">
        <v>95</v>
      </c>
    </row>
    <row r="18" spans="1:14" x14ac:dyDescent="0.25">
      <c r="A18" s="2">
        <v>2463</v>
      </c>
      <c r="B18" s="2" t="s">
        <v>108</v>
      </c>
      <c r="C18" s="2" t="s">
        <v>92</v>
      </c>
      <c r="D18" s="2" t="s">
        <v>93</v>
      </c>
      <c r="E18" t="s">
        <v>94</v>
      </c>
      <c r="F18" t="s">
        <v>95</v>
      </c>
      <c r="G18" t="s">
        <v>96</v>
      </c>
      <c r="H18" t="s">
        <v>95</v>
      </c>
      <c r="I18" t="s">
        <v>96</v>
      </c>
      <c r="J18" t="s">
        <v>95</v>
      </c>
      <c r="K18" t="s">
        <v>94</v>
      </c>
      <c r="L18" t="s">
        <v>102</v>
      </c>
      <c r="M18" t="s">
        <v>96</v>
      </c>
      <c r="N1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5C2A-44C9-4F92-A0A1-E5355093D816}">
  <dimension ref="A1:Q27"/>
  <sheetViews>
    <sheetView tabSelected="1" topLeftCell="K1" workbookViewId="0">
      <selection activeCell="N27" sqref="N27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7.5703125" bestFit="1" customWidth="1"/>
    <col min="4" max="4" width="14.7109375" bestFit="1" customWidth="1"/>
    <col min="5" max="16" width="20.7109375" customWidth="1"/>
  </cols>
  <sheetData>
    <row r="1" spans="1:17" x14ac:dyDescent="0.25"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/>
      <c r="P1" s="5"/>
    </row>
    <row r="2" spans="1:17" s="4" customFormat="1" ht="75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133</v>
      </c>
      <c r="P2" s="4" t="s">
        <v>134</v>
      </c>
      <c r="Q2" s="4" t="s">
        <v>132</v>
      </c>
    </row>
    <row r="3" spans="1:17" x14ac:dyDescent="0.25">
      <c r="A3" s="3">
        <v>312</v>
      </c>
      <c r="B3" s="3" t="s">
        <v>91</v>
      </c>
      <c r="C3" s="3" t="s">
        <v>92</v>
      </c>
      <c r="D3" s="3" t="s">
        <v>93</v>
      </c>
      <c r="E3" s="3" cm="1">
        <f t="array" ref="E3">_xlfn.IFS(data_question!E2="Strongly agree",5,data_question!E2="Somewhat agree",4,data_question!E2="Neither agree nor disagree",3,data_question!E2="Somewhat disagree",2,data_question!E2="Strongly disagree",1)</f>
        <v>4</v>
      </c>
      <c r="F3" s="3" cm="1">
        <f t="array" ref="F3">_xlfn.IFS(data_question!F2="Strongly agree",5,data_question!F2="Somewhat agree",4,data_question!F2="Neither agree nor disagree",3,data_question!F2="Somewhat disagree",2,data_question!F2="Strongly disagree",1)</f>
        <v>1</v>
      </c>
      <c r="G3" s="3" cm="1">
        <f t="array" ref="G3">_xlfn.IFS(data_question!G2="Strongly agree",5,data_question!G2="Somewhat agree",4,data_question!G2="Neither agree nor disagree",3,data_question!G2="Somewhat disagree",2,data_question!G2="Strongly disagree",1)</f>
        <v>4</v>
      </c>
      <c r="H3" s="3" cm="1">
        <f t="array" ref="H3">_xlfn.IFS(data_question!H2="Strongly agree",5,data_question!H2="Somewhat agree",4,data_question!H2="Neither agree nor disagree",3,data_question!H2="Somewhat disagree",2,data_question!H2="Strongly disagree",1)</f>
        <v>1</v>
      </c>
      <c r="I3" s="3" cm="1">
        <f t="array" ref="I3">_xlfn.IFS(data_question!I2="Strongly agree",5,data_question!I2="Somewhat agree",4,data_question!I2="Neither agree nor disagree",3,data_question!I2="Somewhat disagree",2,data_question!I2="Strongly disagree",1)</f>
        <v>5</v>
      </c>
      <c r="J3" s="3" cm="1">
        <f t="array" ref="J3">_xlfn.IFS(data_question!J2="Strongly agree",5,data_question!J2="Somewhat agree",4,data_question!J2="Neither agree nor disagree",3,data_question!J2="Somewhat disagree",2,data_question!J2="Strongly disagree",1)</f>
        <v>1</v>
      </c>
      <c r="K3" s="3" cm="1">
        <f t="array" ref="K3">_xlfn.IFS(data_question!K2="Strongly agree",5,data_question!K2="Somewhat agree",4,data_question!K2="Neither agree nor disagree",3,data_question!K2="Somewhat disagree",2,data_question!K2="Strongly disagree",1)</f>
        <v>5</v>
      </c>
      <c r="L3" s="3" cm="1">
        <f t="array" ref="L3">_xlfn.IFS(data_question!L2="Strongly agree",5,data_question!L2="Somewhat agree",4,data_question!L2="Neither agree nor disagree",3,data_question!L2="Somewhat disagree",2,data_question!L2="Strongly disagree",1)</f>
        <v>1</v>
      </c>
      <c r="M3" s="3" cm="1">
        <f t="array" ref="M3">_xlfn.IFS(data_question!M2="Strongly agree",5,data_question!M2="Somewhat agree",4,data_question!M2="Neither agree nor disagree",3,data_question!M2="Somewhat disagree",2,data_question!M2="Strongly disagree",1)</f>
        <v>5</v>
      </c>
      <c r="N3" s="3" cm="1">
        <f t="array" ref="N3">_xlfn.IFS(data_question!N2="Strongly agree",5,data_question!N2="Somewhat agree",4,data_question!N2="Neither agree nor disagree",3,data_question!N2="Somewhat disagree",2,data_question!N2="Strongly disagree",1)</f>
        <v>1</v>
      </c>
      <c r="O3" s="3">
        <f>25-(F3+H3+J3+L3+N3)</f>
        <v>20</v>
      </c>
      <c r="P3" s="3">
        <f>E3+G3+I3+K3+M3-5</f>
        <v>18</v>
      </c>
      <c r="Q3">
        <f>(P3+O3)*2.5</f>
        <v>95</v>
      </c>
    </row>
    <row r="4" spans="1:17" x14ac:dyDescent="0.25">
      <c r="A4" s="3">
        <v>6219</v>
      </c>
      <c r="B4" s="3" t="s">
        <v>99</v>
      </c>
      <c r="C4" s="3" t="s">
        <v>100</v>
      </c>
      <c r="D4" s="3" t="s">
        <v>101</v>
      </c>
      <c r="E4" s="3" cm="1">
        <f t="array" ref="E4">_xlfn.IFS(data_question!E3="Strongly agree",5,data_question!E3="Somewhat agree",4,data_question!E3="Neither agree nor disagree",3,data_question!E3="Somewhat disagree",2,data_question!E3="Strongly disagree",1)</f>
        <v>4</v>
      </c>
      <c r="F4" s="3" cm="1">
        <f t="array" ref="F4">_xlfn.IFS(data_question!F3="Strongly agree",5,data_question!F3="Somewhat agree",4,data_question!F3="Neither agree nor disagree",3,data_question!F3="Somewhat disagree",2,data_question!F3="Strongly disagree",1)</f>
        <v>1</v>
      </c>
      <c r="G4" s="3" cm="1">
        <f t="array" ref="G4">_xlfn.IFS(data_question!G3="Strongly agree",5,data_question!G3="Somewhat agree",4,data_question!G3="Neither agree nor disagree",3,data_question!G3="Somewhat disagree",2,data_question!G3="Strongly disagree",1)</f>
        <v>5</v>
      </c>
      <c r="H4" s="3" cm="1">
        <f t="array" ref="H4">_xlfn.IFS(data_question!H3="Strongly agree",5,data_question!H3="Somewhat agree",4,data_question!H3="Neither agree nor disagree",3,data_question!H3="Somewhat disagree",2,data_question!H3="Strongly disagree",1)</f>
        <v>1</v>
      </c>
      <c r="I4" s="3" cm="1">
        <f t="array" ref="I4">_xlfn.IFS(data_question!I3="Strongly agree",5,data_question!I3="Somewhat agree",4,data_question!I3="Neither agree nor disagree",3,data_question!I3="Somewhat disagree",2,data_question!I3="Strongly disagree",1)</f>
        <v>4</v>
      </c>
      <c r="J4" s="3" cm="1">
        <f t="array" ref="J4">_xlfn.IFS(data_question!J3="Strongly agree",5,data_question!J3="Somewhat agree",4,data_question!J3="Neither agree nor disagree",3,data_question!J3="Somewhat disagree",2,data_question!J3="Strongly disagree",1)</f>
        <v>1</v>
      </c>
      <c r="K4" s="3" cm="1">
        <f t="array" ref="K4">_xlfn.IFS(data_question!K3="Strongly agree",5,data_question!K3="Somewhat agree",4,data_question!K3="Neither agree nor disagree",3,data_question!K3="Somewhat disagree",2,data_question!K3="Strongly disagree",1)</f>
        <v>5</v>
      </c>
      <c r="L4" s="3" cm="1">
        <f t="array" ref="L4">_xlfn.IFS(data_question!L3="Strongly agree",5,data_question!L3="Somewhat agree",4,data_question!L3="Neither agree nor disagree",3,data_question!L3="Somewhat disagree",2,data_question!L3="Strongly disagree",1)</f>
        <v>1</v>
      </c>
      <c r="M4" s="3" cm="1">
        <f t="array" ref="M4">_xlfn.IFS(data_question!M3="Strongly agree",5,data_question!M3="Somewhat agree",4,data_question!M3="Neither agree nor disagree",3,data_question!M3="Somewhat disagree",2,data_question!M3="Strongly disagree",1)</f>
        <v>5</v>
      </c>
      <c r="N4" s="3" cm="1">
        <f t="array" ref="N4">_xlfn.IFS(data_question!N3="Strongly agree",5,data_question!N3="Somewhat agree",4,data_question!N3="Neither agree nor disagree",3,data_question!N3="Somewhat disagree",2,data_question!N3="Strongly disagree",1)</f>
        <v>2</v>
      </c>
      <c r="O4" s="3">
        <f t="shared" ref="O4:O19" si="0">25-(F4+H4+J4+L4+N4)</f>
        <v>19</v>
      </c>
      <c r="P4" s="3">
        <f t="shared" ref="P4:P19" si="1">E4+G4+I4+K4+M4-5</f>
        <v>18</v>
      </c>
      <c r="Q4">
        <f t="shared" ref="Q4:Q19" si="2">(P4+O4)*2.5</f>
        <v>92.5</v>
      </c>
    </row>
    <row r="5" spans="1:17" x14ac:dyDescent="0.25">
      <c r="A5" s="3">
        <v>3581</v>
      </c>
      <c r="B5" s="3" t="s">
        <v>91</v>
      </c>
      <c r="C5" s="3" t="s">
        <v>100</v>
      </c>
      <c r="D5" s="3" t="s">
        <v>93</v>
      </c>
      <c r="E5" s="3" cm="1">
        <f t="array" ref="E5">_xlfn.IFS(data_question!E4="Strongly agree",5,data_question!E4="Somewhat agree",4,data_question!E4="Neither agree nor disagree",3,data_question!E4="Somewhat disagree",2,data_question!E4="Strongly disagree",1)</f>
        <v>5</v>
      </c>
      <c r="F5" s="3" cm="1">
        <f t="array" ref="F5">_xlfn.IFS(data_question!F4="Strongly agree",5,data_question!F4="Somewhat agree",4,data_question!F4="Neither agree nor disagree",3,data_question!F4="Somewhat disagree",2,data_question!F4="Strongly disagree",1)</f>
        <v>1</v>
      </c>
      <c r="G5" s="3" cm="1">
        <f t="array" ref="G5">_xlfn.IFS(data_question!G4="Strongly agree",5,data_question!G4="Somewhat agree",4,data_question!G4="Neither agree nor disagree",3,data_question!G4="Somewhat disagree",2,data_question!G4="Strongly disagree",1)</f>
        <v>5</v>
      </c>
      <c r="H5" s="3" cm="1">
        <f t="array" ref="H5">_xlfn.IFS(data_question!H4="Strongly agree",5,data_question!H4="Somewhat agree",4,data_question!H4="Neither agree nor disagree",3,data_question!H4="Somewhat disagree",2,data_question!H4="Strongly disagree",1)</f>
        <v>5</v>
      </c>
      <c r="I5" s="3" cm="1">
        <f t="array" ref="I5">_xlfn.IFS(data_question!I4="Strongly agree",5,data_question!I4="Somewhat agree",4,data_question!I4="Neither agree nor disagree",3,data_question!I4="Somewhat disagree",2,data_question!I4="Strongly disagree",1)</f>
        <v>5</v>
      </c>
      <c r="J5" s="3" cm="1">
        <f t="array" ref="J5">_xlfn.IFS(data_question!J4="Strongly agree",5,data_question!J4="Somewhat agree",4,data_question!J4="Neither agree nor disagree",3,data_question!J4="Somewhat disagree",2,data_question!J4="Strongly disagree",1)</f>
        <v>2</v>
      </c>
      <c r="K5" s="3" cm="1">
        <f t="array" ref="K5">_xlfn.IFS(data_question!K4="Strongly agree",5,data_question!K4="Somewhat agree",4,data_question!K4="Neither agree nor disagree",3,data_question!K4="Somewhat disagree",2,data_question!K4="Strongly disagree",1)</f>
        <v>5</v>
      </c>
      <c r="L5" s="3" cm="1">
        <f t="array" ref="L5">_xlfn.IFS(data_question!L4="Strongly agree",5,data_question!L4="Somewhat agree",4,data_question!L4="Neither agree nor disagree",3,data_question!L4="Somewhat disagree",2,data_question!L4="Strongly disagree",1)</f>
        <v>3</v>
      </c>
      <c r="M5" s="3" cm="1">
        <f t="array" ref="M5">_xlfn.IFS(data_question!M4="Strongly agree",5,data_question!M4="Somewhat agree",4,data_question!M4="Neither agree nor disagree",3,data_question!M4="Somewhat disagree",2,data_question!M4="Strongly disagree",1)</f>
        <v>5</v>
      </c>
      <c r="N5" s="3" cm="1">
        <f t="array" ref="N5">_xlfn.IFS(data_question!N4="Strongly agree",5,data_question!N4="Somewhat agree",4,data_question!N4="Neither agree nor disagree",3,data_question!N4="Somewhat disagree",2,data_question!N4="Strongly disagree",1)</f>
        <v>1</v>
      </c>
      <c r="O5" s="3">
        <f t="shared" si="0"/>
        <v>13</v>
      </c>
      <c r="P5" s="3">
        <f t="shared" si="1"/>
        <v>20</v>
      </c>
      <c r="Q5">
        <f t="shared" si="2"/>
        <v>82.5</v>
      </c>
    </row>
    <row r="6" spans="1:17" x14ac:dyDescent="0.25">
      <c r="A6" s="3">
        <v>3380</v>
      </c>
      <c r="B6" s="3" t="s">
        <v>106</v>
      </c>
      <c r="C6" s="3" t="s">
        <v>92</v>
      </c>
      <c r="D6" s="3" t="s">
        <v>93</v>
      </c>
      <c r="E6" s="3" cm="1">
        <f t="array" ref="E6">_xlfn.IFS(data_question!E5="Strongly agree",5,data_question!E5="Somewhat agree",4,data_question!E5="Neither agree nor disagree",3,data_question!E5="Somewhat disagree",2,data_question!E5="Strongly disagree",1)</f>
        <v>5</v>
      </c>
      <c r="F6" s="3" cm="1">
        <f t="array" ref="F6">_xlfn.IFS(data_question!F5="Strongly agree",5,data_question!F5="Somewhat agree",4,data_question!F5="Neither agree nor disagree",3,data_question!F5="Somewhat disagree",2,data_question!F5="Strongly disagree",1)</f>
        <v>1</v>
      </c>
      <c r="G6" s="3" cm="1">
        <f t="array" ref="G6">_xlfn.IFS(data_question!G5="Strongly agree",5,data_question!G5="Somewhat agree",4,data_question!G5="Neither agree nor disagree",3,data_question!G5="Somewhat disagree",2,data_question!G5="Strongly disagree",1)</f>
        <v>5</v>
      </c>
      <c r="H6" s="3" cm="1">
        <f t="array" ref="H6">_xlfn.IFS(data_question!H5="Strongly agree",5,data_question!H5="Somewhat agree",4,data_question!H5="Neither agree nor disagree",3,data_question!H5="Somewhat disagree",2,data_question!H5="Strongly disagree",1)</f>
        <v>1</v>
      </c>
      <c r="I6" s="3" cm="1">
        <f t="array" ref="I6">_xlfn.IFS(data_question!I5="Strongly agree",5,data_question!I5="Somewhat agree",4,data_question!I5="Neither agree nor disagree",3,data_question!I5="Somewhat disagree",2,data_question!I5="Strongly disagree",1)</f>
        <v>5</v>
      </c>
      <c r="J6" s="3" cm="1">
        <f t="array" ref="J6">_xlfn.IFS(data_question!J5="Strongly agree",5,data_question!J5="Somewhat agree",4,data_question!J5="Neither agree nor disagree",3,data_question!J5="Somewhat disagree",2,data_question!J5="Strongly disagree",1)</f>
        <v>1</v>
      </c>
      <c r="K6" s="3" cm="1">
        <f t="array" ref="K6">_xlfn.IFS(data_question!K5="Strongly agree",5,data_question!K5="Somewhat agree",4,data_question!K5="Neither agree nor disagree",3,data_question!K5="Somewhat disagree",2,data_question!K5="Strongly disagree",1)</f>
        <v>5</v>
      </c>
      <c r="L6" s="3" cm="1">
        <f t="array" ref="L6">_xlfn.IFS(data_question!L5="Strongly agree",5,data_question!L5="Somewhat agree",4,data_question!L5="Neither agree nor disagree",3,data_question!L5="Somewhat disagree",2,data_question!L5="Strongly disagree",1)</f>
        <v>1</v>
      </c>
      <c r="M6" s="3" cm="1">
        <f t="array" ref="M6">_xlfn.IFS(data_question!M5="Strongly agree",5,data_question!M5="Somewhat agree",4,data_question!M5="Neither agree nor disagree",3,data_question!M5="Somewhat disagree",2,data_question!M5="Strongly disagree",1)</f>
        <v>5</v>
      </c>
      <c r="N6" s="3" cm="1">
        <f t="array" ref="N6">_xlfn.IFS(data_question!N5="Strongly agree",5,data_question!N5="Somewhat agree",4,data_question!N5="Neither agree nor disagree",3,data_question!N5="Somewhat disagree",2,data_question!N5="Strongly disagree",1)</f>
        <v>1</v>
      </c>
      <c r="O6" s="3">
        <f t="shared" si="0"/>
        <v>20</v>
      </c>
      <c r="P6" s="3">
        <f t="shared" si="1"/>
        <v>20</v>
      </c>
      <c r="Q6">
        <f t="shared" si="2"/>
        <v>100</v>
      </c>
    </row>
    <row r="7" spans="1:17" x14ac:dyDescent="0.25">
      <c r="A7" s="3">
        <v>6525</v>
      </c>
      <c r="B7" s="3" t="s">
        <v>108</v>
      </c>
      <c r="C7" s="3" t="s">
        <v>92</v>
      </c>
      <c r="D7" s="3" t="s">
        <v>93</v>
      </c>
      <c r="E7" s="3" cm="1">
        <f t="array" ref="E7">_xlfn.IFS(data_question!E6="Strongly agree",5,data_question!E6="Somewhat agree",4,data_question!E6="Neither agree nor disagree",3,data_question!E6="Somewhat disagree",2,data_question!E6="Strongly disagree",1)</f>
        <v>3</v>
      </c>
      <c r="F7" s="3" cm="1">
        <f t="array" ref="F7">_xlfn.IFS(data_question!F6="Strongly agree",5,data_question!F6="Somewhat agree",4,data_question!F6="Neither agree nor disagree",3,data_question!F6="Somewhat disagree",2,data_question!F6="Strongly disagree",1)</f>
        <v>2</v>
      </c>
      <c r="G7" s="3" cm="1">
        <f t="array" ref="G7">_xlfn.IFS(data_question!G6="Strongly agree",5,data_question!G6="Somewhat agree",4,data_question!G6="Neither agree nor disagree",3,data_question!G6="Somewhat disagree",2,data_question!G6="Strongly disagree",1)</f>
        <v>5</v>
      </c>
      <c r="H7" s="3" cm="1">
        <f t="array" ref="H7">_xlfn.IFS(data_question!H6="Strongly agree",5,data_question!H6="Somewhat agree",4,data_question!H6="Neither agree nor disagree",3,data_question!H6="Somewhat disagree",2,data_question!H6="Strongly disagree",1)</f>
        <v>2</v>
      </c>
      <c r="I7" s="3" cm="1">
        <f t="array" ref="I7">_xlfn.IFS(data_question!I6="Strongly agree",5,data_question!I6="Somewhat agree",4,data_question!I6="Neither agree nor disagree",3,data_question!I6="Somewhat disagree",2,data_question!I6="Strongly disagree",1)</f>
        <v>3</v>
      </c>
      <c r="J7" s="3" cm="1">
        <f t="array" ref="J7">_xlfn.IFS(data_question!J6="Strongly agree",5,data_question!J6="Somewhat agree",4,data_question!J6="Neither agree nor disagree",3,data_question!J6="Somewhat disagree",2,data_question!J6="Strongly disagree",1)</f>
        <v>2</v>
      </c>
      <c r="K7" s="3" cm="1">
        <f t="array" ref="K7">_xlfn.IFS(data_question!K6="Strongly agree",5,data_question!K6="Somewhat agree",4,data_question!K6="Neither agree nor disagree",3,data_question!K6="Somewhat disagree",2,data_question!K6="Strongly disagree",1)</f>
        <v>5</v>
      </c>
      <c r="L7" s="3" cm="1">
        <f t="array" ref="L7">_xlfn.IFS(data_question!L6="Strongly agree",5,data_question!L6="Somewhat agree",4,data_question!L6="Neither agree nor disagree",3,data_question!L6="Somewhat disagree",2,data_question!L6="Strongly disagree",1)</f>
        <v>2</v>
      </c>
      <c r="M7" s="3" cm="1">
        <f t="array" ref="M7">_xlfn.IFS(data_question!M6="Strongly agree",5,data_question!M6="Somewhat agree",4,data_question!M6="Neither agree nor disagree",3,data_question!M6="Somewhat disagree",2,data_question!M6="Strongly disagree",1)</f>
        <v>4</v>
      </c>
      <c r="N7" s="3" cm="1">
        <f t="array" ref="N7">_xlfn.IFS(data_question!N6="Strongly agree",5,data_question!N6="Somewhat agree",4,data_question!N6="Neither agree nor disagree",3,data_question!N6="Somewhat disagree",2,data_question!N6="Strongly disagree",1)</f>
        <v>4</v>
      </c>
      <c r="O7" s="3">
        <f t="shared" si="0"/>
        <v>13</v>
      </c>
      <c r="P7" s="3">
        <f t="shared" si="1"/>
        <v>15</v>
      </c>
      <c r="Q7">
        <f t="shared" si="2"/>
        <v>70</v>
      </c>
    </row>
    <row r="8" spans="1:17" x14ac:dyDescent="0.25">
      <c r="A8" s="3">
        <v>3409</v>
      </c>
      <c r="B8" s="3" t="s">
        <v>108</v>
      </c>
      <c r="C8" s="3" t="s">
        <v>92</v>
      </c>
      <c r="D8" s="3" t="s">
        <v>110</v>
      </c>
      <c r="E8" s="3" cm="1">
        <f t="array" ref="E8">_xlfn.IFS(data_question!E7="Strongly agree",5,data_question!E7="Somewhat agree",4,data_question!E7="Neither agree nor disagree",3,data_question!E7="Somewhat disagree",2,data_question!E7="Strongly disagree",1)</f>
        <v>4</v>
      </c>
      <c r="F8" s="3" cm="1">
        <f t="array" ref="F8">_xlfn.IFS(data_question!F7="Strongly agree",5,data_question!F7="Somewhat agree",4,data_question!F7="Neither agree nor disagree",3,data_question!F7="Somewhat disagree",2,data_question!F7="Strongly disagree",1)</f>
        <v>1</v>
      </c>
      <c r="G8" s="3" cm="1">
        <f t="array" ref="G8">_xlfn.IFS(data_question!G7="Strongly agree",5,data_question!G7="Somewhat agree",4,data_question!G7="Neither agree nor disagree",3,data_question!G7="Somewhat disagree",2,data_question!G7="Strongly disagree",1)</f>
        <v>5</v>
      </c>
      <c r="H8" s="3" cm="1">
        <f t="array" ref="H8">_xlfn.IFS(data_question!H7="Strongly agree",5,data_question!H7="Somewhat agree",4,data_question!H7="Neither agree nor disagree",3,data_question!H7="Somewhat disagree",2,data_question!H7="Strongly disagree",1)</f>
        <v>2</v>
      </c>
      <c r="I8" s="3" cm="1">
        <f t="array" ref="I8">_xlfn.IFS(data_question!I7="Strongly agree",5,data_question!I7="Somewhat agree",4,data_question!I7="Neither agree nor disagree",3,data_question!I7="Somewhat disagree",2,data_question!I7="Strongly disagree",1)</f>
        <v>4</v>
      </c>
      <c r="J8" s="3" cm="1">
        <f t="array" ref="J8">_xlfn.IFS(data_question!J7="Strongly agree",5,data_question!J7="Somewhat agree",4,data_question!J7="Neither agree nor disagree",3,data_question!J7="Somewhat disagree",2,data_question!J7="Strongly disagree",1)</f>
        <v>1</v>
      </c>
      <c r="K8" s="3" cm="1">
        <f t="array" ref="K8">_xlfn.IFS(data_question!K7="Strongly agree",5,data_question!K7="Somewhat agree",4,data_question!K7="Neither agree nor disagree",3,data_question!K7="Somewhat disagree",2,data_question!K7="Strongly disagree",1)</f>
        <v>4</v>
      </c>
      <c r="L8" s="3" cm="1">
        <f t="array" ref="L8">_xlfn.IFS(data_question!L7="Strongly agree",5,data_question!L7="Somewhat agree",4,data_question!L7="Neither agree nor disagree",3,data_question!L7="Somewhat disagree",2,data_question!L7="Strongly disagree",1)</f>
        <v>1</v>
      </c>
      <c r="M8" s="3" cm="1">
        <f t="array" ref="M8">_xlfn.IFS(data_question!M7="Strongly agree",5,data_question!M7="Somewhat agree",4,data_question!M7="Neither agree nor disagree",3,data_question!M7="Somewhat disagree",2,data_question!M7="Strongly disagree",1)</f>
        <v>5</v>
      </c>
      <c r="N8" s="3" cm="1">
        <f t="array" ref="N8">_xlfn.IFS(data_question!N7="Strongly agree",5,data_question!N7="Somewhat agree",4,data_question!N7="Neither agree nor disagree",3,data_question!N7="Somewhat disagree",2,data_question!N7="Strongly disagree",1)</f>
        <v>1</v>
      </c>
      <c r="O8" s="3">
        <f t="shared" si="0"/>
        <v>19</v>
      </c>
      <c r="P8" s="3">
        <f t="shared" si="1"/>
        <v>17</v>
      </c>
      <c r="Q8">
        <f t="shared" si="2"/>
        <v>90</v>
      </c>
    </row>
    <row r="9" spans="1:17" x14ac:dyDescent="0.25">
      <c r="A9" s="3">
        <v>5837</v>
      </c>
      <c r="B9" s="3" t="s">
        <v>91</v>
      </c>
      <c r="C9" s="3" t="s">
        <v>92</v>
      </c>
      <c r="D9" s="3" t="s">
        <v>93</v>
      </c>
      <c r="E9" s="3" cm="1">
        <f t="array" ref="E9">_xlfn.IFS(data_question!E8="Strongly agree",5,data_question!E8="Somewhat agree",4,data_question!E8="Neither agree nor disagree",3,data_question!E8="Somewhat disagree",2,data_question!E8="Strongly disagree",1)</f>
        <v>2</v>
      </c>
      <c r="F9" s="3" cm="1">
        <f t="array" ref="F9">_xlfn.IFS(data_question!F8="Strongly agree",5,data_question!F8="Somewhat agree",4,data_question!F8="Neither agree nor disagree",3,data_question!F8="Somewhat disagree",2,data_question!F8="Strongly disagree",1)</f>
        <v>1</v>
      </c>
      <c r="G9" s="3" cm="1">
        <f t="array" ref="G9">_xlfn.IFS(data_question!G8="Strongly agree",5,data_question!G8="Somewhat agree",4,data_question!G8="Neither agree nor disagree",3,data_question!G8="Somewhat disagree",2,data_question!G8="Strongly disagree",1)</f>
        <v>5</v>
      </c>
      <c r="H9" s="3" cm="1">
        <f t="array" ref="H9">_xlfn.IFS(data_question!H8="Strongly agree",5,data_question!H8="Somewhat agree",4,data_question!H8="Neither agree nor disagree",3,data_question!H8="Somewhat disagree",2,data_question!H8="Strongly disagree",1)</f>
        <v>1</v>
      </c>
      <c r="I9" s="3" cm="1">
        <f t="array" ref="I9">_xlfn.IFS(data_question!I8="Strongly agree",5,data_question!I8="Somewhat agree",4,data_question!I8="Neither agree nor disagree",3,data_question!I8="Somewhat disagree",2,data_question!I8="Strongly disagree",1)</f>
        <v>5</v>
      </c>
      <c r="J9" s="3" cm="1">
        <f t="array" ref="J9">_xlfn.IFS(data_question!J8="Strongly agree",5,data_question!J8="Somewhat agree",4,data_question!J8="Neither agree nor disagree",3,data_question!J8="Somewhat disagree",2,data_question!J8="Strongly disagree",1)</f>
        <v>1</v>
      </c>
      <c r="K9" s="3" cm="1">
        <f t="array" ref="K9">_xlfn.IFS(data_question!K8="Strongly agree",5,data_question!K8="Somewhat agree",4,data_question!K8="Neither agree nor disagree",3,data_question!K8="Somewhat disagree",2,data_question!K8="Strongly disagree",1)</f>
        <v>5</v>
      </c>
      <c r="L9" s="3" cm="1">
        <f t="array" ref="L9">_xlfn.IFS(data_question!L8="Strongly agree",5,data_question!L8="Somewhat agree",4,data_question!L8="Neither agree nor disagree",3,data_question!L8="Somewhat disagree",2,data_question!L8="Strongly disagree",1)</f>
        <v>1</v>
      </c>
      <c r="M9" s="3" cm="1">
        <f t="array" ref="M9">_xlfn.IFS(data_question!M8="Strongly agree",5,data_question!M8="Somewhat agree",4,data_question!M8="Neither agree nor disagree",3,data_question!M8="Somewhat disagree",2,data_question!M8="Strongly disagree",1)</f>
        <v>5</v>
      </c>
      <c r="N9" s="3" cm="1">
        <f t="array" ref="N9">_xlfn.IFS(data_question!N8="Strongly agree",5,data_question!N8="Somewhat agree",4,data_question!N8="Neither agree nor disagree",3,data_question!N8="Somewhat disagree",2,data_question!N8="Strongly disagree",1)</f>
        <v>1</v>
      </c>
      <c r="O9" s="3">
        <f t="shared" si="0"/>
        <v>20</v>
      </c>
      <c r="P9" s="3">
        <f t="shared" si="1"/>
        <v>17</v>
      </c>
      <c r="Q9">
        <f t="shared" si="2"/>
        <v>92.5</v>
      </c>
    </row>
    <row r="10" spans="1:17" x14ac:dyDescent="0.25">
      <c r="A10" s="3">
        <v>3689</v>
      </c>
      <c r="B10" s="3" t="s">
        <v>114</v>
      </c>
      <c r="C10" s="3" t="s">
        <v>92</v>
      </c>
      <c r="D10" s="3" t="s">
        <v>93</v>
      </c>
      <c r="E10" s="3" cm="1">
        <f t="array" ref="E10">_xlfn.IFS(data_question!E9="Strongly agree",5,data_question!E9="Somewhat agree",4,data_question!E9="Neither agree nor disagree",3,data_question!E9="Somewhat disagree",2,data_question!E9="Strongly disagree",1)</f>
        <v>5</v>
      </c>
      <c r="F10" s="3" cm="1">
        <f t="array" ref="F10">_xlfn.IFS(data_question!F9="Strongly agree",5,data_question!F9="Somewhat agree",4,data_question!F9="Neither agree nor disagree",3,data_question!F9="Somewhat disagree",2,data_question!F9="Strongly disagree",1)</f>
        <v>1</v>
      </c>
      <c r="G10" s="3" cm="1">
        <f t="array" ref="G10">_xlfn.IFS(data_question!G9="Strongly agree",5,data_question!G9="Somewhat agree",4,data_question!G9="Neither agree nor disagree",3,data_question!G9="Somewhat disagree",2,data_question!G9="Strongly disagree",1)</f>
        <v>5</v>
      </c>
      <c r="H10" s="3" cm="1">
        <f t="array" ref="H10">_xlfn.IFS(data_question!H9="Strongly agree",5,data_question!H9="Somewhat agree",4,data_question!H9="Neither agree nor disagree",3,data_question!H9="Somewhat disagree",2,data_question!H9="Strongly disagree",1)</f>
        <v>1</v>
      </c>
      <c r="I10" s="3" cm="1">
        <f t="array" ref="I10">_xlfn.IFS(data_question!I9="Strongly agree",5,data_question!I9="Somewhat agree",4,data_question!I9="Neither agree nor disagree",3,data_question!I9="Somewhat disagree",2,data_question!I9="Strongly disagree",1)</f>
        <v>5</v>
      </c>
      <c r="J10" s="3" cm="1">
        <f t="array" ref="J10">_xlfn.IFS(data_question!J9="Strongly agree",5,data_question!J9="Somewhat agree",4,data_question!J9="Neither agree nor disagree",3,data_question!J9="Somewhat disagree",2,data_question!J9="Strongly disagree",1)</f>
        <v>1</v>
      </c>
      <c r="K10" s="3" cm="1">
        <f t="array" ref="K10">_xlfn.IFS(data_question!K9="Strongly agree",5,data_question!K9="Somewhat agree",4,data_question!K9="Neither agree nor disagree",3,data_question!K9="Somewhat disagree",2,data_question!K9="Strongly disagree",1)</f>
        <v>5</v>
      </c>
      <c r="L10" s="3" cm="1">
        <f t="array" ref="L10">_xlfn.IFS(data_question!L9="Strongly agree",5,data_question!L9="Somewhat agree",4,data_question!L9="Neither agree nor disagree",3,data_question!L9="Somewhat disagree",2,data_question!L9="Strongly disagree",1)</f>
        <v>1</v>
      </c>
      <c r="M10" s="3" cm="1">
        <f t="array" ref="M10">_xlfn.IFS(data_question!M9="Strongly agree",5,data_question!M9="Somewhat agree",4,data_question!M9="Neither agree nor disagree",3,data_question!M9="Somewhat disagree",2,data_question!M9="Strongly disagree",1)</f>
        <v>5</v>
      </c>
      <c r="N10" s="3" cm="1">
        <f t="array" ref="N10">_xlfn.IFS(data_question!N9="Strongly agree",5,data_question!N9="Somewhat agree",4,data_question!N9="Neither agree nor disagree",3,data_question!N9="Somewhat disagree",2,data_question!N9="Strongly disagree",1)</f>
        <v>1</v>
      </c>
      <c r="O10" s="3">
        <f t="shared" si="0"/>
        <v>20</v>
      </c>
      <c r="P10" s="3">
        <f t="shared" si="1"/>
        <v>20</v>
      </c>
      <c r="Q10">
        <f t="shared" si="2"/>
        <v>100</v>
      </c>
    </row>
    <row r="11" spans="1:17" x14ac:dyDescent="0.25">
      <c r="A11" s="3">
        <v>9717</v>
      </c>
      <c r="B11" s="3" t="s">
        <v>108</v>
      </c>
      <c r="C11" s="3" t="s">
        <v>100</v>
      </c>
      <c r="D11" s="3" t="s">
        <v>93</v>
      </c>
      <c r="E11" s="3" cm="1">
        <f t="array" ref="E11">_xlfn.IFS(data_question!E10="Strongly agree",5,data_question!E10="Somewhat agree",4,data_question!E10="Neither agree nor disagree",3,data_question!E10="Somewhat disagree",2,data_question!E10="Strongly disagree",1)</f>
        <v>4</v>
      </c>
      <c r="F11" s="3" cm="1">
        <f t="array" ref="F11">_xlfn.IFS(data_question!F10="Strongly agree",5,data_question!F10="Somewhat agree",4,data_question!F10="Neither agree nor disagree",3,data_question!F10="Somewhat disagree",2,data_question!F10="Strongly disagree",1)</f>
        <v>1</v>
      </c>
      <c r="G11" s="3" cm="1">
        <f t="array" ref="G11">_xlfn.IFS(data_question!G10="Strongly agree",5,data_question!G10="Somewhat agree",4,data_question!G10="Neither agree nor disagree",3,data_question!G10="Somewhat disagree",2,data_question!G10="Strongly disagree",1)</f>
        <v>5</v>
      </c>
      <c r="H11" s="3" cm="1">
        <f t="array" ref="H11">_xlfn.IFS(data_question!H10="Strongly agree",5,data_question!H10="Somewhat agree",4,data_question!H10="Neither agree nor disagree",3,data_question!H10="Somewhat disagree",2,data_question!H10="Strongly disagree",1)</f>
        <v>1</v>
      </c>
      <c r="I11" s="3" cm="1">
        <f t="array" ref="I11">_xlfn.IFS(data_question!I10="Strongly agree",5,data_question!I10="Somewhat agree",4,data_question!I10="Neither agree nor disagree",3,data_question!I10="Somewhat disagree",2,data_question!I10="Strongly disagree",1)</f>
        <v>5</v>
      </c>
      <c r="J11" s="3" cm="1">
        <f t="array" ref="J11">_xlfn.IFS(data_question!J10="Strongly agree",5,data_question!J10="Somewhat agree",4,data_question!J10="Neither agree nor disagree",3,data_question!J10="Somewhat disagree",2,data_question!J10="Strongly disagree",1)</f>
        <v>1</v>
      </c>
      <c r="K11" s="3" cm="1">
        <f t="array" ref="K11">_xlfn.IFS(data_question!K10="Strongly agree",5,data_question!K10="Somewhat agree",4,data_question!K10="Neither agree nor disagree",3,data_question!K10="Somewhat disagree",2,data_question!K10="Strongly disagree",1)</f>
        <v>5</v>
      </c>
      <c r="L11" s="3" cm="1">
        <f t="array" ref="L11">_xlfn.IFS(data_question!L10="Strongly agree",5,data_question!L10="Somewhat agree",4,data_question!L10="Neither agree nor disagree",3,data_question!L10="Somewhat disagree",2,data_question!L10="Strongly disagree",1)</f>
        <v>1</v>
      </c>
      <c r="M11" s="3" cm="1">
        <f t="array" ref="M11">_xlfn.IFS(data_question!M10="Strongly agree",5,data_question!M10="Somewhat agree",4,data_question!M10="Neither agree nor disagree",3,data_question!M10="Somewhat disagree",2,data_question!M10="Strongly disagree",1)</f>
        <v>5</v>
      </c>
      <c r="N11" s="3" cm="1">
        <f t="array" ref="N11">_xlfn.IFS(data_question!N10="Strongly agree",5,data_question!N10="Somewhat agree",4,data_question!N10="Neither agree nor disagree",3,data_question!N10="Somewhat disagree",2,data_question!N10="Strongly disagree",1)</f>
        <v>1</v>
      </c>
      <c r="O11" s="3">
        <f t="shared" si="0"/>
        <v>20</v>
      </c>
      <c r="P11" s="3">
        <f t="shared" si="1"/>
        <v>19</v>
      </c>
      <c r="Q11">
        <f t="shared" si="2"/>
        <v>97.5</v>
      </c>
    </row>
    <row r="12" spans="1:17" x14ac:dyDescent="0.25">
      <c r="A12" s="3">
        <v>2990</v>
      </c>
      <c r="B12" s="3" t="s">
        <v>91</v>
      </c>
      <c r="C12" s="3" t="s">
        <v>100</v>
      </c>
      <c r="D12" s="3" t="s">
        <v>93</v>
      </c>
      <c r="E12" s="3" cm="1">
        <f t="array" ref="E12">_xlfn.IFS(data_question!E11="Strongly agree",5,data_question!E11="Somewhat agree",4,data_question!E11="Neither agree nor disagree",3,data_question!E11="Somewhat disagree",2,data_question!E11="Strongly disagree",1)</f>
        <v>5</v>
      </c>
      <c r="F12" s="3" cm="1">
        <f t="array" ref="F12">_xlfn.IFS(data_question!F11="Strongly agree",5,data_question!F11="Somewhat agree",4,data_question!F11="Neither agree nor disagree",3,data_question!F11="Somewhat disagree",2,data_question!F11="Strongly disagree",1)</f>
        <v>1</v>
      </c>
      <c r="G12" s="3" cm="1">
        <f t="array" ref="G12">_xlfn.IFS(data_question!G11="Strongly agree",5,data_question!G11="Somewhat agree",4,data_question!G11="Neither agree nor disagree",3,data_question!G11="Somewhat disagree",2,data_question!G11="Strongly disagree",1)</f>
        <v>4</v>
      </c>
      <c r="H12" s="3" cm="1">
        <f t="array" ref="H12">_xlfn.IFS(data_question!H11="Strongly agree",5,data_question!H11="Somewhat agree",4,data_question!H11="Neither agree nor disagree",3,data_question!H11="Somewhat disagree",2,data_question!H11="Strongly disagree",1)</f>
        <v>4</v>
      </c>
      <c r="I12" s="3" cm="1">
        <f t="array" ref="I12">_xlfn.IFS(data_question!I11="Strongly agree",5,data_question!I11="Somewhat agree",4,data_question!I11="Neither agree nor disagree",3,data_question!I11="Somewhat disagree",2,data_question!I11="Strongly disagree",1)</f>
        <v>1</v>
      </c>
      <c r="J12" s="3" cm="1">
        <f t="array" ref="J12">_xlfn.IFS(data_question!J11="Strongly agree",5,data_question!J11="Somewhat agree",4,data_question!J11="Neither agree nor disagree",3,data_question!J11="Somewhat disagree",2,data_question!J11="Strongly disagree",1)</f>
        <v>1</v>
      </c>
      <c r="K12" s="3" cm="1">
        <f t="array" ref="K12">_xlfn.IFS(data_question!K11="Strongly agree",5,data_question!K11="Somewhat agree",4,data_question!K11="Neither agree nor disagree",3,data_question!K11="Somewhat disagree",2,data_question!K11="Strongly disagree",1)</f>
        <v>5</v>
      </c>
      <c r="L12" s="3" cm="1">
        <f t="array" ref="L12">_xlfn.IFS(data_question!L11="Strongly agree",5,data_question!L11="Somewhat agree",4,data_question!L11="Neither agree nor disagree",3,data_question!L11="Somewhat disagree",2,data_question!L11="Strongly disagree",1)</f>
        <v>2</v>
      </c>
      <c r="M12" s="3" cm="1">
        <f t="array" ref="M12">_xlfn.IFS(data_question!M11="Strongly agree",5,data_question!M11="Somewhat agree",4,data_question!M11="Neither agree nor disagree",3,data_question!M11="Somewhat disagree",2,data_question!M11="Strongly disagree",1)</f>
        <v>5</v>
      </c>
      <c r="N12" s="3" cm="1">
        <f t="array" ref="N12">_xlfn.IFS(data_question!N11="Strongly agree",5,data_question!N11="Somewhat agree",4,data_question!N11="Neither agree nor disagree",3,data_question!N11="Somewhat disagree",2,data_question!N11="Strongly disagree",1)</f>
        <v>1</v>
      </c>
      <c r="O12" s="3">
        <f t="shared" si="0"/>
        <v>16</v>
      </c>
      <c r="P12" s="3">
        <f t="shared" si="1"/>
        <v>15</v>
      </c>
      <c r="Q12">
        <f t="shared" si="2"/>
        <v>77.5</v>
      </c>
    </row>
    <row r="13" spans="1:17" x14ac:dyDescent="0.25">
      <c r="A13" s="3">
        <v>3154</v>
      </c>
      <c r="B13" s="3" t="s">
        <v>108</v>
      </c>
      <c r="C13" s="3" t="s">
        <v>92</v>
      </c>
      <c r="D13" s="3" t="s">
        <v>93</v>
      </c>
      <c r="E13" s="3" cm="1">
        <f t="array" ref="E13">_xlfn.IFS(data_question!E12="Strongly agree",5,data_question!E12="Somewhat agree",4,data_question!E12="Neither agree nor disagree",3,data_question!E12="Somewhat disagree",2,data_question!E12="Strongly disagree",1)</f>
        <v>4</v>
      </c>
      <c r="F13" s="3" cm="1">
        <f t="array" ref="F13">_xlfn.IFS(data_question!F12="Strongly agree",5,data_question!F12="Somewhat agree",4,data_question!F12="Neither agree nor disagree",3,data_question!F12="Somewhat disagree",2,data_question!F12="Strongly disagree",1)</f>
        <v>2</v>
      </c>
      <c r="G13" s="3" cm="1">
        <f t="array" ref="G13">_xlfn.IFS(data_question!G12="Strongly agree",5,data_question!G12="Somewhat agree",4,data_question!G12="Neither agree nor disagree",3,data_question!G12="Somewhat disagree",2,data_question!G12="Strongly disagree",1)</f>
        <v>5</v>
      </c>
      <c r="H13" s="3" cm="1">
        <f t="array" ref="H13">_xlfn.IFS(data_question!H12="Strongly agree",5,data_question!H12="Somewhat agree",4,data_question!H12="Neither agree nor disagree",3,data_question!H12="Somewhat disagree",2,data_question!H12="Strongly disagree",1)</f>
        <v>2</v>
      </c>
      <c r="I13" s="3" cm="1">
        <f t="array" ref="I13">_xlfn.IFS(data_question!I12="Strongly agree",5,data_question!I12="Somewhat agree",4,data_question!I12="Neither agree nor disagree",3,data_question!I12="Somewhat disagree",2,data_question!I12="Strongly disagree",1)</f>
        <v>4</v>
      </c>
      <c r="J13" s="3" cm="1">
        <f t="array" ref="J13">_xlfn.IFS(data_question!J12="Strongly agree",5,data_question!J12="Somewhat agree",4,data_question!J12="Neither agree nor disagree",3,data_question!J12="Somewhat disagree",2,data_question!J12="Strongly disagree",1)</f>
        <v>2</v>
      </c>
      <c r="K13" s="3" cm="1">
        <f t="array" ref="K13">_xlfn.IFS(data_question!K12="Strongly agree",5,data_question!K12="Somewhat agree",4,data_question!K12="Neither agree nor disagree",3,data_question!K12="Somewhat disagree",2,data_question!K12="Strongly disagree",1)</f>
        <v>5</v>
      </c>
      <c r="L13" s="3" cm="1">
        <f t="array" ref="L13">_xlfn.IFS(data_question!L12="Strongly agree",5,data_question!L12="Somewhat agree",4,data_question!L12="Neither agree nor disagree",3,data_question!L12="Somewhat disagree",2,data_question!L12="Strongly disagree",1)</f>
        <v>1</v>
      </c>
      <c r="M13" s="3" cm="1">
        <f t="array" ref="M13">_xlfn.IFS(data_question!M12="Strongly agree",5,data_question!M12="Somewhat agree",4,data_question!M12="Neither agree nor disagree",3,data_question!M12="Somewhat disagree",2,data_question!M12="Strongly disagree",1)</f>
        <v>5</v>
      </c>
      <c r="N13" s="3" cm="1">
        <f t="array" ref="N13">_xlfn.IFS(data_question!N12="Strongly agree",5,data_question!N12="Somewhat agree",4,data_question!N12="Neither agree nor disagree",3,data_question!N12="Somewhat disagree",2,data_question!N12="Strongly disagree",1)</f>
        <v>2</v>
      </c>
      <c r="O13" s="3">
        <f t="shared" si="0"/>
        <v>16</v>
      </c>
      <c r="P13" s="3">
        <f t="shared" si="1"/>
        <v>18</v>
      </c>
      <c r="Q13">
        <f t="shared" si="2"/>
        <v>85</v>
      </c>
    </row>
    <row r="14" spans="1:17" x14ac:dyDescent="0.25">
      <c r="A14" s="3">
        <v>6339</v>
      </c>
      <c r="B14" s="3" t="s">
        <v>91</v>
      </c>
      <c r="C14" s="3" t="s">
        <v>100</v>
      </c>
      <c r="D14" s="3" t="s">
        <v>93</v>
      </c>
      <c r="E14" s="3" cm="1">
        <f t="array" ref="E14">_xlfn.IFS(data_question!E13="Strongly agree",5,data_question!E13="Somewhat agree",4,data_question!E13="Neither agree nor disagree",3,data_question!E13="Somewhat disagree",2,data_question!E13="Strongly disagree",1)</f>
        <v>3</v>
      </c>
      <c r="F14" s="3" cm="1">
        <f t="array" ref="F14">_xlfn.IFS(data_question!F13="Strongly agree",5,data_question!F13="Somewhat agree",4,data_question!F13="Neither agree nor disagree",3,data_question!F13="Somewhat disagree",2,data_question!F13="Strongly disagree",1)</f>
        <v>2</v>
      </c>
      <c r="G14" s="3" cm="1">
        <f t="array" ref="G14">_xlfn.IFS(data_question!G13="Strongly agree",5,data_question!G13="Somewhat agree",4,data_question!G13="Neither agree nor disagree",3,data_question!G13="Somewhat disagree",2,data_question!G13="Strongly disagree",1)</f>
        <v>4</v>
      </c>
      <c r="H14" s="3" cm="1">
        <f t="array" ref="H14">_xlfn.IFS(data_question!H13="Strongly agree",5,data_question!H13="Somewhat agree",4,data_question!H13="Neither agree nor disagree",3,data_question!H13="Somewhat disagree",2,data_question!H13="Strongly disagree",1)</f>
        <v>4</v>
      </c>
      <c r="I14" s="3" cm="1">
        <f t="array" ref="I14">_xlfn.IFS(data_question!I13="Strongly agree",5,data_question!I13="Somewhat agree",4,data_question!I13="Neither agree nor disagree",3,data_question!I13="Somewhat disagree",2,data_question!I13="Strongly disagree",1)</f>
        <v>3</v>
      </c>
      <c r="J14" s="3" cm="1">
        <f t="array" ref="J14">_xlfn.IFS(data_question!J13="Strongly agree",5,data_question!J13="Somewhat agree",4,data_question!J13="Neither agree nor disagree",3,data_question!J13="Somewhat disagree",2,data_question!J13="Strongly disagree",1)</f>
        <v>2</v>
      </c>
      <c r="K14" s="3" cm="1">
        <f t="array" ref="K14">_xlfn.IFS(data_question!K13="Strongly agree",5,data_question!K13="Somewhat agree",4,data_question!K13="Neither agree nor disagree",3,data_question!K13="Somewhat disagree",2,data_question!K13="Strongly disagree",1)</f>
        <v>4</v>
      </c>
      <c r="L14" s="3" cm="1">
        <f t="array" ref="L14">_xlfn.IFS(data_question!L13="Strongly agree",5,data_question!L13="Somewhat agree",4,data_question!L13="Neither agree nor disagree",3,data_question!L13="Somewhat disagree",2,data_question!L13="Strongly disagree",1)</f>
        <v>2</v>
      </c>
      <c r="M14" s="3" cm="1">
        <f t="array" ref="M14">_xlfn.IFS(data_question!M13="Strongly agree",5,data_question!M13="Somewhat agree",4,data_question!M13="Neither agree nor disagree",3,data_question!M13="Somewhat disagree",2,data_question!M13="Strongly disagree",1)</f>
        <v>4</v>
      </c>
      <c r="N14" s="3" cm="1">
        <f t="array" ref="N14">_xlfn.IFS(data_question!N13="Strongly agree",5,data_question!N13="Somewhat agree",4,data_question!N13="Neither agree nor disagree",3,data_question!N13="Somewhat disagree",2,data_question!N13="Strongly disagree",1)</f>
        <v>2</v>
      </c>
      <c r="O14" s="3">
        <f t="shared" si="0"/>
        <v>13</v>
      </c>
      <c r="P14" s="3">
        <f t="shared" si="1"/>
        <v>13</v>
      </c>
      <c r="Q14">
        <f t="shared" si="2"/>
        <v>65</v>
      </c>
    </row>
    <row r="15" spans="1:17" x14ac:dyDescent="0.25">
      <c r="A15" s="3">
        <v>9053</v>
      </c>
      <c r="B15" s="3" t="s">
        <v>91</v>
      </c>
      <c r="C15" s="3" t="s">
        <v>100</v>
      </c>
      <c r="D15" s="3" t="s">
        <v>93</v>
      </c>
      <c r="E15" s="3" cm="1">
        <f t="array" ref="E15">_xlfn.IFS(data_question!E14="Strongly agree",5,data_question!E14="Somewhat agree",4,data_question!E14="Neither agree nor disagree",3,data_question!E14="Somewhat disagree",2,data_question!E14="Strongly disagree",1)</f>
        <v>4</v>
      </c>
      <c r="F15" s="3" cm="1">
        <f t="array" ref="F15">_xlfn.IFS(data_question!F14="Strongly agree",5,data_question!F14="Somewhat agree",4,data_question!F14="Neither agree nor disagree",3,data_question!F14="Somewhat disagree",2,data_question!F14="Strongly disagree",1)</f>
        <v>1</v>
      </c>
      <c r="G15" s="3" cm="1">
        <f t="array" ref="G15">_xlfn.IFS(data_question!G14="Strongly agree",5,data_question!G14="Somewhat agree",4,data_question!G14="Neither agree nor disagree",3,data_question!G14="Somewhat disagree",2,data_question!G14="Strongly disagree",1)</f>
        <v>5</v>
      </c>
      <c r="H15" s="3" cm="1">
        <f t="array" ref="H15">_xlfn.IFS(data_question!H14="Strongly agree",5,data_question!H14="Somewhat agree",4,data_question!H14="Neither agree nor disagree",3,data_question!H14="Somewhat disagree",2,data_question!H14="Strongly disagree",1)</f>
        <v>1</v>
      </c>
      <c r="I15" s="3" cm="1">
        <f t="array" ref="I15">_xlfn.IFS(data_question!I14="Strongly agree",5,data_question!I14="Somewhat agree",4,data_question!I14="Neither agree nor disagree",3,data_question!I14="Somewhat disagree",2,data_question!I14="Strongly disagree",1)</f>
        <v>5</v>
      </c>
      <c r="J15" s="3" cm="1">
        <f t="array" ref="J15">_xlfn.IFS(data_question!J14="Strongly agree",5,data_question!J14="Somewhat agree",4,data_question!J14="Neither agree nor disagree",3,data_question!J14="Somewhat disagree",2,data_question!J14="Strongly disagree",1)</f>
        <v>1</v>
      </c>
      <c r="K15" s="3" cm="1">
        <f t="array" ref="K15">_xlfn.IFS(data_question!K14="Strongly agree",5,data_question!K14="Somewhat agree",4,data_question!K14="Neither agree nor disagree",3,data_question!K14="Somewhat disagree",2,data_question!K14="Strongly disagree",1)</f>
        <v>5</v>
      </c>
      <c r="L15" s="3" cm="1">
        <f t="array" ref="L15">_xlfn.IFS(data_question!L14="Strongly agree",5,data_question!L14="Somewhat agree",4,data_question!L14="Neither agree nor disagree",3,data_question!L14="Somewhat disagree",2,data_question!L14="Strongly disagree",1)</f>
        <v>1</v>
      </c>
      <c r="M15" s="3" cm="1">
        <f t="array" ref="M15">_xlfn.IFS(data_question!M14="Strongly agree",5,data_question!M14="Somewhat agree",4,data_question!M14="Neither agree nor disagree",3,data_question!M14="Somewhat disagree",2,data_question!M14="Strongly disagree",1)</f>
        <v>5</v>
      </c>
      <c r="N15" s="3" cm="1">
        <f t="array" ref="N15">_xlfn.IFS(data_question!N14="Strongly agree",5,data_question!N14="Somewhat agree",4,data_question!N14="Neither agree nor disagree",3,data_question!N14="Somewhat disagree",2,data_question!N14="Strongly disagree",1)</f>
        <v>1</v>
      </c>
      <c r="O15" s="3">
        <f t="shared" si="0"/>
        <v>20</v>
      </c>
      <c r="P15" s="3">
        <f t="shared" si="1"/>
        <v>19</v>
      </c>
      <c r="Q15">
        <f t="shared" si="2"/>
        <v>97.5</v>
      </c>
    </row>
    <row r="16" spans="1:17" x14ac:dyDescent="0.25">
      <c r="A16" s="3">
        <v>7612</v>
      </c>
      <c r="B16" s="3" t="s">
        <v>108</v>
      </c>
      <c r="C16" s="3" t="s">
        <v>92</v>
      </c>
      <c r="D16" s="3" t="s">
        <v>93</v>
      </c>
      <c r="E16" s="3" cm="1">
        <f t="array" ref="E16">_xlfn.IFS(data_question!E15="Strongly agree",5,data_question!E15="Somewhat agree",4,data_question!E15="Neither agree nor disagree",3,data_question!E15="Somewhat disagree",2,data_question!E15="Strongly disagree",1)</f>
        <v>5</v>
      </c>
      <c r="F16" s="3" cm="1">
        <f t="array" ref="F16">_xlfn.IFS(data_question!F15="Strongly agree",5,data_question!F15="Somewhat agree",4,data_question!F15="Neither agree nor disagree",3,data_question!F15="Somewhat disagree",2,data_question!F15="Strongly disagree",1)</f>
        <v>1</v>
      </c>
      <c r="G16" s="3" cm="1">
        <f t="array" ref="G16">_xlfn.IFS(data_question!G15="Strongly agree",5,data_question!G15="Somewhat agree",4,data_question!G15="Neither agree nor disagree",3,data_question!G15="Somewhat disagree",2,data_question!G15="Strongly disagree",1)</f>
        <v>5</v>
      </c>
      <c r="H16" s="3" cm="1">
        <f t="array" ref="H16">_xlfn.IFS(data_question!H15="Strongly agree",5,data_question!H15="Somewhat agree",4,data_question!H15="Neither agree nor disagree",3,data_question!H15="Somewhat disagree",2,data_question!H15="Strongly disagree",1)</f>
        <v>1</v>
      </c>
      <c r="I16" s="3" cm="1">
        <f t="array" ref="I16">_xlfn.IFS(data_question!I15="Strongly agree",5,data_question!I15="Somewhat agree",4,data_question!I15="Neither agree nor disagree",3,data_question!I15="Somewhat disagree",2,data_question!I15="Strongly disagree",1)</f>
        <v>5</v>
      </c>
      <c r="J16" s="3" cm="1">
        <f t="array" ref="J16">_xlfn.IFS(data_question!J15="Strongly agree",5,data_question!J15="Somewhat agree",4,data_question!J15="Neither agree nor disagree",3,data_question!J15="Somewhat disagree",2,data_question!J15="Strongly disagree",1)</f>
        <v>1</v>
      </c>
      <c r="K16" s="3" cm="1">
        <f t="array" ref="K16">_xlfn.IFS(data_question!K15="Strongly agree",5,data_question!K15="Somewhat agree",4,data_question!K15="Neither agree nor disagree",3,data_question!K15="Somewhat disagree",2,data_question!K15="Strongly disagree",1)</f>
        <v>5</v>
      </c>
      <c r="L16" s="3" cm="1">
        <f t="array" ref="L16">_xlfn.IFS(data_question!L15="Strongly agree",5,data_question!L15="Somewhat agree",4,data_question!L15="Neither agree nor disagree",3,data_question!L15="Somewhat disagree",2,data_question!L15="Strongly disagree",1)</f>
        <v>1</v>
      </c>
      <c r="M16" s="3" cm="1">
        <f t="array" ref="M16">_xlfn.IFS(data_question!M15="Strongly agree",5,data_question!M15="Somewhat agree",4,data_question!M15="Neither agree nor disagree",3,data_question!M15="Somewhat disagree",2,data_question!M15="Strongly disagree",1)</f>
        <v>5</v>
      </c>
      <c r="N16" s="3" cm="1">
        <f t="array" ref="N16">_xlfn.IFS(data_question!N15="Strongly agree",5,data_question!N15="Somewhat agree",4,data_question!N15="Neither agree nor disagree",3,data_question!N15="Somewhat disagree",2,data_question!N15="Strongly disagree",1)</f>
        <v>1</v>
      </c>
      <c r="O16" s="3">
        <f t="shared" si="0"/>
        <v>20</v>
      </c>
      <c r="P16" s="3">
        <f t="shared" si="1"/>
        <v>20</v>
      </c>
      <c r="Q16">
        <f t="shared" si="2"/>
        <v>100</v>
      </c>
    </row>
    <row r="17" spans="1:17" x14ac:dyDescent="0.25">
      <c r="A17" s="3">
        <v>2064</v>
      </c>
      <c r="B17" s="3" t="s">
        <v>108</v>
      </c>
      <c r="C17" s="3" t="s">
        <v>92</v>
      </c>
      <c r="D17" s="3" t="s">
        <v>93</v>
      </c>
      <c r="E17" s="3" cm="1">
        <f t="array" ref="E17">_xlfn.IFS(data_question!E16="Strongly agree",5,data_question!E16="Somewhat agree",4,data_question!E16="Neither agree nor disagree",3,data_question!E16="Somewhat disagree",2,data_question!E16="Strongly disagree",1)</f>
        <v>5</v>
      </c>
      <c r="F17" s="3" cm="1">
        <f t="array" ref="F17">_xlfn.IFS(data_question!F16="Strongly agree",5,data_question!F16="Somewhat agree",4,data_question!F16="Neither agree nor disagree",3,data_question!F16="Somewhat disagree",2,data_question!F16="Strongly disagree",1)</f>
        <v>1</v>
      </c>
      <c r="G17" s="3" cm="1">
        <f t="array" ref="G17">_xlfn.IFS(data_question!G16="Strongly agree",5,data_question!G16="Somewhat agree",4,data_question!G16="Neither agree nor disagree",3,data_question!G16="Somewhat disagree",2,data_question!G16="Strongly disagree",1)</f>
        <v>5</v>
      </c>
      <c r="H17" s="3" cm="1">
        <f t="array" ref="H17">_xlfn.IFS(data_question!H16="Strongly agree",5,data_question!H16="Somewhat agree",4,data_question!H16="Neither agree nor disagree",3,data_question!H16="Somewhat disagree",2,data_question!H16="Strongly disagree",1)</f>
        <v>1</v>
      </c>
      <c r="I17" s="3" cm="1">
        <f t="array" ref="I17">_xlfn.IFS(data_question!I16="Strongly agree",5,data_question!I16="Somewhat agree",4,data_question!I16="Neither agree nor disagree",3,data_question!I16="Somewhat disagree",2,data_question!I16="Strongly disagree",1)</f>
        <v>4</v>
      </c>
      <c r="J17" s="3" cm="1">
        <f t="array" ref="J17">_xlfn.IFS(data_question!J16="Strongly agree",5,data_question!J16="Somewhat agree",4,data_question!J16="Neither agree nor disagree",3,data_question!J16="Somewhat disagree",2,data_question!J16="Strongly disagree",1)</f>
        <v>4</v>
      </c>
      <c r="K17" s="3" cm="1">
        <f t="array" ref="K17">_xlfn.IFS(data_question!K16="Strongly agree",5,data_question!K16="Somewhat agree",4,data_question!K16="Neither agree nor disagree",3,data_question!K16="Somewhat disagree",2,data_question!K16="Strongly disagree",1)</f>
        <v>5</v>
      </c>
      <c r="L17" s="3" cm="1">
        <f t="array" ref="L17">_xlfn.IFS(data_question!L16="Strongly agree",5,data_question!L16="Somewhat agree",4,data_question!L16="Neither agree nor disagree",3,data_question!L16="Somewhat disagree",2,data_question!L16="Strongly disagree",1)</f>
        <v>1</v>
      </c>
      <c r="M17" s="3" cm="1">
        <f t="array" ref="M17">_xlfn.IFS(data_question!M16="Strongly agree",5,data_question!M16="Somewhat agree",4,data_question!M16="Neither agree nor disagree",3,data_question!M16="Somewhat disagree",2,data_question!M16="Strongly disagree",1)</f>
        <v>5</v>
      </c>
      <c r="N17" s="3" cm="1">
        <f t="array" ref="N17">_xlfn.IFS(data_question!N16="Strongly agree",5,data_question!N16="Somewhat agree",4,data_question!N16="Neither agree nor disagree",3,data_question!N16="Somewhat disagree",2,data_question!N16="Strongly disagree",1)</f>
        <v>1</v>
      </c>
      <c r="O17" s="3">
        <f t="shared" si="0"/>
        <v>17</v>
      </c>
      <c r="P17" s="3">
        <f t="shared" si="1"/>
        <v>19</v>
      </c>
      <c r="Q17">
        <f t="shared" si="2"/>
        <v>90</v>
      </c>
    </row>
    <row r="18" spans="1:17" x14ac:dyDescent="0.25">
      <c r="A18" s="3">
        <v>3162</v>
      </c>
      <c r="B18" s="3" t="s">
        <v>108</v>
      </c>
      <c r="C18" s="3" t="s">
        <v>92</v>
      </c>
      <c r="D18" s="3" t="s">
        <v>93</v>
      </c>
      <c r="E18" s="3" cm="1">
        <f t="array" ref="E18">_xlfn.IFS(data_question!E17="Strongly agree",5,data_question!E17="Somewhat agree",4,data_question!E17="Neither agree nor disagree",3,data_question!E17="Somewhat disagree",2,data_question!E17="Strongly disagree",1)</f>
        <v>4</v>
      </c>
      <c r="F18" s="3" cm="1">
        <f t="array" ref="F18">_xlfn.IFS(data_question!F17="Strongly agree",5,data_question!F17="Somewhat agree",4,data_question!F17="Neither agree nor disagree",3,data_question!F17="Somewhat disagree",2,data_question!F17="Strongly disagree",1)</f>
        <v>2</v>
      </c>
      <c r="G18" s="3" cm="1">
        <f t="array" ref="G18">_xlfn.IFS(data_question!G17="Strongly agree",5,data_question!G17="Somewhat agree",4,data_question!G17="Neither agree nor disagree",3,data_question!G17="Somewhat disagree",2,data_question!G17="Strongly disagree",1)</f>
        <v>5</v>
      </c>
      <c r="H18" s="3" cm="1">
        <f t="array" ref="H18">_xlfn.IFS(data_question!H17="Strongly agree",5,data_question!H17="Somewhat agree",4,data_question!H17="Neither agree nor disagree",3,data_question!H17="Somewhat disagree",2,data_question!H17="Strongly disagree",1)</f>
        <v>1</v>
      </c>
      <c r="I18" s="3" cm="1">
        <f t="array" ref="I18">_xlfn.IFS(data_question!I17="Strongly agree",5,data_question!I17="Somewhat agree",4,data_question!I17="Neither agree nor disagree",3,data_question!I17="Somewhat disagree",2,data_question!I17="Strongly disagree",1)</f>
        <v>4</v>
      </c>
      <c r="J18" s="3" cm="1">
        <f t="array" ref="J18">_xlfn.IFS(data_question!J17="Strongly agree",5,data_question!J17="Somewhat agree",4,data_question!J17="Neither agree nor disagree",3,data_question!J17="Somewhat disagree",2,data_question!J17="Strongly disagree",1)</f>
        <v>4</v>
      </c>
      <c r="K18" s="3" cm="1">
        <f t="array" ref="K18">_xlfn.IFS(data_question!K17="Strongly agree",5,data_question!K17="Somewhat agree",4,data_question!K17="Neither agree nor disagree",3,data_question!K17="Somewhat disagree",2,data_question!K17="Strongly disagree",1)</f>
        <v>4</v>
      </c>
      <c r="L18" s="3" cm="1">
        <f t="array" ref="L18">_xlfn.IFS(data_question!L17="Strongly agree",5,data_question!L17="Somewhat agree",4,data_question!L17="Neither agree nor disagree",3,data_question!L17="Somewhat disagree",2,data_question!L17="Strongly disagree",1)</f>
        <v>1</v>
      </c>
      <c r="M18" s="3" cm="1">
        <f t="array" ref="M18">_xlfn.IFS(data_question!M17="Strongly agree",5,data_question!M17="Somewhat agree",4,data_question!M17="Neither agree nor disagree",3,data_question!M17="Somewhat disagree",2,data_question!M17="Strongly disagree",1)</f>
        <v>5</v>
      </c>
      <c r="N18" s="3" cm="1">
        <f t="array" ref="N18">_xlfn.IFS(data_question!N17="Strongly agree",5,data_question!N17="Somewhat agree",4,data_question!N17="Neither agree nor disagree",3,data_question!N17="Somewhat disagree",2,data_question!N17="Strongly disagree",1)</f>
        <v>1</v>
      </c>
      <c r="O18" s="3">
        <f t="shared" si="0"/>
        <v>16</v>
      </c>
      <c r="P18" s="3">
        <f t="shared" si="1"/>
        <v>17</v>
      </c>
      <c r="Q18">
        <f t="shared" si="2"/>
        <v>82.5</v>
      </c>
    </row>
    <row r="19" spans="1:17" x14ac:dyDescent="0.25">
      <c r="A19" s="3">
        <v>2463</v>
      </c>
      <c r="B19" s="3" t="s">
        <v>108</v>
      </c>
      <c r="C19" s="3" t="s">
        <v>92</v>
      </c>
      <c r="D19" s="3" t="s">
        <v>93</v>
      </c>
      <c r="E19" s="3" cm="1">
        <f t="array" ref="E19">_xlfn.IFS(data_question!E18="Strongly agree",5,data_question!E18="Somewhat agree",4,data_question!E18="Neither agree nor disagree",3,data_question!E18="Somewhat disagree",2,data_question!E18="Strongly disagree",1)</f>
        <v>4</v>
      </c>
      <c r="F19" s="3" cm="1">
        <f t="array" ref="F19">_xlfn.IFS(data_question!F18="Strongly agree",5,data_question!F18="Somewhat agree",4,data_question!F18="Neither agree nor disagree",3,data_question!F18="Somewhat disagree",2,data_question!F18="Strongly disagree",1)</f>
        <v>1</v>
      </c>
      <c r="G19" s="3" cm="1">
        <f t="array" ref="G19">_xlfn.IFS(data_question!G18="Strongly agree",5,data_question!G18="Somewhat agree",4,data_question!G18="Neither agree nor disagree",3,data_question!G18="Somewhat disagree",2,data_question!G18="Strongly disagree",1)</f>
        <v>5</v>
      </c>
      <c r="H19" s="3" cm="1">
        <f t="array" ref="H19">_xlfn.IFS(data_question!H18="Strongly agree",5,data_question!H18="Somewhat agree",4,data_question!H18="Neither agree nor disagree",3,data_question!H18="Somewhat disagree",2,data_question!H18="Strongly disagree",1)</f>
        <v>1</v>
      </c>
      <c r="I19" s="3" cm="1">
        <f t="array" ref="I19">_xlfn.IFS(data_question!I18="Strongly agree",5,data_question!I18="Somewhat agree",4,data_question!I18="Neither agree nor disagree",3,data_question!I18="Somewhat disagree",2,data_question!I18="Strongly disagree",1)</f>
        <v>5</v>
      </c>
      <c r="J19" s="3" cm="1">
        <f t="array" ref="J19">_xlfn.IFS(data_question!J18="Strongly agree",5,data_question!J18="Somewhat agree",4,data_question!J18="Neither agree nor disagree",3,data_question!J18="Somewhat disagree",2,data_question!J18="Strongly disagree",1)</f>
        <v>1</v>
      </c>
      <c r="K19" s="3" cm="1">
        <f t="array" ref="K19">_xlfn.IFS(data_question!K18="Strongly agree",5,data_question!K18="Somewhat agree",4,data_question!K18="Neither agree nor disagree",3,data_question!K18="Somewhat disagree",2,data_question!K18="Strongly disagree",1)</f>
        <v>4</v>
      </c>
      <c r="L19" s="3" cm="1">
        <f t="array" ref="L19">_xlfn.IFS(data_question!L18="Strongly agree",5,data_question!L18="Somewhat agree",4,data_question!L18="Neither agree nor disagree",3,data_question!L18="Somewhat disagree",2,data_question!L18="Strongly disagree",1)</f>
        <v>2</v>
      </c>
      <c r="M19" s="3" cm="1">
        <f t="array" ref="M19">_xlfn.IFS(data_question!M18="Strongly agree",5,data_question!M18="Somewhat agree",4,data_question!M18="Neither agree nor disagree",3,data_question!M18="Somewhat disagree",2,data_question!M18="Strongly disagree",1)</f>
        <v>5</v>
      </c>
      <c r="N19" s="3" cm="1">
        <f t="array" ref="N19">_xlfn.IFS(data_question!N18="Strongly agree",5,data_question!N18="Somewhat agree",4,data_question!N18="Neither agree nor disagree",3,data_question!N18="Somewhat disagree",2,data_question!N18="Strongly disagree",1)</f>
        <v>1</v>
      </c>
      <c r="O19" s="3">
        <f t="shared" si="0"/>
        <v>19</v>
      </c>
      <c r="P19" s="3">
        <f t="shared" si="1"/>
        <v>18</v>
      </c>
      <c r="Q19">
        <f t="shared" si="2"/>
        <v>92.5</v>
      </c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7" x14ac:dyDescent="0.25">
      <c r="C21" s="3" t="s">
        <v>135</v>
      </c>
      <c r="Q21" s="6">
        <f>AVERAGE(Q3:Q19)</f>
        <v>88.82352941176471</v>
      </c>
    </row>
    <row r="22" spans="1:17" x14ac:dyDescent="0.25">
      <c r="A22" t="s">
        <v>108</v>
      </c>
      <c r="B22" s="2">
        <f>COUNTIF(B3:B19,A22)</f>
        <v>8</v>
      </c>
      <c r="C22" s="2">
        <f>COUNTIF(C3:C19,"=Male")</f>
        <v>11</v>
      </c>
      <c r="Q22" s="6">
        <f>_xlfn.STDEV.P(Q3:Q19)</f>
        <v>10.150255251021999</v>
      </c>
    </row>
    <row r="23" spans="1:17" x14ac:dyDescent="0.25">
      <c r="A23" t="s">
        <v>91</v>
      </c>
      <c r="B23" s="2">
        <f>COUNTIF(B3:B19,A23)</f>
        <v>6</v>
      </c>
      <c r="C23" s="2">
        <f>COUNTIF(C3:C19,"=Female")</f>
        <v>6</v>
      </c>
    </row>
    <row r="24" spans="1:17" x14ac:dyDescent="0.25">
      <c r="A24" t="s">
        <v>106</v>
      </c>
      <c r="B24" s="2">
        <f>COUNTIF(B3:B19,A24)</f>
        <v>1</v>
      </c>
      <c r="C24" s="3" t="s">
        <v>136</v>
      </c>
    </row>
    <row r="25" spans="1:17" x14ac:dyDescent="0.25">
      <c r="A25" t="s">
        <v>99</v>
      </c>
      <c r="B25" s="2">
        <f>COUNTIF(B3:B19,A25)</f>
        <v>1</v>
      </c>
    </row>
    <row r="26" spans="1:17" x14ac:dyDescent="0.25">
      <c r="A26" t="s">
        <v>114</v>
      </c>
      <c r="B26" s="2">
        <f>COUNTIF(B4:B21,A26)</f>
        <v>1</v>
      </c>
    </row>
    <row r="27" spans="1:17" x14ac:dyDescent="0.25">
      <c r="B27" s="2">
        <f>SUM(B22:B26)</f>
        <v>17</v>
      </c>
      <c r="C27">
        <f>SUM(C22:C23)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Wearable Inertial Sensors for E</vt:lpstr>
      <vt:lpstr>data_question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modified xsi:type="dcterms:W3CDTF">2019-09-03T23:47:01Z</dcterms:modified>
</cp:coreProperties>
</file>