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Planilha1!$A$1:$AF$77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D5" i="1" s="1"/>
  <c r="AC5" i="1"/>
  <c r="AB6" i="1"/>
  <c r="AD6" i="1" s="1"/>
  <c r="AC6" i="1"/>
  <c r="AB7" i="1"/>
  <c r="AD7" i="1" s="1"/>
  <c r="AC7" i="1"/>
  <c r="AB8" i="1"/>
  <c r="AE8" i="1" s="1"/>
  <c r="AC8" i="1"/>
  <c r="AB9" i="1"/>
  <c r="AE9" i="1" s="1"/>
  <c r="AC9" i="1"/>
  <c r="AB10" i="1"/>
  <c r="AD10" i="1" s="1"/>
  <c r="AC10" i="1"/>
  <c r="AB12" i="1"/>
  <c r="AD12" i="1" s="1"/>
  <c r="AC12" i="1"/>
  <c r="AB14" i="1"/>
  <c r="AD14" i="1" s="1"/>
  <c r="AC14" i="1"/>
  <c r="AB15" i="1"/>
  <c r="AD15" i="1" s="1"/>
  <c r="AC15" i="1"/>
  <c r="AB16" i="1"/>
  <c r="AE16" i="1" s="1"/>
  <c r="AC16" i="1"/>
  <c r="AB17" i="1"/>
  <c r="AE17" i="1" s="1"/>
  <c r="AC17" i="1"/>
  <c r="AB18" i="1"/>
  <c r="AC18" i="1"/>
  <c r="AB19" i="1"/>
  <c r="AD19" i="1" s="1"/>
  <c r="AC19" i="1"/>
  <c r="AB21" i="1"/>
  <c r="AD21" i="1" s="1"/>
  <c r="AC21" i="1"/>
  <c r="AB23" i="1"/>
  <c r="AD23" i="1" s="1"/>
  <c r="AC23" i="1"/>
  <c r="AB24" i="1"/>
  <c r="AD24" i="1" s="1"/>
  <c r="AC24" i="1"/>
  <c r="AB25" i="1"/>
  <c r="AD25" i="1" s="1"/>
  <c r="AC25" i="1"/>
  <c r="AB26" i="1"/>
  <c r="AD26" i="1" s="1"/>
  <c r="AC26" i="1"/>
  <c r="AB27" i="1"/>
  <c r="AD27" i="1" s="1"/>
  <c r="AC27" i="1"/>
  <c r="AB28" i="1"/>
  <c r="AE28" i="1" s="1"/>
  <c r="AC28" i="1"/>
  <c r="AB29" i="1"/>
  <c r="AE29" i="1" s="1"/>
  <c r="AC29" i="1"/>
  <c r="AB30" i="1"/>
  <c r="AD30" i="1" s="1"/>
  <c r="AC30" i="1"/>
  <c r="AB31" i="1"/>
  <c r="AD31" i="1" s="1"/>
  <c r="AC31" i="1"/>
  <c r="AB32" i="1"/>
  <c r="AE32" i="1" s="1"/>
  <c r="AC32" i="1"/>
  <c r="AB33" i="1"/>
  <c r="AE33" i="1" s="1"/>
  <c r="AC33" i="1"/>
  <c r="AD33" i="1"/>
  <c r="AB36" i="1"/>
  <c r="AD36" i="1" s="1"/>
  <c r="AC36" i="1"/>
  <c r="AB40" i="1"/>
  <c r="AD40" i="1" s="1"/>
  <c r="AC40" i="1"/>
  <c r="AB41" i="1"/>
  <c r="AD41" i="1" s="1"/>
  <c r="AC41" i="1"/>
  <c r="AB44" i="1"/>
  <c r="AD44" i="1" s="1"/>
  <c r="AC44" i="1"/>
  <c r="AB45" i="1"/>
  <c r="AE45" i="1" s="1"/>
  <c r="AC45" i="1"/>
  <c r="AB46" i="1"/>
  <c r="AC46" i="1"/>
  <c r="AB47" i="1"/>
  <c r="AD47" i="1" s="1"/>
  <c r="AC47" i="1"/>
  <c r="AB48" i="1"/>
  <c r="AE48" i="1" s="1"/>
  <c r="AC48" i="1"/>
  <c r="AB51" i="1"/>
  <c r="AD51" i="1" s="1"/>
  <c r="AC51" i="1"/>
  <c r="AB55" i="1"/>
  <c r="AD55" i="1" s="1"/>
  <c r="AC55" i="1"/>
  <c r="AB56" i="1"/>
  <c r="AE56" i="1" s="1"/>
  <c r="AC56" i="1"/>
  <c r="AB57" i="1"/>
  <c r="AE57" i="1" s="1"/>
  <c r="AC57" i="1"/>
  <c r="AB59" i="1"/>
  <c r="AD59" i="1" s="1"/>
  <c r="AC59" i="1"/>
  <c r="AB62" i="1"/>
  <c r="AD62" i="1" s="1"/>
  <c r="AC62" i="1"/>
  <c r="AB63" i="1"/>
  <c r="AD63" i="1" s="1"/>
  <c r="AC63" i="1"/>
  <c r="AB65" i="1"/>
  <c r="AE65" i="1" s="1"/>
  <c r="AC65" i="1"/>
  <c r="AB67" i="1"/>
  <c r="AD67" i="1" s="1"/>
  <c r="AC67" i="1"/>
  <c r="AB68" i="1"/>
  <c r="AD68" i="1" s="1"/>
  <c r="AC68" i="1"/>
  <c r="AB72" i="1"/>
  <c r="AD72" i="1" s="1"/>
  <c r="AC72" i="1"/>
  <c r="AB73" i="1"/>
  <c r="AD73" i="1" s="1"/>
  <c r="AC73" i="1"/>
  <c r="AB74" i="1"/>
  <c r="AD74" i="1" s="1"/>
  <c r="AC74" i="1"/>
  <c r="AB75" i="1"/>
  <c r="AD75" i="1" s="1"/>
  <c r="AC75" i="1"/>
  <c r="AB76" i="1"/>
  <c r="AE76" i="1" s="1"/>
  <c r="AC76" i="1"/>
  <c r="AE55" i="1" l="1"/>
  <c r="AE23" i="1"/>
  <c r="AD48" i="1"/>
  <c r="AD32" i="1"/>
  <c r="AF32" i="1" s="1"/>
  <c r="AE24" i="1"/>
  <c r="AF24" i="1" s="1"/>
  <c r="AD9" i="1"/>
  <c r="AE44" i="1"/>
  <c r="AF44" i="1" s="1"/>
  <c r="AE25" i="1"/>
  <c r="AF25" i="1" s="1"/>
  <c r="AD45" i="1"/>
  <c r="AD28" i="1"/>
  <c r="AE19" i="1"/>
  <c r="AF19" i="1" s="1"/>
  <c r="AE5" i="1"/>
  <c r="AF5" i="1" s="1"/>
  <c r="AE73" i="1"/>
  <c r="AF73" i="1" s="1"/>
  <c r="AE72" i="1"/>
  <c r="AF72" i="1" s="1"/>
  <c r="AE68" i="1"/>
  <c r="AF68" i="1" s="1"/>
  <c r="AE67" i="1"/>
  <c r="AF67" i="1" s="1"/>
  <c r="AE63" i="1"/>
  <c r="AF63" i="1" s="1"/>
  <c r="AE59" i="1"/>
  <c r="AD29" i="1"/>
  <c r="AF29" i="1" s="1"/>
  <c r="AE15" i="1"/>
  <c r="AF15" i="1" s="1"/>
  <c r="AD8" i="1"/>
  <c r="AF8" i="1" s="1"/>
  <c r="AD76" i="1"/>
  <c r="AD65" i="1"/>
  <c r="AF65" i="1" s="1"/>
  <c r="AF76" i="1"/>
  <c r="AE41" i="1"/>
  <c r="AF41" i="1" s="1"/>
  <c r="AE40" i="1"/>
  <c r="AF40" i="1" s="1"/>
  <c r="AE21" i="1"/>
  <c r="AF21" i="1" s="1"/>
  <c r="AF59" i="1"/>
  <c r="AD57" i="1"/>
  <c r="AF57" i="1" s="1"/>
  <c r="AD56" i="1"/>
  <c r="AF56" i="1" s="1"/>
  <c r="AE51" i="1"/>
  <c r="AF51" i="1" s="1"/>
  <c r="AF45" i="1"/>
  <c r="AE36" i="1"/>
  <c r="AF36" i="1" s="1"/>
  <c r="AF23" i="1"/>
  <c r="AD17" i="1"/>
  <c r="AF17" i="1" s="1"/>
  <c r="AD16" i="1"/>
  <c r="AF16" i="1" s="1"/>
  <c r="AE12" i="1"/>
  <c r="AF12" i="1" s="1"/>
  <c r="AF48" i="1"/>
  <c r="AF28" i="1"/>
  <c r="AF33" i="1"/>
  <c r="AF9" i="1"/>
  <c r="AE75" i="1"/>
  <c r="AF75" i="1" s="1"/>
  <c r="AF55" i="1"/>
  <c r="AE47" i="1"/>
  <c r="AF47" i="1" s="1"/>
  <c r="AE31" i="1"/>
  <c r="AF31" i="1" s="1"/>
  <c r="AE27" i="1"/>
  <c r="AF27" i="1" s="1"/>
  <c r="AE7" i="1"/>
  <c r="AF7" i="1" s="1"/>
  <c r="AE74" i="1"/>
  <c r="AF74" i="1" s="1"/>
  <c r="AE62" i="1"/>
  <c r="AE46" i="1"/>
  <c r="AE30" i="1"/>
  <c r="AF30" i="1" s="1"/>
  <c r="AE26" i="1"/>
  <c r="AF26" i="1" s="1"/>
  <c r="AE18" i="1"/>
  <c r="AE14" i="1"/>
  <c r="AF14" i="1" s="1"/>
  <c r="AE10" i="1"/>
  <c r="AF10" i="1" s="1"/>
  <c r="AE6" i="1"/>
  <c r="AF6" i="1" s="1"/>
  <c r="AF62" i="1"/>
  <c r="AD46" i="1"/>
  <c r="AD18" i="1"/>
  <c r="AF46" i="1" l="1"/>
  <c r="AF18" i="1"/>
  <c r="AF77" i="1" s="1"/>
</calcChain>
</file>

<file path=xl/sharedStrings.xml><?xml version="1.0" encoding="utf-8"?>
<sst xmlns="http://schemas.openxmlformats.org/spreadsheetml/2006/main" count="1192" uniqueCount="392">
  <si>
    <t>Nome Integrador</t>
  </si>
  <si>
    <t>CNPJ Integrador</t>
  </si>
  <si>
    <t>Revenda</t>
  </si>
  <si>
    <t>CNPJ Matriz</t>
  </si>
  <si>
    <t>Nome Matriz</t>
  </si>
  <si>
    <t>CNPJ/CPF Lojas</t>
  </si>
  <si>
    <t>Nome Lojas</t>
  </si>
  <si>
    <t>Cod Loja</t>
  </si>
  <si>
    <t>Versão SiTef</t>
  </si>
  <si>
    <t>TEF (Qtd)</t>
  </si>
  <si>
    <t>Adquirentes (Qtd SITs)</t>
  </si>
  <si>
    <t>Recarga (Qtd)</t>
  </si>
  <si>
    <t>CB (Qtd)</t>
  </si>
  <si>
    <t>PDVs ativos</t>
  </si>
  <si>
    <t>POS-SiTefs ativos</t>
  </si>
  <si>
    <t>APOS ativos</t>
  </si>
  <si>
    <t>Possui Conciliação?</t>
  </si>
  <si>
    <t>Adesão Promo</t>
  </si>
  <si>
    <t>TEF Promo</t>
  </si>
  <si>
    <t>Exclusão Promo</t>
  </si>
  <si>
    <t>Criação Loja</t>
  </si>
  <si>
    <t>Exclusivo ITI</t>
  </si>
  <si>
    <t>Exclusivo Pix</t>
  </si>
  <si>
    <t>Habilita Migração</t>
  </si>
  <si>
    <t>Promo Bin</t>
  </si>
  <si>
    <t>Promo Bin Adesão</t>
  </si>
  <si>
    <t>Promo Bin Exclusão</t>
  </si>
  <si>
    <t>SiTef Mono Loja</t>
  </si>
  <si>
    <t/>
  </si>
  <si>
    <t>Mensalidade</t>
  </si>
  <si>
    <t>Conciliação</t>
  </si>
  <si>
    <t>POS Sitef</t>
  </si>
  <si>
    <t>Total Cobrança</t>
  </si>
  <si>
    <t>SiTef Multi Lojas</t>
  </si>
  <si>
    <t>X</t>
  </si>
  <si>
    <t>Software Express Parceiros</t>
  </si>
  <si>
    <t>55.649.404/0001-00</t>
  </si>
  <si>
    <t>SMART POS</t>
  </si>
  <si>
    <t>30/08/2021</t>
  </si>
  <si>
    <t>27/09/2021</t>
  </si>
  <si>
    <t>31/05/2021</t>
  </si>
  <si>
    <t>06/05/2021</t>
  </si>
  <si>
    <t>25/11/2021</t>
  </si>
  <si>
    <t>10/08/2021</t>
  </si>
  <si>
    <t>10/11/2020</t>
  </si>
  <si>
    <t>23/11/2021</t>
  </si>
  <si>
    <t>30/07/2021</t>
  </si>
  <si>
    <t>15/04/2021</t>
  </si>
  <si>
    <t>13/05/2021</t>
  </si>
  <si>
    <t>17/06/2021</t>
  </si>
  <si>
    <t>18/11/2020</t>
  </si>
  <si>
    <t>27/04/2021</t>
  </si>
  <si>
    <t>20/08/2021</t>
  </si>
  <si>
    <t>23/11/2020</t>
  </si>
  <si>
    <t>27/10/2020</t>
  </si>
  <si>
    <t>16/11/2021</t>
  </si>
  <si>
    <t>30/11/2021</t>
  </si>
  <si>
    <t>07/10/2021</t>
  </si>
  <si>
    <t>02/07/2021</t>
  </si>
  <si>
    <t>06/07/2021</t>
  </si>
  <si>
    <t>Aramo Desenvolvimento de Sistemas Ltda Me</t>
  </si>
  <si>
    <t>10.797.674/0001-12</t>
  </si>
  <si>
    <t xml:space="preserve">	  AN BOM DIA RIO BRANCO ALIMENTOS EIRELI (GW - 2042353)</t>
  </si>
  <si>
    <t>AMIGAO BOM DIA RBS</t>
  </si>
  <si>
    <t>ANB10797</t>
  </si>
  <si>
    <t>Vizzoo</t>
  </si>
  <si>
    <t>29/03/2021</t>
  </si>
  <si>
    <t>24/03/2021</t>
  </si>
  <si>
    <t>32.556.083/0001-96</t>
  </si>
  <si>
    <t>AGRO VITTA AGROPECUARIA EIRELI (GW - 2038350)</t>
  </si>
  <si>
    <t>AGRO VITTA AGROPECUARIA EIRELI</t>
  </si>
  <si>
    <t>AGV32556</t>
  </si>
  <si>
    <t>15.300.847/0001-69</t>
  </si>
  <si>
    <t>AGUINALDO RAMOS DE PAIVA ME (GW - 2045865)</t>
  </si>
  <si>
    <t>AGUINALDO RAMOS DE PAIVA ME</t>
  </si>
  <si>
    <t>RMS15300</t>
  </si>
  <si>
    <t>01/07/2021</t>
  </si>
  <si>
    <t>22.359.007/0001-37</t>
  </si>
  <si>
    <t>ALVINO DOS PASSOS JUNIOR EMBALAGENS - ME (GW - 2036135)</t>
  </si>
  <si>
    <t>ALVINO DOS PASSOS JUNIOR EMBALAGENS - ME</t>
  </si>
  <si>
    <t>BMX22359</t>
  </si>
  <si>
    <t>28/09/2020</t>
  </si>
  <si>
    <t>41.404.166/0001-50</t>
  </si>
  <si>
    <t>AMARILDO NASCIMENTO DE PIRAQUARA LTDA (GW - 2044719)</t>
  </si>
  <si>
    <t>AMARILDO N. P. LTDA</t>
  </si>
  <si>
    <t>AMN41404</t>
  </si>
  <si>
    <t>03.609.680/0001-33</t>
  </si>
  <si>
    <t>AMP TRIUNFO COMERCIO DE PRODUTOS ALIMENTICIOS LTDA (GW - 2037283)</t>
  </si>
  <si>
    <t>AMP TRIUNFO COMERCIO DE P</t>
  </si>
  <si>
    <t>TR103609</t>
  </si>
  <si>
    <t>03.609.680/0003-03</t>
  </si>
  <si>
    <t>AMP TRIUNFO COMERCIO DE PRODUTOS ALIMENTICIOS LTDA</t>
  </si>
  <si>
    <t>TR303609</t>
  </si>
  <si>
    <t>03.609.680/0002-14</t>
  </si>
  <si>
    <t>TR203609</t>
  </si>
  <si>
    <t>01.583.294/0001-94</t>
  </si>
  <si>
    <t>APPELDORN DISTRIBUIDORA DE ALIMENTOS LTDA (GW - 2044770)</t>
  </si>
  <si>
    <t>ALPERDORN</t>
  </si>
  <si>
    <t>APD01583</t>
  </si>
  <si>
    <t>01/06/2021</t>
  </si>
  <si>
    <t>36.480.033/0001-23</t>
  </si>
  <si>
    <t>AR COMERCIO DE PRODUTOS ALIMENTICIOS LTDA (GW - 2046901)</t>
  </si>
  <si>
    <t>ESTRELA AR SAO FRANCISCO</t>
  </si>
  <si>
    <t>ARC36480</t>
  </si>
  <si>
    <t>25.285.574/0001-84</t>
  </si>
  <si>
    <t>BORTOLUZZI ALVES COMERCIO DE ALIMENTOS EIRELI (GW - 2035660)</t>
  </si>
  <si>
    <t>BORTOLUZZI</t>
  </si>
  <si>
    <t>BTZ25285</t>
  </si>
  <si>
    <t>03/12/2021</t>
  </si>
  <si>
    <t>15/09/2020</t>
  </si>
  <si>
    <t>34.820.896/0001-77</t>
  </si>
  <si>
    <t>BRAGA CASA DE CARNES LTDA (GW - 2038363)</t>
  </si>
  <si>
    <t>BRAGA CASA DE CARNES LTDA</t>
  </si>
  <si>
    <t>BGA34820</t>
  </si>
  <si>
    <t>38.394.154/0001-88</t>
  </si>
  <si>
    <t>COELHO MARTINS COMERCIO DE ALIMENTOS LTDA (GW - 2041839)</t>
  </si>
  <si>
    <t>BELMART EXPRESS</t>
  </si>
  <si>
    <t>BME38394</t>
  </si>
  <si>
    <t>09/03/2021</t>
  </si>
  <si>
    <t>23.526.555/0001-77</t>
  </si>
  <si>
    <t>COMERCIAL DE ALIMENTOS DUAS IRMÃS (GW - 2035163)</t>
  </si>
  <si>
    <t>13.735.547/0001-87</t>
  </si>
  <si>
    <t>COMERCIAL NASCIMENTO &amp; SOARES LTDA</t>
  </si>
  <si>
    <t>IVA13735</t>
  </si>
  <si>
    <t>05/08/2021</t>
  </si>
  <si>
    <t>42.436.502/0001-00</t>
  </si>
  <si>
    <t>SUPERMERCADO NASCIMENTO LTDA</t>
  </si>
  <si>
    <t>IVA42436</t>
  </si>
  <si>
    <t>22.262.221/0001-70</t>
  </si>
  <si>
    <t>DAVITORIA COMERCIO DE PRODUTOS ALIMENTICIOS EIRELI (GW - 2041718)</t>
  </si>
  <si>
    <t>37.100.015/0001-31</t>
  </si>
  <si>
    <t>ANA ZANELATTO COMERCIO DE PRODUTOS ALIMENTICIOS EIRELI</t>
  </si>
  <si>
    <t>BGC37100</t>
  </si>
  <si>
    <t>04/03/2021</t>
  </si>
  <si>
    <t>DAVITORIA COMERCIO DE PRO</t>
  </si>
  <si>
    <t>BGC22262</t>
  </si>
  <si>
    <t>06.932.997/0001-02</t>
  </si>
  <si>
    <t>DOCE MIX DISTRIBUIDORA DE DOCES LTDA - EPP (GW - 2047287)</t>
  </si>
  <si>
    <t>DOCE MIX DISTRIBUIDORA DE DOCES LTDA - EPP</t>
  </si>
  <si>
    <t>DMX06932</t>
  </si>
  <si>
    <t>11/08/2021</t>
  </si>
  <si>
    <t>16/12/2021</t>
  </si>
  <si>
    <t>37.292.304/0001-80</t>
  </si>
  <si>
    <t>ESTRELA BOA VISTA MINIMERCADO LTDA (GW - 2038162)</t>
  </si>
  <si>
    <t>ESTRELA BOA VISTA</t>
  </si>
  <si>
    <t>EBV37292</t>
  </si>
  <si>
    <t>28.810.967/0002-39</t>
  </si>
  <si>
    <t>ESTRELA ROSEIRA COMERCIO DE PRODUTOS ALIMENTICIOS E DE FERRAGENS - EIRELI (GW - 2037201)</t>
  </si>
  <si>
    <t>ESTRELA ROSEIRA FILIAL</t>
  </si>
  <si>
    <t>EJF28810</t>
  </si>
  <si>
    <t>24/10/2020</t>
  </si>
  <si>
    <t>28.810.967/0003-10</t>
  </si>
  <si>
    <t>JF SUPERMERCADOS LTDA</t>
  </si>
  <si>
    <t>JF328810</t>
  </si>
  <si>
    <t>18.053.978/0002-68</t>
  </si>
  <si>
    <t>EW DO NASCIMENTO  (GW - 2040419)</t>
  </si>
  <si>
    <t>18.053.978/0001-87</t>
  </si>
  <si>
    <t>EW DO NASCIMENTO - COMERCIO DE ALIMENTOS</t>
  </si>
  <si>
    <t>P1N18053</t>
  </si>
  <si>
    <t>16/08/2021</t>
  </si>
  <si>
    <t>27.236.452/0001-23</t>
  </si>
  <si>
    <t>J PRESTES DO NASCIMENTO COMERCIO DE ALIMENTOS - ME</t>
  </si>
  <si>
    <t>PIN27236</t>
  </si>
  <si>
    <t>PIONEIRO NACOES</t>
  </si>
  <si>
    <t>PIN18053</t>
  </si>
  <si>
    <t>22/01/2021</t>
  </si>
  <si>
    <t>20.923.043/0001-56</t>
  </si>
  <si>
    <t>FAVINI COMERCIO DE ALIMENTOS EIRELI (GW - 2049598)</t>
  </si>
  <si>
    <t>SANTA GULA FAVINI</t>
  </si>
  <si>
    <t>FAV20923</t>
  </si>
  <si>
    <t>42.745.058/0001-04</t>
  </si>
  <si>
    <t>FRESH EXPRESS LTDA (GW - 2050980)</t>
  </si>
  <si>
    <t>FRESH EXPRESS LTDA</t>
  </si>
  <si>
    <t>FRX42745</t>
  </si>
  <si>
    <t>11/11/2021</t>
  </si>
  <si>
    <t>04.176.568/0001-19</t>
  </si>
  <si>
    <t>GEFFER COMERCIO DE ALIMENTOS LTDA (GW - 2052015)</t>
  </si>
  <si>
    <t>SUPERMERCADO MATIAS</t>
  </si>
  <si>
    <t>GFR04176</t>
  </si>
  <si>
    <t>06/12/2021</t>
  </si>
  <si>
    <t>31.170.064/0001-64</t>
  </si>
  <si>
    <t>GEPETTO COMERCIO DE ALIMENTOS LTDA (GW - 2048568)</t>
  </si>
  <si>
    <t>37.319.942/0001-47</t>
  </si>
  <si>
    <t>GEPETTO &amp; GEPETTO COMERCIO DE ALIMENTOS LTDA</t>
  </si>
  <si>
    <t>GPT37319</t>
  </si>
  <si>
    <t>20/09/2021</t>
  </si>
  <si>
    <t>GEPETTO 31170</t>
  </si>
  <si>
    <t>GPT31170</t>
  </si>
  <si>
    <t>14/09/2021</t>
  </si>
  <si>
    <t>27.326.001/0001-87</t>
  </si>
  <si>
    <t>GIDIAO RISSATO RIBEIRO EIRELI (GW - 2047202)</t>
  </si>
  <si>
    <t>GIDIAO RISSATO RIBEIRO EI</t>
  </si>
  <si>
    <t>GRR27326</t>
  </si>
  <si>
    <t>09/08/2021</t>
  </si>
  <si>
    <t>22.272.893/0001-67</t>
  </si>
  <si>
    <t>SOUZA E RIBEIRO LTDA</t>
  </si>
  <si>
    <t>SER22272</t>
  </si>
  <si>
    <t>68.851.898/0001-45</t>
  </si>
  <si>
    <t>GRANDE MURALHA COMERCIO DE PRODUTOS ALIMENTICIOS EIRELI (GW - 2042355)</t>
  </si>
  <si>
    <t xml:space="preserve"> 	GRANDE MURALHA COMERCIO</t>
  </si>
  <si>
    <t>CIA68851</t>
  </si>
  <si>
    <t>00.124.543/0001-10</t>
  </si>
  <si>
    <t>IRMAOS MOZUCK LTDA (GW - 2043173)</t>
  </si>
  <si>
    <t>SUPERMERCADO MOZUCK</t>
  </si>
  <si>
    <t>MZK00124</t>
  </si>
  <si>
    <t>22/04/2021</t>
  </si>
  <si>
    <t>11.491.916/0001-08</t>
  </si>
  <si>
    <t>J.C. ESTRELA SUPERMERCADO LTDA (GW - 2037509)</t>
  </si>
  <si>
    <t>ESTRELA JC OSTERNACK</t>
  </si>
  <si>
    <t>EJC11491</t>
  </si>
  <si>
    <t>31/10/2020</t>
  </si>
  <si>
    <t>31.986.514/0001-91</t>
  </si>
  <si>
    <t>JEAN VITOR LAPOLLA DOS PASSOS &amp; CIA LTDA (GW - 2035992)</t>
  </si>
  <si>
    <t>Beemax Abranches</t>
  </si>
  <si>
    <t>BMX31986</t>
  </si>
  <si>
    <t>23/09/2020</t>
  </si>
  <si>
    <t>01.112.641/0001-09</t>
  </si>
  <si>
    <t>JONAS ROBERTO PEDROSA ME (GW - 2046127)</t>
  </si>
  <si>
    <t>05.525.931/0001-27</t>
  </si>
  <si>
    <t>CRISTIANE RODRIGUES MINMERCADO</t>
  </si>
  <si>
    <t>CRP05525</t>
  </si>
  <si>
    <t>01.112.641/0002-81</t>
  </si>
  <si>
    <t>Pedrosa Supermercados LTDA</t>
  </si>
  <si>
    <t>PSM01112</t>
  </si>
  <si>
    <t>SUPERMERCADO PEDROSA</t>
  </si>
  <si>
    <t>JRP01112</t>
  </si>
  <si>
    <t>09/07/2021</t>
  </si>
  <si>
    <t>08/07/2021</t>
  </si>
  <si>
    <t>22.238.863/0001-34</t>
  </si>
  <si>
    <t>JR COMERCIO DE ALIMENTOS EIRELI - ME (GW - 2042616)</t>
  </si>
  <si>
    <t>RIBEIRO JR CIDADE JARDIM</t>
  </si>
  <si>
    <t>RJR22238</t>
  </si>
  <si>
    <t>05/04/2021</t>
  </si>
  <si>
    <t>01/04/2021</t>
  </si>
  <si>
    <t>19.821.756/0001-20</t>
  </si>
  <si>
    <t>Joine Mark Santos Automacao e Informatica (GW - 2050329)</t>
  </si>
  <si>
    <t xml:space="preserve">JOINE MARK SANTOS </t>
  </si>
  <si>
    <t>JMS19821</t>
  </si>
  <si>
    <t>26/10/2021</t>
  </si>
  <si>
    <t>44.241.028/0001-96</t>
  </si>
  <si>
    <t>PJ SANTOS COMERCIO DE GEN. ALIM. LTDA</t>
  </si>
  <si>
    <t>PJS44241</t>
  </si>
  <si>
    <t>22/12/2021</t>
  </si>
  <si>
    <t>34.033.641/0001-64</t>
  </si>
  <si>
    <t>KAREN CAVALLARI SUPERMERCADO EIRELI (GW - 2043721)</t>
  </si>
  <si>
    <t>KAREN CAVALLARI SUPERMERC</t>
  </si>
  <si>
    <t>KCS34033</t>
  </si>
  <si>
    <t>12/05/2021</t>
  </si>
  <si>
    <t>43.663.235/0001-76</t>
  </si>
  <si>
    <t>MAXX KING HIPERMERCADO LTDA (GW - 2051477)</t>
  </si>
  <si>
    <t>MAXX KING HIPERMERCADO LTDA</t>
  </si>
  <si>
    <t>MXK43663</t>
  </si>
  <si>
    <t>41.348.080/0001-58</t>
  </si>
  <si>
    <t>MELISSA DA CRUZ MERCADO LTDA (GW - 2043314)</t>
  </si>
  <si>
    <t>MELISSA DA CRUZ MERCADO L</t>
  </si>
  <si>
    <t>MPE41348</t>
  </si>
  <si>
    <t>24.824.301/0001-06</t>
  </si>
  <si>
    <t>Ponto Economico Mercearia e Acougue - EIRELI</t>
  </si>
  <si>
    <t>MPE24824</t>
  </si>
  <si>
    <t>19/05/2021</t>
  </si>
  <si>
    <t>02.980.319/0001-56</t>
  </si>
  <si>
    <t>MERCADO FAMILIAR EIRELI (GW - 2045904)</t>
  </si>
  <si>
    <t>MERCADO FAMILIAR</t>
  </si>
  <si>
    <t>MFL02980</t>
  </si>
  <si>
    <t>43.633.715/0001-94</t>
  </si>
  <si>
    <t>MERCADO LION LTDA (GW - 2052288)</t>
  </si>
  <si>
    <t>MERCADO LION</t>
  </si>
  <si>
    <t>MLN43633</t>
  </si>
  <si>
    <t>10/12/2021</t>
  </si>
  <si>
    <t>79.192.605/0001-81</t>
  </si>
  <si>
    <t>MERCADO WENCESLAU LTDA (GW - 2042982)</t>
  </si>
  <si>
    <t>WENCESLAU SUPERMERCADO</t>
  </si>
  <si>
    <t>WCL79192</t>
  </si>
  <si>
    <t>06.091.792/0001-33</t>
  </si>
  <si>
    <t>MINI MERCADO FRANCIELLI LTDA (GW - 2038335)</t>
  </si>
  <si>
    <t>MINI MERCADO FRANCIELLI LTDA</t>
  </si>
  <si>
    <t>MFM06091</t>
  </si>
  <si>
    <t>07.328.589/0001-09</t>
  </si>
  <si>
    <t>MINIMERCADO IANNES LTDA (GW - 2042702)</t>
  </si>
  <si>
    <t>IANNES SUPERMERCADO</t>
  </si>
  <si>
    <t>IAN07328</t>
  </si>
  <si>
    <t>06/04/2021</t>
  </si>
  <si>
    <t>01.458.898/0001-09</t>
  </si>
  <si>
    <t>PANIFICADORA E CONFEITARIA VOVÓ RUTE LTDA (GW - 2047286)</t>
  </si>
  <si>
    <t>PANIFICADORA E CONFEITARI</t>
  </si>
  <si>
    <t>PVR01458</t>
  </si>
  <si>
    <t>21.050.837/0001-15</t>
  </si>
  <si>
    <t>PANIFICADORA E MERCEARIA FAMILIA VIANA EIRELI (GW - 2047481)</t>
  </si>
  <si>
    <t>PANIFICADORA E MERCEARIA FAMILIA VIANA EIRELI</t>
  </si>
  <si>
    <t>PVT21050</t>
  </si>
  <si>
    <t>77.377.638/0001-70</t>
  </si>
  <si>
    <t>PEDRO STRESSER &amp; CIA LTDA (GW - 2042403)</t>
  </si>
  <si>
    <t>PEDRO STRESSER E CIA LTDA.</t>
  </si>
  <si>
    <t>PST77377</t>
  </si>
  <si>
    <t>25/03/2021</t>
  </si>
  <si>
    <t>04.679.375/0001-80</t>
  </si>
  <si>
    <t>PIEGEL PAES E CONVENIENCIAS EIRELI (GW - 2039104)</t>
  </si>
  <si>
    <t>PIEGEL</t>
  </si>
  <si>
    <t>PGL04679</t>
  </si>
  <si>
    <t>08/12/2020</t>
  </si>
  <si>
    <t>10.014.765/0001-34</t>
  </si>
  <si>
    <t>R B PIGAIANI - EMBALAGENS (GW - 2035356)</t>
  </si>
  <si>
    <t>R. B. Pigaiani - Embalage</t>
  </si>
  <si>
    <t>BMX10014</t>
  </si>
  <si>
    <t>08/09/2020</t>
  </si>
  <si>
    <t>29.277.913/0001-31</t>
  </si>
  <si>
    <t>R.B.PIGAIANI &amp; CIA LTDA (GW - 2035402)</t>
  </si>
  <si>
    <t>R.B.PIGAIANI &amp; CIA LTDA</t>
  </si>
  <si>
    <t>BMX29277</t>
  </si>
  <si>
    <t>09/09/2020</t>
  </si>
  <si>
    <t>81.428.526/0001-79</t>
  </si>
  <si>
    <t>REDE ATACADINHO LTDA (GW - 2046897)</t>
  </si>
  <si>
    <t>REDE ATACADINHO LTDA</t>
  </si>
  <si>
    <t>RAT81428</t>
  </si>
  <si>
    <t>34.171.762/0001-72</t>
  </si>
  <si>
    <t>RKJF SUPERMERCADO LTDA (GW - 2044076)</t>
  </si>
  <si>
    <t>SUPERMERCADO GOL</t>
  </si>
  <si>
    <t>GOL34171</t>
  </si>
  <si>
    <t>42.893.330/0001-01</t>
  </si>
  <si>
    <t>RODRIGUES SILVA COMERCIO DE PRODUTOS ALIMENTÍCIOS LTDA (GW - 2048128)</t>
  </si>
  <si>
    <t>RODRIGUES SILVA COMERCIO DE PRODUTOS ALIMENTÍCIOS LTDA</t>
  </si>
  <si>
    <t>RSC42893</t>
  </si>
  <si>
    <t>01/09/2021</t>
  </si>
  <si>
    <t>02.916.031/0001-12</t>
  </si>
  <si>
    <t>SCHNEPEL LOPES SUPERMERCADO LTDA (GW - 2038842)</t>
  </si>
  <si>
    <t>SCHNEPEL LOPES SUPERMERCADO LTDA</t>
  </si>
  <si>
    <t>SCH02916</t>
  </si>
  <si>
    <t>02/12/2020</t>
  </si>
  <si>
    <t>34.192.497/0001-09</t>
  </si>
  <si>
    <t>STRESSER &amp; JOVINSK SUPERMERCADO LTDA (GW - 2043029)</t>
  </si>
  <si>
    <t>36.532.872/0001-48</t>
  </si>
  <si>
    <t>JOAO ROBERTO STRESSER NETO &amp; CIA LTDA</t>
  </si>
  <si>
    <t>STJ36532</t>
  </si>
  <si>
    <t>16/04/2021</t>
  </si>
  <si>
    <t>STRESSER ITAPERUÇU</t>
  </si>
  <si>
    <t>STJ34192</t>
  </si>
  <si>
    <t>10.920.133/0001-30</t>
  </si>
  <si>
    <t>SUPER ESTRELA DA CONQUISTA LTDA (GW - 2042822)</t>
  </si>
  <si>
    <t>ESTRELA DA CONQUISTA</t>
  </si>
  <si>
    <t>ECQ10920</t>
  </si>
  <si>
    <t>09/04/2021</t>
  </si>
  <si>
    <t>08.253.527/0001-30</t>
  </si>
  <si>
    <t>SUPER GIRO COMERCIAL DE ALIMENTOS LTDA (GW - 2038331)</t>
  </si>
  <si>
    <t>SUPER GIRO COMERCIAL DE ALIMENTOS LTDA</t>
  </si>
  <si>
    <t>AMS08253</t>
  </si>
  <si>
    <t>41.895.575/0001-05</t>
  </si>
  <si>
    <t>SUPER PRIME MERCADO LTDA (GW - 2046022)</t>
  </si>
  <si>
    <t>SUPER PRIME MERCADO LTDA</t>
  </si>
  <si>
    <t>SPM41895</t>
  </si>
  <si>
    <t>43.011.614/0001-81</t>
  </si>
  <si>
    <t>SUPER VOBISPO CIA DE VAREJO E SERVICOS LTDA (GW - 2049120)</t>
  </si>
  <si>
    <t>VOBISPO - SVB43011</t>
  </si>
  <si>
    <t>SVB43011</t>
  </si>
  <si>
    <t>32.863.612/0001-02</t>
  </si>
  <si>
    <t>SUPERMERCADO LEMAZ EIRELI (GW - 2038827)</t>
  </si>
  <si>
    <t>SUPERMERCADO LEMAZ EIRELI</t>
  </si>
  <si>
    <t>LMZ32863</t>
  </si>
  <si>
    <t>05.088.458/0001-68</t>
  </si>
  <si>
    <t>SUPERMERCADO ROCHA CANDIDO E LIMA LTDA (GW - 2045132)</t>
  </si>
  <si>
    <t>AVENIDA ADRIANÓPOLIS</t>
  </si>
  <si>
    <t>RCL05088</t>
  </si>
  <si>
    <t>14/06/2021</t>
  </si>
  <si>
    <t>07.680.017/0001-86</t>
  </si>
  <si>
    <t>SUPERMERCADOS ISABELY LTDA. (GW - 2041344)</t>
  </si>
  <si>
    <t>ISABELLY PIRAI DO SUL</t>
  </si>
  <si>
    <t>IS107680</t>
  </si>
  <si>
    <t>22/02/2021</t>
  </si>
  <si>
    <t>07.680.017/0003-48</t>
  </si>
  <si>
    <t>SUPERMERCADO ISABELLY LTDA</t>
  </si>
  <si>
    <t>IS307680</t>
  </si>
  <si>
    <t>21.581.635/0001-08</t>
  </si>
  <si>
    <t>Supermercado Mega LTDA (GW - 2051620)</t>
  </si>
  <si>
    <t>SUPERMERCADO MEGA</t>
  </si>
  <si>
    <t>SMG21581</t>
  </si>
  <si>
    <t>82.082.827/0001-56</t>
  </si>
  <si>
    <t>TRIOFORTE COMERCIO ALIMENTOS LTDA (GW - 2047082)</t>
  </si>
  <si>
    <t>TRIOFORTE COM. ALIM. LTDA</t>
  </si>
  <si>
    <t>TF182082</t>
  </si>
  <si>
    <t>06/08/2021</t>
  </si>
  <si>
    <t>04/08/2021</t>
  </si>
  <si>
    <t>82.082.827/0002-37</t>
  </si>
  <si>
    <t>TRIOFOTE COMERCIAL ALIMENTOS LTDA</t>
  </si>
  <si>
    <t>TF282082</t>
  </si>
  <si>
    <t>06.948.903/0001-85</t>
  </si>
  <si>
    <t>VALDIR TEIXEIRA PRODUTOS ALIMENTICIOS ME (GW - 2046900)</t>
  </si>
  <si>
    <t>35.236.950/0001-02</t>
  </si>
  <si>
    <t>BOZZA E BOZZA MERCADO EIRELI</t>
  </si>
  <si>
    <t>SMP35236</t>
  </si>
  <si>
    <t>14/08/2021</t>
  </si>
  <si>
    <t>15.432.528/0001-07</t>
  </si>
  <si>
    <t>VEENA GENEROS ALIMENTICIOS LTDA ME</t>
  </si>
  <si>
    <t>SMP15432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</si>
</sst>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 val="singleAccounting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3">
    <xf numFmtId="0" fontId="0" fillId="0" borderId="0" xfId="0"/>
    <xf numFmtId="43" fontId="1" fillId="0" borderId="1" xfId="1" applyFont="1" applyFill="1" applyBorder="1" applyAlignment="1"/>
    <xf numFmtId="43" fontId="1" fillId="0" borderId="1" xfId="1" applyFont="1" applyBorder="1" applyAlignment="1">
      <alignment horizontal="right"/>
    </xf>
    <xf numFmtId="164" fontId="1" fillId="0" borderId="1" xfId="0" applyNumberFormat="1" applyFont="1" applyBorder="1" applyAlignment="1">
      <alignment horizontal="right" vertical="top"/>
    </xf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vertical="center" wrapText="1"/>
    </xf>
    <xf numFmtId="43" fontId="1" fillId="0" borderId="1" xfId="2" applyFont="1" applyBorder="1" applyAlignment="1"/>
    <xf numFmtId="43" fontId="1" fillId="0" borderId="0" xfId="1" applyFont="1" applyFill="1" applyBorder="1" applyAlignment="1"/>
    <xf numFmtId="0" fontId="0" fillId="0" borderId="0" xfId="0" applyFill="1" applyBorder="1"/>
    <xf numFmtId="43" fontId="1" fillId="0" borderId="0" xfId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 vertical="top"/>
    </xf>
    <xf numFmtId="0" fontId="0" fillId="4" borderId="0" xfId="0" applyFill="1"/>
    <xf numFmtId="43" fontId="1" fillId="4" borderId="1" xfId="2" applyFont="1" applyFill="1" applyBorder="1" applyAlignment="1"/>
    <xf numFmtId="43" fontId="1" fillId="4" borderId="1" xfId="2" applyFont="1" applyFill="1" applyBorder="1" applyAlignment="1">
      <alignment horizontal="right"/>
    </xf>
    <xf numFmtId="43" fontId="1" fillId="4" borderId="1" xfId="2" applyFont="1" applyFill="1" applyBorder="1" applyAlignment="1">
      <alignment horizontal="right" vertical="top"/>
    </xf>
    <xf numFmtId="43" fontId="4" fillId="0" borderId="0" xfId="1" applyFont="1" applyFill="1" applyBorder="1" applyAlignment="1"/>
    <xf numFmtId="43" fontId="5" fillId="0" borderId="0" xfId="1" applyFont="1" applyFill="1" applyBorder="1" applyAlignment="1"/>
    <xf numFmtId="0" fontId="0" fillId="3" borderId="0" xfId="0" applyFill="1"/>
    <xf numFmtId="43" fontId="1" fillId="3" borderId="1" xfId="1" applyFont="1" applyFill="1" applyBorder="1" applyAlignment="1"/>
    <xf numFmtId="43" fontId="1" fillId="3" borderId="1" xfId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 vertical="top"/>
    </xf>
    <xf numFmtId="43" fontId="1" fillId="3" borderId="1" xfId="2" applyFont="1" applyFill="1" applyBorder="1" applyAlignment="1"/>
  </cellXfs>
  <cellStyles count="3">
    <cellStyle name="Normal" xfId="0" builtinId="0"/>
    <cellStyle name="Vírgula" xfId="2" builtinId="3"/>
    <cellStyle name="Vírgula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echamento%20mensal/Integradores/Planilhas%20de%20Controle%20Parceiros/SiTef%20Express%20-%20BD-SI%20(Salvo%20automaticamente)%20(Recuperado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Base Consulta"/>
      <sheetName val="Planilha2"/>
      <sheetName val="BD - Campanha Todos"/>
      <sheetName val="Planilha3"/>
      <sheetName val="BD-PDV-DNova"/>
      <sheetName val="Fórmula-PDV-DNova"/>
      <sheetName val="BD-PDV-POS"/>
      <sheetName val="Fórmula-BD-PDV I-POS"/>
      <sheetName val="BD-PDV-I-Nova"/>
      <sheetName val="Fórmula-PDV-I-Nova"/>
      <sheetName val="BD-PRIME"/>
      <sheetName val="Formula-PRIME"/>
      <sheetName val="BD-PRIME-POS"/>
      <sheetName val="Formula PRIME POS"/>
      <sheetName val="BD-Super-Prime"/>
      <sheetName val="Formula-Super-Prime"/>
      <sheetName val="BD-PDV-Skytef"/>
      <sheetName val="BD Campanha Skytef"/>
      <sheetName val="Fórmula-PDV-Skytef"/>
      <sheetName val="BD-BR"/>
      <sheetName val="Formula-BR"/>
      <sheetName val="BD-G3 Soft"/>
      <sheetName val="Formula-G3 Soft"/>
      <sheetName val="tbVia Logica"/>
      <sheetName val="Fórmula tbVia logica"/>
      <sheetName val="Fórmula Fleetmax"/>
      <sheetName val="tbWLLM"/>
      <sheetName val="BD-PRIME LINEAR E CONSINCO"/>
      <sheetName val="Formula-PRIME LINEAR E CONSINCO"/>
      <sheetName val="tbI"/>
      <sheetName val="Fórmula tbI"/>
      <sheetName val="tbD"/>
      <sheetName val="Fórmula tbD"/>
      <sheetName val="tbInf"/>
      <sheetName val="Fórmula tbInf"/>
      <sheetName val="Inativa-tbCompusoft"/>
      <sheetName val="Inativa-tbCasa Magalhães"/>
      <sheetName val="Inativa-tb GZ Sistemas"/>
      <sheetName val="Inativa-tb Innova"/>
      <sheetName val="tbF"/>
      <sheetName val="BD-Acordo Totvs"/>
      <sheetName val="Cálculo Totvs"/>
      <sheetName val="BD - Acordo Choice"/>
      <sheetName val="Cáuculo Choice"/>
      <sheetName val="BD - MTB"/>
      <sheetName val="Cálculo MTB"/>
      <sheetName val="BD - Argo Qualitá"/>
      <sheetName val="Fórmula - Argo Qualitá"/>
      <sheetName val="BD Innova"/>
      <sheetName val="Fórmula Innova"/>
      <sheetName val="BD-MYRP"/>
      <sheetName val="Fórmula - PDV - MYRP"/>
      <sheetName val="BD-Sysmo"/>
      <sheetName val="Fórmula - Sysmo"/>
      <sheetName val="BD-Prudentao"/>
      <sheetName val="Fórmula - Prudent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62</v>
          </cell>
          <cell r="C1">
            <v>62</v>
          </cell>
        </row>
        <row r="2">
          <cell r="A2">
            <v>2</v>
          </cell>
          <cell r="B2">
            <v>17</v>
          </cell>
          <cell r="C2">
            <v>79</v>
          </cell>
        </row>
        <row r="3">
          <cell r="A3">
            <v>3</v>
          </cell>
          <cell r="B3">
            <v>17</v>
          </cell>
          <cell r="C3">
            <v>96</v>
          </cell>
          <cell r="H3">
            <v>80</v>
          </cell>
          <cell r="K3">
            <v>10</v>
          </cell>
        </row>
        <row r="4">
          <cell r="A4">
            <v>4</v>
          </cell>
          <cell r="B4">
            <v>17</v>
          </cell>
          <cell r="C4">
            <v>113</v>
          </cell>
        </row>
        <row r="5">
          <cell r="A5">
            <v>5</v>
          </cell>
          <cell r="B5">
            <v>15</v>
          </cell>
          <cell r="C5">
            <v>128</v>
          </cell>
        </row>
        <row r="6">
          <cell r="A6">
            <v>6</v>
          </cell>
          <cell r="B6">
            <v>15</v>
          </cell>
          <cell r="C6">
            <v>143</v>
          </cell>
        </row>
        <row r="7">
          <cell r="A7">
            <v>7</v>
          </cell>
          <cell r="B7">
            <v>15</v>
          </cell>
          <cell r="C7">
            <v>158</v>
          </cell>
          <cell r="H7">
            <v>20</v>
          </cell>
        </row>
        <row r="8">
          <cell r="A8">
            <v>8</v>
          </cell>
          <cell r="B8">
            <v>15</v>
          </cell>
          <cell r="C8">
            <v>173</v>
          </cell>
        </row>
        <row r="9">
          <cell r="A9">
            <v>9</v>
          </cell>
          <cell r="B9">
            <v>15</v>
          </cell>
          <cell r="C9">
            <v>188</v>
          </cell>
        </row>
        <row r="10">
          <cell r="A10">
            <v>10</v>
          </cell>
          <cell r="B10">
            <v>15</v>
          </cell>
          <cell r="C10">
            <v>203</v>
          </cell>
        </row>
        <row r="11">
          <cell r="A11">
            <v>11</v>
          </cell>
          <cell r="B11">
            <v>0</v>
          </cell>
          <cell r="C11">
            <v>203</v>
          </cell>
        </row>
        <row r="12">
          <cell r="A12">
            <v>12</v>
          </cell>
          <cell r="B12">
            <v>0</v>
          </cell>
          <cell r="C12">
            <v>203</v>
          </cell>
        </row>
        <row r="13">
          <cell r="A13">
            <v>13</v>
          </cell>
          <cell r="B13">
            <v>0</v>
          </cell>
          <cell r="C13">
            <v>203</v>
          </cell>
        </row>
        <row r="14">
          <cell r="A14">
            <v>14</v>
          </cell>
          <cell r="B14">
            <v>0</v>
          </cell>
          <cell r="C14">
            <v>203</v>
          </cell>
        </row>
        <row r="15">
          <cell r="A15">
            <v>15</v>
          </cell>
          <cell r="B15">
            <v>0</v>
          </cell>
          <cell r="C15">
            <v>203</v>
          </cell>
        </row>
        <row r="16">
          <cell r="A16">
            <v>16</v>
          </cell>
          <cell r="B16">
            <v>0</v>
          </cell>
          <cell r="C16">
            <v>203</v>
          </cell>
        </row>
        <row r="17">
          <cell r="A17">
            <v>17</v>
          </cell>
          <cell r="B17">
            <v>0</v>
          </cell>
          <cell r="C17">
            <v>203</v>
          </cell>
        </row>
        <row r="18">
          <cell r="A18">
            <v>18</v>
          </cell>
          <cell r="B18">
            <v>0</v>
          </cell>
          <cell r="C18">
            <v>203</v>
          </cell>
        </row>
        <row r="19">
          <cell r="A19">
            <v>19</v>
          </cell>
          <cell r="B19">
            <v>0</v>
          </cell>
          <cell r="C19">
            <v>203</v>
          </cell>
        </row>
        <row r="20">
          <cell r="A20">
            <v>20</v>
          </cell>
          <cell r="B20">
            <v>0</v>
          </cell>
          <cell r="C20">
            <v>203</v>
          </cell>
        </row>
        <row r="21">
          <cell r="A21">
            <v>21</v>
          </cell>
          <cell r="B21">
            <v>0</v>
          </cell>
          <cell r="C21">
            <v>203</v>
          </cell>
        </row>
        <row r="22">
          <cell r="A22">
            <v>22</v>
          </cell>
          <cell r="B22">
            <v>0</v>
          </cell>
          <cell r="C22">
            <v>203</v>
          </cell>
        </row>
        <row r="23">
          <cell r="A23">
            <v>23</v>
          </cell>
          <cell r="B23">
            <v>0</v>
          </cell>
          <cell r="C23">
            <v>203</v>
          </cell>
        </row>
        <row r="24">
          <cell r="A24">
            <v>24</v>
          </cell>
          <cell r="B24">
            <v>0</v>
          </cell>
          <cell r="C24">
            <v>203</v>
          </cell>
        </row>
        <row r="25">
          <cell r="A25">
            <v>25</v>
          </cell>
          <cell r="B25">
            <v>0</v>
          </cell>
          <cell r="C25">
            <v>203</v>
          </cell>
        </row>
        <row r="26">
          <cell r="A26">
            <v>26</v>
          </cell>
          <cell r="B26">
            <v>0</v>
          </cell>
          <cell r="C26">
            <v>203</v>
          </cell>
        </row>
        <row r="27">
          <cell r="A27">
            <v>27</v>
          </cell>
          <cell r="B27">
            <v>0</v>
          </cell>
          <cell r="C27">
            <v>203</v>
          </cell>
        </row>
        <row r="28">
          <cell r="A28">
            <v>28</v>
          </cell>
          <cell r="B28">
            <v>0</v>
          </cell>
          <cell r="C28">
            <v>203</v>
          </cell>
        </row>
        <row r="29">
          <cell r="A29">
            <v>29</v>
          </cell>
          <cell r="B29">
            <v>0</v>
          </cell>
          <cell r="C29">
            <v>203</v>
          </cell>
        </row>
        <row r="30">
          <cell r="A30">
            <v>30</v>
          </cell>
          <cell r="B30">
            <v>0</v>
          </cell>
          <cell r="C30">
            <v>203</v>
          </cell>
        </row>
        <row r="31">
          <cell r="A31">
            <v>31</v>
          </cell>
          <cell r="B31">
            <v>0</v>
          </cell>
          <cell r="C31">
            <v>203</v>
          </cell>
        </row>
        <row r="32">
          <cell r="A32">
            <v>32</v>
          </cell>
          <cell r="B32">
            <v>0</v>
          </cell>
          <cell r="C32">
            <v>203</v>
          </cell>
        </row>
        <row r="33">
          <cell r="A33">
            <v>33</v>
          </cell>
          <cell r="B33">
            <v>0</v>
          </cell>
          <cell r="C33">
            <v>203</v>
          </cell>
        </row>
        <row r="34">
          <cell r="A34">
            <v>34</v>
          </cell>
          <cell r="B34">
            <v>0</v>
          </cell>
          <cell r="C34">
            <v>203</v>
          </cell>
        </row>
        <row r="35">
          <cell r="A35">
            <v>35</v>
          </cell>
          <cell r="B35">
            <v>0</v>
          </cell>
          <cell r="C35">
            <v>203</v>
          </cell>
        </row>
        <row r="36">
          <cell r="A36">
            <v>36</v>
          </cell>
          <cell r="B36">
            <v>0</v>
          </cell>
          <cell r="C36">
            <v>203</v>
          </cell>
        </row>
        <row r="37">
          <cell r="A37">
            <v>37</v>
          </cell>
          <cell r="B37">
            <v>0</v>
          </cell>
          <cell r="C37">
            <v>203</v>
          </cell>
        </row>
        <row r="38">
          <cell r="A38">
            <v>38</v>
          </cell>
          <cell r="B38">
            <v>0</v>
          </cell>
          <cell r="C38">
            <v>203</v>
          </cell>
        </row>
        <row r="39">
          <cell r="A39">
            <v>39</v>
          </cell>
          <cell r="B39">
            <v>0</v>
          </cell>
          <cell r="C39">
            <v>203</v>
          </cell>
        </row>
        <row r="40">
          <cell r="A40">
            <v>40</v>
          </cell>
          <cell r="B40">
            <v>0</v>
          </cell>
          <cell r="C40">
            <v>203</v>
          </cell>
        </row>
        <row r="41">
          <cell r="A41">
            <v>41</v>
          </cell>
          <cell r="B41">
            <v>0</v>
          </cell>
          <cell r="C41">
            <v>203</v>
          </cell>
        </row>
        <row r="42">
          <cell r="A42">
            <v>42</v>
          </cell>
          <cell r="B42">
            <v>0</v>
          </cell>
          <cell r="C42">
            <v>203</v>
          </cell>
        </row>
        <row r="43">
          <cell r="A43">
            <v>43</v>
          </cell>
          <cell r="B43">
            <v>0</v>
          </cell>
          <cell r="C43">
            <v>203</v>
          </cell>
        </row>
        <row r="44">
          <cell r="A44">
            <v>44</v>
          </cell>
          <cell r="B44">
            <v>0</v>
          </cell>
          <cell r="C44">
            <v>203</v>
          </cell>
        </row>
        <row r="45">
          <cell r="A45">
            <v>45</v>
          </cell>
          <cell r="B45">
            <v>0</v>
          </cell>
          <cell r="C45">
            <v>203</v>
          </cell>
        </row>
        <row r="46">
          <cell r="A46">
            <v>46</v>
          </cell>
          <cell r="B46">
            <v>0</v>
          </cell>
          <cell r="C46">
            <v>203</v>
          </cell>
        </row>
        <row r="47">
          <cell r="A47">
            <v>47</v>
          </cell>
          <cell r="B47">
            <v>0</v>
          </cell>
          <cell r="C47">
            <v>203</v>
          </cell>
        </row>
        <row r="48">
          <cell r="A48">
            <v>48</v>
          </cell>
          <cell r="B48">
            <v>0</v>
          </cell>
          <cell r="C48">
            <v>203</v>
          </cell>
        </row>
        <row r="49">
          <cell r="A49">
            <v>49</v>
          </cell>
          <cell r="B49">
            <v>0</v>
          </cell>
          <cell r="C49">
            <v>203</v>
          </cell>
        </row>
        <row r="50">
          <cell r="A50">
            <v>50</v>
          </cell>
          <cell r="B50">
            <v>0</v>
          </cell>
          <cell r="C50">
            <v>203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topLeftCell="R1" workbookViewId="0">
      <selection activeCell="AH28" sqref="AH28"/>
    </sheetView>
  </sheetViews>
  <sheetFormatPr defaultRowHeight="15" x14ac:dyDescent="0.25"/>
  <cols>
    <col min="1" max="1" width="23.42578125" bestFit="1" customWidth="1"/>
    <col min="2" max="2" width="17.5703125" bestFit="1" customWidth="1"/>
    <col min="3" max="3" width="40.85546875" bestFit="1" customWidth="1"/>
    <col min="4" max="4" width="17.5703125" bestFit="1" customWidth="1"/>
    <col min="5" max="5" width="49.28515625" bestFit="1" customWidth="1"/>
    <col min="6" max="6" width="17.5703125" bestFit="1" customWidth="1"/>
    <col min="7" max="7" width="26.140625" bestFit="1" customWidth="1"/>
    <col min="8" max="8" width="9.5703125" bestFit="1" customWidth="1"/>
    <col min="9" max="9" width="14.42578125" bestFit="1" customWidth="1"/>
    <col min="10" max="10" width="8.5703125" bestFit="1" customWidth="1"/>
    <col min="11" max="11" width="19.7109375" bestFit="1" customWidth="1"/>
    <col min="12" max="12" width="12.140625" bestFit="1" customWidth="1"/>
    <col min="14" max="14" width="10.42578125" bestFit="1" customWidth="1"/>
    <col min="15" max="15" width="15" bestFit="1" customWidth="1"/>
    <col min="16" max="16" width="10.5703125" bestFit="1" customWidth="1"/>
    <col min="17" max="17" width="17" bestFit="1" customWidth="1"/>
    <col min="18" max="18" width="13.140625" bestFit="1" customWidth="1"/>
    <col min="19" max="19" width="9.7109375" bestFit="1" customWidth="1"/>
    <col min="20" max="20" width="14.140625" bestFit="1" customWidth="1"/>
    <col min="21" max="22" width="10.85546875" bestFit="1" customWidth="1"/>
    <col min="23" max="23" width="11.140625" bestFit="1" customWidth="1"/>
    <col min="24" max="24" width="15.42578125" bestFit="1" customWidth="1"/>
    <col min="25" max="25" width="9.42578125" bestFit="1" customWidth="1"/>
    <col min="26" max="26" width="16.140625" bestFit="1" customWidth="1"/>
    <col min="27" max="27" width="17.28515625" bestFit="1" customWidth="1"/>
    <col min="32" max="32" width="11.28515625" customWidth="1"/>
  </cols>
  <sheetData>
    <row r="1" spans="1:32" ht="25.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4" t="s">
        <v>29</v>
      </c>
      <c r="AC1" s="5" t="s">
        <v>30</v>
      </c>
      <c r="AD1" s="5" t="s">
        <v>31</v>
      </c>
      <c r="AE1" s="5" t="s">
        <v>37</v>
      </c>
      <c r="AF1" s="6" t="s">
        <v>32</v>
      </c>
    </row>
    <row r="2" spans="1:32" s="12" customFormat="1" ht="14.45" x14ac:dyDescent="0.35">
      <c r="A2" s="12" t="s">
        <v>35</v>
      </c>
      <c r="B2" s="12" t="s">
        <v>36</v>
      </c>
      <c r="C2" s="12" t="s">
        <v>60</v>
      </c>
      <c r="D2" s="12" t="s">
        <v>61</v>
      </c>
      <c r="E2" s="12" t="s">
        <v>62</v>
      </c>
      <c r="F2" s="12" t="s">
        <v>61</v>
      </c>
      <c r="G2" s="12" t="s">
        <v>63</v>
      </c>
      <c r="H2" s="12" t="s">
        <v>64</v>
      </c>
      <c r="I2" s="12" t="s">
        <v>27</v>
      </c>
      <c r="J2" s="12">
        <v>4659</v>
      </c>
      <c r="K2" s="12">
        <v>4</v>
      </c>
      <c r="L2" s="12">
        <v>0</v>
      </c>
      <c r="M2" s="12">
        <v>0</v>
      </c>
      <c r="N2" s="12">
        <v>5</v>
      </c>
      <c r="O2" s="12">
        <v>0</v>
      </c>
      <c r="P2" s="12">
        <v>0</v>
      </c>
      <c r="Q2" s="12" t="s">
        <v>65</v>
      </c>
      <c r="R2" s="12" t="s">
        <v>66</v>
      </c>
      <c r="S2" s="12" t="s">
        <v>34</v>
      </c>
      <c r="T2" s="12" t="s">
        <v>28</v>
      </c>
      <c r="U2" s="12" t="s">
        <v>67</v>
      </c>
      <c r="Z2" s="12" t="s">
        <v>28</v>
      </c>
      <c r="AA2" s="12" t="s">
        <v>28</v>
      </c>
      <c r="AB2" s="13">
        <v>0</v>
      </c>
      <c r="AC2" s="14">
        <v>0</v>
      </c>
      <c r="AD2" s="15">
        <v>0</v>
      </c>
      <c r="AE2" s="15">
        <v>0</v>
      </c>
      <c r="AF2" s="13">
        <v>0</v>
      </c>
    </row>
    <row r="3" spans="1:32" s="12" customFormat="1" ht="14.45" x14ac:dyDescent="0.35">
      <c r="A3" s="12" t="s">
        <v>35</v>
      </c>
      <c r="B3" s="12" t="s">
        <v>36</v>
      </c>
      <c r="C3" s="12" t="s">
        <v>60</v>
      </c>
      <c r="D3" s="12" t="s">
        <v>68</v>
      </c>
      <c r="E3" s="12" t="s">
        <v>69</v>
      </c>
      <c r="F3" s="12" t="s">
        <v>68</v>
      </c>
      <c r="G3" s="12" t="s">
        <v>70</v>
      </c>
      <c r="H3" s="12" t="s">
        <v>71</v>
      </c>
      <c r="I3" s="12" t="s">
        <v>27</v>
      </c>
      <c r="J3" s="12">
        <v>1751</v>
      </c>
      <c r="K3" s="12">
        <v>3</v>
      </c>
      <c r="L3" s="12">
        <v>0</v>
      </c>
      <c r="M3" s="12">
        <v>0</v>
      </c>
      <c r="N3" s="12">
        <v>2</v>
      </c>
      <c r="O3" s="12">
        <v>0</v>
      </c>
      <c r="P3" s="12">
        <v>0</v>
      </c>
      <c r="Q3" s="12" t="s">
        <v>28</v>
      </c>
      <c r="R3" s="12" t="s">
        <v>66</v>
      </c>
      <c r="S3" s="12" t="s">
        <v>34</v>
      </c>
      <c r="T3" s="12" t="s">
        <v>28</v>
      </c>
      <c r="U3" s="12" t="s">
        <v>53</v>
      </c>
      <c r="Z3" s="12" t="s">
        <v>28</v>
      </c>
      <c r="AA3" s="12" t="s">
        <v>28</v>
      </c>
      <c r="AB3" s="13">
        <v>0</v>
      </c>
      <c r="AC3" s="14">
        <v>0</v>
      </c>
      <c r="AD3" s="15">
        <v>0</v>
      </c>
      <c r="AE3" s="15">
        <v>0</v>
      </c>
      <c r="AF3" s="13">
        <v>0</v>
      </c>
    </row>
    <row r="4" spans="1:32" s="12" customFormat="1" ht="14.45" x14ac:dyDescent="0.35">
      <c r="A4" s="12" t="s">
        <v>35</v>
      </c>
      <c r="B4" s="12" t="s">
        <v>36</v>
      </c>
      <c r="C4" s="12" t="s">
        <v>60</v>
      </c>
      <c r="D4" s="12" t="s">
        <v>72</v>
      </c>
      <c r="E4" s="12" t="s">
        <v>73</v>
      </c>
      <c r="F4" s="12" t="s">
        <v>72</v>
      </c>
      <c r="G4" s="12" t="s">
        <v>74</v>
      </c>
      <c r="H4" s="12" t="s">
        <v>75</v>
      </c>
      <c r="I4" s="12" t="s">
        <v>27</v>
      </c>
      <c r="J4" s="12">
        <v>7564</v>
      </c>
      <c r="K4" s="12">
        <v>6</v>
      </c>
      <c r="L4" s="12">
        <v>0</v>
      </c>
      <c r="M4" s="12">
        <v>0</v>
      </c>
      <c r="N4" s="12">
        <v>4</v>
      </c>
      <c r="O4" s="12">
        <v>0</v>
      </c>
      <c r="P4" s="12">
        <v>0</v>
      </c>
      <c r="Q4" s="12" t="s">
        <v>28</v>
      </c>
      <c r="R4" s="12" t="s">
        <v>76</v>
      </c>
      <c r="S4" s="12" t="s">
        <v>34</v>
      </c>
      <c r="T4" s="12" t="s">
        <v>28</v>
      </c>
      <c r="U4" s="12" t="s">
        <v>76</v>
      </c>
      <c r="Z4" s="12" t="s">
        <v>28</v>
      </c>
      <c r="AA4" s="12" t="s">
        <v>28</v>
      </c>
      <c r="AB4" s="13">
        <v>0</v>
      </c>
      <c r="AC4" s="14">
        <v>0</v>
      </c>
      <c r="AD4" s="15">
        <v>0</v>
      </c>
      <c r="AE4" s="15">
        <v>0</v>
      </c>
      <c r="AF4" s="13">
        <v>0</v>
      </c>
    </row>
    <row r="5" spans="1:32" ht="14.45" x14ac:dyDescent="0.35">
      <c r="A5" t="s">
        <v>35</v>
      </c>
      <c r="B5" t="s">
        <v>36</v>
      </c>
      <c r="C5" t="s">
        <v>60</v>
      </c>
      <c r="D5" t="s">
        <v>77</v>
      </c>
      <c r="E5" t="s">
        <v>78</v>
      </c>
      <c r="F5" t="s">
        <v>77</v>
      </c>
      <c r="G5" t="s">
        <v>79</v>
      </c>
      <c r="H5" t="s">
        <v>80</v>
      </c>
      <c r="I5" t="s">
        <v>27</v>
      </c>
      <c r="J5">
        <v>2093</v>
      </c>
      <c r="K5">
        <v>3</v>
      </c>
      <c r="L5">
        <v>0</v>
      </c>
      <c r="M5">
        <v>0</v>
      </c>
      <c r="N5">
        <v>2</v>
      </c>
      <c r="O5">
        <v>0</v>
      </c>
      <c r="P5">
        <v>0</v>
      </c>
      <c r="Q5" t="s">
        <v>28</v>
      </c>
      <c r="R5" t="s">
        <v>28</v>
      </c>
      <c r="T5" t="s">
        <v>28</v>
      </c>
      <c r="U5" t="s">
        <v>81</v>
      </c>
      <c r="Z5" t="s">
        <v>28</v>
      </c>
      <c r="AA5" t="s">
        <v>28</v>
      </c>
      <c r="AB5" s="1">
        <f>IFERROR(IF($N5&gt;0,VLOOKUP($N5+$O5+$P5,'[1]BD-PDV-POS'!$A$1:$C$50,3,FALSE),0),0)</f>
        <v>79</v>
      </c>
      <c r="AC5" s="2" t="str">
        <f>IFERROR(IF($Q5="Conc. GW",'[1]BD-PDV-POS'!$H$3,"0"),"")</f>
        <v>0</v>
      </c>
      <c r="AD5" s="3">
        <f>IFERROR(IF(AB5=0,$O5*'[1]BD-PDV-POS'!$H$7,0),0)</f>
        <v>0</v>
      </c>
      <c r="AE5" s="3">
        <f>IFERROR(IF(AB5=0,$P5*'[1]BD-PDV-POS'!$K$3,0),0)</f>
        <v>0</v>
      </c>
      <c r="AF5" s="7">
        <f t="shared" ref="AF5:AF65" si="0">SUM(AB5:AE5)</f>
        <v>79</v>
      </c>
    </row>
    <row r="6" spans="1:32" ht="14.45" x14ac:dyDescent="0.35">
      <c r="A6" t="s">
        <v>35</v>
      </c>
      <c r="B6" t="s">
        <v>36</v>
      </c>
      <c r="C6" t="s">
        <v>60</v>
      </c>
      <c r="D6" t="s">
        <v>82</v>
      </c>
      <c r="E6" t="s">
        <v>83</v>
      </c>
      <c r="F6" t="s">
        <v>82</v>
      </c>
      <c r="G6" t="s">
        <v>84</v>
      </c>
      <c r="H6" t="s">
        <v>85</v>
      </c>
      <c r="I6" t="s">
        <v>27</v>
      </c>
      <c r="J6">
        <v>5575</v>
      </c>
      <c r="K6">
        <v>6</v>
      </c>
      <c r="L6">
        <v>0</v>
      </c>
      <c r="M6">
        <v>0</v>
      </c>
      <c r="N6">
        <v>4</v>
      </c>
      <c r="O6">
        <v>0</v>
      </c>
      <c r="P6">
        <v>0</v>
      </c>
      <c r="Q6" t="s">
        <v>28</v>
      </c>
      <c r="R6" t="s">
        <v>28</v>
      </c>
      <c r="T6" t="s">
        <v>28</v>
      </c>
      <c r="U6" t="s">
        <v>40</v>
      </c>
      <c r="Z6" t="s">
        <v>28</v>
      </c>
      <c r="AA6" t="s">
        <v>28</v>
      </c>
      <c r="AB6" s="1">
        <f>IFERROR(IF($N6&gt;0,VLOOKUP($N6+$O6+$P6,'[1]BD-PDV-POS'!$A$1:$C$50,3,FALSE),0),0)</f>
        <v>113</v>
      </c>
      <c r="AC6" s="2" t="str">
        <f>IFERROR(IF($Q6="Conc. GW",'[1]BD-PDV-POS'!$H$3,"0"),"")</f>
        <v>0</v>
      </c>
      <c r="AD6" s="3">
        <f>IFERROR(IF(AB6=0,$O6*'[1]BD-PDV-POS'!$H$7,0),0)</f>
        <v>0</v>
      </c>
      <c r="AE6" s="3">
        <f>IFERROR(IF(AB6=0,$P6*'[1]BD-PDV-POS'!$K$3,0),0)</f>
        <v>0</v>
      </c>
      <c r="AF6" s="7">
        <f t="shared" si="0"/>
        <v>113</v>
      </c>
    </row>
    <row r="7" spans="1:32" ht="14.45" x14ac:dyDescent="0.35">
      <c r="A7" t="s">
        <v>35</v>
      </c>
      <c r="B7" t="s">
        <v>36</v>
      </c>
      <c r="C7" t="s">
        <v>60</v>
      </c>
      <c r="D7" t="s">
        <v>86</v>
      </c>
      <c r="E7" t="s">
        <v>87</v>
      </c>
      <c r="F7" t="s">
        <v>86</v>
      </c>
      <c r="G7" t="s">
        <v>88</v>
      </c>
      <c r="H7" t="s">
        <v>89</v>
      </c>
      <c r="I7" t="s">
        <v>27</v>
      </c>
      <c r="J7">
        <v>14552</v>
      </c>
      <c r="K7">
        <v>6</v>
      </c>
      <c r="L7">
        <v>0</v>
      </c>
      <c r="M7">
        <v>0</v>
      </c>
      <c r="N7">
        <v>6</v>
      </c>
      <c r="O7">
        <v>0</v>
      </c>
      <c r="P7">
        <v>0</v>
      </c>
      <c r="Q7" t="s">
        <v>28</v>
      </c>
      <c r="R7" t="s">
        <v>28</v>
      </c>
      <c r="T7" t="s">
        <v>28</v>
      </c>
      <c r="U7" t="s">
        <v>54</v>
      </c>
      <c r="Z7" t="s">
        <v>28</v>
      </c>
      <c r="AA7" t="s">
        <v>28</v>
      </c>
      <c r="AB7" s="1">
        <f>IFERROR(IF($N7&gt;0,VLOOKUP($N7+$O7+$P7,'[1]BD-PDV-POS'!$A$1:$C$50,3,FALSE),0),0)</f>
        <v>143</v>
      </c>
      <c r="AC7" s="2" t="str">
        <f>IFERROR(IF($Q7="Conc. GW",'[1]BD-PDV-POS'!$H$3,"0"),"")</f>
        <v>0</v>
      </c>
      <c r="AD7" s="3">
        <f>IFERROR(IF(AB7=0,$O7*'[1]BD-PDV-POS'!$H$7,0),0)</f>
        <v>0</v>
      </c>
      <c r="AE7" s="3">
        <f>IFERROR(IF(AB7=0,$P7*'[1]BD-PDV-POS'!$K$3,0),0)</f>
        <v>0</v>
      </c>
      <c r="AF7" s="7">
        <f t="shared" si="0"/>
        <v>143</v>
      </c>
    </row>
    <row r="8" spans="1:32" ht="14.45" x14ac:dyDescent="0.35">
      <c r="A8" t="s">
        <v>35</v>
      </c>
      <c r="B8" t="s">
        <v>36</v>
      </c>
      <c r="C8" t="s">
        <v>60</v>
      </c>
      <c r="D8" t="s">
        <v>86</v>
      </c>
      <c r="E8" t="s">
        <v>87</v>
      </c>
      <c r="F8" t="s">
        <v>90</v>
      </c>
      <c r="G8" t="s">
        <v>91</v>
      </c>
      <c r="H8" t="s">
        <v>92</v>
      </c>
      <c r="I8" t="s">
        <v>27</v>
      </c>
      <c r="J8">
        <v>13201</v>
      </c>
      <c r="K8">
        <v>6</v>
      </c>
      <c r="L8">
        <v>0</v>
      </c>
      <c r="M8">
        <v>0</v>
      </c>
      <c r="N8">
        <v>6</v>
      </c>
      <c r="O8">
        <v>0</v>
      </c>
      <c r="P8">
        <v>0</v>
      </c>
      <c r="Q8" t="s">
        <v>28</v>
      </c>
      <c r="R8" t="s">
        <v>28</v>
      </c>
      <c r="T8" t="s">
        <v>28</v>
      </c>
      <c r="U8" t="s">
        <v>44</v>
      </c>
      <c r="Z8" t="s">
        <v>28</v>
      </c>
      <c r="AA8" t="s">
        <v>28</v>
      </c>
      <c r="AB8" s="1">
        <f>IFERROR(IF($N8&gt;0,VLOOKUP($N8+$O8+$P8,'[1]BD-PDV-POS'!$A$1:$C$50,3,FALSE),0),0)</f>
        <v>143</v>
      </c>
      <c r="AC8" s="2" t="str">
        <f>IFERROR(IF($Q8="Conc. GW",'[1]BD-PDV-POS'!$H$3,"0"),"")</f>
        <v>0</v>
      </c>
      <c r="AD8" s="3">
        <f>IFERROR(IF(AB8=0,$O8*'[1]BD-PDV-POS'!$H$7,0),0)</f>
        <v>0</v>
      </c>
      <c r="AE8" s="3">
        <f>IFERROR(IF(AB8=0,$P8*'[1]BD-PDV-POS'!$K$3,0),0)</f>
        <v>0</v>
      </c>
      <c r="AF8" s="7">
        <f t="shared" si="0"/>
        <v>143</v>
      </c>
    </row>
    <row r="9" spans="1:32" ht="14.45" x14ac:dyDescent="0.35">
      <c r="A9" t="s">
        <v>35</v>
      </c>
      <c r="B9" t="s">
        <v>36</v>
      </c>
      <c r="C9" t="s">
        <v>60</v>
      </c>
      <c r="D9" t="s">
        <v>86</v>
      </c>
      <c r="E9" t="s">
        <v>87</v>
      </c>
      <c r="F9" t="s">
        <v>93</v>
      </c>
      <c r="G9" t="s">
        <v>91</v>
      </c>
      <c r="H9" t="s">
        <v>94</v>
      </c>
      <c r="I9" t="s">
        <v>27</v>
      </c>
      <c r="J9">
        <v>10959</v>
      </c>
      <c r="K9">
        <v>5</v>
      </c>
      <c r="L9">
        <v>0</v>
      </c>
      <c r="M9">
        <v>0</v>
      </c>
      <c r="N9">
        <v>6</v>
      </c>
      <c r="O9">
        <v>0</v>
      </c>
      <c r="P9">
        <v>0</v>
      </c>
      <c r="Q9" t="s">
        <v>28</v>
      </c>
      <c r="R9" t="s">
        <v>28</v>
      </c>
      <c r="T9" t="s">
        <v>28</v>
      </c>
      <c r="U9" t="s">
        <v>44</v>
      </c>
      <c r="Z9" t="s">
        <v>28</v>
      </c>
      <c r="AA9" t="s">
        <v>28</v>
      </c>
      <c r="AB9" s="1">
        <f>IFERROR(IF($N9&gt;0,VLOOKUP($N9+$O9+$P9,'[1]BD-PDV-POS'!$A$1:$C$50,3,FALSE),0),0)</f>
        <v>143</v>
      </c>
      <c r="AC9" s="2" t="str">
        <f>IFERROR(IF($Q9="Conc. GW",'[1]BD-PDV-POS'!$H$3,"0"),"")</f>
        <v>0</v>
      </c>
      <c r="AD9" s="3">
        <f>IFERROR(IF(AB9=0,$O9*'[1]BD-PDV-POS'!$H$7,0),0)</f>
        <v>0</v>
      </c>
      <c r="AE9" s="3">
        <f>IFERROR(IF(AB9=0,$P9*'[1]BD-PDV-POS'!$K$3,0),0)</f>
        <v>0</v>
      </c>
      <c r="AF9" s="7">
        <f t="shared" si="0"/>
        <v>143</v>
      </c>
    </row>
    <row r="10" spans="1:32" ht="14.45" x14ac:dyDescent="0.35">
      <c r="A10" t="s">
        <v>35</v>
      </c>
      <c r="B10" t="s">
        <v>36</v>
      </c>
      <c r="C10" t="s">
        <v>60</v>
      </c>
      <c r="D10" t="s">
        <v>95</v>
      </c>
      <c r="E10" t="s">
        <v>96</v>
      </c>
      <c r="F10" t="s">
        <v>95</v>
      </c>
      <c r="G10" t="s">
        <v>97</v>
      </c>
      <c r="H10" t="s">
        <v>98</v>
      </c>
      <c r="I10" t="s">
        <v>27</v>
      </c>
      <c r="J10">
        <v>10124</v>
      </c>
      <c r="K10">
        <v>6</v>
      </c>
      <c r="L10">
        <v>0</v>
      </c>
      <c r="M10">
        <v>0</v>
      </c>
      <c r="N10">
        <v>11</v>
      </c>
      <c r="O10">
        <v>0</v>
      </c>
      <c r="P10">
        <v>0</v>
      </c>
      <c r="Q10" t="s">
        <v>28</v>
      </c>
      <c r="R10" t="s">
        <v>28</v>
      </c>
      <c r="T10" t="s">
        <v>28</v>
      </c>
      <c r="U10" t="s">
        <v>99</v>
      </c>
      <c r="Z10" t="s">
        <v>28</v>
      </c>
      <c r="AA10" t="s">
        <v>28</v>
      </c>
      <c r="AB10" s="1">
        <f>IFERROR(IF($N10&gt;0,VLOOKUP($N10+$O10+$P10,'[1]BD-PDV-POS'!$A$1:$C$50,3,FALSE),0),0)</f>
        <v>203</v>
      </c>
      <c r="AC10" s="2" t="str">
        <f>IFERROR(IF($Q10="Conc. GW",'[1]BD-PDV-POS'!$H$3,"0"),"")</f>
        <v>0</v>
      </c>
      <c r="AD10" s="3">
        <f>IFERROR(IF(AB10=0,$O10*'[1]BD-PDV-POS'!$H$7,0),0)</f>
        <v>0</v>
      </c>
      <c r="AE10" s="3">
        <f>IFERROR(IF(AB10=0,$P10*'[1]BD-PDV-POS'!$K$3,0),0)</f>
        <v>0</v>
      </c>
      <c r="AF10" s="7">
        <f t="shared" si="0"/>
        <v>203</v>
      </c>
    </row>
    <row r="11" spans="1:32" s="12" customFormat="1" ht="14.45" x14ac:dyDescent="0.35">
      <c r="A11" s="12" t="s">
        <v>35</v>
      </c>
      <c r="B11" s="12" t="s">
        <v>36</v>
      </c>
      <c r="C11" s="12" t="s">
        <v>60</v>
      </c>
      <c r="D11" s="12" t="s">
        <v>100</v>
      </c>
      <c r="E11" s="12" t="s">
        <v>101</v>
      </c>
      <c r="F11" s="12" t="s">
        <v>100</v>
      </c>
      <c r="G11" s="12" t="s">
        <v>102</v>
      </c>
      <c r="H11" s="12" t="s">
        <v>103</v>
      </c>
      <c r="I11" s="12" t="s">
        <v>27</v>
      </c>
      <c r="J11" s="12">
        <v>6707</v>
      </c>
      <c r="K11" s="12">
        <v>4</v>
      </c>
      <c r="L11" s="12">
        <v>75</v>
      </c>
      <c r="M11" s="12">
        <v>0</v>
      </c>
      <c r="N11" s="12">
        <v>3</v>
      </c>
      <c r="O11" s="12">
        <v>0</v>
      </c>
      <c r="P11" s="12">
        <v>0</v>
      </c>
      <c r="Q11" s="12" t="s">
        <v>28</v>
      </c>
      <c r="R11" s="12" t="s">
        <v>46</v>
      </c>
      <c r="S11" s="12" t="s">
        <v>34</v>
      </c>
      <c r="T11" s="12" t="s">
        <v>28</v>
      </c>
      <c r="U11" s="12" t="s">
        <v>46</v>
      </c>
      <c r="X11" s="12" t="s">
        <v>34</v>
      </c>
      <c r="Z11" s="12" t="s">
        <v>28</v>
      </c>
      <c r="AA11" s="12" t="s">
        <v>28</v>
      </c>
      <c r="AB11" s="13">
        <v>0</v>
      </c>
      <c r="AC11" s="14">
        <v>0</v>
      </c>
      <c r="AD11" s="15">
        <v>0</v>
      </c>
      <c r="AE11" s="15">
        <v>0</v>
      </c>
      <c r="AF11" s="13">
        <v>0</v>
      </c>
    </row>
    <row r="12" spans="1:32" ht="14.45" x14ac:dyDescent="0.35">
      <c r="A12" t="s">
        <v>35</v>
      </c>
      <c r="B12" t="s">
        <v>36</v>
      </c>
      <c r="C12" t="s">
        <v>60</v>
      </c>
      <c r="D12" t="s">
        <v>104</v>
      </c>
      <c r="E12" t="s">
        <v>105</v>
      </c>
      <c r="F12" t="s">
        <v>104</v>
      </c>
      <c r="G12" t="s">
        <v>106</v>
      </c>
      <c r="H12" t="s">
        <v>107</v>
      </c>
      <c r="I12" t="s">
        <v>27</v>
      </c>
      <c r="J12">
        <v>8693</v>
      </c>
      <c r="K12">
        <v>6</v>
      </c>
      <c r="L12">
        <v>0</v>
      </c>
      <c r="M12">
        <v>0</v>
      </c>
      <c r="N12">
        <v>4</v>
      </c>
      <c r="O12">
        <v>0</v>
      </c>
      <c r="P12">
        <v>0</v>
      </c>
      <c r="Q12" t="s">
        <v>28</v>
      </c>
      <c r="R12" t="s">
        <v>66</v>
      </c>
      <c r="T12" t="s">
        <v>108</v>
      </c>
      <c r="U12" t="s">
        <v>109</v>
      </c>
      <c r="Z12" t="s">
        <v>28</v>
      </c>
      <c r="AA12" t="s">
        <v>28</v>
      </c>
      <c r="AB12" s="1">
        <f>IFERROR(IF($N12&gt;0,VLOOKUP($N12+$O12+$P12,'[1]BD-PDV-POS'!$A$1:$C$50,3,FALSE),0),0)</f>
        <v>113</v>
      </c>
      <c r="AC12" s="2" t="str">
        <f>IFERROR(IF($Q12="Conc. GW",'[1]BD-PDV-POS'!$H$3,"0"),"")</f>
        <v>0</v>
      </c>
      <c r="AD12" s="3">
        <f>IFERROR(IF(AB12=0,$O12*'[1]BD-PDV-POS'!$H$7,0),0)</f>
        <v>0</v>
      </c>
      <c r="AE12" s="3">
        <f>IFERROR(IF(AB12=0,$P12*'[1]BD-PDV-POS'!$K$3,0),0)</f>
        <v>0</v>
      </c>
      <c r="AF12" s="7">
        <f t="shared" si="0"/>
        <v>113</v>
      </c>
    </row>
    <row r="13" spans="1:32" s="12" customFormat="1" ht="14.45" x14ac:dyDescent="0.35">
      <c r="A13" s="12" t="s">
        <v>35</v>
      </c>
      <c r="B13" s="12" t="s">
        <v>36</v>
      </c>
      <c r="C13" s="12" t="s">
        <v>60</v>
      </c>
      <c r="D13" s="12" t="s">
        <v>110</v>
      </c>
      <c r="E13" s="12" t="s">
        <v>111</v>
      </c>
      <c r="F13" s="12" t="s">
        <v>110</v>
      </c>
      <c r="G13" s="12" t="s">
        <v>112</v>
      </c>
      <c r="H13" s="12" t="s">
        <v>113</v>
      </c>
      <c r="I13" s="12" t="s">
        <v>27</v>
      </c>
      <c r="J13" s="12">
        <v>1668</v>
      </c>
      <c r="K13" s="12">
        <v>5</v>
      </c>
      <c r="L13" s="12">
        <v>0</v>
      </c>
      <c r="M13" s="12">
        <v>0</v>
      </c>
      <c r="N13" s="12">
        <v>2</v>
      </c>
      <c r="O13" s="12">
        <v>0</v>
      </c>
      <c r="P13" s="12">
        <v>0</v>
      </c>
      <c r="Q13" s="12" t="s">
        <v>28</v>
      </c>
      <c r="R13" s="12" t="s">
        <v>66</v>
      </c>
      <c r="S13" s="12" t="s">
        <v>34</v>
      </c>
      <c r="T13" s="12" t="s">
        <v>28</v>
      </c>
      <c r="U13" s="12" t="s">
        <v>53</v>
      </c>
      <c r="Z13" s="12" t="s">
        <v>28</v>
      </c>
      <c r="AA13" s="12" t="s">
        <v>28</v>
      </c>
      <c r="AB13" s="13">
        <v>0</v>
      </c>
      <c r="AC13" s="14">
        <v>0</v>
      </c>
      <c r="AD13" s="15">
        <v>0</v>
      </c>
      <c r="AE13" s="15">
        <v>0</v>
      </c>
      <c r="AF13" s="13">
        <v>0</v>
      </c>
    </row>
    <row r="14" spans="1:32" ht="14.45" x14ac:dyDescent="0.35">
      <c r="A14" t="s">
        <v>35</v>
      </c>
      <c r="B14" t="s">
        <v>36</v>
      </c>
      <c r="C14" t="s">
        <v>60</v>
      </c>
      <c r="D14" t="s">
        <v>114</v>
      </c>
      <c r="E14" t="s">
        <v>115</v>
      </c>
      <c r="F14" t="s">
        <v>114</v>
      </c>
      <c r="G14" t="s">
        <v>116</v>
      </c>
      <c r="H14" t="s">
        <v>117</v>
      </c>
      <c r="I14" t="s">
        <v>27</v>
      </c>
      <c r="J14">
        <v>4822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 t="s">
        <v>28</v>
      </c>
      <c r="R14" t="s">
        <v>28</v>
      </c>
      <c r="T14" t="s">
        <v>28</v>
      </c>
      <c r="U14" t="s">
        <v>118</v>
      </c>
      <c r="Z14" t="s">
        <v>28</v>
      </c>
      <c r="AA14" t="s">
        <v>28</v>
      </c>
      <c r="AB14" s="1">
        <f>IFERROR(IF($N14&gt;0,VLOOKUP($N14+$O14+$P14,'[1]BD-PDV-POS'!$A$1:$C$50,3,FALSE),0),0)</f>
        <v>79</v>
      </c>
      <c r="AC14" s="2" t="str">
        <f>IFERROR(IF($Q14="Conc. GW",'[1]BD-PDV-POS'!$H$3,"0"),"")</f>
        <v>0</v>
      </c>
      <c r="AD14" s="3">
        <f>IFERROR(IF(AB14=0,$O14*'[1]BD-PDV-POS'!$H$7,0),0)</f>
        <v>0</v>
      </c>
      <c r="AE14" s="3">
        <f>IFERROR(IF(AB14=0,$P14*'[1]BD-PDV-POS'!$K$3,0),0)</f>
        <v>0</v>
      </c>
      <c r="AF14" s="7">
        <f t="shared" si="0"/>
        <v>79</v>
      </c>
    </row>
    <row r="15" spans="1:32" x14ac:dyDescent="0.25">
      <c r="A15" t="s">
        <v>35</v>
      </c>
      <c r="B15" t="s">
        <v>36</v>
      </c>
      <c r="C15" t="s">
        <v>60</v>
      </c>
      <c r="D15" t="s">
        <v>119</v>
      </c>
      <c r="E15" t="s">
        <v>120</v>
      </c>
      <c r="F15" t="s">
        <v>121</v>
      </c>
      <c r="G15" t="s">
        <v>122</v>
      </c>
      <c r="H15" t="s">
        <v>123</v>
      </c>
      <c r="I15" t="s">
        <v>27</v>
      </c>
      <c r="J15">
        <v>4298</v>
      </c>
      <c r="K15">
        <v>4</v>
      </c>
      <c r="L15">
        <v>0</v>
      </c>
      <c r="M15">
        <v>0</v>
      </c>
      <c r="N15">
        <v>3</v>
      </c>
      <c r="O15">
        <v>0</v>
      </c>
      <c r="P15">
        <v>0</v>
      </c>
      <c r="Q15" t="s">
        <v>28</v>
      </c>
      <c r="R15" t="s">
        <v>28</v>
      </c>
      <c r="T15" t="s">
        <v>28</v>
      </c>
      <c r="U15" t="s">
        <v>124</v>
      </c>
      <c r="Z15" t="s">
        <v>28</v>
      </c>
      <c r="AA15" t="s">
        <v>28</v>
      </c>
      <c r="AB15" s="1">
        <f>IFERROR(IF($N15&gt;0,VLOOKUP($N15+$O15+$P15,'[1]BD-PDV-POS'!$A$1:$C$50,3,FALSE),0),0)</f>
        <v>96</v>
      </c>
      <c r="AC15" s="2" t="str">
        <f>IFERROR(IF($Q15="Conc. GW",'[1]BD-PDV-POS'!$H$3,"0"),"")</f>
        <v>0</v>
      </c>
      <c r="AD15" s="3">
        <f>IFERROR(IF(AB15=0,$O15*'[1]BD-PDV-POS'!$H$7,0),0)</f>
        <v>0</v>
      </c>
      <c r="AE15" s="3">
        <f>IFERROR(IF(AB15=0,$P15*'[1]BD-PDV-POS'!$K$3,0),0)</f>
        <v>0</v>
      </c>
      <c r="AF15" s="7">
        <f t="shared" si="0"/>
        <v>96</v>
      </c>
    </row>
    <row r="16" spans="1:32" x14ac:dyDescent="0.25">
      <c r="A16" t="s">
        <v>35</v>
      </c>
      <c r="B16" t="s">
        <v>36</v>
      </c>
      <c r="C16" t="s">
        <v>60</v>
      </c>
      <c r="D16" t="s">
        <v>119</v>
      </c>
      <c r="E16" t="s">
        <v>120</v>
      </c>
      <c r="F16" t="s">
        <v>125</v>
      </c>
      <c r="G16" t="s">
        <v>126</v>
      </c>
      <c r="H16" t="s">
        <v>127</v>
      </c>
      <c r="I16" t="s">
        <v>33</v>
      </c>
      <c r="J16">
        <v>15430</v>
      </c>
      <c r="K16">
        <v>4</v>
      </c>
      <c r="L16">
        <v>0</v>
      </c>
      <c r="M16">
        <v>0</v>
      </c>
      <c r="N16">
        <v>8</v>
      </c>
      <c r="O16">
        <v>0</v>
      </c>
      <c r="P16">
        <v>0</v>
      </c>
      <c r="Q16" t="s">
        <v>28</v>
      </c>
      <c r="R16" t="s">
        <v>28</v>
      </c>
      <c r="T16" t="s">
        <v>28</v>
      </c>
      <c r="U16" t="s">
        <v>52</v>
      </c>
      <c r="Z16" t="s">
        <v>28</v>
      </c>
      <c r="AA16" t="s">
        <v>28</v>
      </c>
      <c r="AB16" s="1">
        <f>IFERROR(IF($N16&gt;0,VLOOKUP($N16+$O16+$P16,'[1]BD-PDV-POS'!$A$1:$C$50,3,FALSE),0),0)</f>
        <v>173</v>
      </c>
      <c r="AC16" s="2" t="str">
        <f>IFERROR(IF($Q16="Conc. GW",'[1]BD-PDV-POS'!$H$3,"0"),"")</f>
        <v>0</v>
      </c>
      <c r="AD16" s="3">
        <f>IFERROR(IF(AB16=0,$O16*'[1]BD-PDV-POS'!$H$7,0),0)</f>
        <v>0</v>
      </c>
      <c r="AE16" s="3">
        <f>IFERROR(IF(AB16=0,$P16*'[1]BD-PDV-POS'!$K$3,0),0)</f>
        <v>0</v>
      </c>
      <c r="AF16" s="7">
        <f t="shared" si="0"/>
        <v>173</v>
      </c>
    </row>
    <row r="17" spans="1:32" ht="14.45" x14ac:dyDescent="0.35">
      <c r="A17" t="s">
        <v>35</v>
      </c>
      <c r="B17" t="s">
        <v>36</v>
      </c>
      <c r="C17" t="s">
        <v>60</v>
      </c>
      <c r="D17" t="s">
        <v>128</v>
      </c>
      <c r="E17" t="s">
        <v>129</v>
      </c>
      <c r="F17" t="s">
        <v>130</v>
      </c>
      <c r="G17" t="s">
        <v>131</v>
      </c>
      <c r="H17" t="s">
        <v>132</v>
      </c>
      <c r="I17" t="s">
        <v>27</v>
      </c>
      <c r="J17">
        <v>6700</v>
      </c>
      <c r="K17">
        <v>1</v>
      </c>
      <c r="L17">
        <v>0</v>
      </c>
      <c r="M17">
        <v>0</v>
      </c>
      <c r="N17">
        <v>3</v>
      </c>
      <c r="O17">
        <v>0</v>
      </c>
      <c r="P17">
        <v>0</v>
      </c>
      <c r="Q17" t="s">
        <v>28</v>
      </c>
      <c r="R17" t="s">
        <v>28</v>
      </c>
      <c r="T17" t="s">
        <v>28</v>
      </c>
      <c r="U17" t="s">
        <v>133</v>
      </c>
      <c r="Z17" t="s">
        <v>28</v>
      </c>
      <c r="AA17" t="s">
        <v>28</v>
      </c>
      <c r="AB17" s="1">
        <f>IFERROR(IF($N17&gt;0,VLOOKUP($N17+$O17+$P17,'[1]BD-PDV-POS'!$A$1:$C$50,3,FALSE),0),0)</f>
        <v>96</v>
      </c>
      <c r="AC17" s="2" t="str">
        <f>IFERROR(IF($Q17="Conc. GW",'[1]BD-PDV-POS'!$H$3,"0"),"")</f>
        <v>0</v>
      </c>
      <c r="AD17" s="3">
        <f>IFERROR(IF(AB17=0,$O17*'[1]BD-PDV-POS'!$H$7,0),0)</f>
        <v>0</v>
      </c>
      <c r="AE17" s="3">
        <f>IFERROR(IF(AB17=0,$P17*'[1]BD-PDV-POS'!$K$3,0),0)</f>
        <v>0</v>
      </c>
      <c r="AF17" s="7">
        <f t="shared" si="0"/>
        <v>96</v>
      </c>
    </row>
    <row r="18" spans="1:32" ht="14.45" x14ac:dyDescent="0.35">
      <c r="A18" t="s">
        <v>35</v>
      </c>
      <c r="B18" t="s">
        <v>36</v>
      </c>
      <c r="C18" t="s">
        <v>60</v>
      </c>
      <c r="D18" t="s">
        <v>128</v>
      </c>
      <c r="E18" t="s">
        <v>129</v>
      </c>
      <c r="F18" t="s">
        <v>128</v>
      </c>
      <c r="G18" t="s">
        <v>134</v>
      </c>
      <c r="H18" t="s">
        <v>135</v>
      </c>
      <c r="I18" t="s">
        <v>27</v>
      </c>
      <c r="J18">
        <v>10953</v>
      </c>
      <c r="K18">
        <v>2</v>
      </c>
      <c r="L18">
        <v>0</v>
      </c>
      <c r="M18">
        <v>0</v>
      </c>
      <c r="N18">
        <v>4</v>
      </c>
      <c r="O18">
        <v>0</v>
      </c>
      <c r="P18">
        <v>0</v>
      </c>
      <c r="Q18" t="s">
        <v>28</v>
      </c>
      <c r="R18" t="s">
        <v>28</v>
      </c>
      <c r="T18" t="s">
        <v>28</v>
      </c>
      <c r="U18" t="s">
        <v>133</v>
      </c>
      <c r="Z18" t="s">
        <v>28</v>
      </c>
      <c r="AA18" t="s">
        <v>28</v>
      </c>
      <c r="AB18" s="1">
        <f>IFERROR(IF($N18&gt;0,VLOOKUP($N18+$O18+$P18,'[1]BD-PDV-POS'!$A$1:$C$50,3,FALSE),0),0)</f>
        <v>113</v>
      </c>
      <c r="AC18" s="2" t="str">
        <f>IFERROR(IF($Q18="Conc. GW",'[1]BD-PDV-POS'!$H$3,"0"),"")</f>
        <v>0</v>
      </c>
      <c r="AD18" s="3">
        <f>IFERROR(IF(AB18=0,$O18*'[1]BD-PDV-POS'!$H$7,0),0)</f>
        <v>0</v>
      </c>
      <c r="AE18" s="3">
        <f>IFERROR(IF(AB18=0,$P18*'[1]BD-PDV-POS'!$K$3,0),0)</f>
        <v>0</v>
      </c>
      <c r="AF18" s="7">
        <f t="shared" si="0"/>
        <v>113</v>
      </c>
    </row>
    <row r="19" spans="1:32" ht="14.45" x14ac:dyDescent="0.35">
      <c r="A19" t="s">
        <v>35</v>
      </c>
      <c r="B19" t="s">
        <v>36</v>
      </c>
      <c r="C19" t="s">
        <v>60</v>
      </c>
      <c r="D19" t="s">
        <v>136</v>
      </c>
      <c r="E19" t="s">
        <v>137</v>
      </c>
      <c r="F19" t="s">
        <v>136</v>
      </c>
      <c r="G19" t="s">
        <v>138</v>
      </c>
      <c r="H19" t="s">
        <v>139</v>
      </c>
      <c r="I19" t="s">
        <v>27</v>
      </c>
      <c r="J19">
        <v>6289</v>
      </c>
      <c r="K19">
        <v>4</v>
      </c>
      <c r="L19">
        <v>0</v>
      </c>
      <c r="M19">
        <v>0</v>
      </c>
      <c r="N19">
        <v>4</v>
      </c>
      <c r="O19">
        <v>0</v>
      </c>
      <c r="P19">
        <v>0</v>
      </c>
      <c r="Q19" t="s">
        <v>28</v>
      </c>
      <c r="R19" t="s">
        <v>140</v>
      </c>
      <c r="T19" t="s">
        <v>141</v>
      </c>
      <c r="U19" t="s">
        <v>43</v>
      </c>
      <c r="X19" t="s">
        <v>34</v>
      </c>
      <c r="Z19" t="s">
        <v>28</v>
      </c>
      <c r="AA19" t="s">
        <v>28</v>
      </c>
      <c r="AB19" s="1">
        <f>IFERROR(IF($N19&gt;0,VLOOKUP($N19+$O19+$P19,'[1]BD-PDV-POS'!$A$1:$C$50,3,FALSE),0),0)</f>
        <v>113</v>
      </c>
      <c r="AC19" s="2" t="str">
        <f>IFERROR(IF($Q19="Conc. GW",'[1]BD-PDV-POS'!$H$3,"0"),"")</f>
        <v>0</v>
      </c>
      <c r="AD19" s="3">
        <f>IFERROR(IF(AB19=0,$O19*'[1]BD-PDV-POS'!$H$7,0),0)</f>
        <v>0</v>
      </c>
      <c r="AE19" s="3">
        <f>IFERROR(IF(AB19=0,$P19*'[1]BD-PDV-POS'!$K$3,0),0)</f>
        <v>0</v>
      </c>
      <c r="AF19" s="7">
        <f t="shared" si="0"/>
        <v>113</v>
      </c>
    </row>
    <row r="20" spans="1:32" s="12" customFormat="1" ht="14.45" x14ac:dyDescent="0.35">
      <c r="A20" s="12" t="s">
        <v>35</v>
      </c>
      <c r="B20" s="12" t="s">
        <v>36</v>
      </c>
      <c r="C20" s="12" t="s">
        <v>60</v>
      </c>
      <c r="D20" s="12" t="s">
        <v>142</v>
      </c>
      <c r="E20" s="12" t="s">
        <v>143</v>
      </c>
      <c r="F20" s="12" t="s">
        <v>142</v>
      </c>
      <c r="G20" s="12" t="s">
        <v>144</v>
      </c>
      <c r="H20" s="12" t="s">
        <v>145</v>
      </c>
      <c r="I20" s="12" t="s">
        <v>27</v>
      </c>
      <c r="J20" s="12">
        <v>8399</v>
      </c>
      <c r="K20" s="12">
        <v>6</v>
      </c>
      <c r="L20" s="12">
        <v>19</v>
      </c>
      <c r="M20" s="12">
        <v>0</v>
      </c>
      <c r="N20" s="12">
        <v>4</v>
      </c>
      <c r="O20" s="12">
        <v>0</v>
      </c>
      <c r="P20" s="12">
        <v>0</v>
      </c>
      <c r="Q20" s="12" t="s">
        <v>28</v>
      </c>
      <c r="R20" s="12" t="s">
        <v>66</v>
      </c>
      <c r="S20" s="12" t="s">
        <v>34</v>
      </c>
      <c r="T20" s="12" t="s">
        <v>28</v>
      </c>
      <c r="U20" s="12" t="s">
        <v>50</v>
      </c>
      <c r="Z20" s="12" t="s">
        <v>28</v>
      </c>
      <c r="AA20" s="12" t="s">
        <v>28</v>
      </c>
      <c r="AB20" s="13">
        <v>0</v>
      </c>
      <c r="AC20" s="14">
        <v>0</v>
      </c>
      <c r="AD20" s="15">
        <v>0</v>
      </c>
      <c r="AE20" s="15">
        <v>0</v>
      </c>
      <c r="AF20" s="13">
        <v>0</v>
      </c>
    </row>
    <row r="21" spans="1:32" ht="14.45" x14ac:dyDescent="0.35">
      <c r="A21" t="s">
        <v>35</v>
      </c>
      <c r="B21" t="s">
        <v>36</v>
      </c>
      <c r="C21" t="s">
        <v>60</v>
      </c>
      <c r="D21" t="s">
        <v>146</v>
      </c>
      <c r="E21" t="s">
        <v>147</v>
      </c>
      <c r="F21" t="s">
        <v>146</v>
      </c>
      <c r="G21" t="s">
        <v>148</v>
      </c>
      <c r="H21" t="s">
        <v>149</v>
      </c>
      <c r="I21" t="s">
        <v>27</v>
      </c>
      <c r="J21">
        <v>7866</v>
      </c>
      <c r="K21">
        <v>4</v>
      </c>
      <c r="L21">
        <v>234</v>
      </c>
      <c r="M21">
        <v>0</v>
      </c>
      <c r="N21">
        <v>3</v>
      </c>
      <c r="O21">
        <v>0</v>
      </c>
      <c r="P21">
        <v>0</v>
      </c>
      <c r="Q21" t="s">
        <v>28</v>
      </c>
      <c r="R21" t="s">
        <v>28</v>
      </c>
      <c r="T21" t="s">
        <v>28</v>
      </c>
      <c r="U21" t="s">
        <v>150</v>
      </c>
      <c r="Z21" t="s">
        <v>28</v>
      </c>
      <c r="AA21" t="s">
        <v>28</v>
      </c>
      <c r="AB21" s="1">
        <f>IFERROR(IF($N21&gt;0,VLOOKUP($N21+$O21+$P21,'[1]BD-PDV-POS'!$A$1:$C$50,3,FALSE),0),0)</f>
        <v>96</v>
      </c>
      <c r="AC21" s="2" t="str">
        <f>IFERROR(IF($Q21="Conc. GW",'[1]BD-PDV-POS'!$H$3,"0"),"")</f>
        <v>0</v>
      </c>
      <c r="AD21" s="3">
        <f>IFERROR(IF(AB21=0,$O21*'[1]BD-PDV-POS'!$H$7,0),0)</f>
        <v>0</v>
      </c>
      <c r="AE21" s="3">
        <f>IFERROR(IF(AB21=0,$P21*'[1]BD-PDV-POS'!$K$3,0),0)</f>
        <v>0</v>
      </c>
      <c r="AF21" s="7">
        <f t="shared" si="0"/>
        <v>96</v>
      </c>
    </row>
    <row r="22" spans="1:32" s="12" customFormat="1" ht="14.45" x14ac:dyDescent="0.35">
      <c r="A22" s="12" t="s">
        <v>35</v>
      </c>
      <c r="B22" s="12" t="s">
        <v>36</v>
      </c>
      <c r="C22" s="12" t="s">
        <v>60</v>
      </c>
      <c r="D22" s="12" t="s">
        <v>146</v>
      </c>
      <c r="E22" s="12" t="s">
        <v>147</v>
      </c>
      <c r="F22" s="12" t="s">
        <v>151</v>
      </c>
      <c r="G22" s="12" t="s">
        <v>152</v>
      </c>
      <c r="H22" s="12" t="s">
        <v>153</v>
      </c>
      <c r="I22" s="12" t="s">
        <v>27</v>
      </c>
      <c r="J22" s="12">
        <v>6281</v>
      </c>
      <c r="K22" s="12">
        <v>3</v>
      </c>
      <c r="L22" s="12">
        <v>0</v>
      </c>
      <c r="M22" s="12">
        <v>0</v>
      </c>
      <c r="N22" s="12">
        <v>4</v>
      </c>
      <c r="O22" s="12">
        <v>0</v>
      </c>
      <c r="P22" s="12">
        <v>0</v>
      </c>
      <c r="Q22" s="12" t="s">
        <v>28</v>
      </c>
      <c r="R22" s="12" t="s">
        <v>56</v>
      </c>
      <c r="S22" s="12" t="s">
        <v>34</v>
      </c>
      <c r="T22" s="12" t="s">
        <v>28</v>
      </c>
      <c r="U22" s="12" t="s">
        <v>56</v>
      </c>
      <c r="Z22" s="12" t="s">
        <v>28</v>
      </c>
      <c r="AA22" s="12" t="s">
        <v>28</v>
      </c>
      <c r="AB22" s="13">
        <v>0</v>
      </c>
      <c r="AC22" s="14">
        <v>0</v>
      </c>
      <c r="AD22" s="15">
        <v>0</v>
      </c>
      <c r="AE22" s="15">
        <v>0</v>
      </c>
      <c r="AF22" s="13">
        <v>0</v>
      </c>
    </row>
    <row r="23" spans="1:32" ht="14.45" x14ac:dyDescent="0.35">
      <c r="A23" t="s">
        <v>35</v>
      </c>
      <c r="B23" t="s">
        <v>36</v>
      </c>
      <c r="C23" t="s">
        <v>60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 t="s">
        <v>27</v>
      </c>
      <c r="J23">
        <v>6730</v>
      </c>
      <c r="K23">
        <v>6</v>
      </c>
      <c r="L23">
        <v>228</v>
      </c>
      <c r="M23">
        <v>0</v>
      </c>
      <c r="N23">
        <v>3</v>
      </c>
      <c r="O23">
        <v>0</v>
      </c>
      <c r="P23">
        <v>0</v>
      </c>
      <c r="Q23" t="s">
        <v>28</v>
      </c>
      <c r="R23" t="s">
        <v>28</v>
      </c>
      <c r="T23" t="s">
        <v>28</v>
      </c>
      <c r="U23" t="s">
        <v>159</v>
      </c>
      <c r="X23" t="s">
        <v>34</v>
      </c>
      <c r="Z23" t="s">
        <v>28</v>
      </c>
      <c r="AA23" t="s">
        <v>28</v>
      </c>
      <c r="AB23" s="1">
        <f>IFERROR(IF($N23&gt;0,VLOOKUP($N23+$O23+$P23,'[1]BD-PDV-POS'!$A$1:$C$50,3,FALSE),0),0)</f>
        <v>96</v>
      </c>
      <c r="AC23" s="2" t="str">
        <f>IFERROR(IF($Q23="Conc. GW",'[1]BD-PDV-POS'!$H$3,"0"),"")</f>
        <v>0</v>
      </c>
      <c r="AD23" s="3">
        <f>IFERROR(IF(AB23=0,$O23*'[1]BD-PDV-POS'!$H$7,0),0)</f>
        <v>0</v>
      </c>
      <c r="AE23" s="3">
        <f>IFERROR(IF(AB23=0,$P23*'[1]BD-PDV-POS'!$K$3,0),0)</f>
        <v>0</v>
      </c>
      <c r="AF23" s="7">
        <f t="shared" si="0"/>
        <v>96</v>
      </c>
    </row>
    <row r="24" spans="1:32" ht="14.45" x14ac:dyDescent="0.35">
      <c r="A24" t="s">
        <v>35</v>
      </c>
      <c r="B24" t="s">
        <v>36</v>
      </c>
      <c r="C24" t="s">
        <v>60</v>
      </c>
      <c r="D24" t="s">
        <v>154</v>
      </c>
      <c r="E24" t="s">
        <v>155</v>
      </c>
      <c r="F24" t="s">
        <v>160</v>
      </c>
      <c r="G24" t="s">
        <v>161</v>
      </c>
      <c r="H24" t="s">
        <v>162</v>
      </c>
      <c r="I24" t="s">
        <v>27</v>
      </c>
      <c r="J24">
        <v>6651</v>
      </c>
      <c r="K24">
        <v>6</v>
      </c>
      <c r="L24">
        <v>64</v>
      </c>
      <c r="M24">
        <v>0</v>
      </c>
      <c r="N24">
        <v>3</v>
      </c>
      <c r="O24">
        <v>0</v>
      </c>
      <c r="P24">
        <v>0</v>
      </c>
      <c r="Q24" t="s">
        <v>28</v>
      </c>
      <c r="R24" t="s">
        <v>28</v>
      </c>
      <c r="T24" t="s">
        <v>28</v>
      </c>
      <c r="U24" t="s">
        <v>49</v>
      </c>
      <c r="X24" t="s">
        <v>34</v>
      </c>
      <c r="Z24" t="s">
        <v>28</v>
      </c>
      <c r="AA24" t="s">
        <v>28</v>
      </c>
      <c r="AB24" s="1">
        <f>IFERROR(IF($N24&gt;0,VLOOKUP($N24+$O24+$P24,'[1]BD-PDV-POS'!$A$1:$C$50,3,FALSE),0),0)</f>
        <v>96</v>
      </c>
      <c r="AC24" s="2" t="str">
        <f>IFERROR(IF($Q24="Conc. GW",'[1]BD-PDV-POS'!$H$3,"0"),"")</f>
        <v>0</v>
      </c>
      <c r="AD24" s="3">
        <f>IFERROR(IF(AB24=0,$O24*'[1]BD-PDV-POS'!$H$7,0),0)</f>
        <v>0</v>
      </c>
      <c r="AE24" s="3">
        <f>IFERROR(IF(AB24=0,$P24*'[1]BD-PDV-POS'!$K$3,0),0)</f>
        <v>0</v>
      </c>
      <c r="AF24" s="7">
        <f t="shared" si="0"/>
        <v>96</v>
      </c>
    </row>
    <row r="25" spans="1:32" ht="14.45" x14ac:dyDescent="0.35">
      <c r="A25" t="s">
        <v>35</v>
      </c>
      <c r="B25" t="s">
        <v>36</v>
      </c>
      <c r="C25" t="s">
        <v>60</v>
      </c>
      <c r="D25" t="s">
        <v>154</v>
      </c>
      <c r="E25" t="s">
        <v>155</v>
      </c>
      <c r="F25" t="s">
        <v>154</v>
      </c>
      <c r="G25" t="s">
        <v>163</v>
      </c>
      <c r="H25" t="s">
        <v>164</v>
      </c>
      <c r="I25" t="s">
        <v>27</v>
      </c>
      <c r="J25">
        <v>7018</v>
      </c>
      <c r="K25">
        <v>5</v>
      </c>
      <c r="L25">
        <v>67</v>
      </c>
      <c r="M25">
        <v>0</v>
      </c>
      <c r="N25">
        <v>4</v>
      </c>
      <c r="O25">
        <v>0</v>
      </c>
      <c r="P25">
        <v>0</v>
      </c>
      <c r="Q25" t="s">
        <v>28</v>
      </c>
      <c r="R25" t="s">
        <v>28</v>
      </c>
      <c r="T25" t="s">
        <v>28</v>
      </c>
      <c r="U25" t="s">
        <v>165</v>
      </c>
      <c r="Z25" t="s">
        <v>28</v>
      </c>
      <c r="AA25" t="s">
        <v>28</v>
      </c>
      <c r="AB25" s="1">
        <f>IFERROR(IF($N25&gt;0,VLOOKUP($N25+$O25+$P25,'[1]BD-PDV-POS'!$A$1:$C$50,3,FALSE),0),0)</f>
        <v>113</v>
      </c>
      <c r="AC25" s="2" t="str">
        <f>IFERROR(IF($Q25="Conc. GW",'[1]BD-PDV-POS'!$H$3,"0"),"")</f>
        <v>0</v>
      </c>
      <c r="AD25" s="3">
        <f>IFERROR(IF(AB25=0,$O25*'[1]BD-PDV-POS'!$H$7,0),0)</f>
        <v>0</v>
      </c>
      <c r="AE25" s="3">
        <f>IFERROR(IF(AB25=0,$P25*'[1]BD-PDV-POS'!$K$3,0),0)</f>
        <v>0</v>
      </c>
      <c r="AF25" s="7">
        <f t="shared" si="0"/>
        <v>113</v>
      </c>
    </row>
    <row r="26" spans="1:32" ht="14.45" x14ac:dyDescent="0.35">
      <c r="A26" t="s">
        <v>35</v>
      </c>
      <c r="B26" t="s">
        <v>36</v>
      </c>
      <c r="C26" t="s">
        <v>60</v>
      </c>
      <c r="D26" t="s">
        <v>166</v>
      </c>
      <c r="E26" t="s">
        <v>167</v>
      </c>
      <c r="F26" t="s">
        <v>166</v>
      </c>
      <c r="G26" t="s">
        <v>168</v>
      </c>
      <c r="H26" t="s">
        <v>169</v>
      </c>
      <c r="I26" t="s">
        <v>27</v>
      </c>
      <c r="J26">
        <v>12141</v>
      </c>
      <c r="K26">
        <v>2</v>
      </c>
      <c r="L26">
        <v>0</v>
      </c>
      <c r="M26">
        <v>0</v>
      </c>
      <c r="N26">
        <v>5</v>
      </c>
      <c r="O26">
        <v>0</v>
      </c>
      <c r="P26">
        <v>0</v>
      </c>
      <c r="Q26" t="s">
        <v>28</v>
      </c>
      <c r="R26" t="s">
        <v>28</v>
      </c>
      <c r="T26" t="s">
        <v>28</v>
      </c>
      <c r="U26" t="s">
        <v>57</v>
      </c>
      <c r="Z26" t="s">
        <v>28</v>
      </c>
      <c r="AA26" t="s">
        <v>28</v>
      </c>
      <c r="AB26" s="1">
        <f>IFERROR(IF($N26&gt;0,VLOOKUP($N26+$O26+$P26,'[1]BD-PDV-POS'!$A$1:$C$50,3,FALSE),0),0)</f>
        <v>128</v>
      </c>
      <c r="AC26" s="2" t="str">
        <f>IFERROR(IF($Q26="Conc. GW",'[1]BD-PDV-POS'!$H$3,"0"),"")</f>
        <v>0</v>
      </c>
      <c r="AD26" s="3">
        <f>IFERROR(IF(AB26=0,$O26*'[1]BD-PDV-POS'!$H$7,0),0)</f>
        <v>0</v>
      </c>
      <c r="AE26" s="3">
        <f>IFERROR(IF(AB26=0,$P26*'[1]BD-PDV-POS'!$K$3,0),0)</f>
        <v>0</v>
      </c>
      <c r="AF26" s="7">
        <f t="shared" si="0"/>
        <v>128</v>
      </c>
    </row>
    <row r="27" spans="1:32" ht="14.45" x14ac:dyDescent="0.35">
      <c r="A27" t="s">
        <v>35</v>
      </c>
      <c r="B27" t="s">
        <v>36</v>
      </c>
      <c r="C27" t="s">
        <v>60</v>
      </c>
      <c r="D27" t="s">
        <v>170</v>
      </c>
      <c r="E27" t="s">
        <v>171</v>
      </c>
      <c r="F27" t="s">
        <v>170</v>
      </c>
      <c r="G27" t="s">
        <v>172</v>
      </c>
      <c r="H27" t="s">
        <v>173</v>
      </c>
      <c r="I27" t="s">
        <v>27</v>
      </c>
      <c r="J27">
        <v>943</v>
      </c>
      <c r="K27">
        <v>2</v>
      </c>
      <c r="L27">
        <v>0</v>
      </c>
      <c r="M27">
        <v>0</v>
      </c>
      <c r="N27">
        <v>2</v>
      </c>
      <c r="O27">
        <v>0</v>
      </c>
      <c r="P27">
        <v>0</v>
      </c>
      <c r="Q27" t="s">
        <v>28</v>
      </c>
      <c r="R27" t="s">
        <v>28</v>
      </c>
      <c r="T27" t="s">
        <v>28</v>
      </c>
      <c r="U27" t="s">
        <v>174</v>
      </c>
      <c r="Z27" t="s">
        <v>28</v>
      </c>
      <c r="AA27" t="s">
        <v>28</v>
      </c>
      <c r="AB27" s="1">
        <f>IFERROR(IF($N27&gt;0,VLOOKUP($N27+$O27+$P27,'[1]BD-PDV-POS'!$A$1:$C$50,3,FALSE),0),0)</f>
        <v>79</v>
      </c>
      <c r="AC27" s="2" t="str">
        <f>IFERROR(IF($Q27="Conc. GW",'[1]BD-PDV-POS'!$H$3,"0"),"")</f>
        <v>0</v>
      </c>
      <c r="AD27" s="3">
        <f>IFERROR(IF(AB27=0,$O27*'[1]BD-PDV-POS'!$H$7,0),0)</f>
        <v>0</v>
      </c>
      <c r="AE27" s="3">
        <f>IFERROR(IF(AB27=0,$P27*'[1]BD-PDV-POS'!$K$3,0),0)</f>
        <v>0</v>
      </c>
      <c r="AF27" s="7">
        <f t="shared" si="0"/>
        <v>79</v>
      </c>
    </row>
    <row r="28" spans="1:32" s="18" customFormat="1" x14ac:dyDescent="0.25">
      <c r="A28" s="18" t="s">
        <v>35</v>
      </c>
      <c r="B28" s="18" t="s">
        <v>36</v>
      </c>
      <c r="C28" s="18" t="s">
        <v>60</v>
      </c>
      <c r="D28" s="18" t="s">
        <v>175</v>
      </c>
      <c r="E28" s="18" t="s">
        <v>176</v>
      </c>
      <c r="F28" s="18" t="s">
        <v>175</v>
      </c>
      <c r="G28" s="18" t="s">
        <v>177</v>
      </c>
      <c r="H28" s="18" t="s">
        <v>178</v>
      </c>
      <c r="I28" s="18" t="s">
        <v>27</v>
      </c>
      <c r="J28" s="18">
        <v>3896</v>
      </c>
      <c r="K28" s="18">
        <v>3</v>
      </c>
      <c r="L28" s="18">
        <v>0</v>
      </c>
      <c r="M28" s="18">
        <v>0</v>
      </c>
      <c r="N28" s="18">
        <v>4</v>
      </c>
      <c r="O28" s="18">
        <v>0</v>
      </c>
      <c r="P28" s="18">
        <v>0</v>
      </c>
      <c r="Q28" s="18" t="s">
        <v>28</v>
      </c>
      <c r="R28" s="18" t="s">
        <v>28</v>
      </c>
      <c r="T28" s="18" t="s">
        <v>28</v>
      </c>
      <c r="U28" s="18" t="s">
        <v>179</v>
      </c>
      <c r="Z28" s="18" t="s">
        <v>28</v>
      </c>
      <c r="AA28" s="18" t="s">
        <v>28</v>
      </c>
      <c r="AB28" s="19">
        <f>IFERROR(IF($N28&gt;0,VLOOKUP($N28+$O28+$P28,'[1]BD-PDV-POS'!$A$1:$C$50,3,FALSE),0),0)</f>
        <v>113</v>
      </c>
      <c r="AC28" s="20" t="str">
        <f>IFERROR(IF($Q28="Conc. GW",'[1]BD-PDV-POS'!$H$3,"0"),"")</f>
        <v>0</v>
      </c>
      <c r="AD28" s="21">
        <f>IFERROR(IF(AB28=0,$O28*'[1]BD-PDV-POS'!$H$7,0),0)</f>
        <v>0</v>
      </c>
      <c r="AE28" s="21">
        <f>IFERROR(IF(AB28=0,$P28*'[1]BD-PDV-POS'!$K$3,0),0)</f>
        <v>0</v>
      </c>
      <c r="AF28" s="22">
        <f t="shared" si="0"/>
        <v>113</v>
      </c>
    </row>
    <row r="29" spans="1:32" ht="14.45" x14ac:dyDescent="0.35">
      <c r="A29" t="s">
        <v>35</v>
      </c>
      <c r="B29" t="s">
        <v>36</v>
      </c>
      <c r="C29" t="s">
        <v>60</v>
      </c>
      <c r="D29" t="s">
        <v>180</v>
      </c>
      <c r="E29" t="s">
        <v>181</v>
      </c>
      <c r="F29" t="s">
        <v>182</v>
      </c>
      <c r="G29" t="s">
        <v>183</v>
      </c>
      <c r="H29" t="s">
        <v>184</v>
      </c>
      <c r="I29" t="s">
        <v>27</v>
      </c>
      <c r="J29">
        <v>8471</v>
      </c>
      <c r="K29">
        <v>4</v>
      </c>
      <c r="L29">
        <v>104</v>
      </c>
      <c r="M29">
        <v>0</v>
      </c>
      <c r="N29">
        <v>2</v>
      </c>
      <c r="O29">
        <v>0</v>
      </c>
      <c r="P29">
        <v>0</v>
      </c>
      <c r="Q29" t="s">
        <v>28</v>
      </c>
      <c r="R29" t="s">
        <v>28</v>
      </c>
      <c r="T29" t="s">
        <v>28</v>
      </c>
      <c r="U29" t="s">
        <v>185</v>
      </c>
      <c r="Z29" t="s">
        <v>28</v>
      </c>
      <c r="AA29" t="s">
        <v>28</v>
      </c>
      <c r="AB29" s="1">
        <f>IFERROR(IF($N29&gt;0,VLOOKUP($N29+$O29+$P29,'[1]BD-PDV-POS'!$A$1:$C$50,3,FALSE),0),0)</f>
        <v>79</v>
      </c>
      <c r="AC29" s="2" t="str">
        <f>IFERROR(IF($Q29="Conc. GW",'[1]BD-PDV-POS'!$H$3,"0"),"")</f>
        <v>0</v>
      </c>
      <c r="AD29" s="3">
        <f>IFERROR(IF(AB29=0,$O29*'[1]BD-PDV-POS'!$H$7,0),0)</f>
        <v>0</v>
      </c>
      <c r="AE29" s="3">
        <f>IFERROR(IF(AB29=0,$P29*'[1]BD-PDV-POS'!$K$3,0),0)</f>
        <v>0</v>
      </c>
      <c r="AF29" s="7">
        <f t="shared" si="0"/>
        <v>79</v>
      </c>
    </row>
    <row r="30" spans="1:32" ht="14.45" x14ac:dyDescent="0.35">
      <c r="A30" t="s">
        <v>35</v>
      </c>
      <c r="B30" t="s">
        <v>36</v>
      </c>
      <c r="C30" t="s">
        <v>60</v>
      </c>
      <c r="D30" t="s">
        <v>180</v>
      </c>
      <c r="E30" t="s">
        <v>181</v>
      </c>
      <c r="F30" t="s">
        <v>180</v>
      </c>
      <c r="G30" t="s">
        <v>186</v>
      </c>
      <c r="H30" t="s">
        <v>187</v>
      </c>
      <c r="I30" t="s">
        <v>27</v>
      </c>
      <c r="J30">
        <v>3964</v>
      </c>
      <c r="K30">
        <v>4</v>
      </c>
      <c r="L30">
        <v>42</v>
      </c>
      <c r="M30">
        <v>0</v>
      </c>
      <c r="N30">
        <v>2</v>
      </c>
      <c r="O30">
        <v>0</v>
      </c>
      <c r="P30">
        <v>0</v>
      </c>
      <c r="Q30" t="s">
        <v>28</v>
      </c>
      <c r="R30" t="s">
        <v>28</v>
      </c>
      <c r="T30" t="s">
        <v>28</v>
      </c>
      <c r="U30" t="s">
        <v>188</v>
      </c>
      <c r="Z30" t="s">
        <v>28</v>
      </c>
      <c r="AA30" t="s">
        <v>28</v>
      </c>
      <c r="AB30" s="1">
        <f>IFERROR(IF($N30&gt;0,VLOOKUP($N30+$O30+$P30,'[1]BD-PDV-POS'!$A$1:$C$50,3,FALSE),0),0)</f>
        <v>79</v>
      </c>
      <c r="AC30" s="2" t="str">
        <f>IFERROR(IF($Q30="Conc. GW",'[1]BD-PDV-POS'!$H$3,"0"),"")</f>
        <v>0</v>
      </c>
      <c r="AD30" s="3">
        <f>IFERROR(IF(AB30=0,$O30*'[1]BD-PDV-POS'!$H$7,0),0)</f>
        <v>0</v>
      </c>
      <c r="AE30" s="3">
        <f>IFERROR(IF(AB30=0,$P30*'[1]BD-PDV-POS'!$K$3,0),0)</f>
        <v>0</v>
      </c>
      <c r="AF30" s="7">
        <f t="shared" si="0"/>
        <v>79</v>
      </c>
    </row>
    <row r="31" spans="1:32" ht="14.45" x14ac:dyDescent="0.35">
      <c r="A31" t="s">
        <v>35</v>
      </c>
      <c r="B31" t="s">
        <v>36</v>
      </c>
      <c r="C31" t="s">
        <v>60</v>
      </c>
      <c r="D31" t="s">
        <v>189</v>
      </c>
      <c r="E31" t="s">
        <v>190</v>
      </c>
      <c r="F31" t="s">
        <v>189</v>
      </c>
      <c r="G31" t="s">
        <v>191</v>
      </c>
      <c r="H31" t="s">
        <v>192</v>
      </c>
      <c r="I31" t="s">
        <v>27</v>
      </c>
      <c r="J31">
        <v>4322</v>
      </c>
      <c r="K31">
        <v>3</v>
      </c>
      <c r="L31">
        <v>0</v>
      </c>
      <c r="M31">
        <v>0</v>
      </c>
      <c r="N31">
        <v>2</v>
      </c>
      <c r="O31">
        <v>0</v>
      </c>
      <c r="P31">
        <v>0</v>
      </c>
      <c r="Q31" t="s">
        <v>28</v>
      </c>
      <c r="R31" t="s">
        <v>28</v>
      </c>
      <c r="T31" t="s">
        <v>28</v>
      </c>
      <c r="U31" t="s">
        <v>193</v>
      </c>
      <c r="Z31" t="s">
        <v>28</v>
      </c>
      <c r="AA31" t="s">
        <v>28</v>
      </c>
      <c r="AB31" s="1">
        <f>IFERROR(IF($N31&gt;0,VLOOKUP($N31+$O31+$P31,'[1]BD-PDV-POS'!$A$1:$C$50,3,FALSE),0),0)</f>
        <v>79</v>
      </c>
      <c r="AC31" s="2" t="str">
        <f>IFERROR(IF($Q31="Conc. GW",'[1]BD-PDV-POS'!$H$3,"0"),"")</f>
        <v>0</v>
      </c>
      <c r="AD31" s="3">
        <f>IFERROR(IF(AB31=0,$O31*'[1]BD-PDV-POS'!$H$7,0),0)</f>
        <v>0</v>
      </c>
      <c r="AE31" s="3">
        <f>IFERROR(IF(AB31=0,$P31*'[1]BD-PDV-POS'!$K$3,0),0)</f>
        <v>0</v>
      </c>
      <c r="AF31" s="7">
        <f t="shared" si="0"/>
        <v>79</v>
      </c>
    </row>
    <row r="32" spans="1:32" ht="14.45" x14ac:dyDescent="0.35">
      <c r="A32" t="s">
        <v>35</v>
      </c>
      <c r="B32" t="s">
        <v>36</v>
      </c>
      <c r="C32" t="s">
        <v>60</v>
      </c>
      <c r="D32" t="s">
        <v>189</v>
      </c>
      <c r="E32" t="s">
        <v>190</v>
      </c>
      <c r="F32" t="s">
        <v>194</v>
      </c>
      <c r="G32" t="s">
        <v>195</v>
      </c>
      <c r="H32" t="s">
        <v>196</v>
      </c>
      <c r="I32" t="s">
        <v>27</v>
      </c>
      <c r="J32">
        <v>3392</v>
      </c>
      <c r="K32">
        <v>3</v>
      </c>
      <c r="L32">
        <v>0</v>
      </c>
      <c r="M32">
        <v>0</v>
      </c>
      <c r="N32">
        <v>2</v>
      </c>
      <c r="O32">
        <v>0</v>
      </c>
      <c r="P32">
        <v>0</v>
      </c>
      <c r="Q32" t="s">
        <v>28</v>
      </c>
      <c r="R32" t="s">
        <v>28</v>
      </c>
      <c r="T32" t="s">
        <v>28</v>
      </c>
      <c r="U32" t="s">
        <v>193</v>
      </c>
      <c r="Z32" t="s">
        <v>28</v>
      </c>
      <c r="AA32" t="s">
        <v>28</v>
      </c>
      <c r="AB32" s="1">
        <f>IFERROR(IF($N32&gt;0,VLOOKUP($N32+$O32+$P32,'[1]BD-PDV-POS'!$A$1:$C$50,3,FALSE),0),0)</f>
        <v>79</v>
      </c>
      <c r="AC32" s="2" t="str">
        <f>IFERROR(IF($Q32="Conc. GW",'[1]BD-PDV-POS'!$H$3,"0"),"")</f>
        <v>0</v>
      </c>
      <c r="AD32" s="3">
        <f>IFERROR(IF(AB32=0,$O32*'[1]BD-PDV-POS'!$H$7,0),0)</f>
        <v>0</v>
      </c>
      <c r="AE32" s="3">
        <f>IFERROR(IF(AB32=0,$P32*'[1]BD-PDV-POS'!$K$3,0),0)</f>
        <v>0</v>
      </c>
      <c r="AF32" s="7">
        <f t="shared" si="0"/>
        <v>79</v>
      </c>
    </row>
    <row r="33" spans="1:32" x14ac:dyDescent="0.25">
      <c r="A33" t="s">
        <v>35</v>
      </c>
      <c r="B33" t="s">
        <v>36</v>
      </c>
      <c r="C33" t="s">
        <v>60</v>
      </c>
      <c r="D33" t="s">
        <v>197</v>
      </c>
      <c r="E33" t="s">
        <v>198</v>
      </c>
      <c r="F33" t="s">
        <v>197</v>
      </c>
      <c r="G33" t="s">
        <v>199</v>
      </c>
      <c r="H33" t="s">
        <v>200</v>
      </c>
      <c r="I33" t="s">
        <v>27</v>
      </c>
      <c r="J33">
        <v>27072</v>
      </c>
      <c r="K33">
        <v>8</v>
      </c>
      <c r="L33">
        <v>120</v>
      </c>
      <c r="M33">
        <v>0</v>
      </c>
      <c r="N33">
        <v>12</v>
      </c>
      <c r="O33">
        <v>0</v>
      </c>
      <c r="P33">
        <v>0</v>
      </c>
      <c r="Q33" t="s">
        <v>28</v>
      </c>
      <c r="R33" t="s">
        <v>28</v>
      </c>
      <c r="T33" t="s">
        <v>28</v>
      </c>
      <c r="U33" t="s">
        <v>67</v>
      </c>
      <c r="Z33" t="s">
        <v>28</v>
      </c>
      <c r="AA33" t="s">
        <v>28</v>
      </c>
      <c r="AB33" s="1">
        <f>IFERROR(IF($N33&gt;0,VLOOKUP($N33+$O33+$P33,'[1]BD-PDV-POS'!$A$1:$C$50,3,FALSE),0),0)</f>
        <v>203</v>
      </c>
      <c r="AC33" s="2" t="str">
        <f>IFERROR(IF($Q33="Conc. GW",'[1]BD-PDV-POS'!$H$3,"0"),"")</f>
        <v>0</v>
      </c>
      <c r="AD33" s="3">
        <f>IFERROR(IF(AB33=0,$O33*'[1]BD-PDV-POS'!$H$7,0),0)</f>
        <v>0</v>
      </c>
      <c r="AE33" s="3">
        <f>IFERROR(IF(AB33=0,$P33*'[1]BD-PDV-POS'!$K$3,0),0)</f>
        <v>0</v>
      </c>
      <c r="AF33" s="7">
        <f t="shared" si="0"/>
        <v>203</v>
      </c>
    </row>
    <row r="34" spans="1:32" s="12" customFormat="1" x14ac:dyDescent="0.25">
      <c r="A34" s="12" t="s">
        <v>35</v>
      </c>
      <c r="B34" s="12" t="s">
        <v>36</v>
      </c>
      <c r="C34" s="12" t="s">
        <v>60</v>
      </c>
      <c r="D34" s="12" t="s">
        <v>201</v>
      </c>
      <c r="E34" s="12" t="s">
        <v>202</v>
      </c>
      <c r="F34" s="12" t="s">
        <v>201</v>
      </c>
      <c r="G34" s="12" t="s">
        <v>203</v>
      </c>
      <c r="H34" s="12" t="s">
        <v>204</v>
      </c>
      <c r="I34" s="12" t="s">
        <v>27</v>
      </c>
      <c r="J34" s="12">
        <v>8959</v>
      </c>
      <c r="K34" s="12">
        <v>6</v>
      </c>
      <c r="L34" s="12">
        <v>0</v>
      </c>
      <c r="M34" s="12">
        <v>0</v>
      </c>
      <c r="N34" s="12">
        <v>4</v>
      </c>
      <c r="O34" s="12">
        <v>0</v>
      </c>
      <c r="P34" s="12">
        <v>0</v>
      </c>
      <c r="Q34" s="12" t="s">
        <v>28</v>
      </c>
      <c r="R34" s="12" t="s">
        <v>205</v>
      </c>
      <c r="S34" s="12" t="s">
        <v>34</v>
      </c>
      <c r="T34" s="12" t="s">
        <v>205</v>
      </c>
      <c r="U34" s="12" t="s">
        <v>205</v>
      </c>
      <c r="Z34" s="12" t="s">
        <v>28</v>
      </c>
      <c r="AA34" s="12" t="s">
        <v>28</v>
      </c>
      <c r="AB34" s="13">
        <v>0</v>
      </c>
      <c r="AC34" s="14">
        <v>0</v>
      </c>
      <c r="AD34" s="15">
        <v>0</v>
      </c>
      <c r="AE34" s="15">
        <v>0</v>
      </c>
      <c r="AF34" s="13">
        <v>0</v>
      </c>
    </row>
    <row r="35" spans="1:32" s="12" customFormat="1" x14ac:dyDescent="0.25">
      <c r="A35" s="12" t="s">
        <v>35</v>
      </c>
      <c r="B35" s="12" t="s">
        <v>36</v>
      </c>
      <c r="C35" s="12" t="s">
        <v>60</v>
      </c>
      <c r="D35" s="12" t="s">
        <v>206</v>
      </c>
      <c r="E35" s="12" t="s">
        <v>207</v>
      </c>
      <c r="F35" s="12" t="s">
        <v>206</v>
      </c>
      <c r="G35" s="12" t="s">
        <v>208</v>
      </c>
      <c r="H35" s="12" t="s">
        <v>209</v>
      </c>
      <c r="I35" s="12" t="s">
        <v>27</v>
      </c>
      <c r="J35" s="12">
        <v>8374</v>
      </c>
      <c r="K35" s="12">
        <v>8</v>
      </c>
      <c r="L35" s="12">
        <v>133</v>
      </c>
      <c r="M35" s="12">
        <v>0</v>
      </c>
      <c r="N35" s="12">
        <v>4</v>
      </c>
      <c r="O35" s="12">
        <v>0</v>
      </c>
      <c r="P35" s="12">
        <v>0</v>
      </c>
      <c r="Q35" s="12" t="s">
        <v>28</v>
      </c>
      <c r="R35" s="12" t="s">
        <v>66</v>
      </c>
      <c r="S35" s="12" t="s">
        <v>34</v>
      </c>
      <c r="T35" s="12" t="s">
        <v>28</v>
      </c>
      <c r="U35" s="12" t="s">
        <v>210</v>
      </c>
      <c r="Z35" s="12" t="s">
        <v>28</v>
      </c>
      <c r="AA35" s="12" t="s">
        <v>28</v>
      </c>
      <c r="AB35" s="13">
        <v>0</v>
      </c>
      <c r="AC35" s="14">
        <v>0</v>
      </c>
      <c r="AD35" s="15">
        <v>0</v>
      </c>
      <c r="AE35" s="15">
        <v>0</v>
      </c>
      <c r="AF35" s="13">
        <v>0</v>
      </c>
    </row>
    <row r="36" spans="1:32" x14ac:dyDescent="0.25">
      <c r="A36" t="s">
        <v>35</v>
      </c>
      <c r="B36" t="s">
        <v>36</v>
      </c>
      <c r="C36" t="s">
        <v>60</v>
      </c>
      <c r="D36" t="s">
        <v>211</v>
      </c>
      <c r="E36" t="s">
        <v>212</v>
      </c>
      <c r="F36" t="s">
        <v>211</v>
      </c>
      <c r="G36" t="s">
        <v>213</v>
      </c>
      <c r="H36" t="s">
        <v>214</v>
      </c>
      <c r="I36" t="s">
        <v>27</v>
      </c>
      <c r="J36">
        <v>2463</v>
      </c>
      <c r="K36">
        <v>3</v>
      </c>
      <c r="L36">
        <v>0</v>
      </c>
      <c r="M36">
        <v>0</v>
      </c>
      <c r="N36">
        <v>2</v>
      </c>
      <c r="O36">
        <v>0</v>
      </c>
      <c r="P36">
        <v>0</v>
      </c>
      <c r="Q36" t="s">
        <v>28</v>
      </c>
      <c r="R36" t="s">
        <v>28</v>
      </c>
      <c r="T36" t="s">
        <v>28</v>
      </c>
      <c r="U36" t="s">
        <v>215</v>
      </c>
      <c r="Z36" t="s">
        <v>28</v>
      </c>
      <c r="AA36" t="s">
        <v>28</v>
      </c>
      <c r="AB36" s="1">
        <f>IFERROR(IF($N36&gt;0,VLOOKUP($N36+$O36+$P36,'[1]BD-PDV-POS'!$A$1:$C$50,3,FALSE),0),0)</f>
        <v>79</v>
      </c>
      <c r="AC36" s="2" t="str">
        <f>IFERROR(IF($Q36="Conc. GW",'[1]BD-PDV-POS'!$H$3,"0"),"")</f>
        <v>0</v>
      </c>
      <c r="AD36" s="3">
        <f>IFERROR(IF(AB36=0,$O36*'[1]BD-PDV-POS'!$H$7,0),0)</f>
        <v>0</v>
      </c>
      <c r="AE36" s="3">
        <f>IFERROR(IF(AB36=0,$P36*'[1]BD-PDV-POS'!$K$3,0),0)</f>
        <v>0</v>
      </c>
      <c r="AF36" s="7">
        <f t="shared" si="0"/>
        <v>79</v>
      </c>
    </row>
    <row r="37" spans="1:32" s="12" customFormat="1" x14ac:dyDescent="0.25">
      <c r="A37" s="12" t="s">
        <v>35</v>
      </c>
      <c r="B37" s="12" t="s">
        <v>36</v>
      </c>
      <c r="C37" s="12" t="s">
        <v>60</v>
      </c>
      <c r="D37" s="12" t="s">
        <v>216</v>
      </c>
      <c r="E37" s="12" t="s">
        <v>217</v>
      </c>
      <c r="F37" s="12" t="s">
        <v>218</v>
      </c>
      <c r="G37" s="12" t="s">
        <v>219</v>
      </c>
      <c r="H37" s="12" t="s">
        <v>220</v>
      </c>
      <c r="I37" s="12" t="s">
        <v>27</v>
      </c>
      <c r="J37" s="12">
        <v>5854</v>
      </c>
      <c r="K37" s="12">
        <v>4</v>
      </c>
      <c r="L37" s="12">
        <v>0</v>
      </c>
      <c r="M37" s="12">
        <v>0</v>
      </c>
      <c r="N37" s="12">
        <v>3</v>
      </c>
      <c r="O37" s="12">
        <v>0</v>
      </c>
      <c r="P37" s="12">
        <v>0</v>
      </c>
      <c r="Q37" s="12" t="s">
        <v>28</v>
      </c>
      <c r="R37" s="12" t="s">
        <v>38</v>
      </c>
      <c r="S37" s="12" t="s">
        <v>34</v>
      </c>
      <c r="T37" s="12" t="s">
        <v>28</v>
      </c>
      <c r="U37" s="12" t="s">
        <v>38</v>
      </c>
      <c r="Z37" s="12" t="s">
        <v>28</v>
      </c>
      <c r="AA37" s="12" t="s">
        <v>28</v>
      </c>
      <c r="AB37" s="13">
        <v>0</v>
      </c>
      <c r="AC37" s="14">
        <v>0</v>
      </c>
      <c r="AD37" s="15">
        <v>0</v>
      </c>
      <c r="AE37" s="15">
        <v>0</v>
      </c>
      <c r="AF37" s="13">
        <v>0</v>
      </c>
    </row>
    <row r="38" spans="1:32" s="12" customFormat="1" x14ac:dyDescent="0.25">
      <c r="A38" s="12" t="s">
        <v>35</v>
      </c>
      <c r="B38" s="12" t="s">
        <v>36</v>
      </c>
      <c r="C38" s="12" t="s">
        <v>60</v>
      </c>
      <c r="D38" s="12" t="s">
        <v>216</v>
      </c>
      <c r="E38" s="12" t="s">
        <v>217</v>
      </c>
      <c r="F38" s="12" t="s">
        <v>221</v>
      </c>
      <c r="G38" s="12" t="s">
        <v>222</v>
      </c>
      <c r="H38" s="12" t="s">
        <v>223</v>
      </c>
      <c r="I38" s="12" t="s">
        <v>27</v>
      </c>
      <c r="J38" s="12">
        <v>7506</v>
      </c>
      <c r="K38" s="12">
        <v>3</v>
      </c>
      <c r="L38" s="12">
        <v>0</v>
      </c>
      <c r="M38" s="12">
        <v>0</v>
      </c>
      <c r="N38" s="12">
        <v>3</v>
      </c>
      <c r="O38" s="12">
        <v>0</v>
      </c>
      <c r="P38" s="12">
        <v>0</v>
      </c>
      <c r="Q38" s="12" t="s">
        <v>28</v>
      </c>
      <c r="R38" s="12" t="s">
        <v>55</v>
      </c>
      <c r="S38" s="12" t="s">
        <v>34</v>
      </c>
      <c r="T38" s="12" t="s">
        <v>28</v>
      </c>
      <c r="U38" s="12" t="s">
        <v>55</v>
      </c>
      <c r="Z38" s="12" t="s">
        <v>28</v>
      </c>
      <c r="AA38" s="12" t="s">
        <v>28</v>
      </c>
      <c r="AB38" s="13">
        <v>0</v>
      </c>
      <c r="AC38" s="14">
        <v>0</v>
      </c>
      <c r="AD38" s="15">
        <v>0</v>
      </c>
      <c r="AE38" s="15">
        <v>0</v>
      </c>
      <c r="AF38" s="13">
        <v>0</v>
      </c>
    </row>
    <row r="39" spans="1:32" s="12" customFormat="1" x14ac:dyDescent="0.25">
      <c r="A39" s="12" t="s">
        <v>35</v>
      </c>
      <c r="B39" s="12" t="s">
        <v>36</v>
      </c>
      <c r="C39" s="12" t="s">
        <v>60</v>
      </c>
      <c r="D39" s="12" t="s">
        <v>216</v>
      </c>
      <c r="E39" s="12" t="s">
        <v>217</v>
      </c>
      <c r="F39" s="12" t="s">
        <v>216</v>
      </c>
      <c r="G39" s="12" t="s">
        <v>224</v>
      </c>
      <c r="H39" s="12" t="s">
        <v>225</v>
      </c>
      <c r="I39" s="12" t="s">
        <v>27</v>
      </c>
      <c r="J39" s="12">
        <v>8577</v>
      </c>
      <c r="K39" s="12">
        <v>6</v>
      </c>
      <c r="L39" s="12">
        <v>0</v>
      </c>
      <c r="M39" s="12">
        <v>0</v>
      </c>
      <c r="N39" s="12">
        <v>5</v>
      </c>
      <c r="O39" s="12">
        <v>0</v>
      </c>
      <c r="P39" s="12">
        <v>0</v>
      </c>
      <c r="Q39" s="12" t="s">
        <v>28</v>
      </c>
      <c r="R39" s="12" t="s">
        <v>226</v>
      </c>
      <c r="S39" s="12" t="s">
        <v>34</v>
      </c>
      <c r="T39" s="12" t="s">
        <v>28</v>
      </c>
      <c r="U39" s="12" t="s">
        <v>227</v>
      </c>
      <c r="Z39" s="12" t="s">
        <v>28</v>
      </c>
      <c r="AA39" s="12" t="s">
        <v>28</v>
      </c>
      <c r="AB39" s="13">
        <v>0</v>
      </c>
      <c r="AC39" s="14">
        <v>0</v>
      </c>
      <c r="AD39" s="15">
        <v>0</v>
      </c>
      <c r="AE39" s="15">
        <v>0</v>
      </c>
      <c r="AF39" s="13">
        <v>0</v>
      </c>
    </row>
    <row r="40" spans="1:32" x14ac:dyDescent="0.25">
      <c r="A40" t="s">
        <v>35</v>
      </c>
      <c r="B40" t="s">
        <v>36</v>
      </c>
      <c r="C40" t="s">
        <v>60</v>
      </c>
      <c r="D40" t="s">
        <v>228</v>
      </c>
      <c r="E40" t="s">
        <v>229</v>
      </c>
      <c r="F40" t="s">
        <v>228</v>
      </c>
      <c r="G40" t="s">
        <v>230</v>
      </c>
      <c r="H40" t="s">
        <v>231</v>
      </c>
      <c r="I40" t="s">
        <v>27</v>
      </c>
      <c r="J40">
        <v>11614</v>
      </c>
      <c r="K40">
        <v>6</v>
      </c>
      <c r="L40">
        <v>0</v>
      </c>
      <c r="M40">
        <v>0</v>
      </c>
      <c r="N40">
        <v>5</v>
      </c>
      <c r="O40">
        <v>0</v>
      </c>
      <c r="P40">
        <v>0</v>
      </c>
      <c r="Q40" t="s">
        <v>28</v>
      </c>
      <c r="R40" t="s">
        <v>232</v>
      </c>
      <c r="T40" t="s">
        <v>232</v>
      </c>
      <c r="U40" t="s">
        <v>233</v>
      </c>
      <c r="Z40" t="s">
        <v>28</v>
      </c>
      <c r="AA40" t="s">
        <v>28</v>
      </c>
      <c r="AB40" s="1">
        <f>IFERROR(IF($N40&gt;0,VLOOKUP($N40+$O40+$P40,'[1]BD-PDV-POS'!$A$1:$C$50,3,FALSE),0),0)</f>
        <v>128</v>
      </c>
      <c r="AC40" s="2" t="str">
        <f>IFERROR(IF($Q40="Conc. GW",'[1]BD-PDV-POS'!$H$3,"0"),"")</f>
        <v>0</v>
      </c>
      <c r="AD40" s="3">
        <f>IFERROR(IF(AB40=0,$O40*'[1]BD-PDV-POS'!$H$7,0),0)</f>
        <v>0</v>
      </c>
      <c r="AE40" s="3">
        <f>IFERROR(IF(AB40=0,$P40*'[1]BD-PDV-POS'!$K$3,0),0)</f>
        <v>0</v>
      </c>
      <c r="AF40" s="7">
        <f t="shared" si="0"/>
        <v>128</v>
      </c>
    </row>
    <row r="41" spans="1:32" x14ac:dyDescent="0.25">
      <c r="A41" t="s">
        <v>35</v>
      </c>
      <c r="B41" t="s">
        <v>36</v>
      </c>
      <c r="C41" t="s">
        <v>60</v>
      </c>
      <c r="D41" t="s">
        <v>234</v>
      </c>
      <c r="E41" t="s">
        <v>235</v>
      </c>
      <c r="F41" t="s">
        <v>234</v>
      </c>
      <c r="G41" t="s">
        <v>236</v>
      </c>
      <c r="H41" t="s">
        <v>237</v>
      </c>
      <c r="I41" t="s">
        <v>27</v>
      </c>
      <c r="J41">
        <v>1721</v>
      </c>
      <c r="K41">
        <v>1</v>
      </c>
      <c r="L41">
        <v>0</v>
      </c>
      <c r="M41">
        <v>0</v>
      </c>
      <c r="N41">
        <v>2</v>
      </c>
      <c r="O41">
        <v>0</v>
      </c>
      <c r="P41">
        <v>0</v>
      </c>
      <c r="Q41" t="s">
        <v>28</v>
      </c>
      <c r="R41" t="s">
        <v>28</v>
      </c>
      <c r="T41" t="s">
        <v>28</v>
      </c>
      <c r="U41" t="s">
        <v>238</v>
      </c>
      <c r="Z41" t="s">
        <v>28</v>
      </c>
      <c r="AA41" t="s">
        <v>28</v>
      </c>
      <c r="AB41" s="1">
        <f>IFERROR(IF($N41&gt;0,VLOOKUP($N41+$O41+$P41,'[1]BD-PDV-POS'!$A$1:$C$50,3,FALSE),0),0)</f>
        <v>79</v>
      </c>
      <c r="AC41" s="2" t="str">
        <f>IFERROR(IF($Q41="Conc. GW",'[1]BD-PDV-POS'!$H$3,"0"),"")</f>
        <v>0</v>
      </c>
      <c r="AD41" s="3">
        <f>IFERROR(IF(AB41=0,$O41*'[1]BD-PDV-POS'!$H$7,0),0)</f>
        <v>0</v>
      </c>
      <c r="AE41" s="3">
        <f>IFERROR(IF(AB41=0,$P41*'[1]BD-PDV-POS'!$K$3,0),0)</f>
        <v>0</v>
      </c>
      <c r="AF41" s="7">
        <f t="shared" si="0"/>
        <v>79</v>
      </c>
    </row>
    <row r="42" spans="1:32" s="12" customFormat="1" x14ac:dyDescent="0.25">
      <c r="A42" s="12" t="s">
        <v>35</v>
      </c>
      <c r="B42" s="12" t="s">
        <v>36</v>
      </c>
      <c r="C42" s="12" t="s">
        <v>60</v>
      </c>
      <c r="D42" s="12" t="s">
        <v>234</v>
      </c>
      <c r="E42" s="12" t="s">
        <v>235</v>
      </c>
      <c r="F42" s="12" t="s">
        <v>239</v>
      </c>
      <c r="G42" s="12" t="s">
        <v>240</v>
      </c>
      <c r="H42" s="12" t="s">
        <v>241</v>
      </c>
      <c r="I42" s="12" t="s">
        <v>27</v>
      </c>
      <c r="J42" s="12">
        <v>776</v>
      </c>
      <c r="K42" s="12">
        <v>1</v>
      </c>
      <c r="L42" s="12">
        <v>0</v>
      </c>
      <c r="M42" s="12">
        <v>0</v>
      </c>
      <c r="N42" s="12">
        <v>2</v>
      </c>
      <c r="O42" s="12">
        <v>0</v>
      </c>
      <c r="P42" s="12">
        <v>0</v>
      </c>
      <c r="Q42" s="12" t="s">
        <v>28</v>
      </c>
      <c r="R42" s="12" t="s">
        <v>242</v>
      </c>
      <c r="S42" s="12" t="s">
        <v>34</v>
      </c>
      <c r="T42" s="12" t="s">
        <v>28</v>
      </c>
      <c r="U42" s="12" t="s">
        <v>56</v>
      </c>
      <c r="Z42" s="12" t="s">
        <v>28</v>
      </c>
      <c r="AA42" s="12" t="s">
        <v>28</v>
      </c>
      <c r="AB42" s="13">
        <v>0</v>
      </c>
      <c r="AC42" s="14">
        <v>0</v>
      </c>
      <c r="AD42" s="15">
        <v>0</v>
      </c>
      <c r="AE42" s="15">
        <v>0</v>
      </c>
      <c r="AF42" s="13">
        <v>0</v>
      </c>
    </row>
    <row r="43" spans="1:32" s="12" customFormat="1" x14ac:dyDescent="0.25">
      <c r="A43" s="12" t="s">
        <v>35</v>
      </c>
      <c r="B43" s="12" t="s">
        <v>36</v>
      </c>
      <c r="C43" s="12" t="s">
        <v>60</v>
      </c>
      <c r="D43" s="12" t="s">
        <v>243</v>
      </c>
      <c r="E43" s="12" t="s">
        <v>244</v>
      </c>
      <c r="F43" s="12" t="s">
        <v>243</v>
      </c>
      <c r="G43" s="12" t="s">
        <v>245</v>
      </c>
      <c r="H43" s="12" t="s">
        <v>246</v>
      </c>
      <c r="I43" s="12" t="s">
        <v>27</v>
      </c>
      <c r="J43" s="12">
        <v>8897</v>
      </c>
      <c r="K43" s="12">
        <v>4</v>
      </c>
      <c r="L43" s="12">
        <v>0</v>
      </c>
      <c r="M43" s="12">
        <v>0</v>
      </c>
      <c r="N43" s="12">
        <v>4</v>
      </c>
      <c r="O43" s="12">
        <v>0</v>
      </c>
      <c r="P43" s="12">
        <v>0</v>
      </c>
      <c r="Q43" s="12" t="s">
        <v>28</v>
      </c>
      <c r="R43" s="12" t="s">
        <v>247</v>
      </c>
      <c r="S43" s="12" t="s">
        <v>34</v>
      </c>
      <c r="T43" s="12" t="s">
        <v>28</v>
      </c>
      <c r="U43" s="12" t="s">
        <v>41</v>
      </c>
      <c r="Z43" s="12" t="s">
        <v>28</v>
      </c>
      <c r="AA43" s="12" t="s">
        <v>28</v>
      </c>
      <c r="AB43" s="13">
        <v>0</v>
      </c>
      <c r="AC43" s="14">
        <v>0</v>
      </c>
      <c r="AD43" s="15">
        <v>0</v>
      </c>
      <c r="AE43" s="15">
        <v>0</v>
      </c>
      <c r="AF43" s="13">
        <v>0</v>
      </c>
    </row>
    <row r="44" spans="1:32" x14ac:dyDescent="0.25">
      <c r="A44" t="s">
        <v>35</v>
      </c>
      <c r="B44" t="s">
        <v>36</v>
      </c>
      <c r="C44" t="s">
        <v>60</v>
      </c>
      <c r="D44" t="s">
        <v>248</v>
      </c>
      <c r="E44" t="s">
        <v>249</v>
      </c>
      <c r="F44" t="s">
        <v>248</v>
      </c>
      <c r="G44" t="s">
        <v>250</v>
      </c>
      <c r="H44" t="s">
        <v>251</v>
      </c>
      <c r="I44" t="s">
        <v>27</v>
      </c>
      <c r="J44">
        <v>8245</v>
      </c>
      <c r="K44">
        <v>1</v>
      </c>
      <c r="L44">
        <v>0</v>
      </c>
      <c r="M44">
        <v>0</v>
      </c>
      <c r="N44">
        <v>11</v>
      </c>
      <c r="O44">
        <v>0</v>
      </c>
      <c r="P44">
        <v>0</v>
      </c>
      <c r="Q44" t="s">
        <v>28</v>
      </c>
      <c r="R44" t="s">
        <v>28</v>
      </c>
      <c r="T44" t="s">
        <v>28</v>
      </c>
      <c r="U44" t="s">
        <v>45</v>
      </c>
      <c r="Z44" t="s">
        <v>28</v>
      </c>
      <c r="AA44" t="s">
        <v>28</v>
      </c>
      <c r="AB44" s="1">
        <f>IFERROR(IF($N44&gt;0,VLOOKUP($N44+$O44+$P44,'[1]BD-PDV-POS'!$A$1:$C$50,3,FALSE),0),0)</f>
        <v>203</v>
      </c>
      <c r="AC44" s="2" t="str">
        <f>IFERROR(IF($Q44="Conc. GW",'[1]BD-PDV-POS'!$H$3,"0"),"")</f>
        <v>0</v>
      </c>
      <c r="AD44" s="3">
        <f>IFERROR(IF(AB44=0,$O44*'[1]BD-PDV-POS'!$H$7,0),0)</f>
        <v>0</v>
      </c>
      <c r="AE44" s="3">
        <f>IFERROR(IF(AB44=0,$P44*'[1]BD-PDV-POS'!$K$3,0),0)</f>
        <v>0</v>
      </c>
      <c r="AF44" s="7">
        <f t="shared" si="0"/>
        <v>203</v>
      </c>
    </row>
    <row r="45" spans="1:32" x14ac:dyDescent="0.25">
      <c r="A45" t="s">
        <v>35</v>
      </c>
      <c r="B45" t="s">
        <v>36</v>
      </c>
      <c r="C45" t="s">
        <v>60</v>
      </c>
      <c r="D45" t="s">
        <v>252</v>
      </c>
      <c r="E45" t="s">
        <v>253</v>
      </c>
      <c r="F45" t="s">
        <v>252</v>
      </c>
      <c r="G45" t="s">
        <v>254</v>
      </c>
      <c r="H45" t="s">
        <v>255</v>
      </c>
      <c r="I45" t="s">
        <v>27</v>
      </c>
      <c r="J45">
        <v>4480</v>
      </c>
      <c r="K45">
        <v>5</v>
      </c>
      <c r="L45">
        <v>0</v>
      </c>
      <c r="M45">
        <v>0</v>
      </c>
      <c r="N45">
        <v>4</v>
      </c>
      <c r="O45">
        <v>0</v>
      </c>
      <c r="P45">
        <v>0</v>
      </c>
      <c r="Q45" t="s">
        <v>28</v>
      </c>
      <c r="R45" t="s">
        <v>28</v>
      </c>
      <c r="T45" t="s">
        <v>28</v>
      </c>
      <c r="U45" t="s">
        <v>51</v>
      </c>
      <c r="Z45" t="s">
        <v>28</v>
      </c>
      <c r="AA45" t="s">
        <v>28</v>
      </c>
      <c r="AB45" s="1">
        <f>IFERROR(IF($N45&gt;0,VLOOKUP($N45+$O45+$P45,'[1]BD-PDV-POS'!$A$1:$C$50,3,FALSE),0),0)</f>
        <v>113</v>
      </c>
      <c r="AC45" s="2" t="str">
        <f>IFERROR(IF($Q45="Conc. GW",'[1]BD-PDV-POS'!$H$3,"0"),"")</f>
        <v>0</v>
      </c>
      <c r="AD45" s="3">
        <f>IFERROR(IF(AB45=0,$O45*'[1]BD-PDV-POS'!$H$7,0),0)</f>
        <v>0</v>
      </c>
      <c r="AE45" s="3">
        <f>IFERROR(IF(AB45=0,$P45*'[1]BD-PDV-POS'!$K$3,0),0)</f>
        <v>0</v>
      </c>
      <c r="AF45" s="7">
        <f t="shared" si="0"/>
        <v>113</v>
      </c>
    </row>
    <row r="46" spans="1:32" x14ac:dyDescent="0.25">
      <c r="A46" t="s">
        <v>35</v>
      </c>
      <c r="B46" t="s">
        <v>36</v>
      </c>
      <c r="C46" t="s">
        <v>60</v>
      </c>
      <c r="D46" t="s">
        <v>252</v>
      </c>
      <c r="E46" t="s">
        <v>253</v>
      </c>
      <c r="F46" t="s">
        <v>256</v>
      </c>
      <c r="G46" t="s">
        <v>257</v>
      </c>
      <c r="H46" t="s">
        <v>258</v>
      </c>
      <c r="I46" t="s">
        <v>27</v>
      </c>
      <c r="J46">
        <v>4442</v>
      </c>
      <c r="K46">
        <v>8</v>
      </c>
      <c r="L46">
        <v>0</v>
      </c>
      <c r="M46">
        <v>0</v>
      </c>
      <c r="N46">
        <v>4</v>
      </c>
      <c r="O46">
        <v>0</v>
      </c>
      <c r="P46">
        <v>0</v>
      </c>
      <c r="Q46" t="s">
        <v>28</v>
      </c>
      <c r="R46" t="s">
        <v>28</v>
      </c>
      <c r="T46" t="s">
        <v>28</v>
      </c>
      <c r="U46" t="s">
        <v>259</v>
      </c>
      <c r="Z46" t="s">
        <v>28</v>
      </c>
      <c r="AA46" t="s">
        <v>28</v>
      </c>
      <c r="AB46" s="1">
        <f>IFERROR(IF($N46&gt;0,VLOOKUP($N46+$O46+$P46,'[1]BD-PDV-POS'!$A$1:$C$50,3,FALSE),0),0)</f>
        <v>113</v>
      </c>
      <c r="AC46" s="2" t="str">
        <f>IFERROR(IF($Q46="Conc. GW",'[1]BD-PDV-POS'!$H$3,"0"),"")</f>
        <v>0</v>
      </c>
      <c r="AD46" s="3">
        <f>IFERROR(IF(AB46=0,$O46*'[1]BD-PDV-POS'!$H$7,0),0)</f>
        <v>0</v>
      </c>
      <c r="AE46" s="3">
        <f>IFERROR(IF(AB46=0,$P46*'[1]BD-PDV-POS'!$K$3,0),0)</f>
        <v>0</v>
      </c>
      <c r="AF46" s="7">
        <f t="shared" si="0"/>
        <v>113</v>
      </c>
    </row>
    <row r="47" spans="1:32" x14ac:dyDescent="0.25">
      <c r="A47" t="s">
        <v>35</v>
      </c>
      <c r="B47" t="s">
        <v>36</v>
      </c>
      <c r="C47" t="s">
        <v>60</v>
      </c>
      <c r="D47" t="s">
        <v>260</v>
      </c>
      <c r="E47" t="s">
        <v>261</v>
      </c>
      <c r="F47" t="s">
        <v>260</v>
      </c>
      <c r="G47" t="s">
        <v>262</v>
      </c>
      <c r="H47" t="s">
        <v>263</v>
      </c>
      <c r="I47" t="s">
        <v>27</v>
      </c>
      <c r="J47">
        <v>10999</v>
      </c>
      <c r="K47">
        <v>6</v>
      </c>
      <c r="L47">
        <v>0</v>
      </c>
      <c r="M47">
        <v>0</v>
      </c>
      <c r="N47">
        <v>4</v>
      </c>
      <c r="O47">
        <v>0</v>
      </c>
      <c r="P47">
        <v>0</v>
      </c>
      <c r="Q47" t="s">
        <v>28</v>
      </c>
      <c r="R47" t="s">
        <v>58</v>
      </c>
      <c r="T47" t="s">
        <v>58</v>
      </c>
      <c r="U47" t="s">
        <v>58</v>
      </c>
      <c r="Z47" t="s">
        <v>28</v>
      </c>
      <c r="AA47" t="s">
        <v>28</v>
      </c>
      <c r="AB47" s="1">
        <f>IFERROR(IF($N47&gt;0,VLOOKUP($N47+$O47+$P47,'[1]BD-PDV-POS'!$A$1:$C$50,3,FALSE),0),0)</f>
        <v>113</v>
      </c>
      <c r="AC47" s="2" t="str">
        <f>IFERROR(IF($Q47="Conc. GW",'[1]BD-PDV-POS'!$H$3,"0"),"")</f>
        <v>0</v>
      </c>
      <c r="AD47" s="3">
        <f>IFERROR(IF(AB47=0,$O47*'[1]BD-PDV-POS'!$H$7,0),0)</f>
        <v>0</v>
      </c>
      <c r="AE47" s="3">
        <f>IFERROR(IF(AB47=0,$P47*'[1]BD-PDV-POS'!$K$3,0),0)</f>
        <v>0</v>
      </c>
      <c r="AF47" s="7">
        <f t="shared" si="0"/>
        <v>113</v>
      </c>
    </row>
    <row r="48" spans="1:32" x14ac:dyDescent="0.25">
      <c r="A48" t="s">
        <v>35</v>
      </c>
      <c r="B48" t="s">
        <v>36</v>
      </c>
      <c r="C48" t="s">
        <v>60</v>
      </c>
      <c r="D48" t="s">
        <v>264</v>
      </c>
      <c r="E48" t="s">
        <v>265</v>
      </c>
      <c r="F48" t="s">
        <v>264</v>
      </c>
      <c r="G48" t="s">
        <v>266</v>
      </c>
      <c r="H48" t="s">
        <v>267</v>
      </c>
      <c r="I48" t="s">
        <v>27</v>
      </c>
      <c r="J48">
        <v>2329</v>
      </c>
      <c r="K48">
        <v>1</v>
      </c>
      <c r="L48">
        <v>0</v>
      </c>
      <c r="M48">
        <v>0</v>
      </c>
      <c r="N48">
        <v>2</v>
      </c>
      <c r="O48">
        <v>0</v>
      </c>
      <c r="P48">
        <v>0</v>
      </c>
      <c r="Q48" t="s">
        <v>28</v>
      </c>
      <c r="R48" t="s">
        <v>28</v>
      </c>
      <c r="T48" t="s">
        <v>28</v>
      </c>
      <c r="U48" t="s">
        <v>268</v>
      </c>
      <c r="Z48" t="s">
        <v>28</v>
      </c>
      <c r="AA48" t="s">
        <v>28</v>
      </c>
      <c r="AB48" s="1">
        <f>IFERROR(IF($N48&gt;0,VLOOKUP($N48+$O48+$P48,'[1]BD-PDV-POS'!$A$1:$C$50,3,FALSE),0),0)</f>
        <v>79</v>
      </c>
      <c r="AC48" s="2" t="str">
        <f>IFERROR(IF($Q48="Conc. GW",'[1]BD-PDV-POS'!$H$3,"0"),"")</f>
        <v>0</v>
      </c>
      <c r="AD48" s="3">
        <f>IFERROR(IF(AB48=0,$O48*'[1]BD-PDV-POS'!$H$7,0),0)</f>
        <v>0</v>
      </c>
      <c r="AE48" s="3">
        <f>IFERROR(IF(AB48=0,$P48*'[1]BD-PDV-POS'!$K$3,0),0)</f>
        <v>0</v>
      </c>
      <c r="AF48" s="7">
        <f t="shared" si="0"/>
        <v>79</v>
      </c>
    </row>
    <row r="49" spans="1:32" s="12" customFormat="1" x14ac:dyDescent="0.25">
      <c r="A49" s="12" t="s">
        <v>35</v>
      </c>
      <c r="B49" s="12" t="s">
        <v>36</v>
      </c>
      <c r="C49" s="12" t="s">
        <v>60</v>
      </c>
      <c r="D49" s="12" t="s">
        <v>269</v>
      </c>
      <c r="E49" s="12" t="s">
        <v>270</v>
      </c>
      <c r="F49" s="12" t="s">
        <v>269</v>
      </c>
      <c r="G49" s="12" t="s">
        <v>271</v>
      </c>
      <c r="H49" s="12" t="s">
        <v>272</v>
      </c>
      <c r="I49" s="12" t="s">
        <v>27</v>
      </c>
      <c r="J49" s="12">
        <v>9882</v>
      </c>
      <c r="K49" s="12">
        <v>5</v>
      </c>
      <c r="L49" s="12">
        <v>0</v>
      </c>
      <c r="M49" s="12">
        <v>0</v>
      </c>
      <c r="N49" s="12">
        <v>4</v>
      </c>
      <c r="O49" s="12">
        <v>0</v>
      </c>
      <c r="P49" s="12">
        <v>0</v>
      </c>
      <c r="Q49" s="12" t="s">
        <v>28</v>
      </c>
      <c r="R49" s="12" t="s">
        <v>47</v>
      </c>
      <c r="S49" s="12" t="s">
        <v>34</v>
      </c>
      <c r="T49" s="12" t="s">
        <v>28</v>
      </c>
      <c r="U49" s="12" t="s">
        <v>47</v>
      </c>
      <c r="Z49" s="12" t="s">
        <v>28</v>
      </c>
      <c r="AA49" s="12" t="s">
        <v>28</v>
      </c>
      <c r="AB49" s="13">
        <v>0</v>
      </c>
      <c r="AC49" s="14">
        <v>0</v>
      </c>
      <c r="AD49" s="15">
        <v>0</v>
      </c>
      <c r="AE49" s="15">
        <v>0</v>
      </c>
      <c r="AF49" s="13">
        <v>0</v>
      </c>
    </row>
    <row r="50" spans="1:32" s="12" customFormat="1" x14ac:dyDescent="0.25">
      <c r="A50" s="12" t="s">
        <v>35</v>
      </c>
      <c r="B50" s="12" t="s">
        <v>36</v>
      </c>
      <c r="C50" s="12" t="s">
        <v>60</v>
      </c>
      <c r="D50" s="12" t="s">
        <v>273</v>
      </c>
      <c r="E50" s="12" t="s">
        <v>274</v>
      </c>
      <c r="F50" s="12" t="s">
        <v>273</v>
      </c>
      <c r="G50" s="12" t="s">
        <v>275</v>
      </c>
      <c r="H50" s="12" t="s">
        <v>276</v>
      </c>
      <c r="I50" s="12" t="s">
        <v>27</v>
      </c>
      <c r="J50" s="12">
        <v>21322</v>
      </c>
      <c r="K50" s="12">
        <v>6</v>
      </c>
      <c r="L50" s="12">
        <v>1062</v>
      </c>
      <c r="M50" s="12">
        <v>0</v>
      </c>
      <c r="N50" s="12">
        <v>10</v>
      </c>
      <c r="O50" s="12">
        <v>0</v>
      </c>
      <c r="P50" s="12">
        <v>0</v>
      </c>
      <c r="Q50" s="12" t="s">
        <v>28</v>
      </c>
      <c r="R50" s="12" t="s">
        <v>66</v>
      </c>
      <c r="S50" s="12" t="s">
        <v>34</v>
      </c>
      <c r="T50" s="12" t="s">
        <v>28</v>
      </c>
      <c r="U50" s="12" t="s">
        <v>53</v>
      </c>
      <c r="Z50" s="12" t="s">
        <v>28</v>
      </c>
      <c r="AA50" s="12" t="s">
        <v>28</v>
      </c>
      <c r="AB50" s="13">
        <v>0</v>
      </c>
      <c r="AC50" s="14">
        <v>0</v>
      </c>
      <c r="AD50" s="15">
        <v>0</v>
      </c>
      <c r="AE50" s="15">
        <v>0</v>
      </c>
      <c r="AF50" s="13">
        <v>0</v>
      </c>
    </row>
    <row r="51" spans="1:32" x14ac:dyDescent="0.25">
      <c r="A51" t="s">
        <v>35</v>
      </c>
      <c r="B51" t="s">
        <v>36</v>
      </c>
      <c r="C51" t="s">
        <v>60</v>
      </c>
      <c r="D51" t="s">
        <v>277</v>
      </c>
      <c r="E51" t="s">
        <v>278</v>
      </c>
      <c r="F51" t="s">
        <v>277</v>
      </c>
      <c r="G51" t="s">
        <v>279</v>
      </c>
      <c r="H51" t="s">
        <v>280</v>
      </c>
      <c r="I51" t="s">
        <v>27</v>
      </c>
      <c r="J51">
        <v>11467</v>
      </c>
      <c r="K51">
        <v>8</v>
      </c>
      <c r="L51">
        <v>0</v>
      </c>
      <c r="M51">
        <v>0</v>
      </c>
      <c r="N51">
        <v>5</v>
      </c>
      <c r="O51">
        <v>0</v>
      </c>
      <c r="P51">
        <v>0</v>
      </c>
      <c r="Q51" t="s">
        <v>28</v>
      </c>
      <c r="R51" t="s">
        <v>28</v>
      </c>
      <c r="T51" t="s">
        <v>28</v>
      </c>
      <c r="U51" t="s">
        <v>281</v>
      </c>
      <c r="Z51" t="s">
        <v>28</v>
      </c>
      <c r="AA51" t="s">
        <v>28</v>
      </c>
      <c r="AB51" s="1">
        <f>IFERROR(IF($N51&gt;0,VLOOKUP($N51+$O51+$P51,'[1]BD-PDV-POS'!$A$1:$C$50,3,FALSE),0),0)</f>
        <v>128</v>
      </c>
      <c r="AC51" s="2" t="str">
        <f>IFERROR(IF($Q51="Conc. GW",'[1]BD-PDV-POS'!$H$3,"0"),"")</f>
        <v>0</v>
      </c>
      <c r="AD51" s="3">
        <f>IFERROR(IF(AB51=0,$O51*'[1]BD-PDV-POS'!$H$7,0),0)</f>
        <v>0</v>
      </c>
      <c r="AE51" s="3">
        <f>IFERROR(IF(AB51=0,$P51*'[1]BD-PDV-POS'!$K$3,0),0)</f>
        <v>0</v>
      </c>
      <c r="AF51" s="7">
        <f t="shared" si="0"/>
        <v>128</v>
      </c>
    </row>
    <row r="52" spans="1:32" s="12" customFormat="1" x14ac:dyDescent="0.25">
      <c r="A52" s="12" t="s">
        <v>35</v>
      </c>
      <c r="B52" s="12" t="s">
        <v>36</v>
      </c>
      <c r="C52" s="12" t="s">
        <v>60</v>
      </c>
      <c r="D52" s="12" t="s">
        <v>282</v>
      </c>
      <c r="E52" s="12" t="s">
        <v>283</v>
      </c>
      <c r="F52" s="12" t="s">
        <v>282</v>
      </c>
      <c r="G52" s="12" t="s">
        <v>284</v>
      </c>
      <c r="H52" s="12" t="s">
        <v>285</v>
      </c>
      <c r="I52" s="12" t="s">
        <v>27</v>
      </c>
      <c r="J52" s="12">
        <v>7124</v>
      </c>
      <c r="K52" s="12">
        <v>5</v>
      </c>
      <c r="L52" s="12">
        <v>0</v>
      </c>
      <c r="M52" s="12">
        <v>0</v>
      </c>
      <c r="N52" s="12">
        <v>3</v>
      </c>
      <c r="O52" s="12">
        <v>0</v>
      </c>
      <c r="P52" s="12">
        <v>0</v>
      </c>
      <c r="Q52" s="12" t="s">
        <v>28</v>
      </c>
      <c r="R52" s="12" t="s">
        <v>140</v>
      </c>
      <c r="S52" s="12" t="s">
        <v>34</v>
      </c>
      <c r="T52" s="12" t="s">
        <v>28</v>
      </c>
      <c r="U52" s="12" t="s">
        <v>43</v>
      </c>
      <c r="X52" s="12" t="s">
        <v>34</v>
      </c>
      <c r="Z52" s="12" t="s">
        <v>28</v>
      </c>
      <c r="AA52" s="12" t="s">
        <v>28</v>
      </c>
      <c r="AB52" s="13">
        <v>0</v>
      </c>
      <c r="AC52" s="14">
        <v>0</v>
      </c>
      <c r="AD52" s="15">
        <v>0</v>
      </c>
      <c r="AE52" s="15">
        <v>0</v>
      </c>
      <c r="AF52" s="13">
        <v>0</v>
      </c>
    </row>
    <row r="53" spans="1:32" s="12" customFormat="1" x14ac:dyDescent="0.25">
      <c r="A53" s="12" t="s">
        <v>35</v>
      </c>
      <c r="B53" s="12" t="s">
        <v>36</v>
      </c>
      <c r="C53" s="12" t="s">
        <v>60</v>
      </c>
      <c r="D53" s="12" t="s">
        <v>286</v>
      </c>
      <c r="E53" s="12" t="s">
        <v>287</v>
      </c>
      <c r="F53" s="12" t="s">
        <v>286</v>
      </c>
      <c r="G53" s="12" t="s">
        <v>288</v>
      </c>
      <c r="H53" s="12" t="s">
        <v>289</v>
      </c>
      <c r="I53" s="12" t="s">
        <v>27</v>
      </c>
      <c r="J53" s="12">
        <v>7084</v>
      </c>
      <c r="K53" s="12">
        <v>8</v>
      </c>
      <c r="L53" s="12">
        <v>0</v>
      </c>
      <c r="M53" s="12">
        <v>0</v>
      </c>
      <c r="N53" s="12">
        <v>3</v>
      </c>
      <c r="O53" s="12">
        <v>0</v>
      </c>
      <c r="P53" s="12">
        <v>0</v>
      </c>
      <c r="Q53" s="12" t="s">
        <v>28</v>
      </c>
      <c r="R53" s="12" t="s">
        <v>159</v>
      </c>
      <c r="S53" s="12" t="s">
        <v>34</v>
      </c>
      <c r="T53" s="12" t="s">
        <v>28</v>
      </c>
      <c r="U53" s="12" t="s">
        <v>159</v>
      </c>
      <c r="X53" s="12" t="s">
        <v>34</v>
      </c>
      <c r="Z53" s="12" t="s">
        <v>28</v>
      </c>
      <c r="AA53" s="12" t="s">
        <v>28</v>
      </c>
      <c r="AB53" s="13">
        <v>0</v>
      </c>
      <c r="AC53" s="14">
        <v>0</v>
      </c>
      <c r="AD53" s="15">
        <v>0</v>
      </c>
      <c r="AE53" s="15">
        <v>0</v>
      </c>
      <c r="AF53" s="13">
        <v>0</v>
      </c>
    </row>
    <row r="54" spans="1:32" s="12" customFormat="1" x14ac:dyDescent="0.25">
      <c r="A54" s="12" t="s">
        <v>35</v>
      </c>
      <c r="B54" s="12" t="s">
        <v>36</v>
      </c>
      <c r="C54" s="12" t="s">
        <v>60</v>
      </c>
      <c r="D54" s="12" t="s">
        <v>290</v>
      </c>
      <c r="E54" s="12" t="s">
        <v>291</v>
      </c>
      <c r="F54" s="12" t="s">
        <v>290</v>
      </c>
      <c r="G54" s="12" t="s">
        <v>292</v>
      </c>
      <c r="H54" s="12" t="s">
        <v>293</v>
      </c>
      <c r="I54" s="12" t="s">
        <v>27</v>
      </c>
      <c r="J54" s="12">
        <v>9366</v>
      </c>
      <c r="K54" s="12">
        <v>3</v>
      </c>
      <c r="L54" s="12">
        <v>0</v>
      </c>
      <c r="M54" s="12">
        <v>0</v>
      </c>
      <c r="N54" s="12">
        <v>5</v>
      </c>
      <c r="O54" s="12">
        <v>0</v>
      </c>
      <c r="P54" s="12">
        <v>0</v>
      </c>
      <c r="Q54" s="12" t="s">
        <v>28</v>
      </c>
      <c r="R54" s="12" t="s">
        <v>66</v>
      </c>
      <c r="S54" s="12" t="s">
        <v>34</v>
      </c>
      <c r="T54" s="12" t="s">
        <v>28</v>
      </c>
      <c r="U54" s="12" t="s">
        <v>294</v>
      </c>
      <c r="Z54" s="12" t="s">
        <v>28</v>
      </c>
      <c r="AA54" s="12" t="s">
        <v>28</v>
      </c>
      <c r="AB54" s="13">
        <v>0</v>
      </c>
      <c r="AC54" s="14">
        <v>0</v>
      </c>
      <c r="AD54" s="15">
        <v>0</v>
      </c>
      <c r="AE54" s="15">
        <v>0</v>
      </c>
      <c r="AF54" s="13">
        <v>0</v>
      </c>
    </row>
    <row r="55" spans="1:32" x14ac:dyDescent="0.25">
      <c r="A55" t="s">
        <v>35</v>
      </c>
      <c r="B55" t="s">
        <v>36</v>
      </c>
      <c r="C55" t="s">
        <v>60</v>
      </c>
      <c r="D55" t="s">
        <v>295</v>
      </c>
      <c r="E55" t="s">
        <v>296</v>
      </c>
      <c r="F55" t="s">
        <v>295</v>
      </c>
      <c r="G55" t="s">
        <v>297</v>
      </c>
      <c r="H55" t="s">
        <v>298</v>
      </c>
      <c r="I55" t="s">
        <v>27</v>
      </c>
      <c r="J55">
        <v>15841</v>
      </c>
      <c r="K55">
        <v>9</v>
      </c>
      <c r="L55">
        <v>75</v>
      </c>
      <c r="M55">
        <v>0</v>
      </c>
      <c r="N55">
        <v>7</v>
      </c>
      <c r="O55">
        <v>0</v>
      </c>
      <c r="P55">
        <v>0</v>
      </c>
      <c r="Q55" t="s">
        <v>28</v>
      </c>
      <c r="R55" t="s">
        <v>28</v>
      </c>
      <c r="T55" t="s">
        <v>28</v>
      </c>
      <c r="U55" t="s">
        <v>299</v>
      </c>
      <c r="Z55" t="s">
        <v>28</v>
      </c>
      <c r="AA55" t="s">
        <v>28</v>
      </c>
      <c r="AB55" s="1">
        <f>IFERROR(IF($N55&gt;0,VLOOKUP($N55+$O55+$P55,'[1]BD-PDV-POS'!$A$1:$C$50,3,FALSE),0),0)</f>
        <v>158</v>
      </c>
      <c r="AC55" s="2" t="str">
        <f>IFERROR(IF($Q55="Conc. GW",'[1]BD-PDV-POS'!$H$3,"0"),"")</f>
        <v>0</v>
      </c>
      <c r="AD55" s="3">
        <f>IFERROR(IF(AB55=0,$O55*'[1]BD-PDV-POS'!$H$7,0),0)</f>
        <v>0</v>
      </c>
      <c r="AE55" s="3">
        <f>IFERROR(IF(AB55=0,$P55*'[1]BD-PDV-POS'!$K$3,0),0)</f>
        <v>0</v>
      </c>
      <c r="AF55" s="7">
        <f t="shared" si="0"/>
        <v>158</v>
      </c>
    </row>
    <row r="56" spans="1:32" x14ac:dyDescent="0.25">
      <c r="A56" t="s">
        <v>35</v>
      </c>
      <c r="B56" t="s">
        <v>36</v>
      </c>
      <c r="C56" t="s">
        <v>60</v>
      </c>
      <c r="D56" t="s">
        <v>300</v>
      </c>
      <c r="E56" t="s">
        <v>301</v>
      </c>
      <c r="F56" t="s">
        <v>300</v>
      </c>
      <c r="G56" t="s">
        <v>302</v>
      </c>
      <c r="H56" t="s">
        <v>303</v>
      </c>
      <c r="I56" t="s">
        <v>27</v>
      </c>
      <c r="J56">
        <v>4585</v>
      </c>
      <c r="K56">
        <v>3</v>
      </c>
      <c r="L56">
        <v>0</v>
      </c>
      <c r="M56">
        <v>0</v>
      </c>
      <c r="N56">
        <v>3</v>
      </c>
      <c r="O56">
        <v>0</v>
      </c>
      <c r="P56">
        <v>0</v>
      </c>
      <c r="Q56" t="s">
        <v>28</v>
      </c>
      <c r="R56" t="s">
        <v>28</v>
      </c>
      <c r="T56" t="s">
        <v>28</v>
      </c>
      <c r="U56" t="s">
        <v>304</v>
      </c>
      <c r="Z56" t="s">
        <v>28</v>
      </c>
      <c r="AA56" t="s">
        <v>28</v>
      </c>
      <c r="AB56" s="1">
        <f>IFERROR(IF($N56&gt;0,VLOOKUP($N56+$O56+$P56,'[1]BD-PDV-POS'!$A$1:$C$50,3,FALSE),0),0)</f>
        <v>96</v>
      </c>
      <c r="AC56" s="2" t="str">
        <f>IFERROR(IF($Q56="Conc. GW",'[1]BD-PDV-POS'!$H$3,"0"),"")</f>
        <v>0</v>
      </c>
      <c r="AD56" s="3">
        <f>IFERROR(IF(AB56=0,$O56*'[1]BD-PDV-POS'!$H$7,0),0)</f>
        <v>0</v>
      </c>
      <c r="AE56" s="3">
        <f>IFERROR(IF(AB56=0,$P56*'[1]BD-PDV-POS'!$K$3,0),0)</f>
        <v>0</v>
      </c>
      <c r="AF56" s="7">
        <f t="shared" si="0"/>
        <v>96</v>
      </c>
    </row>
    <row r="57" spans="1:32" x14ac:dyDescent="0.25">
      <c r="A57" t="s">
        <v>35</v>
      </c>
      <c r="B57" t="s">
        <v>36</v>
      </c>
      <c r="C57" t="s">
        <v>60</v>
      </c>
      <c r="D57" t="s">
        <v>305</v>
      </c>
      <c r="E57" t="s">
        <v>306</v>
      </c>
      <c r="F57" t="s">
        <v>305</v>
      </c>
      <c r="G57" t="s">
        <v>307</v>
      </c>
      <c r="H57" t="s">
        <v>308</v>
      </c>
      <c r="I57" t="s">
        <v>27</v>
      </c>
      <c r="J57">
        <v>1869</v>
      </c>
      <c r="K57">
        <v>3</v>
      </c>
      <c r="L57">
        <v>0</v>
      </c>
      <c r="M57">
        <v>0</v>
      </c>
      <c r="N57">
        <v>2</v>
      </c>
      <c r="O57">
        <v>0</v>
      </c>
      <c r="P57">
        <v>0</v>
      </c>
      <c r="Q57" t="s">
        <v>28</v>
      </c>
      <c r="R57" t="s">
        <v>28</v>
      </c>
      <c r="T57" t="s">
        <v>28</v>
      </c>
      <c r="U57" t="s">
        <v>309</v>
      </c>
      <c r="Z57" t="s">
        <v>28</v>
      </c>
      <c r="AA57" t="s">
        <v>28</v>
      </c>
      <c r="AB57" s="1">
        <f>IFERROR(IF($N57&gt;0,VLOOKUP($N57+$O57+$P57,'[1]BD-PDV-POS'!$A$1:$C$50,3,FALSE),0),0)</f>
        <v>79</v>
      </c>
      <c r="AC57" s="2" t="str">
        <f>IFERROR(IF($Q57="Conc. GW",'[1]BD-PDV-POS'!$H$3,"0"),"")</f>
        <v>0</v>
      </c>
      <c r="AD57" s="3">
        <f>IFERROR(IF(AB57=0,$O57*'[1]BD-PDV-POS'!$H$7,0),0)</f>
        <v>0</v>
      </c>
      <c r="AE57" s="3">
        <f>IFERROR(IF(AB57=0,$P57*'[1]BD-PDV-POS'!$K$3,0),0)</f>
        <v>0</v>
      </c>
      <c r="AF57" s="7">
        <f t="shared" si="0"/>
        <v>79</v>
      </c>
    </row>
    <row r="58" spans="1:32" s="12" customFormat="1" x14ac:dyDescent="0.25">
      <c r="A58" s="12" t="s">
        <v>35</v>
      </c>
      <c r="B58" s="12" t="s">
        <v>36</v>
      </c>
      <c r="C58" s="12" t="s">
        <v>60</v>
      </c>
      <c r="D58" s="12" t="s">
        <v>310</v>
      </c>
      <c r="E58" s="12" t="s">
        <v>311</v>
      </c>
      <c r="F58" s="12" t="s">
        <v>310</v>
      </c>
      <c r="G58" s="12" t="s">
        <v>312</v>
      </c>
      <c r="H58" s="12" t="s">
        <v>313</v>
      </c>
      <c r="I58" s="12" t="s">
        <v>27</v>
      </c>
      <c r="J58" s="12">
        <v>7351</v>
      </c>
      <c r="K58" s="12">
        <v>6</v>
      </c>
      <c r="L58" s="12">
        <v>118</v>
      </c>
      <c r="M58" s="12">
        <v>0</v>
      </c>
      <c r="N58" s="12">
        <v>3</v>
      </c>
      <c r="O58" s="12">
        <v>0</v>
      </c>
      <c r="P58" s="12">
        <v>0</v>
      </c>
      <c r="Q58" s="12" t="s">
        <v>28</v>
      </c>
      <c r="R58" s="12" t="s">
        <v>46</v>
      </c>
      <c r="S58" s="12" t="s">
        <v>34</v>
      </c>
      <c r="T58" s="12" t="s">
        <v>28</v>
      </c>
      <c r="U58" s="12" t="s">
        <v>46</v>
      </c>
      <c r="X58" s="12" t="s">
        <v>34</v>
      </c>
      <c r="Z58" s="12" t="s">
        <v>28</v>
      </c>
      <c r="AA58" s="12" t="s">
        <v>28</v>
      </c>
      <c r="AB58" s="13">
        <v>0</v>
      </c>
      <c r="AC58" s="14">
        <v>0</v>
      </c>
      <c r="AD58" s="15">
        <v>0</v>
      </c>
      <c r="AE58" s="15">
        <v>0</v>
      </c>
      <c r="AF58" s="13">
        <v>0</v>
      </c>
    </row>
    <row r="59" spans="1:32" x14ac:dyDescent="0.25">
      <c r="A59" t="s">
        <v>35</v>
      </c>
      <c r="B59" t="s">
        <v>36</v>
      </c>
      <c r="C59" t="s">
        <v>60</v>
      </c>
      <c r="D59" t="s">
        <v>314</v>
      </c>
      <c r="E59" t="s">
        <v>315</v>
      </c>
      <c r="F59" t="s">
        <v>314</v>
      </c>
      <c r="G59" t="s">
        <v>316</v>
      </c>
      <c r="H59" t="s">
        <v>317</v>
      </c>
      <c r="I59" t="s">
        <v>27</v>
      </c>
      <c r="J59">
        <v>4197</v>
      </c>
      <c r="K59">
        <v>5</v>
      </c>
      <c r="L59">
        <v>0</v>
      </c>
      <c r="M59">
        <v>0</v>
      </c>
      <c r="N59">
        <v>3</v>
      </c>
      <c r="O59">
        <v>0</v>
      </c>
      <c r="P59">
        <v>0</v>
      </c>
      <c r="Q59" t="s">
        <v>28</v>
      </c>
      <c r="R59" t="s">
        <v>28</v>
      </c>
      <c r="T59" t="s">
        <v>28</v>
      </c>
      <c r="U59" t="s">
        <v>48</v>
      </c>
      <c r="Z59" t="s">
        <v>28</v>
      </c>
      <c r="AA59" t="s">
        <v>28</v>
      </c>
      <c r="AB59" s="1">
        <f>IFERROR(IF($N59&gt;0,VLOOKUP($N59+$O59+$P59,'[1]BD-PDV-POS'!$A$1:$C$50,3,FALSE),0),0)</f>
        <v>96</v>
      </c>
      <c r="AC59" s="2" t="str">
        <f>IFERROR(IF($Q59="Conc. GW",'[1]BD-PDV-POS'!$H$3,"0"),"")</f>
        <v>0</v>
      </c>
      <c r="AD59" s="3">
        <f>IFERROR(IF(AB59=0,$O59*'[1]BD-PDV-POS'!$H$7,0),0)</f>
        <v>0</v>
      </c>
      <c r="AE59" s="3">
        <f>IFERROR(IF(AB59=0,$P59*'[1]BD-PDV-POS'!$K$3,0),0)</f>
        <v>0</v>
      </c>
      <c r="AF59" s="7">
        <f t="shared" si="0"/>
        <v>96</v>
      </c>
    </row>
    <row r="60" spans="1:32" s="12" customFormat="1" x14ac:dyDescent="0.25">
      <c r="A60" s="12" t="s">
        <v>35</v>
      </c>
      <c r="B60" s="12" t="s">
        <v>36</v>
      </c>
      <c r="C60" s="12" t="s">
        <v>60</v>
      </c>
      <c r="D60" s="12" t="s">
        <v>318</v>
      </c>
      <c r="E60" s="12" t="s">
        <v>319</v>
      </c>
      <c r="F60" s="12" t="s">
        <v>318</v>
      </c>
      <c r="G60" s="12" t="s">
        <v>320</v>
      </c>
      <c r="H60" s="12" t="s">
        <v>321</v>
      </c>
      <c r="I60" s="12" t="s">
        <v>27</v>
      </c>
      <c r="J60" s="12">
        <v>4873</v>
      </c>
      <c r="K60" s="12">
        <v>4</v>
      </c>
      <c r="L60" s="12">
        <v>161</v>
      </c>
      <c r="M60" s="12">
        <v>0</v>
      </c>
      <c r="N60" s="12">
        <v>3</v>
      </c>
      <c r="O60" s="12">
        <v>0</v>
      </c>
      <c r="P60" s="12">
        <v>0</v>
      </c>
      <c r="Q60" s="12" t="s">
        <v>28</v>
      </c>
      <c r="R60" s="12" t="s">
        <v>322</v>
      </c>
      <c r="S60" s="12" t="s">
        <v>34</v>
      </c>
      <c r="T60" s="12" t="s">
        <v>28</v>
      </c>
      <c r="U60" s="12" t="s">
        <v>322</v>
      </c>
      <c r="Z60" s="12" t="s">
        <v>28</v>
      </c>
      <c r="AA60" s="12" t="s">
        <v>28</v>
      </c>
      <c r="AB60" s="13">
        <v>0</v>
      </c>
      <c r="AC60" s="14">
        <v>0</v>
      </c>
      <c r="AD60" s="15">
        <v>0</v>
      </c>
      <c r="AE60" s="15">
        <v>0</v>
      </c>
      <c r="AF60" s="13">
        <v>0</v>
      </c>
    </row>
    <row r="61" spans="1:32" s="12" customFormat="1" x14ac:dyDescent="0.25">
      <c r="A61" s="12" t="s">
        <v>35</v>
      </c>
      <c r="B61" s="12" t="s">
        <v>36</v>
      </c>
      <c r="C61" s="12" t="s">
        <v>60</v>
      </c>
      <c r="D61" s="12" t="s">
        <v>323</v>
      </c>
      <c r="E61" s="12" t="s">
        <v>324</v>
      </c>
      <c r="F61" s="12" t="s">
        <v>323</v>
      </c>
      <c r="G61" s="12" t="s">
        <v>325</v>
      </c>
      <c r="H61" s="12" t="s">
        <v>326</v>
      </c>
      <c r="I61" s="12" t="s">
        <v>27</v>
      </c>
      <c r="J61" s="12">
        <v>6408</v>
      </c>
      <c r="K61" s="12">
        <v>5</v>
      </c>
      <c r="L61" s="12">
        <v>0</v>
      </c>
      <c r="M61" s="12">
        <v>0</v>
      </c>
      <c r="N61" s="12">
        <v>2</v>
      </c>
      <c r="O61" s="12">
        <v>0</v>
      </c>
      <c r="P61" s="12">
        <v>0</v>
      </c>
      <c r="Q61" s="12" t="s">
        <v>28</v>
      </c>
      <c r="R61" s="12" t="s">
        <v>66</v>
      </c>
      <c r="S61" s="12" t="s">
        <v>34</v>
      </c>
      <c r="T61" s="12" t="s">
        <v>28</v>
      </c>
      <c r="U61" s="12" t="s">
        <v>327</v>
      </c>
      <c r="Z61" s="12" t="s">
        <v>28</v>
      </c>
      <c r="AA61" s="12" t="s">
        <v>28</v>
      </c>
      <c r="AB61" s="13">
        <v>0</v>
      </c>
      <c r="AC61" s="14">
        <v>0</v>
      </c>
      <c r="AD61" s="15">
        <v>0</v>
      </c>
      <c r="AE61" s="15">
        <v>0</v>
      </c>
      <c r="AF61" s="13">
        <v>0</v>
      </c>
    </row>
    <row r="62" spans="1:32" x14ac:dyDescent="0.25">
      <c r="A62" t="s">
        <v>35</v>
      </c>
      <c r="B62" t="s">
        <v>36</v>
      </c>
      <c r="C62" t="s">
        <v>60</v>
      </c>
      <c r="D62" t="s">
        <v>328</v>
      </c>
      <c r="E62" t="s">
        <v>329</v>
      </c>
      <c r="F62" t="s">
        <v>330</v>
      </c>
      <c r="G62" t="s">
        <v>331</v>
      </c>
      <c r="H62" t="s">
        <v>332</v>
      </c>
      <c r="I62" t="s">
        <v>27</v>
      </c>
      <c r="J62">
        <v>27313</v>
      </c>
      <c r="K62">
        <v>6</v>
      </c>
      <c r="L62">
        <v>0</v>
      </c>
      <c r="M62">
        <v>0</v>
      </c>
      <c r="N62">
        <v>22</v>
      </c>
      <c r="O62">
        <v>0</v>
      </c>
      <c r="P62">
        <v>0</v>
      </c>
      <c r="Q62" t="s">
        <v>28</v>
      </c>
      <c r="R62" t="s">
        <v>333</v>
      </c>
      <c r="T62" t="s">
        <v>333</v>
      </c>
      <c r="U62" t="s">
        <v>333</v>
      </c>
      <c r="Z62" t="s">
        <v>28</v>
      </c>
      <c r="AA62" t="s">
        <v>28</v>
      </c>
      <c r="AB62" s="1">
        <f>IFERROR(IF($N62&gt;0,VLOOKUP($N62+$O62+$P62,'[1]BD-PDV-POS'!$A$1:$C$50,3,FALSE),0),0)</f>
        <v>203</v>
      </c>
      <c r="AC62" s="2" t="str">
        <f>IFERROR(IF($Q62="Conc. GW",'[1]BD-PDV-POS'!$H$3,"0"),"")</f>
        <v>0</v>
      </c>
      <c r="AD62" s="3">
        <f>IFERROR(IF(AB62=0,$O62*'[1]BD-PDV-POS'!$H$7,0),0)</f>
        <v>0</v>
      </c>
      <c r="AE62" s="3">
        <f>IFERROR(IF(AB62=0,$P62*'[1]BD-PDV-POS'!$K$3,0),0)</f>
        <v>0</v>
      </c>
      <c r="AF62" s="7">
        <f t="shared" si="0"/>
        <v>203</v>
      </c>
    </row>
    <row r="63" spans="1:32" x14ac:dyDescent="0.25">
      <c r="A63" t="s">
        <v>35</v>
      </c>
      <c r="B63" t="s">
        <v>36</v>
      </c>
      <c r="C63" t="s">
        <v>60</v>
      </c>
      <c r="D63" t="s">
        <v>328</v>
      </c>
      <c r="E63" t="s">
        <v>329</v>
      </c>
      <c r="F63" t="s">
        <v>328</v>
      </c>
      <c r="G63" t="s">
        <v>334</v>
      </c>
      <c r="H63" t="s">
        <v>335</v>
      </c>
      <c r="I63" t="s">
        <v>27</v>
      </c>
      <c r="J63">
        <v>7989</v>
      </c>
      <c r="K63">
        <v>6</v>
      </c>
      <c r="L63">
        <v>0</v>
      </c>
      <c r="M63">
        <v>0</v>
      </c>
      <c r="N63">
        <v>10</v>
      </c>
      <c r="O63">
        <v>0</v>
      </c>
      <c r="P63">
        <v>0</v>
      </c>
      <c r="Q63" t="s">
        <v>28</v>
      </c>
      <c r="R63" t="s">
        <v>28</v>
      </c>
      <c r="T63" t="s">
        <v>28</v>
      </c>
      <c r="U63" t="s">
        <v>333</v>
      </c>
      <c r="Z63" t="s">
        <v>28</v>
      </c>
      <c r="AA63" t="s">
        <v>28</v>
      </c>
      <c r="AB63" s="1">
        <f>IFERROR(IF($N63&gt;0,VLOOKUP($N63+$O63+$P63,'[1]BD-PDV-POS'!$A$1:$C$50,3,FALSE),0),0)</f>
        <v>203</v>
      </c>
      <c r="AC63" s="2" t="str">
        <f>IFERROR(IF($Q63="Conc. GW",'[1]BD-PDV-POS'!$H$3,"0"),"")</f>
        <v>0</v>
      </c>
      <c r="AD63" s="3">
        <f>IFERROR(IF(AB63=0,$O63*'[1]BD-PDV-POS'!$H$7,0),0)</f>
        <v>0</v>
      </c>
      <c r="AE63" s="3">
        <f>IFERROR(IF(AB63=0,$P63*'[1]BD-PDV-POS'!$K$3,0),0)</f>
        <v>0</v>
      </c>
      <c r="AF63" s="7">
        <f t="shared" si="0"/>
        <v>203</v>
      </c>
    </row>
    <row r="64" spans="1:32" s="12" customFormat="1" x14ac:dyDescent="0.25">
      <c r="A64" s="12" t="s">
        <v>35</v>
      </c>
      <c r="B64" s="12" t="s">
        <v>36</v>
      </c>
      <c r="C64" s="12" t="s">
        <v>60</v>
      </c>
      <c r="D64" s="12" t="s">
        <v>336</v>
      </c>
      <c r="E64" s="12" t="s">
        <v>337</v>
      </c>
      <c r="F64" s="12" t="s">
        <v>336</v>
      </c>
      <c r="G64" s="12" t="s">
        <v>338</v>
      </c>
      <c r="H64" s="12" t="s">
        <v>339</v>
      </c>
      <c r="I64" s="12" t="s">
        <v>27</v>
      </c>
      <c r="J64" s="12">
        <v>13403</v>
      </c>
      <c r="K64" s="12">
        <v>7</v>
      </c>
      <c r="L64" s="12">
        <v>0</v>
      </c>
      <c r="M64" s="12">
        <v>0</v>
      </c>
      <c r="N64" s="12">
        <v>5</v>
      </c>
      <c r="O64" s="12">
        <v>0</v>
      </c>
      <c r="P64" s="12">
        <v>0</v>
      </c>
      <c r="Q64" s="12" t="s">
        <v>28</v>
      </c>
      <c r="R64" s="12" t="s">
        <v>340</v>
      </c>
      <c r="S64" s="12" t="s">
        <v>34</v>
      </c>
      <c r="T64" s="12" t="s">
        <v>28</v>
      </c>
      <c r="U64" s="12" t="s">
        <v>340</v>
      </c>
      <c r="Z64" s="12" t="s">
        <v>28</v>
      </c>
      <c r="AA64" s="12" t="s">
        <v>28</v>
      </c>
      <c r="AB64" s="13">
        <v>0</v>
      </c>
      <c r="AC64" s="14">
        <v>0</v>
      </c>
      <c r="AD64" s="15">
        <v>0</v>
      </c>
      <c r="AE64" s="15">
        <v>0</v>
      </c>
      <c r="AF64" s="13">
        <v>0</v>
      </c>
    </row>
    <row r="65" spans="1:32" x14ac:dyDescent="0.25">
      <c r="A65" t="s">
        <v>35</v>
      </c>
      <c r="B65" t="s">
        <v>36</v>
      </c>
      <c r="C65" t="s">
        <v>60</v>
      </c>
      <c r="D65" t="s">
        <v>341</v>
      </c>
      <c r="E65" t="s">
        <v>342</v>
      </c>
      <c r="F65" t="s">
        <v>341</v>
      </c>
      <c r="G65" t="s">
        <v>343</v>
      </c>
      <c r="H65" t="s">
        <v>344</v>
      </c>
      <c r="I65" t="s">
        <v>27</v>
      </c>
      <c r="J65">
        <v>29871</v>
      </c>
      <c r="K65">
        <v>7</v>
      </c>
      <c r="L65">
        <v>0</v>
      </c>
      <c r="M65">
        <v>0</v>
      </c>
      <c r="N65">
        <v>9</v>
      </c>
      <c r="O65">
        <v>0</v>
      </c>
      <c r="P65">
        <v>0</v>
      </c>
      <c r="Q65" t="s">
        <v>28</v>
      </c>
      <c r="R65" t="s">
        <v>66</v>
      </c>
      <c r="T65" t="s">
        <v>66</v>
      </c>
      <c r="U65" t="s">
        <v>53</v>
      </c>
      <c r="Z65" t="s">
        <v>28</v>
      </c>
      <c r="AA65" t="s">
        <v>28</v>
      </c>
      <c r="AB65" s="1">
        <f>IFERROR(IF($N65&gt;0,VLOOKUP($N65+$O65+$P65,'[1]BD-PDV-POS'!$A$1:$C$50,3,FALSE),0),0)</f>
        <v>188</v>
      </c>
      <c r="AC65" s="2" t="str">
        <f>IFERROR(IF($Q65="Conc. GW",'[1]BD-PDV-POS'!$H$3,"0"),"")</f>
        <v>0</v>
      </c>
      <c r="AD65" s="3">
        <f>IFERROR(IF(AB65=0,$O65*'[1]BD-PDV-POS'!$H$7,0),0)</f>
        <v>0</v>
      </c>
      <c r="AE65" s="3">
        <f>IFERROR(IF(AB65=0,$P65*'[1]BD-PDV-POS'!$K$3,0),0)</f>
        <v>0</v>
      </c>
      <c r="AF65" s="7">
        <f t="shared" si="0"/>
        <v>188</v>
      </c>
    </row>
    <row r="66" spans="1:32" s="12" customFormat="1" x14ac:dyDescent="0.25">
      <c r="A66" s="12" t="s">
        <v>35</v>
      </c>
      <c r="B66" s="12" t="s">
        <v>36</v>
      </c>
      <c r="C66" s="12" t="s">
        <v>60</v>
      </c>
      <c r="D66" s="12" t="s">
        <v>345</v>
      </c>
      <c r="E66" s="12" t="s">
        <v>346</v>
      </c>
      <c r="F66" s="12" t="s">
        <v>345</v>
      </c>
      <c r="G66" s="12" t="s">
        <v>347</v>
      </c>
      <c r="H66" s="12" t="s">
        <v>348</v>
      </c>
      <c r="I66" s="12" t="s">
        <v>27</v>
      </c>
      <c r="J66" s="12">
        <v>4962</v>
      </c>
      <c r="K66" s="12">
        <v>7</v>
      </c>
      <c r="L66" s="12">
        <v>53</v>
      </c>
      <c r="M66" s="12">
        <v>0</v>
      </c>
      <c r="N66" s="12">
        <v>3</v>
      </c>
      <c r="O66" s="12">
        <v>0</v>
      </c>
      <c r="P66" s="12">
        <v>0</v>
      </c>
      <c r="Q66" s="12" t="s">
        <v>28</v>
      </c>
      <c r="R66" s="12" t="s">
        <v>227</v>
      </c>
      <c r="S66" s="12" t="s">
        <v>34</v>
      </c>
      <c r="T66" s="12" t="s">
        <v>28</v>
      </c>
      <c r="U66" s="12" t="s">
        <v>59</v>
      </c>
      <c r="Z66" s="12" t="s">
        <v>28</v>
      </c>
      <c r="AA66" s="12" t="s">
        <v>28</v>
      </c>
      <c r="AB66" s="13">
        <v>0</v>
      </c>
      <c r="AC66" s="14">
        <v>0</v>
      </c>
      <c r="AD66" s="15">
        <v>0</v>
      </c>
      <c r="AE66" s="15">
        <v>0</v>
      </c>
      <c r="AF66" s="13">
        <v>0</v>
      </c>
    </row>
    <row r="67" spans="1:32" x14ac:dyDescent="0.25">
      <c r="A67" t="s">
        <v>35</v>
      </c>
      <c r="B67" t="s">
        <v>36</v>
      </c>
      <c r="C67" t="s">
        <v>60</v>
      </c>
      <c r="D67" t="s">
        <v>349</v>
      </c>
      <c r="E67" t="s">
        <v>350</v>
      </c>
      <c r="F67" t="s">
        <v>349</v>
      </c>
      <c r="G67" t="s">
        <v>351</v>
      </c>
      <c r="H67" t="s">
        <v>352</v>
      </c>
      <c r="I67" t="s">
        <v>27</v>
      </c>
      <c r="J67">
        <v>5663</v>
      </c>
      <c r="K67">
        <v>4</v>
      </c>
      <c r="L67">
        <v>0</v>
      </c>
      <c r="M67">
        <v>0</v>
      </c>
      <c r="N67">
        <v>3</v>
      </c>
      <c r="O67">
        <v>0</v>
      </c>
      <c r="P67">
        <v>0</v>
      </c>
      <c r="Q67" t="s">
        <v>28</v>
      </c>
      <c r="R67" t="s">
        <v>28</v>
      </c>
      <c r="T67" t="s">
        <v>28</v>
      </c>
      <c r="U67" t="s">
        <v>39</v>
      </c>
      <c r="Z67" t="s">
        <v>28</v>
      </c>
      <c r="AA67" t="s">
        <v>28</v>
      </c>
      <c r="AB67" s="1">
        <f>IFERROR(IF($N67&gt;0,VLOOKUP($N67+$O67+$P67,'[1]BD-PDV-POS'!$A$1:$C$50,3,FALSE),0),0)</f>
        <v>96</v>
      </c>
      <c r="AC67" s="2" t="str">
        <f>IFERROR(IF($Q67="Conc. GW",'[1]BD-PDV-POS'!$H$3,"0"),"")</f>
        <v>0</v>
      </c>
      <c r="AD67" s="3">
        <f>IFERROR(IF(AB67=0,$O67*'[1]BD-PDV-POS'!$H$7,0),0)</f>
        <v>0</v>
      </c>
      <c r="AE67" s="3">
        <f>IFERROR(IF(AB67=0,$P67*'[1]BD-PDV-POS'!$K$3,0),0)</f>
        <v>0</v>
      </c>
      <c r="AF67" s="7">
        <f t="shared" ref="AF67:AF76" si="1">SUM(AB67:AE67)</f>
        <v>96</v>
      </c>
    </row>
    <row r="68" spans="1:32" x14ac:dyDescent="0.25">
      <c r="A68" t="s">
        <v>35</v>
      </c>
      <c r="B68" t="s">
        <v>36</v>
      </c>
      <c r="C68" t="s">
        <v>60</v>
      </c>
      <c r="D68" t="s">
        <v>353</v>
      </c>
      <c r="E68" t="s">
        <v>354</v>
      </c>
      <c r="F68" t="s">
        <v>353</v>
      </c>
      <c r="G68" t="s">
        <v>355</v>
      </c>
      <c r="H68" t="s">
        <v>356</v>
      </c>
      <c r="I68" t="s">
        <v>27</v>
      </c>
      <c r="J68">
        <v>3887</v>
      </c>
      <c r="K68">
        <v>2</v>
      </c>
      <c r="L68">
        <v>0</v>
      </c>
      <c r="M68">
        <v>0</v>
      </c>
      <c r="N68">
        <v>2</v>
      </c>
      <c r="O68">
        <v>0</v>
      </c>
      <c r="P68">
        <v>0</v>
      </c>
      <c r="Q68" t="s">
        <v>28</v>
      </c>
      <c r="R68" t="s">
        <v>28</v>
      </c>
      <c r="T68" t="s">
        <v>28</v>
      </c>
      <c r="U68" t="s">
        <v>327</v>
      </c>
      <c r="Z68" t="s">
        <v>28</v>
      </c>
      <c r="AA68" t="s">
        <v>28</v>
      </c>
      <c r="AB68" s="1">
        <f>IFERROR(IF($N68&gt;0,VLOOKUP($N68+$O68+$P68,'[1]BD-PDV-POS'!$A$1:$C$50,3,FALSE),0),0)</f>
        <v>79</v>
      </c>
      <c r="AC68" s="2" t="str">
        <f>IFERROR(IF($Q68="Conc. GW",'[1]BD-PDV-POS'!$H$3,"0"),"")</f>
        <v>0</v>
      </c>
      <c r="AD68" s="3">
        <f>IFERROR(IF(AB68=0,$O68*'[1]BD-PDV-POS'!$H$7,0),0)</f>
        <v>0</v>
      </c>
      <c r="AE68" s="3">
        <f>IFERROR(IF(AB68=0,$P68*'[1]BD-PDV-POS'!$K$3,0),0)</f>
        <v>0</v>
      </c>
      <c r="AF68" s="7">
        <f t="shared" si="1"/>
        <v>79</v>
      </c>
    </row>
    <row r="69" spans="1:32" s="12" customFormat="1" x14ac:dyDescent="0.25">
      <c r="A69" s="12" t="s">
        <v>35</v>
      </c>
      <c r="B69" s="12" t="s">
        <v>36</v>
      </c>
      <c r="C69" s="12" t="s">
        <v>60</v>
      </c>
      <c r="D69" s="12" t="s">
        <v>357</v>
      </c>
      <c r="E69" s="12" t="s">
        <v>358</v>
      </c>
      <c r="F69" s="12" t="s">
        <v>357</v>
      </c>
      <c r="G69" s="12" t="s">
        <v>359</v>
      </c>
      <c r="H69" s="12" t="s">
        <v>360</v>
      </c>
      <c r="I69" s="12" t="s">
        <v>27</v>
      </c>
      <c r="J69" s="12">
        <v>2959</v>
      </c>
      <c r="K69" s="12">
        <v>6</v>
      </c>
      <c r="L69" s="12">
        <v>142</v>
      </c>
      <c r="M69" s="12">
        <v>0</v>
      </c>
      <c r="N69" s="12">
        <v>3</v>
      </c>
      <c r="O69" s="12">
        <v>0</v>
      </c>
      <c r="P69" s="12">
        <v>0</v>
      </c>
      <c r="Q69" s="12" t="s">
        <v>28</v>
      </c>
      <c r="R69" s="12" t="s">
        <v>361</v>
      </c>
      <c r="S69" s="12" t="s">
        <v>34</v>
      </c>
      <c r="T69" s="12" t="s">
        <v>28</v>
      </c>
      <c r="U69" s="12" t="s">
        <v>361</v>
      </c>
      <c r="Z69" s="12" t="s">
        <v>28</v>
      </c>
      <c r="AA69" s="12" t="s">
        <v>28</v>
      </c>
      <c r="AB69" s="13">
        <v>0</v>
      </c>
      <c r="AC69" s="14">
        <v>0</v>
      </c>
      <c r="AD69" s="15">
        <v>0</v>
      </c>
      <c r="AE69" s="15">
        <v>0</v>
      </c>
      <c r="AF69" s="13">
        <v>0</v>
      </c>
    </row>
    <row r="70" spans="1:32" s="12" customFormat="1" x14ac:dyDescent="0.25">
      <c r="A70" s="12" t="s">
        <v>35</v>
      </c>
      <c r="B70" s="12" t="s">
        <v>36</v>
      </c>
      <c r="C70" s="12" t="s">
        <v>60</v>
      </c>
      <c r="D70" s="12" t="s">
        <v>362</v>
      </c>
      <c r="E70" s="12" t="s">
        <v>363</v>
      </c>
      <c r="F70" s="12" t="s">
        <v>362</v>
      </c>
      <c r="G70" s="12" t="s">
        <v>364</v>
      </c>
      <c r="H70" s="12" t="s">
        <v>365</v>
      </c>
      <c r="I70" s="12" t="s">
        <v>27</v>
      </c>
      <c r="J70" s="12">
        <v>6153</v>
      </c>
      <c r="K70" s="12">
        <v>3</v>
      </c>
      <c r="L70" s="12">
        <v>0</v>
      </c>
      <c r="M70" s="12">
        <v>0</v>
      </c>
      <c r="N70" s="12">
        <v>5</v>
      </c>
      <c r="O70" s="12">
        <v>0</v>
      </c>
      <c r="P70" s="12">
        <v>0</v>
      </c>
      <c r="Q70" s="12" t="s">
        <v>28</v>
      </c>
      <c r="R70" s="12" t="s">
        <v>66</v>
      </c>
      <c r="S70" s="12" t="s">
        <v>34</v>
      </c>
      <c r="T70" s="12" t="s">
        <v>28</v>
      </c>
      <c r="U70" s="12" t="s">
        <v>366</v>
      </c>
      <c r="Z70" s="12" t="s">
        <v>28</v>
      </c>
      <c r="AA70" s="12" t="s">
        <v>28</v>
      </c>
      <c r="AB70" s="13">
        <v>0</v>
      </c>
      <c r="AC70" s="14">
        <v>0</v>
      </c>
      <c r="AD70" s="15">
        <v>0</v>
      </c>
      <c r="AE70" s="15">
        <v>0</v>
      </c>
      <c r="AF70" s="13">
        <v>0</v>
      </c>
    </row>
    <row r="71" spans="1:32" s="12" customFormat="1" x14ac:dyDescent="0.25">
      <c r="A71" s="12" t="s">
        <v>35</v>
      </c>
      <c r="B71" s="12" t="s">
        <v>36</v>
      </c>
      <c r="C71" s="12" t="s">
        <v>60</v>
      </c>
      <c r="D71" s="12" t="s">
        <v>362</v>
      </c>
      <c r="E71" s="12" t="s">
        <v>363</v>
      </c>
      <c r="F71" s="12" t="s">
        <v>367</v>
      </c>
      <c r="G71" s="12" t="s">
        <v>368</v>
      </c>
      <c r="H71" s="12" t="s">
        <v>369</v>
      </c>
      <c r="I71" s="12" t="s">
        <v>27</v>
      </c>
      <c r="J71" s="12">
        <v>2384</v>
      </c>
      <c r="K71" s="12">
        <v>2</v>
      </c>
      <c r="L71" s="12">
        <v>0</v>
      </c>
      <c r="M71" s="12">
        <v>0</v>
      </c>
      <c r="N71" s="12">
        <v>2</v>
      </c>
      <c r="O71" s="12">
        <v>0</v>
      </c>
      <c r="P71" s="12">
        <v>0</v>
      </c>
      <c r="Q71" s="12" t="s">
        <v>28</v>
      </c>
      <c r="R71" s="12" t="s">
        <v>66</v>
      </c>
      <c r="S71" s="12" t="s">
        <v>34</v>
      </c>
      <c r="T71" s="12" t="s">
        <v>28</v>
      </c>
      <c r="U71" s="12" t="s">
        <v>366</v>
      </c>
      <c r="Z71" s="12" t="s">
        <v>28</v>
      </c>
      <c r="AA71" s="12" t="s">
        <v>28</v>
      </c>
      <c r="AB71" s="13">
        <v>0</v>
      </c>
      <c r="AC71" s="14">
        <v>0</v>
      </c>
      <c r="AD71" s="15">
        <v>0</v>
      </c>
      <c r="AE71" s="15">
        <v>0</v>
      </c>
      <c r="AF71" s="13">
        <v>0</v>
      </c>
    </row>
    <row r="72" spans="1:32" x14ac:dyDescent="0.25">
      <c r="A72" t="s">
        <v>35</v>
      </c>
      <c r="B72" t="s">
        <v>36</v>
      </c>
      <c r="C72" t="s">
        <v>60</v>
      </c>
      <c r="D72" t="s">
        <v>370</v>
      </c>
      <c r="E72" t="s">
        <v>371</v>
      </c>
      <c r="F72" t="s">
        <v>370</v>
      </c>
      <c r="G72" t="s">
        <v>372</v>
      </c>
      <c r="H72" t="s">
        <v>373</v>
      </c>
      <c r="I72" t="s">
        <v>27</v>
      </c>
      <c r="J72">
        <v>5585</v>
      </c>
      <c r="K72">
        <v>5</v>
      </c>
      <c r="L72">
        <v>0</v>
      </c>
      <c r="M72">
        <v>0</v>
      </c>
      <c r="N72">
        <v>3</v>
      </c>
      <c r="O72">
        <v>0</v>
      </c>
      <c r="P72">
        <v>0</v>
      </c>
      <c r="Q72" t="s">
        <v>28</v>
      </c>
      <c r="R72" t="s">
        <v>28</v>
      </c>
      <c r="T72" t="s">
        <v>28</v>
      </c>
      <c r="U72" t="s">
        <v>42</v>
      </c>
      <c r="Z72" t="s">
        <v>28</v>
      </c>
      <c r="AA72" t="s">
        <v>28</v>
      </c>
      <c r="AB72" s="1">
        <f>IFERROR(IF($N72&gt;0,VLOOKUP($N72+$O72+$P72,'[1]BD-PDV-POS'!$A$1:$C$50,3,FALSE),0),0)</f>
        <v>96</v>
      </c>
      <c r="AC72" s="2" t="str">
        <f>IFERROR(IF($Q72="Conc. GW",'[1]BD-PDV-POS'!$H$3,"0"),"")</f>
        <v>0</v>
      </c>
      <c r="AD72" s="3">
        <f>IFERROR(IF(AB72=0,$O72*'[1]BD-PDV-POS'!$H$7,0),0)</f>
        <v>0</v>
      </c>
      <c r="AE72" s="3">
        <f>IFERROR(IF(AB72=0,$P72*'[1]BD-PDV-POS'!$K$3,0),0)</f>
        <v>0</v>
      </c>
      <c r="AF72" s="7">
        <f t="shared" si="1"/>
        <v>96</v>
      </c>
    </row>
    <row r="73" spans="1:32" x14ac:dyDescent="0.25">
      <c r="A73" t="s">
        <v>35</v>
      </c>
      <c r="B73" t="s">
        <v>36</v>
      </c>
      <c r="C73" t="s">
        <v>60</v>
      </c>
      <c r="D73" t="s">
        <v>374</v>
      </c>
      <c r="E73" t="s">
        <v>375</v>
      </c>
      <c r="F73" t="s">
        <v>374</v>
      </c>
      <c r="G73" t="s">
        <v>376</v>
      </c>
      <c r="H73" t="s">
        <v>377</v>
      </c>
      <c r="I73" t="s">
        <v>27</v>
      </c>
      <c r="J73">
        <v>7871</v>
      </c>
      <c r="K73">
        <v>6</v>
      </c>
      <c r="L73">
        <v>0</v>
      </c>
      <c r="M73">
        <v>0</v>
      </c>
      <c r="N73">
        <v>4</v>
      </c>
      <c r="O73">
        <v>0</v>
      </c>
      <c r="P73">
        <v>0</v>
      </c>
      <c r="Q73" t="s">
        <v>28</v>
      </c>
      <c r="R73" t="s">
        <v>378</v>
      </c>
      <c r="T73" t="s">
        <v>378</v>
      </c>
      <c r="U73" t="s">
        <v>379</v>
      </c>
      <c r="Z73" t="s">
        <v>28</v>
      </c>
      <c r="AA73" t="s">
        <v>28</v>
      </c>
      <c r="AB73" s="1">
        <f>IFERROR(IF($N73&gt;0,VLOOKUP($N73+$O73+$P73,'[1]BD-PDV-POS'!$A$1:$C$50,3,FALSE),0),0)</f>
        <v>113</v>
      </c>
      <c r="AC73" s="2" t="str">
        <f>IFERROR(IF($Q73="Conc. GW",'[1]BD-PDV-POS'!$H$3,"0"),"")</f>
        <v>0</v>
      </c>
      <c r="AD73" s="3">
        <f>IFERROR(IF(AB73=0,$O73*'[1]BD-PDV-POS'!$H$7,0),0)</f>
        <v>0</v>
      </c>
      <c r="AE73" s="3">
        <f>IFERROR(IF(AB73=0,$P73*'[1]BD-PDV-POS'!$K$3,0),0)</f>
        <v>0</v>
      </c>
      <c r="AF73" s="7">
        <f t="shared" si="1"/>
        <v>113</v>
      </c>
    </row>
    <row r="74" spans="1:32" x14ac:dyDescent="0.25">
      <c r="A74" t="s">
        <v>35</v>
      </c>
      <c r="B74" t="s">
        <v>36</v>
      </c>
      <c r="C74" t="s">
        <v>60</v>
      </c>
      <c r="D74" t="s">
        <v>374</v>
      </c>
      <c r="E74" t="s">
        <v>375</v>
      </c>
      <c r="F74" t="s">
        <v>380</v>
      </c>
      <c r="G74" t="s">
        <v>381</v>
      </c>
      <c r="H74" t="s">
        <v>382</v>
      </c>
      <c r="I74" t="s">
        <v>27</v>
      </c>
      <c r="J74">
        <v>6189</v>
      </c>
      <c r="K74">
        <v>5</v>
      </c>
      <c r="L74">
        <v>0</v>
      </c>
      <c r="M74">
        <v>0</v>
      </c>
      <c r="N74">
        <v>4</v>
      </c>
      <c r="O74">
        <v>0</v>
      </c>
      <c r="P74">
        <v>0</v>
      </c>
      <c r="Q74" t="s">
        <v>28</v>
      </c>
      <c r="R74" t="s">
        <v>378</v>
      </c>
      <c r="T74" t="s">
        <v>378</v>
      </c>
      <c r="U74" t="s">
        <v>378</v>
      </c>
      <c r="Z74" t="s">
        <v>28</v>
      </c>
      <c r="AA74" t="s">
        <v>28</v>
      </c>
      <c r="AB74" s="1">
        <f>IFERROR(IF($N74&gt;0,VLOOKUP($N74+$O74+$P74,'[1]BD-PDV-POS'!$A$1:$C$50,3,FALSE),0),0)</f>
        <v>113</v>
      </c>
      <c r="AC74" s="2" t="str">
        <f>IFERROR(IF($Q74="Conc. GW",'[1]BD-PDV-POS'!$H$3,"0"),"")</f>
        <v>0</v>
      </c>
      <c r="AD74" s="3">
        <f>IFERROR(IF(AB74=0,$O74*'[1]BD-PDV-POS'!$H$7,0),0)</f>
        <v>0</v>
      </c>
      <c r="AE74" s="3">
        <f>IFERROR(IF(AB74=0,$P74*'[1]BD-PDV-POS'!$K$3,0),0)</f>
        <v>0</v>
      </c>
      <c r="AF74" s="7">
        <f t="shared" si="1"/>
        <v>113</v>
      </c>
    </row>
    <row r="75" spans="1:32" x14ac:dyDescent="0.25">
      <c r="A75" t="s">
        <v>35</v>
      </c>
      <c r="B75" t="s">
        <v>36</v>
      </c>
      <c r="C75" t="s">
        <v>60</v>
      </c>
      <c r="D75" t="s">
        <v>383</v>
      </c>
      <c r="E75" t="s">
        <v>384</v>
      </c>
      <c r="F75" t="s">
        <v>385</v>
      </c>
      <c r="G75" t="s">
        <v>386</v>
      </c>
      <c r="H75" t="s">
        <v>387</v>
      </c>
      <c r="I75" t="s">
        <v>27</v>
      </c>
      <c r="J75">
        <v>15856</v>
      </c>
      <c r="K75">
        <v>6</v>
      </c>
      <c r="L75">
        <v>0</v>
      </c>
      <c r="M75">
        <v>0</v>
      </c>
      <c r="N75">
        <v>7</v>
      </c>
      <c r="O75">
        <v>0</v>
      </c>
      <c r="P75">
        <v>0</v>
      </c>
      <c r="Q75" t="s">
        <v>28</v>
      </c>
      <c r="R75" t="s">
        <v>388</v>
      </c>
      <c r="T75" t="s">
        <v>388</v>
      </c>
      <c r="U75" t="s">
        <v>43</v>
      </c>
      <c r="X75" t="s">
        <v>34</v>
      </c>
      <c r="Z75" t="s">
        <v>28</v>
      </c>
      <c r="AA75" t="s">
        <v>28</v>
      </c>
      <c r="AB75" s="1">
        <f>IFERROR(IF($N75&gt;0,VLOOKUP($N75+$O75+$P75,'[1]BD-PDV-POS'!$A$1:$C$50,3,FALSE),0),0)</f>
        <v>158</v>
      </c>
      <c r="AC75" s="2" t="str">
        <f>IFERROR(IF($Q75="Conc. GW",'[1]BD-PDV-POS'!$H$3,"0"),"")</f>
        <v>0</v>
      </c>
      <c r="AD75" s="3">
        <f>IFERROR(IF(AB75=0,$O75*'[1]BD-PDV-POS'!$H$7,0),0)</f>
        <v>0</v>
      </c>
      <c r="AE75" s="3">
        <f>IFERROR(IF(AB75=0,$P75*'[1]BD-PDV-POS'!$K$3,0),0)</f>
        <v>0</v>
      </c>
      <c r="AF75" s="7">
        <f t="shared" si="1"/>
        <v>158</v>
      </c>
    </row>
    <row r="76" spans="1:32" x14ac:dyDescent="0.25">
      <c r="A76" t="s">
        <v>35</v>
      </c>
      <c r="B76" t="s">
        <v>36</v>
      </c>
      <c r="C76" t="s">
        <v>60</v>
      </c>
      <c r="D76" t="s">
        <v>383</v>
      </c>
      <c r="E76" t="s">
        <v>384</v>
      </c>
      <c r="F76" t="s">
        <v>389</v>
      </c>
      <c r="G76" t="s">
        <v>390</v>
      </c>
      <c r="H76" t="s">
        <v>391</v>
      </c>
      <c r="I76" t="s">
        <v>27</v>
      </c>
      <c r="J76">
        <v>5891</v>
      </c>
      <c r="K76">
        <v>6</v>
      </c>
      <c r="L76">
        <v>0</v>
      </c>
      <c r="M76">
        <v>0</v>
      </c>
      <c r="N76">
        <v>4</v>
      </c>
      <c r="O76">
        <v>0</v>
      </c>
      <c r="P76">
        <v>0</v>
      </c>
      <c r="Q76" t="s">
        <v>28</v>
      </c>
      <c r="R76" t="s">
        <v>46</v>
      </c>
      <c r="T76" t="s">
        <v>193</v>
      </c>
      <c r="U76" t="s">
        <v>46</v>
      </c>
      <c r="Z76" t="s">
        <v>28</v>
      </c>
      <c r="AA76" t="s">
        <v>28</v>
      </c>
      <c r="AB76" s="1">
        <f>IFERROR(IF($N76&gt;0,VLOOKUP($N76+$O76+$P76,'[1]BD-PDV-POS'!$A$1:$C$50,3,FALSE),0),0)</f>
        <v>113</v>
      </c>
      <c r="AC76" s="2" t="str">
        <f>IFERROR(IF($Q76="Conc. GW",'[1]BD-PDV-POS'!$H$3,"0"),"")</f>
        <v>0</v>
      </c>
      <c r="AD76" s="3">
        <f>IFERROR(IF(AB76=0,$O76*'[1]BD-PDV-POS'!$H$7,0),0)</f>
        <v>0</v>
      </c>
      <c r="AE76" s="3">
        <f>IFERROR(IF(AB76=0,$P76*'[1]BD-PDV-POS'!$K$3,0),0)</f>
        <v>0</v>
      </c>
      <c r="AF76" s="7">
        <f t="shared" si="1"/>
        <v>113</v>
      </c>
    </row>
    <row r="77" spans="1:32" s="9" customFormat="1" ht="16.5" x14ac:dyDescent="0.35">
      <c r="AB77" s="8"/>
      <c r="AC77" s="10"/>
      <c r="AD77" s="11"/>
      <c r="AE77" s="11"/>
      <c r="AF77" s="17">
        <f>SUM(AF2:AF76)</f>
        <v>5673</v>
      </c>
    </row>
    <row r="78" spans="1:32" s="9" customFormat="1" x14ac:dyDescent="0.25">
      <c r="AB78" s="8"/>
      <c r="AC78" s="10"/>
      <c r="AD78" s="11"/>
      <c r="AE78" s="11"/>
      <c r="AF78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014235FB-3E41-4A5B-8FE4-451F519D1F49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José da Silva</dc:creator>
  <cp:lastModifiedBy>Fabiana</cp:lastModifiedBy>
  <dcterms:created xsi:type="dcterms:W3CDTF">2021-09-09T15:04:24Z</dcterms:created>
  <dcterms:modified xsi:type="dcterms:W3CDTF">2022-01-24T19:32:55Z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c18788fe-ca84-4ccf-bf11-4f7699216698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wPhLrpugfTZp55smLsMLbcec93gWoz/i</vt:lpwstr>
  </property>
  <property fmtid="{D5CDD505-2E9C-101B-9397-08002B2CF9AE}" pid="5" name="bjClsUserRVM">
    <vt:lpwstr>[]</vt:lpwstr>
  </property>
</Properties>
</file>