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9680" windowHeight="12420" tabRatio="632" activeTab="5"/>
  </bookViews>
  <sheets>
    <sheet name="Hands" sheetId="7" r:id="rId1"/>
    <sheet name="BAL 1st" sheetId="6" r:id="rId2"/>
    <sheet name="11-12 BAL" sheetId="1" r:id="rId3"/>
    <sheet name="W2 1st" sheetId="2" r:id="rId4"/>
    <sheet name="Preempt" sheetId="5" r:id="rId5"/>
    <sheet name="Contested" sheetId="8" r:id="rId6"/>
    <sheet name="Sheet1" sheetId="9" r:id="rId7"/>
    <sheet name="Sheet2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5" l="1"/>
  <c r="E30" i="5"/>
  <c r="E31" i="5"/>
  <c r="E32" i="5"/>
  <c r="E33" i="5"/>
  <c r="E34" i="5"/>
  <c r="E28" i="5"/>
  <c r="C29" i="5"/>
  <c r="C30" i="5"/>
  <c r="C31" i="5"/>
  <c r="C32" i="5"/>
  <c r="C33" i="5"/>
  <c r="C34" i="5"/>
  <c r="C35" i="5"/>
  <c r="D29" i="5"/>
  <c r="D30" i="5"/>
  <c r="D31" i="5"/>
  <c r="D32" i="5"/>
  <c r="D33" i="5"/>
  <c r="D34" i="5"/>
  <c r="F35" i="5"/>
  <c r="F34" i="5"/>
  <c r="F33" i="5"/>
  <c r="F32" i="5"/>
  <c r="F31" i="5"/>
  <c r="F30" i="5"/>
  <c r="F29" i="5"/>
  <c r="F28" i="5"/>
  <c r="C28" i="5"/>
  <c r="D28" i="5"/>
  <c r="C26" i="5"/>
  <c r="B26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D2" i="5"/>
  <c r="C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" i="5"/>
  <c r="G26" i="5"/>
  <c r="H26" i="5"/>
  <c r="I26" i="5"/>
  <c r="J26" i="5"/>
  <c r="K26" i="5"/>
  <c r="E26" i="5"/>
  <c r="F26" i="5"/>
  <c r="L26" i="5"/>
  <c r="G28" i="5"/>
  <c r="H28" i="5"/>
  <c r="I28" i="5"/>
  <c r="J28" i="5"/>
  <c r="K28" i="5"/>
  <c r="L28" i="5"/>
  <c r="G29" i="5"/>
  <c r="H29" i="5"/>
  <c r="I29" i="5"/>
  <c r="J29" i="5"/>
  <c r="K29" i="5"/>
  <c r="L29" i="5"/>
  <c r="G30" i="5"/>
  <c r="H30" i="5"/>
  <c r="I30" i="5"/>
  <c r="J30" i="5"/>
  <c r="K30" i="5"/>
  <c r="L30" i="5"/>
  <c r="G31" i="5"/>
  <c r="H31" i="5"/>
  <c r="I31" i="5"/>
  <c r="J31" i="5"/>
  <c r="K31" i="5"/>
  <c r="L31" i="5"/>
  <c r="G32" i="5"/>
  <c r="H32" i="5"/>
  <c r="I32" i="5"/>
  <c r="J32" i="5"/>
  <c r="K32" i="5"/>
  <c r="L32" i="5"/>
  <c r="G33" i="5"/>
  <c r="H33" i="5"/>
  <c r="I33" i="5"/>
  <c r="J33" i="5"/>
  <c r="K33" i="5"/>
  <c r="L33" i="5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G35" i="2"/>
  <c r="C26" i="6"/>
  <c r="B26" i="6"/>
  <c r="I26" i="8"/>
  <c r="I2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26" i="8"/>
  <c r="D26" i="8"/>
  <c r="B26" i="8"/>
  <c r="D26" i="5"/>
  <c r="H34" i="5"/>
  <c r="H35" i="5"/>
  <c r="I34" i="5"/>
  <c r="I35" i="5"/>
  <c r="J34" i="5"/>
  <c r="J35" i="5"/>
  <c r="K34" i="5"/>
  <c r="K35" i="5"/>
  <c r="L34" i="5"/>
  <c r="L35" i="5"/>
  <c r="C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B26" i="1"/>
  <c r="E38" i="6"/>
  <c r="E37" i="6"/>
  <c r="D37" i="6"/>
  <c r="D38" i="6"/>
  <c r="C38" i="6"/>
  <c r="C37" i="6"/>
  <c r="D26" i="6"/>
  <c r="E8" i="7"/>
  <c r="C8" i="7"/>
  <c r="K7" i="7"/>
  <c r="I7" i="7"/>
  <c r="G7" i="7"/>
  <c r="E7" i="7"/>
  <c r="C7" i="7"/>
  <c r="B7" i="7"/>
  <c r="I6" i="7"/>
  <c r="G6" i="7"/>
  <c r="C6" i="7"/>
  <c r="I5" i="7"/>
  <c r="E5" i="7"/>
  <c r="C5" i="7"/>
  <c r="K4" i="7"/>
  <c r="I4" i="7"/>
  <c r="G4" i="7"/>
  <c r="F4" i="7"/>
  <c r="E4" i="7"/>
  <c r="I3" i="7"/>
  <c r="D3" i="7"/>
  <c r="K2" i="7"/>
  <c r="I2" i="7"/>
  <c r="G2" i="7"/>
  <c r="E29" i="6"/>
  <c r="E30" i="6"/>
  <c r="E31" i="6"/>
  <c r="E32" i="6"/>
  <c r="E33" i="6"/>
  <c r="E34" i="6"/>
  <c r="E28" i="6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C29" i="8"/>
  <c r="B29" i="8"/>
  <c r="D29" i="8"/>
  <c r="E29" i="8"/>
  <c r="C30" i="8"/>
  <c r="B30" i="8"/>
  <c r="D30" i="8"/>
  <c r="E30" i="8"/>
  <c r="C31" i="8"/>
  <c r="B31" i="8"/>
  <c r="D31" i="8"/>
  <c r="E31" i="8"/>
  <c r="C32" i="8"/>
  <c r="B32" i="8"/>
  <c r="D32" i="8"/>
  <c r="E32" i="8"/>
  <c r="C33" i="8"/>
  <c r="B33" i="8"/>
  <c r="D33" i="8"/>
  <c r="E33" i="8"/>
  <c r="C34" i="8"/>
  <c r="B34" i="8"/>
  <c r="D34" i="8"/>
  <c r="E34" i="8"/>
  <c r="C28" i="8"/>
  <c r="B28" i="8"/>
  <c r="D28" i="8"/>
  <c r="E28" i="8"/>
  <c r="C35" i="8"/>
  <c r="D35" i="8"/>
  <c r="B35" i="8"/>
  <c r="G34" i="5"/>
  <c r="G35" i="5"/>
  <c r="B28" i="5"/>
  <c r="B29" i="5"/>
  <c r="B30" i="5"/>
  <c r="B31" i="5"/>
  <c r="B32" i="5"/>
  <c r="B33" i="5"/>
  <c r="B34" i="5"/>
  <c r="B35" i="5"/>
  <c r="H28" i="2"/>
  <c r="H29" i="2"/>
  <c r="H30" i="2"/>
  <c r="H31" i="2"/>
  <c r="H32" i="2"/>
  <c r="H33" i="2"/>
  <c r="H34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28" i="2"/>
  <c r="J28" i="2"/>
  <c r="K28" i="2"/>
  <c r="L28" i="2"/>
  <c r="M28" i="2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28" i="6"/>
  <c r="B35" i="6"/>
  <c r="C28" i="6"/>
  <c r="C35" i="6"/>
  <c r="D35" i="6"/>
  <c r="D2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L2" i="7"/>
  <c r="L3" i="7"/>
  <c r="L4" i="7"/>
  <c r="L5" i="7"/>
  <c r="L6" i="7"/>
  <c r="L7" i="7"/>
  <c r="L8" i="7"/>
  <c r="L9" i="7"/>
  <c r="B32" i="1"/>
  <c r="C32" i="1"/>
  <c r="D32" i="1"/>
  <c r="B33" i="1"/>
  <c r="C33" i="1"/>
  <c r="D33" i="1"/>
  <c r="B34" i="1"/>
  <c r="C34" i="1"/>
  <c r="D34" i="1"/>
  <c r="B28" i="1"/>
  <c r="C28" i="1"/>
  <c r="D28" i="1"/>
  <c r="B29" i="1"/>
  <c r="C29" i="1"/>
  <c r="D29" i="1"/>
  <c r="B30" i="1"/>
  <c r="C30" i="1"/>
  <c r="D30" i="1"/>
  <c r="B31" i="1"/>
  <c r="C31" i="1"/>
  <c r="D31" i="1"/>
  <c r="D35" i="1"/>
  <c r="C35" i="1"/>
  <c r="C35" i="2"/>
  <c r="D35" i="2"/>
  <c r="E35" i="2"/>
  <c r="F35" i="2"/>
  <c r="B35" i="2"/>
  <c r="E29" i="1"/>
  <c r="E30" i="1"/>
  <c r="E31" i="1"/>
  <c r="E32" i="1"/>
  <c r="E33" i="1"/>
  <c r="E34" i="1"/>
  <c r="E28" i="1"/>
  <c r="B35" i="1"/>
</calcChain>
</file>

<file path=xl/sharedStrings.xml><?xml version="1.0" encoding="utf-8"?>
<sst xmlns="http://schemas.openxmlformats.org/spreadsheetml/2006/main" count="100" uniqueCount="30">
  <si>
    <t>Total</t>
  </si>
  <si>
    <t>Year</t>
  </si>
  <si>
    <t>50-59</t>
  </si>
  <si>
    <t>60-69</t>
  </si>
  <si>
    <t>70-79</t>
  </si>
  <si>
    <t>80-89</t>
  </si>
  <si>
    <t>90-99</t>
  </si>
  <si>
    <t>00-09</t>
  </si>
  <si>
    <t>10-13</t>
  </si>
  <si>
    <t>3 level</t>
  </si>
  <si>
    <t>2 level</t>
  </si>
  <si>
    <t>4 level</t>
  </si>
  <si>
    <t>Decade/Year</t>
  </si>
  <si>
    <t>Count</t>
  </si>
  <si>
    <t>Frequency</t>
  </si>
  <si>
    <t>Percent</t>
  </si>
  <si>
    <t>Valid Percent</t>
  </si>
  <si>
    <t>Cumulative Percent</t>
  </si>
  <si>
    <t>Valid</t>
  </si>
  <si>
    <t>Year * opening_11_12_bal_2 Crosstabulation</t>
  </si>
  <si>
    <t>opening_11_12_bal_2</t>
  </si>
  <si>
    <t>Year * preempt Crosstabulation</t>
  </si>
  <si>
    <t>preempt</t>
  </si>
  <si>
    <t>Preempt %</t>
  </si>
  <si>
    <t>L</t>
  </si>
  <si>
    <t>T</t>
  </si>
  <si>
    <t>For copying into Latex: values</t>
  </si>
  <si>
    <t>Year * contested_auction Crosstabulation</t>
  </si>
  <si>
    <t>contested_auction</t>
  </si>
  <si>
    <t>Preempt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</si>
</sst>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14" fontId="0" fillId="0" borderId="0" xfId="0" applyNumberFormat="1"/>
    <xf numFmtId="0" fontId="4" fillId="0" borderId="0" xfId="0" applyFont="1"/>
    <xf numFmtId="1" fontId="0" fillId="0" borderId="0" xfId="0" applyNumberForma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'W2 1st'!$B$37</c:f>
              <c:strCache>
                <c:ptCount val="1"/>
                <c:pt idx="0">
                  <c:v>2 level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1st'!$B$38:$B$44</c:f>
              <c:numCache>
                <c:formatCode>0.00</c:formatCode>
                <c:ptCount val="7"/>
                <c:pt idx="0">
                  <c:v>0.0961538461538461</c:v>
                </c:pt>
                <c:pt idx="1">
                  <c:v>0.0735294117647059</c:v>
                </c:pt>
                <c:pt idx="2">
                  <c:v>0.1</c:v>
                </c:pt>
                <c:pt idx="3">
                  <c:v>0.16</c:v>
                </c:pt>
                <c:pt idx="4">
                  <c:v>0.186274509803922</c:v>
                </c:pt>
                <c:pt idx="5">
                  <c:v>0.289137380191693</c:v>
                </c:pt>
                <c:pt idx="6">
                  <c:v>0.258785942492013</c:v>
                </c:pt>
              </c:numCache>
            </c:numRef>
          </c:val>
        </c:ser>
        <c:ser>
          <c:idx val="1"/>
          <c:order val="1"/>
          <c:tx>
            <c:strRef>
              <c:f>'W2 1st'!$C$37</c:f>
              <c:strCache>
                <c:ptCount val="1"/>
                <c:pt idx="0">
                  <c:v>3 level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1st'!$C$38:$C$44</c:f>
              <c:numCache>
                <c:formatCode>0.00</c:formatCode>
                <c:ptCount val="7"/>
                <c:pt idx="0">
                  <c:v>0.0288461538461538</c:v>
                </c:pt>
                <c:pt idx="1">
                  <c:v>0.0588235294117647</c:v>
                </c:pt>
                <c:pt idx="2">
                  <c:v>0.0375</c:v>
                </c:pt>
                <c:pt idx="3">
                  <c:v>0.08</c:v>
                </c:pt>
                <c:pt idx="4">
                  <c:v>0.088235294117647</c:v>
                </c:pt>
                <c:pt idx="5">
                  <c:v>0.0527156549520767</c:v>
                </c:pt>
                <c:pt idx="6">
                  <c:v>0.0990415335463258</c:v>
                </c:pt>
              </c:numCache>
            </c:numRef>
          </c:val>
        </c:ser>
        <c:ser>
          <c:idx val="2"/>
          <c:order val="2"/>
          <c:tx>
            <c:strRef>
              <c:f>'W2 1st'!$D$37</c:f>
              <c:strCache>
                <c:ptCount val="1"/>
                <c:pt idx="0">
                  <c:v>4 level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1st'!$D$38:$D$44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0.00980392156862745</c:v>
                </c:pt>
                <c:pt idx="5">
                  <c:v>0.00638977635782747</c:v>
                </c:pt>
                <c:pt idx="6">
                  <c:v>0.0223642172523962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578072"/>
        <c:axId val="-2118564808"/>
      </c:barChart>
      <c:catAx>
        <c:axId val="-21185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564808"/>
        <c:crosses val="autoZero"/>
        <c:auto val="1"/>
        <c:lblAlgn val="ctr"/>
        <c:lblOffset val="100"/>
        <c:noMultiLvlLbl val="0"/>
      </c:catAx>
      <c:valAx>
        <c:axId val="-211856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857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169337</xdr:colOff>
      <xdr:row>45</xdr:row>
      <xdr:rowOff>50803</xdr:rowOff>
    </xdr:from>
    <xdr:to>
      <xdr:col>14</xdr:col>
      <xdr:colOff>3</xdr:colOff>
      <xdr:row>59</xdr:row>
      <xdr:rowOff>67736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4" workbookViewId="0">
      <selection activeCell="H11" sqref="H11"/>
    </sheetView>
  </sheetViews>
  <sheetFormatPr baseColWidth="10" defaultRowHeight="15" x14ac:dyDescent="0"/>
  <sheetData>
    <row r="1" spans="1:1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>
      <c r="A2">
        <v>5</v>
      </c>
      <c r="G2">
        <f>C13</f>
        <v>448</v>
      </c>
      <c r="I2">
        <f>C14</f>
        <v>447</v>
      </c>
      <c r="K2">
        <f>C15</f>
        <v>312</v>
      </c>
      <c r="L2">
        <f>SUM(B2:K2)</f>
        <v>1207</v>
      </c>
    </row>
    <row r="3" spans="1:12">
      <c r="A3">
        <v>6</v>
      </c>
      <c r="D3">
        <f>C16</f>
        <v>576</v>
      </c>
      <c r="I3">
        <f>C17</f>
        <v>256</v>
      </c>
      <c r="L3">
        <f t="shared" ref="L3:L8" si="0">SUM(B3:K3)</f>
        <v>832</v>
      </c>
    </row>
    <row r="4" spans="1:12">
      <c r="A4">
        <v>7</v>
      </c>
      <c r="E4">
        <f>C18</f>
        <v>256</v>
      </c>
      <c r="F4">
        <f>C19</f>
        <v>192</v>
      </c>
      <c r="G4">
        <f>C20</f>
        <v>191</v>
      </c>
      <c r="I4">
        <f>C21</f>
        <v>192</v>
      </c>
      <c r="K4">
        <f>C22</f>
        <v>192</v>
      </c>
      <c r="L4">
        <f t="shared" si="0"/>
        <v>1023</v>
      </c>
    </row>
    <row r="5" spans="1:12">
      <c r="A5">
        <v>8</v>
      </c>
      <c r="C5">
        <f>C23</f>
        <v>192</v>
      </c>
      <c r="E5">
        <f>C24</f>
        <v>352</v>
      </c>
      <c r="I5">
        <f>C25</f>
        <v>350</v>
      </c>
      <c r="L5">
        <f t="shared" si="0"/>
        <v>894</v>
      </c>
    </row>
    <row r="6" spans="1:12">
      <c r="A6">
        <v>9</v>
      </c>
      <c r="C6">
        <f>C26</f>
        <v>135</v>
      </c>
      <c r="G6">
        <f>C27</f>
        <v>313</v>
      </c>
      <c r="I6">
        <f>C28</f>
        <v>1209</v>
      </c>
      <c r="L6">
        <f t="shared" si="0"/>
        <v>1657</v>
      </c>
    </row>
    <row r="7" spans="1:12">
      <c r="A7">
        <v>0</v>
      </c>
      <c r="B7">
        <f>C29</f>
        <v>702</v>
      </c>
      <c r="C7">
        <f>C30</f>
        <v>297</v>
      </c>
      <c r="E7">
        <f>C31</f>
        <v>1470</v>
      </c>
      <c r="G7">
        <f>C32</f>
        <v>1968</v>
      </c>
      <c r="I7">
        <f>C33</f>
        <v>1526</v>
      </c>
      <c r="K7">
        <f>C34</f>
        <v>3109</v>
      </c>
      <c r="L7">
        <f t="shared" si="0"/>
        <v>9072</v>
      </c>
    </row>
    <row r="8" spans="1:12">
      <c r="A8">
        <v>1</v>
      </c>
      <c r="C8">
        <f>C35</f>
        <v>3293</v>
      </c>
      <c r="E8">
        <f>C36</f>
        <v>1245</v>
      </c>
      <c r="L8">
        <f t="shared" si="0"/>
        <v>4538</v>
      </c>
    </row>
    <row r="9" spans="1:12">
      <c r="L9">
        <f>SUM(L2:L8)</f>
        <v>19223</v>
      </c>
    </row>
    <row r="11" spans="1:12">
      <c r="A11" t="s">
        <v>1</v>
      </c>
    </row>
    <row r="12" spans="1:12">
      <c r="C12" t="s">
        <v>14</v>
      </c>
      <c r="D12" t="s">
        <v>15</v>
      </c>
      <c r="E12" t="s">
        <v>16</v>
      </c>
      <c r="F12" t="s">
        <v>17</v>
      </c>
    </row>
    <row r="13" spans="1:12">
      <c r="A13" t="s">
        <v>18</v>
      </c>
      <c r="B13">
        <v>1955</v>
      </c>
      <c r="C13">
        <v>448</v>
      </c>
      <c r="D13">
        <v>2.2999999999999998</v>
      </c>
      <c r="E13">
        <v>2.2999999999999998</v>
      </c>
      <c r="F13">
        <v>2.2999999999999998</v>
      </c>
    </row>
    <row r="14" spans="1:12">
      <c r="B14">
        <v>1957</v>
      </c>
      <c r="C14">
        <v>447</v>
      </c>
      <c r="D14">
        <v>2.2999999999999998</v>
      </c>
      <c r="E14">
        <v>2.2999999999999998</v>
      </c>
      <c r="F14">
        <v>4.7</v>
      </c>
    </row>
    <row r="15" spans="1:12">
      <c r="B15">
        <v>1959</v>
      </c>
      <c r="C15">
        <v>312</v>
      </c>
      <c r="D15">
        <v>1.6</v>
      </c>
      <c r="E15">
        <v>1.6</v>
      </c>
      <c r="F15">
        <v>6.3</v>
      </c>
      <c r="G15" s="6">
        <v>41747</v>
      </c>
    </row>
    <row r="16" spans="1:12">
      <c r="B16">
        <v>1962</v>
      </c>
      <c r="C16">
        <v>576</v>
      </c>
      <c r="D16">
        <v>3</v>
      </c>
      <c r="E16">
        <v>3</v>
      </c>
      <c r="F16">
        <v>9.3000000000000007</v>
      </c>
    </row>
    <row r="17" spans="2:6">
      <c r="B17">
        <v>1967</v>
      </c>
      <c r="C17">
        <v>256</v>
      </c>
      <c r="D17">
        <v>1.3</v>
      </c>
      <c r="E17">
        <v>1.3</v>
      </c>
      <c r="F17">
        <v>10.6</v>
      </c>
    </row>
    <row r="18" spans="2:6">
      <c r="B18">
        <v>1973</v>
      </c>
      <c r="C18">
        <v>256</v>
      </c>
      <c r="D18">
        <v>1.3</v>
      </c>
      <c r="E18">
        <v>1.3</v>
      </c>
      <c r="F18">
        <v>11.9</v>
      </c>
    </row>
    <row r="19" spans="2:6">
      <c r="B19">
        <v>1974</v>
      </c>
      <c r="C19">
        <v>192</v>
      </c>
      <c r="D19">
        <v>1</v>
      </c>
      <c r="E19">
        <v>1</v>
      </c>
      <c r="F19">
        <v>12.9</v>
      </c>
    </row>
    <row r="20" spans="2:6">
      <c r="B20">
        <v>1975</v>
      </c>
      <c r="C20">
        <v>191</v>
      </c>
      <c r="D20">
        <v>1</v>
      </c>
      <c r="E20">
        <v>1</v>
      </c>
      <c r="F20">
        <v>13.9</v>
      </c>
    </row>
    <row r="21" spans="2:6">
      <c r="B21">
        <v>1977</v>
      </c>
      <c r="C21">
        <v>192</v>
      </c>
      <c r="D21">
        <v>1</v>
      </c>
      <c r="E21">
        <v>1</v>
      </c>
      <c r="F21">
        <v>14.9</v>
      </c>
    </row>
    <row r="22" spans="2:6">
      <c r="B22">
        <v>1979</v>
      </c>
      <c r="C22">
        <v>192</v>
      </c>
      <c r="D22">
        <v>1</v>
      </c>
      <c r="E22">
        <v>1</v>
      </c>
      <c r="F22">
        <v>15.9</v>
      </c>
    </row>
    <row r="23" spans="2:6">
      <c r="B23">
        <v>1981</v>
      </c>
      <c r="C23">
        <v>192</v>
      </c>
      <c r="D23">
        <v>1</v>
      </c>
      <c r="E23">
        <v>1</v>
      </c>
      <c r="F23">
        <v>16.899999999999999</v>
      </c>
    </row>
    <row r="24" spans="2:6">
      <c r="B24">
        <v>1983</v>
      </c>
      <c r="C24">
        <v>352</v>
      </c>
      <c r="D24">
        <v>1.8</v>
      </c>
      <c r="E24">
        <v>1.8</v>
      </c>
      <c r="F24">
        <v>18.8</v>
      </c>
    </row>
    <row r="25" spans="2:6">
      <c r="B25">
        <v>1987</v>
      </c>
      <c r="C25">
        <v>350</v>
      </c>
      <c r="D25">
        <v>1.8</v>
      </c>
      <c r="E25">
        <v>1.8</v>
      </c>
      <c r="F25">
        <v>20.6</v>
      </c>
    </row>
    <row r="26" spans="2:6">
      <c r="B26">
        <v>1991</v>
      </c>
      <c r="C26">
        <v>135</v>
      </c>
      <c r="D26">
        <v>0.7</v>
      </c>
      <c r="E26">
        <v>0.7</v>
      </c>
      <c r="F26">
        <v>21.3</v>
      </c>
    </row>
    <row r="27" spans="2:6">
      <c r="B27">
        <v>1995</v>
      </c>
      <c r="C27">
        <v>313</v>
      </c>
      <c r="D27">
        <v>1.6</v>
      </c>
      <c r="E27">
        <v>1.6</v>
      </c>
      <c r="F27">
        <v>22.9</v>
      </c>
    </row>
    <row r="28" spans="2:6">
      <c r="B28">
        <v>1997</v>
      </c>
      <c r="C28">
        <v>1209</v>
      </c>
      <c r="D28">
        <v>6.3</v>
      </c>
      <c r="E28">
        <v>6.3</v>
      </c>
      <c r="F28">
        <v>29.2</v>
      </c>
    </row>
    <row r="29" spans="2:6">
      <c r="B29">
        <v>2000</v>
      </c>
      <c r="C29">
        <v>702</v>
      </c>
      <c r="D29">
        <v>3.7</v>
      </c>
      <c r="E29">
        <v>3.7</v>
      </c>
      <c r="F29">
        <v>32.9</v>
      </c>
    </row>
    <row r="30" spans="2:6">
      <c r="B30">
        <v>2001</v>
      </c>
      <c r="C30">
        <v>297</v>
      </c>
      <c r="D30">
        <v>1.5</v>
      </c>
      <c r="E30">
        <v>1.5</v>
      </c>
      <c r="F30">
        <v>34.4</v>
      </c>
    </row>
    <row r="31" spans="2:6">
      <c r="B31">
        <v>2003</v>
      </c>
      <c r="C31">
        <v>1470</v>
      </c>
      <c r="D31">
        <v>7.6</v>
      </c>
      <c r="E31">
        <v>7.6</v>
      </c>
      <c r="F31">
        <v>42</v>
      </c>
    </row>
    <row r="32" spans="2:6">
      <c r="B32">
        <v>2005</v>
      </c>
      <c r="C32">
        <v>1968</v>
      </c>
      <c r="D32">
        <v>10.199999999999999</v>
      </c>
      <c r="E32">
        <v>10.199999999999999</v>
      </c>
      <c r="F32">
        <v>52.3</v>
      </c>
    </row>
    <row r="33" spans="2:6">
      <c r="B33">
        <v>2007</v>
      </c>
      <c r="C33">
        <v>1526</v>
      </c>
      <c r="D33">
        <v>7.9</v>
      </c>
      <c r="E33">
        <v>7.9</v>
      </c>
      <c r="F33">
        <v>60.2</v>
      </c>
    </row>
    <row r="34" spans="2:6">
      <c r="B34">
        <v>2009</v>
      </c>
      <c r="C34">
        <v>3109</v>
      </c>
      <c r="D34">
        <v>16.2</v>
      </c>
      <c r="E34">
        <v>16.2</v>
      </c>
      <c r="F34">
        <v>76.400000000000006</v>
      </c>
    </row>
    <row r="35" spans="2:6">
      <c r="B35">
        <v>2011</v>
      </c>
      <c r="C35">
        <v>3293</v>
      </c>
      <c r="D35">
        <v>17.100000000000001</v>
      </c>
      <c r="E35">
        <v>17.100000000000001</v>
      </c>
      <c r="F35">
        <v>93.5</v>
      </c>
    </row>
    <row r="36" spans="2:6">
      <c r="B36">
        <v>2013</v>
      </c>
      <c r="C36">
        <v>1245</v>
      </c>
      <c r="D36">
        <v>6.5</v>
      </c>
      <c r="E36">
        <v>6.5</v>
      </c>
      <c r="F36">
        <v>100</v>
      </c>
    </row>
    <row r="37" spans="2:6">
      <c r="B37" t="s">
        <v>0</v>
      </c>
      <c r="C37">
        <v>19223</v>
      </c>
      <c r="D37">
        <v>100</v>
      </c>
      <c r="E37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5" x14ac:dyDescent="0"/>
  <cols>
    <col min="2" max="2" width="10.83203125" customWidth="1"/>
    <col min="5" max="5" width="10.83203125" style="1"/>
  </cols>
  <sheetData>
    <row r="1" spans="1:4">
      <c r="A1" t="s">
        <v>1</v>
      </c>
      <c r="B1">
        <v>0</v>
      </c>
      <c r="C1">
        <v>1</v>
      </c>
      <c r="D1" t="s">
        <v>0</v>
      </c>
    </row>
    <row r="2" spans="1:4">
      <c r="A2">
        <v>1955</v>
      </c>
      <c r="B2">
        <v>220</v>
      </c>
      <c r="C2">
        <v>228</v>
      </c>
      <c r="D2">
        <f>SUM(B2:C2)</f>
        <v>448</v>
      </c>
    </row>
    <row r="3" spans="1:4">
      <c r="A3">
        <v>1957</v>
      </c>
      <c r="B3">
        <v>238</v>
      </c>
      <c r="C3">
        <v>209</v>
      </c>
      <c r="D3">
        <f t="shared" ref="D3:D35" si="0">SUM(B3:C3)</f>
        <v>447</v>
      </c>
    </row>
    <row r="4" spans="1:4">
      <c r="A4">
        <v>1959</v>
      </c>
      <c r="B4">
        <v>142</v>
      </c>
      <c r="C4">
        <v>170</v>
      </c>
      <c r="D4">
        <f t="shared" si="0"/>
        <v>312</v>
      </c>
    </row>
    <row r="5" spans="1:4">
      <c r="A5">
        <v>1962</v>
      </c>
      <c r="B5">
        <v>412</v>
      </c>
      <c r="C5">
        <v>164</v>
      </c>
      <c r="D5">
        <f t="shared" si="0"/>
        <v>576</v>
      </c>
    </row>
    <row r="6" spans="1:4">
      <c r="A6">
        <v>1967</v>
      </c>
      <c r="B6">
        <v>130</v>
      </c>
      <c r="C6">
        <v>126</v>
      </c>
      <c r="D6">
        <f t="shared" si="0"/>
        <v>256</v>
      </c>
    </row>
    <row r="7" spans="1:4">
      <c r="A7">
        <v>1973</v>
      </c>
      <c r="B7">
        <v>114</v>
      </c>
      <c r="C7">
        <v>142</v>
      </c>
      <c r="D7">
        <f t="shared" si="0"/>
        <v>256</v>
      </c>
    </row>
    <row r="8" spans="1:4">
      <c r="A8">
        <v>1974</v>
      </c>
      <c r="B8">
        <v>96</v>
      </c>
      <c r="C8">
        <v>96</v>
      </c>
      <c r="D8">
        <f t="shared" si="0"/>
        <v>192</v>
      </c>
    </row>
    <row r="9" spans="1:4">
      <c r="A9">
        <v>1975</v>
      </c>
      <c r="B9">
        <v>88</v>
      </c>
      <c r="C9">
        <v>103</v>
      </c>
      <c r="D9">
        <f t="shared" si="0"/>
        <v>191</v>
      </c>
    </row>
    <row r="10" spans="1:4">
      <c r="A10">
        <v>1977</v>
      </c>
      <c r="B10">
        <v>108</v>
      </c>
      <c r="C10">
        <v>84</v>
      </c>
      <c r="D10">
        <f t="shared" si="0"/>
        <v>192</v>
      </c>
    </row>
    <row r="11" spans="1:4">
      <c r="A11">
        <v>1979</v>
      </c>
      <c r="B11">
        <v>86</v>
      </c>
      <c r="C11">
        <v>106</v>
      </c>
      <c r="D11">
        <f t="shared" si="0"/>
        <v>192</v>
      </c>
    </row>
    <row r="12" spans="1:4">
      <c r="A12">
        <v>1981</v>
      </c>
      <c r="B12">
        <v>96</v>
      </c>
      <c r="C12">
        <v>96</v>
      </c>
      <c r="D12">
        <f t="shared" si="0"/>
        <v>192</v>
      </c>
    </row>
    <row r="13" spans="1:4">
      <c r="A13">
        <v>1983</v>
      </c>
      <c r="B13">
        <v>188</v>
      </c>
      <c r="C13">
        <v>164</v>
      </c>
      <c r="D13">
        <f t="shared" si="0"/>
        <v>352</v>
      </c>
    </row>
    <row r="14" spans="1:4">
      <c r="A14">
        <v>1987</v>
      </c>
      <c r="B14">
        <v>218</v>
      </c>
      <c r="C14">
        <v>132</v>
      </c>
      <c r="D14">
        <f t="shared" si="0"/>
        <v>350</v>
      </c>
    </row>
    <row r="15" spans="1:4">
      <c r="A15">
        <v>1991</v>
      </c>
      <c r="B15">
        <v>62</v>
      </c>
      <c r="C15">
        <v>73</v>
      </c>
      <c r="D15">
        <f t="shared" si="0"/>
        <v>135</v>
      </c>
    </row>
    <row r="16" spans="1:4">
      <c r="A16">
        <v>1995</v>
      </c>
      <c r="B16">
        <v>162</v>
      </c>
      <c r="C16">
        <v>151</v>
      </c>
      <c r="D16">
        <f t="shared" si="0"/>
        <v>313</v>
      </c>
    </row>
    <row r="17" spans="1:5">
      <c r="A17">
        <v>1997</v>
      </c>
      <c r="B17">
        <v>659</v>
      </c>
      <c r="C17">
        <v>550</v>
      </c>
      <c r="D17">
        <f t="shared" si="0"/>
        <v>1209</v>
      </c>
    </row>
    <row r="18" spans="1:5">
      <c r="A18">
        <v>2000</v>
      </c>
      <c r="B18">
        <v>348</v>
      </c>
      <c r="C18">
        <v>354</v>
      </c>
      <c r="D18">
        <f t="shared" si="0"/>
        <v>702</v>
      </c>
    </row>
    <row r="19" spans="1:5">
      <c r="A19">
        <v>2001</v>
      </c>
      <c r="B19">
        <v>146</v>
      </c>
      <c r="C19">
        <v>151</v>
      </c>
      <c r="D19">
        <f t="shared" si="0"/>
        <v>297</v>
      </c>
    </row>
    <row r="20" spans="1:5">
      <c r="A20">
        <v>2003</v>
      </c>
      <c r="B20">
        <v>743</v>
      </c>
      <c r="C20">
        <v>727</v>
      </c>
      <c r="D20">
        <f t="shared" si="0"/>
        <v>1470</v>
      </c>
    </row>
    <row r="21" spans="1:5">
      <c r="A21">
        <v>2005</v>
      </c>
      <c r="B21">
        <v>1030</v>
      </c>
      <c r="C21">
        <v>938</v>
      </c>
      <c r="D21">
        <f t="shared" si="0"/>
        <v>1968</v>
      </c>
    </row>
    <row r="22" spans="1:5">
      <c r="A22">
        <v>2007</v>
      </c>
      <c r="B22">
        <v>837</v>
      </c>
      <c r="C22">
        <v>689</v>
      </c>
      <c r="D22">
        <f t="shared" si="0"/>
        <v>1526</v>
      </c>
    </row>
    <row r="23" spans="1:5">
      <c r="A23">
        <v>2009</v>
      </c>
      <c r="B23">
        <v>1550</v>
      </c>
      <c r="C23">
        <v>1559</v>
      </c>
      <c r="D23">
        <f t="shared" si="0"/>
        <v>3109</v>
      </c>
    </row>
    <row r="24" spans="1:5">
      <c r="A24">
        <v>2011</v>
      </c>
      <c r="B24">
        <v>1835</v>
      </c>
      <c r="C24">
        <v>1458</v>
      </c>
      <c r="D24">
        <f t="shared" si="0"/>
        <v>3293</v>
      </c>
    </row>
    <row r="25" spans="1:5">
      <c r="A25">
        <v>2013</v>
      </c>
      <c r="B25">
        <v>625</v>
      </c>
      <c r="C25">
        <v>620</v>
      </c>
      <c r="D25">
        <f t="shared" si="0"/>
        <v>1245</v>
      </c>
    </row>
    <row r="26" spans="1:5">
      <c r="B26">
        <f>SUM(B1:B25)</f>
        <v>10133</v>
      </c>
      <c r="C26">
        <f>SUM(C2:C25)</f>
        <v>9090</v>
      </c>
      <c r="D26">
        <f t="shared" ref="D26" si="1">SUM(D1:D25)</f>
        <v>19223</v>
      </c>
    </row>
    <row r="28" spans="1:5">
      <c r="A28" s="2" t="s">
        <v>2</v>
      </c>
      <c r="B28">
        <f>SUM(B2:B4)</f>
        <v>600</v>
      </c>
      <c r="C28">
        <f>SUM(C2:C4)</f>
        <v>607</v>
      </c>
      <c r="D28">
        <f t="shared" si="0"/>
        <v>1207</v>
      </c>
      <c r="E28" s="1">
        <f>C28/D28</f>
        <v>0.50289975144987575</v>
      </c>
    </row>
    <row r="29" spans="1:5">
      <c r="A29" s="2" t="s">
        <v>3</v>
      </c>
      <c r="B29">
        <f>SUM(B5:B6)</f>
        <v>542</v>
      </c>
      <c r="C29">
        <f>SUM(C5:C6)</f>
        <v>290</v>
      </c>
      <c r="D29">
        <f t="shared" si="0"/>
        <v>832</v>
      </c>
      <c r="E29" s="1">
        <f t="shared" ref="E29:E34" si="2">C29/D29</f>
        <v>0.34855769230769229</v>
      </c>
    </row>
    <row r="30" spans="1:5">
      <c r="A30" s="2" t="s">
        <v>4</v>
      </c>
      <c r="B30">
        <f>SUM(B7:B11)</f>
        <v>492</v>
      </c>
      <c r="C30">
        <f>SUM(C7:C11)</f>
        <v>531</v>
      </c>
      <c r="D30">
        <f t="shared" si="0"/>
        <v>1023</v>
      </c>
      <c r="E30" s="1">
        <f t="shared" si="2"/>
        <v>0.51906158357771259</v>
      </c>
    </row>
    <row r="31" spans="1:5">
      <c r="A31" s="2" t="s">
        <v>5</v>
      </c>
      <c r="B31">
        <f>SUM(B12:B14)</f>
        <v>502</v>
      </c>
      <c r="C31">
        <f>SUM(C12:C14)</f>
        <v>392</v>
      </c>
      <c r="D31">
        <f t="shared" si="0"/>
        <v>894</v>
      </c>
      <c r="E31" s="1">
        <f t="shared" si="2"/>
        <v>0.43847874720357943</v>
      </c>
    </row>
    <row r="32" spans="1:5">
      <c r="A32" s="2" t="s">
        <v>6</v>
      </c>
      <c r="B32">
        <f>SUM(B15:B17)</f>
        <v>883</v>
      </c>
      <c r="C32">
        <f>SUM(C15:C17)</f>
        <v>774</v>
      </c>
      <c r="D32">
        <f t="shared" si="0"/>
        <v>1657</v>
      </c>
      <c r="E32" s="1">
        <f t="shared" si="2"/>
        <v>0.46710923355461675</v>
      </c>
    </row>
    <row r="33" spans="1:5">
      <c r="A33" s="2" t="s">
        <v>7</v>
      </c>
      <c r="B33">
        <f>SUM(B18:B23)</f>
        <v>4654</v>
      </c>
      <c r="C33">
        <f>SUM(C18:C23)</f>
        <v>4418</v>
      </c>
      <c r="D33">
        <f t="shared" si="0"/>
        <v>9072</v>
      </c>
      <c r="E33" s="1">
        <f t="shared" si="2"/>
        <v>0.48699294532627868</v>
      </c>
    </row>
    <row r="34" spans="1:5">
      <c r="A34" s="4" t="s">
        <v>8</v>
      </c>
      <c r="B34">
        <f>SUM(B24:B25)</f>
        <v>2460</v>
      </c>
      <c r="C34">
        <f>SUM(C24:C25)</f>
        <v>2078</v>
      </c>
      <c r="D34">
        <f t="shared" si="0"/>
        <v>4538</v>
      </c>
      <c r="E34" s="1">
        <f t="shared" si="2"/>
        <v>0.45791097399735564</v>
      </c>
    </row>
    <row r="35" spans="1:5">
      <c r="A35" s="2" t="s">
        <v>0</v>
      </c>
      <c r="B35">
        <f>SUM(B28:B34)</f>
        <v>10133</v>
      </c>
      <c r="C35">
        <f>SUM(C28:C34)</f>
        <v>9090</v>
      </c>
      <c r="D35">
        <f t="shared" si="0"/>
        <v>19223</v>
      </c>
    </row>
    <row r="37" spans="1:5">
      <c r="C37">
        <f>SUM(C28:C30)</f>
        <v>1428</v>
      </c>
      <c r="D37">
        <f>SUM(D28:D30)</f>
        <v>3062</v>
      </c>
      <c r="E37" s="1">
        <f t="shared" ref="E37:E38" si="3">C37/D37</f>
        <v>0.46636185499673416</v>
      </c>
    </row>
    <row r="38" spans="1:5">
      <c r="C38">
        <f>SUM(C31:C34)</f>
        <v>7662</v>
      </c>
      <c r="D38">
        <f>SUM(D31:D34)</f>
        <v>16161</v>
      </c>
      <c r="E38" s="1">
        <f t="shared" si="3"/>
        <v>0.47410432522739931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RowHeight="15" x14ac:dyDescent="0"/>
  <cols>
    <col min="1" max="1" width="10.83203125" style="2"/>
    <col min="2" max="4" width="10.83203125" customWidth="1"/>
  </cols>
  <sheetData>
    <row r="1" spans="1:4" s="2" customFormat="1">
      <c r="A1" s="2" t="s">
        <v>1</v>
      </c>
      <c r="B1" s="2">
        <v>0</v>
      </c>
      <c r="C1" s="2">
        <v>1</v>
      </c>
      <c r="D1" s="2" t="s">
        <v>0</v>
      </c>
    </row>
    <row r="2" spans="1:4">
      <c r="A2" s="2">
        <v>1955</v>
      </c>
      <c r="B2">
        <v>36</v>
      </c>
      <c r="C2">
        <v>20</v>
      </c>
      <c r="D2">
        <f>SUM(B2:C2)</f>
        <v>56</v>
      </c>
    </row>
    <row r="3" spans="1:4">
      <c r="A3" s="2">
        <v>1957</v>
      </c>
      <c r="B3">
        <v>41</v>
      </c>
      <c r="C3">
        <v>24</v>
      </c>
      <c r="D3">
        <f t="shared" ref="D3:D34" si="0">SUM(B3:C3)</f>
        <v>65</v>
      </c>
    </row>
    <row r="4" spans="1:4">
      <c r="A4" s="2">
        <v>1959</v>
      </c>
      <c r="B4">
        <v>28</v>
      </c>
      <c r="C4">
        <v>22</v>
      </c>
      <c r="D4">
        <f t="shared" si="0"/>
        <v>50</v>
      </c>
    </row>
    <row r="5" spans="1:4">
      <c r="A5" s="2">
        <v>1962</v>
      </c>
      <c r="B5">
        <v>23</v>
      </c>
      <c r="C5">
        <v>32</v>
      </c>
      <c r="D5">
        <f t="shared" si="0"/>
        <v>55</v>
      </c>
    </row>
    <row r="6" spans="1:4">
      <c r="A6" s="2">
        <v>1967</v>
      </c>
      <c r="B6">
        <v>21</v>
      </c>
      <c r="C6">
        <v>12</v>
      </c>
      <c r="D6">
        <f t="shared" si="0"/>
        <v>33</v>
      </c>
    </row>
    <row r="7" spans="1:4">
      <c r="A7" s="2">
        <v>1973</v>
      </c>
      <c r="B7">
        <v>16</v>
      </c>
      <c r="C7">
        <v>20</v>
      </c>
      <c r="D7">
        <f t="shared" si="0"/>
        <v>36</v>
      </c>
    </row>
    <row r="8" spans="1:4">
      <c r="A8" s="2">
        <v>1974</v>
      </c>
      <c r="B8">
        <v>22</v>
      </c>
      <c r="C8">
        <v>18</v>
      </c>
      <c r="D8">
        <f t="shared" si="0"/>
        <v>40</v>
      </c>
    </row>
    <row r="9" spans="1:4">
      <c r="A9" s="2">
        <v>1975</v>
      </c>
      <c r="B9">
        <v>9</v>
      </c>
      <c r="C9">
        <v>11</v>
      </c>
      <c r="D9">
        <f t="shared" si="0"/>
        <v>20</v>
      </c>
    </row>
    <row r="10" spans="1:4">
      <c r="A10" s="2">
        <v>1977</v>
      </c>
      <c r="B10">
        <v>14</v>
      </c>
      <c r="C10">
        <v>12</v>
      </c>
      <c r="D10">
        <f t="shared" si="0"/>
        <v>26</v>
      </c>
    </row>
    <row r="11" spans="1:4">
      <c r="A11" s="2">
        <v>1979</v>
      </c>
      <c r="B11">
        <v>14</v>
      </c>
      <c r="C11">
        <v>18</v>
      </c>
      <c r="D11">
        <f t="shared" si="0"/>
        <v>32</v>
      </c>
    </row>
    <row r="12" spans="1:4">
      <c r="A12" s="2">
        <v>1981</v>
      </c>
      <c r="B12">
        <v>10</v>
      </c>
      <c r="C12">
        <v>25</v>
      </c>
      <c r="D12">
        <f t="shared" si="0"/>
        <v>35</v>
      </c>
    </row>
    <row r="13" spans="1:4">
      <c r="A13" s="2">
        <v>1983</v>
      </c>
      <c r="B13">
        <v>23</v>
      </c>
      <c r="C13">
        <v>20</v>
      </c>
      <c r="D13">
        <f t="shared" si="0"/>
        <v>43</v>
      </c>
    </row>
    <row r="14" spans="1:4">
      <c r="A14" s="2">
        <v>1987</v>
      </c>
      <c r="B14">
        <v>14</v>
      </c>
      <c r="C14">
        <v>16</v>
      </c>
      <c r="D14">
        <f t="shared" si="0"/>
        <v>30</v>
      </c>
    </row>
    <row r="15" spans="1:4">
      <c r="A15" s="2">
        <v>1991</v>
      </c>
      <c r="B15">
        <v>8</v>
      </c>
      <c r="C15">
        <v>13</v>
      </c>
      <c r="D15">
        <f t="shared" si="0"/>
        <v>21</v>
      </c>
    </row>
    <row r="16" spans="1:4">
      <c r="A16" s="2">
        <v>1995</v>
      </c>
      <c r="B16">
        <v>10</v>
      </c>
      <c r="C16">
        <v>24</v>
      </c>
      <c r="D16">
        <f t="shared" si="0"/>
        <v>34</v>
      </c>
    </row>
    <row r="17" spans="1:5">
      <c r="A17" s="2">
        <v>1997</v>
      </c>
      <c r="B17">
        <v>40</v>
      </c>
      <c r="C17">
        <v>95</v>
      </c>
      <c r="D17">
        <f t="shared" si="0"/>
        <v>135</v>
      </c>
    </row>
    <row r="18" spans="1:5">
      <c r="A18" s="2">
        <v>2000</v>
      </c>
      <c r="B18">
        <v>30</v>
      </c>
      <c r="C18">
        <v>63</v>
      </c>
      <c r="D18">
        <f t="shared" si="0"/>
        <v>93</v>
      </c>
    </row>
    <row r="19" spans="1:5">
      <c r="A19" s="2">
        <v>2001</v>
      </c>
      <c r="B19">
        <v>8</v>
      </c>
      <c r="C19">
        <v>19</v>
      </c>
      <c r="D19">
        <f t="shared" si="0"/>
        <v>27</v>
      </c>
    </row>
    <row r="20" spans="1:5">
      <c r="A20" s="2">
        <v>2003</v>
      </c>
      <c r="B20">
        <v>46</v>
      </c>
      <c r="C20">
        <v>112</v>
      </c>
      <c r="D20">
        <f t="shared" si="0"/>
        <v>158</v>
      </c>
    </row>
    <row r="21" spans="1:5">
      <c r="A21" s="2">
        <v>2005</v>
      </c>
      <c r="B21">
        <v>79</v>
      </c>
      <c r="C21">
        <v>156</v>
      </c>
      <c r="D21">
        <f t="shared" si="0"/>
        <v>235</v>
      </c>
    </row>
    <row r="22" spans="1:5">
      <c r="A22" s="2">
        <v>2007</v>
      </c>
      <c r="B22">
        <v>45</v>
      </c>
      <c r="C22">
        <v>127</v>
      </c>
      <c r="D22">
        <f t="shared" si="0"/>
        <v>172</v>
      </c>
    </row>
    <row r="23" spans="1:5">
      <c r="A23" s="2">
        <v>2009</v>
      </c>
      <c r="B23">
        <v>122</v>
      </c>
      <c r="C23">
        <v>278</v>
      </c>
      <c r="D23">
        <f t="shared" si="0"/>
        <v>400</v>
      </c>
    </row>
    <row r="24" spans="1:5">
      <c r="A24" s="2">
        <v>2011</v>
      </c>
      <c r="B24">
        <v>117</v>
      </c>
      <c r="C24">
        <v>216</v>
      </c>
      <c r="D24">
        <f t="shared" si="0"/>
        <v>333</v>
      </c>
    </row>
    <row r="25" spans="1:5">
      <c r="A25" s="2">
        <v>2013</v>
      </c>
      <c r="B25">
        <v>36</v>
      </c>
      <c r="C25">
        <v>106</v>
      </c>
      <c r="D25">
        <f t="shared" si="0"/>
        <v>142</v>
      </c>
    </row>
    <row r="26" spans="1:5">
      <c r="B26">
        <f>SUM(B2:B25)</f>
        <v>812</v>
      </c>
      <c r="C26">
        <f t="shared" ref="C26:D26" si="1">SUM(C2:C25)</f>
        <v>1459</v>
      </c>
      <c r="D26">
        <f t="shared" si="1"/>
        <v>2271</v>
      </c>
    </row>
    <row r="28" spans="1:5">
      <c r="A28" s="2" t="s">
        <v>2</v>
      </c>
      <c r="B28">
        <f>SUM(B2:B4)</f>
        <v>105</v>
      </c>
      <c r="C28">
        <f>SUM(C2:C4)</f>
        <v>66</v>
      </c>
      <c r="D28">
        <f t="shared" si="0"/>
        <v>171</v>
      </c>
      <c r="E28" s="1">
        <f>C28/D28</f>
        <v>0.38596491228070173</v>
      </c>
    </row>
    <row r="29" spans="1:5">
      <c r="A29" s="2" t="s">
        <v>3</v>
      </c>
      <c r="B29">
        <f>SUM(B5:B6)</f>
        <v>44</v>
      </c>
      <c r="C29">
        <f>SUM(C5:C6)</f>
        <v>44</v>
      </c>
      <c r="D29">
        <f t="shared" si="0"/>
        <v>88</v>
      </c>
      <c r="E29" s="1">
        <f t="shared" ref="E29:E34" si="2">C29/D29</f>
        <v>0.5</v>
      </c>
    </row>
    <row r="30" spans="1:5">
      <c r="A30" s="2" t="s">
        <v>4</v>
      </c>
      <c r="B30">
        <f>SUM(B7:B11)</f>
        <v>75</v>
      </c>
      <c r="C30">
        <f>SUM(C7:C11)</f>
        <v>79</v>
      </c>
      <c r="D30">
        <f t="shared" si="0"/>
        <v>154</v>
      </c>
      <c r="E30" s="1">
        <f t="shared" si="2"/>
        <v>0.51298701298701299</v>
      </c>
    </row>
    <row r="31" spans="1:5">
      <c r="A31" s="2" t="s">
        <v>5</v>
      </c>
      <c r="B31">
        <f>SUM(B12:B14)</f>
        <v>47</v>
      </c>
      <c r="C31">
        <f>SUM(C12:C14)</f>
        <v>61</v>
      </c>
      <c r="D31">
        <f t="shared" si="0"/>
        <v>108</v>
      </c>
      <c r="E31" s="1">
        <f t="shared" si="2"/>
        <v>0.56481481481481477</v>
      </c>
    </row>
    <row r="32" spans="1:5">
      <c r="A32" s="2" t="s">
        <v>6</v>
      </c>
      <c r="B32">
        <f>SUM(B15:B17)</f>
        <v>58</v>
      </c>
      <c r="C32">
        <f>SUM(C15:C17)</f>
        <v>132</v>
      </c>
      <c r="D32">
        <f t="shared" si="0"/>
        <v>190</v>
      </c>
      <c r="E32" s="1">
        <f t="shared" si="2"/>
        <v>0.69473684210526321</v>
      </c>
    </row>
    <row r="33" spans="1:5">
      <c r="A33" s="2" t="s">
        <v>7</v>
      </c>
      <c r="B33">
        <f>SUM(B18:B23)</f>
        <v>330</v>
      </c>
      <c r="C33">
        <f>SUM(C18:C23)</f>
        <v>755</v>
      </c>
      <c r="D33">
        <f t="shared" si="0"/>
        <v>1085</v>
      </c>
      <c r="E33" s="1">
        <f t="shared" si="2"/>
        <v>0.69585253456221197</v>
      </c>
    </row>
    <row r="34" spans="1:5">
      <c r="A34" s="4" t="s">
        <v>8</v>
      </c>
      <c r="B34">
        <f>SUM(B24:B25)</f>
        <v>153</v>
      </c>
      <c r="C34">
        <f>SUM(C24:C25)</f>
        <v>322</v>
      </c>
      <c r="D34">
        <f t="shared" si="0"/>
        <v>475</v>
      </c>
      <c r="E34" s="1">
        <f t="shared" si="2"/>
        <v>0.67789473684210522</v>
      </c>
    </row>
    <row r="35" spans="1:5">
      <c r="B35">
        <f>SUM(B28:B34)</f>
        <v>812</v>
      </c>
      <c r="C35">
        <f t="shared" ref="C35:D35" si="3">SUM(C28:C34)</f>
        <v>1459</v>
      </c>
      <c r="D35">
        <f t="shared" si="3"/>
        <v>2271</v>
      </c>
      <c r="E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baseColWidth="10" defaultRowHeight="15" x14ac:dyDescent="0"/>
  <cols>
    <col min="1" max="1" width="10.83203125" style="2"/>
    <col min="2" max="2" width="8.6640625" customWidth="1"/>
    <col min="3" max="3" width="7.5" customWidth="1"/>
    <col min="4" max="4" width="7" customWidth="1"/>
    <col min="5" max="5" width="4.33203125" customWidth="1"/>
    <col min="6" max="6" width="4.5" customWidth="1"/>
    <col min="7" max="9" width="5.33203125" customWidth="1"/>
    <col min="10" max="10" width="5.33203125" style="1" customWidth="1"/>
    <col min="11" max="11" width="4.6640625" style="1" customWidth="1"/>
    <col min="12" max="12" width="4.83203125" style="1" customWidth="1"/>
    <col min="13" max="13" width="5.83203125" style="1" customWidth="1"/>
    <col min="14" max="14" width="5.33203125" customWidth="1"/>
  </cols>
  <sheetData>
    <row r="1" spans="1:22" s="2" customFormat="1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0</v>
      </c>
      <c r="I1" s="2">
        <v>1</v>
      </c>
      <c r="J1" s="3">
        <v>2</v>
      </c>
      <c r="K1" s="3">
        <v>3</v>
      </c>
      <c r="L1" s="3">
        <v>4</v>
      </c>
      <c r="M1" s="3"/>
    </row>
    <row r="2" spans="1:22">
      <c r="A2" s="2">
        <v>1955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J2"/>
      <c r="K2"/>
      <c r="L2"/>
      <c r="M2"/>
    </row>
    <row r="3" spans="1:22">
      <c r="A3" s="2">
        <v>1957</v>
      </c>
      <c r="B3">
        <v>38</v>
      </c>
      <c r="C3">
        <v>2</v>
      </c>
      <c r="D3">
        <v>9</v>
      </c>
      <c r="E3">
        <v>3</v>
      </c>
      <c r="F3">
        <v>0</v>
      </c>
      <c r="G3">
        <v>0</v>
      </c>
      <c r="J3"/>
      <c r="K3"/>
      <c r="L3"/>
      <c r="M3"/>
    </row>
    <row r="4" spans="1:22">
      <c r="A4" s="2">
        <v>1959</v>
      </c>
      <c r="B4">
        <v>25</v>
      </c>
      <c r="C4">
        <v>0</v>
      </c>
      <c r="D4">
        <v>1</v>
      </c>
      <c r="E4">
        <v>0</v>
      </c>
      <c r="F4">
        <v>0</v>
      </c>
      <c r="G4">
        <v>0</v>
      </c>
      <c r="J4"/>
      <c r="K4"/>
      <c r="L4"/>
      <c r="M4"/>
      <c r="V4" t="s">
        <v>0</v>
      </c>
    </row>
    <row r="5" spans="1:22">
      <c r="A5" s="2">
        <v>1962</v>
      </c>
      <c r="B5">
        <v>34</v>
      </c>
      <c r="C5">
        <v>2</v>
      </c>
      <c r="D5">
        <v>3</v>
      </c>
      <c r="E5">
        <v>3</v>
      </c>
      <c r="F5">
        <v>0</v>
      </c>
      <c r="G5">
        <v>0</v>
      </c>
      <c r="J5"/>
      <c r="K5"/>
      <c r="L5"/>
      <c r="M5"/>
      <c r="U5">
        <v>4</v>
      </c>
    </row>
    <row r="6" spans="1:22">
      <c r="A6" s="2">
        <v>1967</v>
      </c>
      <c r="B6">
        <v>23</v>
      </c>
      <c r="C6">
        <v>0</v>
      </c>
      <c r="D6">
        <v>2</v>
      </c>
      <c r="E6">
        <v>1</v>
      </c>
      <c r="F6">
        <v>0</v>
      </c>
      <c r="G6">
        <v>0</v>
      </c>
      <c r="J6"/>
      <c r="K6"/>
      <c r="L6"/>
      <c r="M6"/>
      <c r="U6">
        <v>0</v>
      </c>
      <c r="V6">
        <v>26</v>
      </c>
    </row>
    <row r="7" spans="1:22">
      <c r="A7" s="2">
        <v>1973</v>
      </c>
      <c r="B7">
        <v>14</v>
      </c>
      <c r="C7">
        <v>0</v>
      </c>
      <c r="D7">
        <v>3</v>
      </c>
      <c r="E7">
        <v>1</v>
      </c>
      <c r="F7">
        <v>0</v>
      </c>
      <c r="G7">
        <v>0</v>
      </c>
      <c r="J7"/>
      <c r="K7"/>
      <c r="L7"/>
      <c r="M7"/>
      <c r="U7">
        <v>0</v>
      </c>
      <c r="V7">
        <v>52</v>
      </c>
    </row>
    <row r="8" spans="1:22">
      <c r="A8" s="2">
        <v>1974</v>
      </c>
      <c r="B8">
        <v>13</v>
      </c>
      <c r="C8">
        <v>0</v>
      </c>
      <c r="D8">
        <v>1</v>
      </c>
      <c r="E8">
        <v>0</v>
      </c>
      <c r="F8">
        <v>0</v>
      </c>
      <c r="G8">
        <v>0</v>
      </c>
      <c r="J8"/>
      <c r="K8"/>
      <c r="L8"/>
      <c r="M8"/>
      <c r="U8">
        <v>0</v>
      </c>
      <c r="V8">
        <v>26</v>
      </c>
    </row>
    <row r="9" spans="1:22">
      <c r="A9" s="2">
        <v>1975</v>
      </c>
      <c r="B9">
        <v>16</v>
      </c>
      <c r="C9">
        <v>0</v>
      </c>
      <c r="D9">
        <v>0</v>
      </c>
      <c r="E9">
        <v>0</v>
      </c>
      <c r="F9">
        <v>0</v>
      </c>
      <c r="G9">
        <v>0</v>
      </c>
      <c r="J9"/>
      <c r="K9"/>
      <c r="L9"/>
      <c r="M9"/>
      <c r="U9">
        <v>0</v>
      </c>
      <c r="V9">
        <v>42</v>
      </c>
    </row>
    <row r="10" spans="1:22">
      <c r="A10" s="2">
        <v>1977</v>
      </c>
      <c r="B10">
        <v>20</v>
      </c>
      <c r="C10">
        <v>0</v>
      </c>
      <c r="D10">
        <v>3</v>
      </c>
      <c r="E10">
        <v>1</v>
      </c>
      <c r="F10">
        <v>0</v>
      </c>
      <c r="G10">
        <v>0</v>
      </c>
      <c r="J10"/>
      <c r="K10"/>
      <c r="L10"/>
      <c r="M10"/>
      <c r="U10">
        <v>0</v>
      </c>
      <c r="V10">
        <v>26</v>
      </c>
    </row>
    <row r="11" spans="1:22">
      <c r="A11" s="2">
        <v>1979</v>
      </c>
      <c r="B11">
        <v>6</v>
      </c>
      <c r="C11">
        <v>0</v>
      </c>
      <c r="D11">
        <v>1</v>
      </c>
      <c r="E11">
        <v>1</v>
      </c>
      <c r="F11">
        <v>0</v>
      </c>
      <c r="G11">
        <v>0</v>
      </c>
      <c r="J11"/>
      <c r="K11"/>
      <c r="L11"/>
      <c r="M11"/>
      <c r="U11">
        <v>0</v>
      </c>
      <c r="V11">
        <v>18</v>
      </c>
    </row>
    <row r="12" spans="1:22">
      <c r="A12" s="2">
        <v>1981</v>
      </c>
      <c r="B12">
        <v>10</v>
      </c>
      <c r="C12">
        <v>0</v>
      </c>
      <c r="D12">
        <v>2</v>
      </c>
      <c r="E12">
        <v>2</v>
      </c>
      <c r="F12">
        <v>0</v>
      </c>
      <c r="G12">
        <v>0</v>
      </c>
      <c r="J12"/>
      <c r="K12"/>
      <c r="L12"/>
      <c r="M12"/>
      <c r="U12">
        <v>0</v>
      </c>
      <c r="V12">
        <v>14</v>
      </c>
    </row>
    <row r="13" spans="1:22">
      <c r="A13" s="2">
        <v>1983</v>
      </c>
      <c r="B13">
        <v>14</v>
      </c>
      <c r="C13">
        <v>0</v>
      </c>
      <c r="D13">
        <v>6</v>
      </c>
      <c r="E13">
        <v>2</v>
      </c>
      <c r="F13">
        <v>0</v>
      </c>
      <c r="G13">
        <v>0</v>
      </c>
      <c r="J13"/>
      <c r="K13"/>
      <c r="L13"/>
      <c r="M13"/>
      <c r="U13">
        <v>0</v>
      </c>
      <c r="V13">
        <v>16</v>
      </c>
    </row>
    <row r="14" spans="1:22">
      <c r="A14" s="2">
        <v>1987</v>
      </c>
      <c r="B14">
        <v>8</v>
      </c>
      <c r="C14">
        <v>6</v>
      </c>
      <c r="D14">
        <v>0</v>
      </c>
      <c r="E14">
        <v>0</v>
      </c>
      <c r="F14">
        <v>0</v>
      </c>
      <c r="G14">
        <v>0</v>
      </c>
      <c r="J14"/>
      <c r="K14"/>
      <c r="L14"/>
      <c r="M14"/>
      <c r="U14">
        <v>0</v>
      </c>
      <c r="V14">
        <v>24</v>
      </c>
    </row>
    <row r="15" spans="1:22">
      <c r="A15" s="2">
        <v>1991</v>
      </c>
      <c r="B15">
        <v>3</v>
      </c>
      <c r="C15">
        <v>0</v>
      </c>
      <c r="D15">
        <v>0</v>
      </c>
      <c r="E15">
        <v>0</v>
      </c>
      <c r="F15">
        <v>1</v>
      </c>
      <c r="G15">
        <v>0</v>
      </c>
      <c r="J15"/>
      <c r="K15"/>
      <c r="L15"/>
      <c r="M15"/>
      <c r="U15">
        <v>0</v>
      </c>
      <c r="V15">
        <v>8</v>
      </c>
    </row>
    <row r="16" spans="1:22">
      <c r="A16" s="2">
        <v>1995</v>
      </c>
      <c r="B16">
        <v>14</v>
      </c>
      <c r="C16">
        <v>1</v>
      </c>
      <c r="D16">
        <v>2</v>
      </c>
      <c r="E16">
        <v>2</v>
      </c>
      <c r="F16">
        <v>0</v>
      </c>
      <c r="G16">
        <v>0</v>
      </c>
      <c r="J16"/>
      <c r="K16"/>
      <c r="L16"/>
      <c r="M16"/>
      <c r="U16">
        <v>0</v>
      </c>
      <c r="V16">
        <v>14</v>
      </c>
    </row>
    <row r="17" spans="1:22">
      <c r="A17" s="2">
        <v>1997</v>
      </c>
      <c r="B17">
        <v>52</v>
      </c>
      <c r="C17">
        <v>3</v>
      </c>
      <c r="D17">
        <v>17</v>
      </c>
      <c r="E17">
        <v>7</v>
      </c>
      <c r="F17">
        <v>0</v>
      </c>
      <c r="G17">
        <v>0</v>
      </c>
      <c r="J17"/>
      <c r="K17"/>
      <c r="L17"/>
      <c r="M17"/>
      <c r="U17">
        <v>0</v>
      </c>
      <c r="V17">
        <v>22</v>
      </c>
    </row>
    <row r="18" spans="1:22">
      <c r="A18" s="2">
        <v>2000</v>
      </c>
      <c r="B18">
        <v>22</v>
      </c>
      <c r="C18">
        <v>0</v>
      </c>
      <c r="D18">
        <v>14</v>
      </c>
      <c r="E18">
        <v>0</v>
      </c>
      <c r="F18">
        <v>0</v>
      </c>
      <c r="G18">
        <v>0</v>
      </c>
      <c r="J18"/>
      <c r="K18"/>
      <c r="L18"/>
      <c r="M18"/>
      <c r="U18">
        <v>0</v>
      </c>
      <c r="V18">
        <v>14</v>
      </c>
    </row>
    <row r="19" spans="1:22">
      <c r="A19" s="2">
        <v>2001</v>
      </c>
      <c r="B19">
        <v>5</v>
      </c>
      <c r="C19">
        <v>0</v>
      </c>
      <c r="D19">
        <v>5</v>
      </c>
      <c r="E19">
        <v>0</v>
      </c>
      <c r="F19">
        <v>0</v>
      </c>
      <c r="G19">
        <v>0</v>
      </c>
      <c r="J19"/>
      <c r="K19"/>
      <c r="L19"/>
      <c r="M19"/>
      <c r="U19">
        <v>0</v>
      </c>
      <c r="V19">
        <v>7</v>
      </c>
    </row>
    <row r="20" spans="1:22">
      <c r="A20" s="2">
        <v>2003</v>
      </c>
      <c r="B20">
        <v>55</v>
      </c>
      <c r="C20">
        <v>6</v>
      </c>
      <c r="D20">
        <v>23</v>
      </c>
      <c r="E20">
        <v>5</v>
      </c>
      <c r="F20">
        <v>0</v>
      </c>
      <c r="G20">
        <v>0</v>
      </c>
      <c r="J20"/>
      <c r="K20"/>
      <c r="L20"/>
      <c r="M20"/>
      <c r="U20">
        <v>0</v>
      </c>
      <c r="V20">
        <v>23</v>
      </c>
    </row>
    <row r="21" spans="1:22">
      <c r="A21" s="2">
        <v>2005</v>
      </c>
      <c r="B21">
        <v>89</v>
      </c>
      <c r="C21">
        <v>5</v>
      </c>
      <c r="D21">
        <v>41</v>
      </c>
      <c r="E21">
        <v>7</v>
      </c>
      <c r="F21">
        <v>0</v>
      </c>
      <c r="G21">
        <v>0</v>
      </c>
      <c r="J21"/>
      <c r="K21"/>
      <c r="L21"/>
      <c r="M21"/>
      <c r="U21">
        <v>0</v>
      </c>
      <c r="V21">
        <v>80</v>
      </c>
    </row>
    <row r="22" spans="1:22">
      <c r="A22" s="2">
        <v>2007</v>
      </c>
      <c r="B22">
        <v>70</v>
      </c>
      <c r="C22">
        <v>1</v>
      </c>
      <c r="D22">
        <v>38</v>
      </c>
      <c r="E22">
        <v>7</v>
      </c>
      <c r="F22">
        <v>1</v>
      </c>
      <c r="G22">
        <v>0</v>
      </c>
      <c r="J22"/>
      <c r="K22"/>
      <c r="L22"/>
      <c r="M22"/>
      <c r="U22">
        <v>0</v>
      </c>
      <c r="V22">
        <v>36</v>
      </c>
    </row>
    <row r="23" spans="1:22">
      <c r="A23" s="2">
        <v>2009</v>
      </c>
      <c r="B23">
        <v>134</v>
      </c>
      <c r="C23">
        <v>21</v>
      </c>
      <c r="D23">
        <v>60</v>
      </c>
      <c r="E23">
        <v>14</v>
      </c>
      <c r="F23">
        <v>3</v>
      </c>
      <c r="G23">
        <v>0</v>
      </c>
      <c r="J23"/>
      <c r="K23"/>
      <c r="L23"/>
      <c r="M23"/>
      <c r="U23">
        <v>0</v>
      </c>
      <c r="V23">
        <v>46</v>
      </c>
    </row>
    <row r="24" spans="1:22">
      <c r="A24" s="2">
        <v>2011</v>
      </c>
      <c r="B24">
        <v>112</v>
      </c>
      <c r="C24">
        <v>9</v>
      </c>
      <c r="D24">
        <v>60</v>
      </c>
      <c r="E24">
        <v>17</v>
      </c>
      <c r="F24">
        <v>5</v>
      </c>
      <c r="G24">
        <v>0</v>
      </c>
      <c r="J24"/>
      <c r="K24"/>
      <c r="L24"/>
      <c r="M24"/>
      <c r="U24">
        <v>0</v>
      </c>
      <c r="V24">
        <v>122</v>
      </c>
    </row>
    <row r="25" spans="1:22">
      <c r="A25" s="2">
        <v>2013</v>
      </c>
      <c r="B25">
        <v>68</v>
      </c>
      <c r="C25">
        <v>5</v>
      </c>
      <c r="D25">
        <v>21</v>
      </c>
      <c r="E25">
        <v>14</v>
      </c>
      <c r="F25">
        <v>2</v>
      </c>
      <c r="G25">
        <v>0</v>
      </c>
      <c r="J25"/>
      <c r="K25"/>
      <c r="L25"/>
      <c r="M25"/>
      <c r="U25">
        <v>0</v>
      </c>
      <c r="V25">
        <v>166</v>
      </c>
    </row>
    <row r="26" spans="1:22">
      <c r="J26"/>
      <c r="K26"/>
      <c r="L26"/>
      <c r="M26"/>
      <c r="U26">
        <v>1</v>
      </c>
      <c r="V26">
        <v>118</v>
      </c>
    </row>
    <row r="27" spans="1:22">
      <c r="U27">
        <v>3</v>
      </c>
      <c r="V27">
        <v>236</v>
      </c>
    </row>
    <row r="28" spans="1:22">
      <c r="A28" s="2" t="s">
        <v>2</v>
      </c>
      <c r="B28">
        <f>SUM(B2:B4)</f>
        <v>89</v>
      </c>
      <c r="C28">
        <f t="shared" ref="C28:F28" si="0">SUM(C2:C4)</f>
        <v>2</v>
      </c>
      <c r="D28">
        <f t="shared" si="0"/>
        <v>10</v>
      </c>
      <c r="E28">
        <f t="shared" si="0"/>
        <v>3</v>
      </c>
      <c r="F28">
        <f t="shared" si="0"/>
        <v>0</v>
      </c>
      <c r="G28">
        <f>SUM(B28:F28)</f>
        <v>104</v>
      </c>
      <c r="H28" s="1">
        <f>B28/G28</f>
        <v>0.85576923076923073</v>
      </c>
      <c r="I28" s="1">
        <f>C28/G28</f>
        <v>1.9230769230769232E-2</v>
      </c>
      <c r="J28" s="1">
        <f>D28/G28</f>
        <v>9.6153846153846159E-2</v>
      </c>
      <c r="K28" s="1">
        <f>E28/G28</f>
        <v>2.8846153846153848E-2</v>
      </c>
      <c r="L28" s="1">
        <f>F28/G28</f>
        <v>0</v>
      </c>
      <c r="M28" s="1">
        <f>SUM(H28:L28)</f>
        <v>1</v>
      </c>
      <c r="U28">
        <v>3</v>
      </c>
      <c r="V28">
        <v>227</v>
      </c>
    </row>
    <row r="29" spans="1:22">
      <c r="A29" s="2" t="s">
        <v>3</v>
      </c>
      <c r="B29">
        <f>SUM(B5:B6)</f>
        <v>57</v>
      </c>
      <c r="C29">
        <f t="shared" ref="C29:F29" si="1">SUM(C5:C6)</f>
        <v>2</v>
      </c>
      <c r="D29">
        <f t="shared" si="1"/>
        <v>5</v>
      </c>
      <c r="E29">
        <f t="shared" si="1"/>
        <v>4</v>
      </c>
      <c r="F29">
        <f t="shared" si="1"/>
        <v>0</v>
      </c>
      <c r="G29">
        <f t="shared" ref="G29:G34" si="2">SUM(B29:F29)</f>
        <v>68</v>
      </c>
      <c r="H29" s="1">
        <f>B29/G29</f>
        <v>0.83823529411764708</v>
      </c>
      <c r="I29" s="1">
        <f>C29/G29</f>
        <v>2.9411764705882353E-2</v>
      </c>
      <c r="J29" s="1">
        <f>D29/G29</f>
        <v>7.3529411764705885E-2</v>
      </c>
      <c r="K29" s="1">
        <f>E29/G29</f>
        <v>5.8823529411764705E-2</v>
      </c>
      <c r="L29" s="1">
        <f>F29/G29</f>
        <v>0</v>
      </c>
      <c r="M29" s="1">
        <f t="shared" ref="M29:M34" si="3">SUM(H29:L29)</f>
        <v>1</v>
      </c>
      <c r="U29">
        <v>1</v>
      </c>
      <c r="V29">
        <v>109</v>
      </c>
    </row>
    <row r="30" spans="1:22">
      <c r="A30" s="2" t="s">
        <v>4</v>
      </c>
      <c r="B30">
        <f>SUM(B7:B11)</f>
        <v>69</v>
      </c>
      <c r="C30">
        <f t="shared" ref="C30:F30" si="4">SUM(C7:C11)</f>
        <v>0</v>
      </c>
      <c r="D30">
        <f t="shared" si="4"/>
        <v>8</v>
      </c>
      <c r="E30">
        <f t="shared" si="4"/>
        <v>3</v>
      </c>
      <c r="F30">
        <f t="shared" si="4"/>
        <v>0</v>
      </c>
      <c r="G30">
        <f t="shared" si="2"/>
        <v>80</v>
      </c>
      <c r="H30" s="1">
        <f>B30/G30</f>
        <v>0.86250000000000004</v>
      </c>
      <c r="I30" s="1">
        <f>C30/G30</f>
        <v>0</v>
      </c>
      <c r="J30" s="1">
        <f>D30/G30</f>
        <v>0.1</v>
      </c>
      <c r="K30" s="1">
        <f>E30/G30</f>
        <v>3.7499999999999999E-2</v>
      </c>
      <c r="L30" s="1">
        <f>F30/G30</f>
        <v>0</v>
      </c>
      <c r="M30" s="1">
        <f t="shared" si="3"/>
        <v>1</v>
      </c>
      <c r="U30">
        <v>8</v>
      </c>
      <c r="V30">
        <v>1472</v>
      </c>
    </row>
    <row r="31" spans="1:22">
      <c r="A31" s="2" t="s">
        <v>5</v>
      </c>
      <c r="B31">
        <f>SUM(B12:B14)</f>
        <v>32</v>
      </c>
      <c r="C31">
        <f t="shared" ref="C31:F31" si="5">SUM(C12:C14)</f>
        <v>6</v>
      </c>
      <c r="D31">
        <f t="shared" si="5"/>
        <v>8</v>
      </c>
      <c r="E31">
        <f t="shared" si="5"/>
        <v>4</v>
      </c>
      <c r="F31">
        <f t="shared" si="5"/>
        <v>0</v>
      </c>
      <c r="G31">
        <f t="shared" si="2"/>
        <v>50</v>
      </c>
      <c r="H31" s="1">
        <f>B31/G31</f>
        <v>0.64</v>
      </c>
      <c r="I31" s="1">
        <f>C31/G31</f>
        <v>0.12</v>
      </c>
      <c r="J31" s="1">
        <f>D31/G31</f>
        <v>0.16</v>
      </c>
      <c r="K31" s="1">
        <f>E31/G31</f>
        <v>0.08</v>
      </c>
      <c r="L31" s="1">
        <f>F31/G31</f>
        <v>0</v>
      </c>
      <c r="M31" s="1">
        <f t="shared" si="3"/>
        <v>1</v>
      </c>
    </row>
    <row r="32" spans="1:22">
      <c r="A32" s="2" t="s">
        <v>6</v>
      </c>
      <c r="B32">
        <f>SUM(B15:B17)</f>
        <v>69</v>
      </c>
      <c r="C32">
        <f t="shared" ref="C32:F32" si="6">SUM(C15:C17)</f>
        <v>4</v>
      </c>
      <c r="D32">
        <f t="shared" si="6"/>
        <v>19</v>
      </c>
      <c r="E32">
        <f t="shared" si="6"/>
        <v>9</v>
      </c>
      <c r="F32">
        <f t="shared" si="6"/>
        <v>1</v>
      </c>
      <c r="G32">
        <f t="shared" si="2"/>
        <v>102</v>
      </c>
      <c r="H32" s="1">
        <f>B32/G32</f>
        <v>0.67647058823529416</v>
      </c>
      <c r="I32" s="1">
        <f>C32/G32</f>
        <v>3.9215686274509803E-2</v>
      </c>
      <c r="J32" s="1">
        <f>D32/G32</f>
        <v>0.18627450980392157</v>
      </c>
      <c r="K32" s="1">
        <f>E32/G32</f>
        <v>8.8235294117647065E-2</v>
      </c>
      <c r="L32" s="1">
        <f>F32/G32</f>
        <v>9.8039215686274508E-3</v>
      </c>
      <c r="M32" s="1">
        <f t="shared" si="3"/>
        <v>1</v>
      </c>
    </row>
    <row r="33" spans="1:13">
      <c r="A33" s="2" t="s">
        <v>7</v>
      </c>
      <c r="B33">
        <f>SUM(B18:B23)</f>
        <v>375</v>
      </c>
      <c r="C33">
        <f t="shared" ref="C33:F33" si="7">SUM(C18:C23)</f>
        <v>33</v>
      </c>
      <c r="D33">
        <f t="shared" si="7"/>
        <v>181</v>
      </c>
      <c r="E33">
        <f t="shared" si="7"/>
        <v>33</v>
      </c>
      <c r="F33">
        <f t="shared" si="7"/>
        <v>4</v>
      </c>
      <c r="G33">
        <f t="shared" si="2"/>
        <v>626</v>
      </c>
      <c r="H33" s="1">
        <f>B33/G33</f>
        <v>0.59904153354632583</v>
      </c>
      <c r="I33" s="1">
        <f>C33/G33</f>
        <v>5.2715654952076675E-2</v>
      </c>
      <c r="J33" s="1">
        <f>D33/G33</f>
        <v>0.28913738019169327</v>
      </c>
      <c r="K33" s="1">
        <f>E33/G33</f>
        <v>5.2715654952076675E-2</v>
      </c>
      <c r="L33" s="1">
        <f>F33/G33</f>
        <v>6.3897763578274758E-3</v>
      </c>
      <c r="M33" s="1">
        <f t="shared" si="3"/>
        <v>0.99999999999999989</v>
      </c>
    </row>
    <row r="34" spans="1:13">
      <c r="A34" s="4" t="s">
        <v>8</v>
      </c>
      <c r="B34">
        <f>SUM(B24:B25)</f>
        <v>180</v>
      </c>
      <c r="C34">
        <f t="shared" ref="C34:F34" si="8">SUM(C24:C25)</f>
        <v>14</v>
      </c>
      <c r="D34">
        <f t="shared" si="8"/>
        <v>81</v>
      </c>
      <c r="E34">
        <f t="shared" si="8"/>
        <v>31</v>
      </c>
      <c r="F34">
        <f t="shared" si="8"/>
        <v>7</v>
      </c>
      <c r="G34">
        <f t="shared" si="2"/>
        <v>313</v>
      </c>
      <c r="H34" s="1">
        <f>B34/G34</f>
        <v>0.57507987220447288</v>
      </c>
      <c r="I34" s="1">
        <f>C34/G34</f>
        <v>4.472843450479233E-2</v>
      </c>
      <c r="J34" s="1">
        <f>D34/G34</f>
        <v>0.25878594249201275</v>
      </c>
      <c r="K34" s="1">
        <f>E34/G34</f>
        <v>9.9041533546325874E-2</v>
      </c>
      <c r="L34" s="1">
        <f>F34/G34</f>
        <v>2.2364217252396165E-2</v>
      </c>
      <c r="M34" s="1">
        <f t="shared" si="3"/>
        <v>0.99999999999999989</v>
      </c>
    </row>
    <row r="35" spans="1:13">
      <c r="B35">
        <f>SUM(B28:B34)</f>
        <v>871</v>
      </c>
      <c r="C35">
        <f t="shared" ref="C35:G35" si="9">SUM(C28:C34)</f>
        <v>61</v>
      </c>
      <c r="D35">
        <f t="shared" si="9"/>
        <v>312</v>
      </c>
      <c r="E35">
        <f t="shared" si="9"/>
        <v>87</v>
      </c>
      <c r="F35">
        <f t="shared" si="9"/>
        <v>12</v>
      </c>
      <c r="G35">
        <f t="shared" si="9"/>
        <v>1343</v>
      </c>
    </row>
    <row r="37" spans="1:13">
      <c r="B37" t="s">
        <v>10</v>
      </c>
      <c r="C37" t="s">
        <v>9</v>
      </c>
      <c r="D37" t="s">
        <v>11</v>
      </c>
    </row>
    <row r="38" spans="1:13">
      <c r="A38" s="2" t="s">
        <v>2</v>
      </c>
      <c r="B38" s="1">
        <v>9.6153846153846159E-2</v>
      </c>
      <c r="C38" s="1">
        <v>2.8846153846153848E-2</v>
      </c>
      <c r="D38" s="1">
        <v>0</v>
      </c>
    </row>
    <row r="39" spans="1:13">
      <c r="A39" s="2" t="s">
        <v>3</v>
      </c>
      <c r="B39" s="1">
        <v>7.3529411764705885E-2</v>
      </c>
      <c r="C39" s="1">
        <v>5.8823529411764705E-2</v>
      </c>
      <c r="D39" s="1">
        <v>0</v>
      </c>
    </row>
    <row r="40" spans="1:13">
      <c r="A40" s="2" t="s">
        <v>4</v>
      </c>
      <c r="B40" s="1">
        <v>0.1</v>
      </c>
      <c r="C40" s="1">
        <v>3.7499999999999999E-2</v>
      </c>
      <c r="D40" s="1">
        <v>0</v>
      </c>
    </row>
    <row r="41" spans="1:13">
      <c r="A41" s="2" t="s">
        <v>5</v>
      </c>
      <c r="B41" s="1">
        <v>0.16</v>
      </c>
      <c r="C41" s="1">
        <v>0.08</v>
      </c>
      <c r="D41" s="1">
        <v>0</v>
      </c>
    </row>
    <row r="42" spans="1:13">
      <c r="A42" s="2" t="s">
        <v>6</v>
      </c>
      <c r="B42" s="1">
        <v>0.18627450980392157</v>
      </c>
      <c r="C42" s="1">
        <v>8.8235294117647065E-2</v>
      </c>
      <c r="D42" s="1">
        <v>9.8039215686274508E-3</v>
      </c>
    </row>
    <row r="43" spans="1:13">
      <c r="A43" s="2" t="s">
        <v>7</v>
      </c>
      <c r="B43" s="1">
        <v>0.28913738019169327</v>
      </c>
      <c r="C43" s="1">
        <v>5.2715654952076675E-2</v>
      </c>
      <c r="D43" s="1">
        <v>6.3897763578274758E-3</v>
      </c>
    </row>
    <row r="44" spans="1:13">
      <c r="A44" s="4" t="s">
        <v>8</v>
      </c>
      <c r="B44" s="1">
        <v>0.25878594249201275</v>
      </c>
      <c r="C44" s="1">
        <v>9.9041533546325874E-2</v>
      </c>
      <c r="D44" s="1">
        <v>2.2364217252396165E-2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125" zoomScaleNormal="125" zoomScalePageLayoutView="12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37" sqref="D37"/>
    </sheetView>
  </sheetViews>
  <sheetFormatPr baseColWidth="10" defaultRowHeight="15" x14ac:dyDescent="0"/>
  <cols>
    <col min="4" max="5" width="10.83203125" style="1"/>
    <col min="6" max="6" width="10.83203125" style="8"/>
    <col min="7" max="7" width="6.83203125" customWidth="1"/>
    <col min="8" max="8" width="5" customWidth="1"/>
    <col min="9" max="9" width="5.6640625" customWidth="1"/>
    <col min="10" max="10" width="6" customWidth="1"/>
    <col min="11" max="11" width="6.33203125" customWidth="1"/>
  </cols>
  <sheetData>
    <row r="1" spans="1:27">
      <c r="A1" t="s">
        <v>1</v>
      </c>
      <c r="B1" t="s">
        <v>29</v>
      </c>
      <c r="C1" t="s">
        <v>0</v>
      </c>
      <c r="D1" s="1" t="s">
        <v>23</v>
      </c>
      <c r="E1" s="1" t="s">
        <v>24</v>
      </c>
      <c r="F1" s="8">
        <v>0</v>
      </c>
      <c r="G1">
        <v>2</v>
      </c>
      <c r="H1">
        <v>3</v>
      </c>
      <c r="I1">
        <v>4</v>
      </c>
      <c r="J1">
        <v>5</v>
      </c>
      <c r="K1">
        <v>6</v>
      </c>
      <c r="L1" t="s">
        <v>25</v>
      </c>
    </row>
    <row r="2" spans="1:27">
      <c r="A2">
        <v>1955</v>
      </c>
      <c r="B2">
        <f>L2</f>
        <v>22</v>
      </c>
      <c r="C2">
        <f>SUM(F2:K2)</f>
        <v>448</v>
      </c>
      <c r="D2" s="1">
        <f>B2/C2</f>
        <v>4.9107142857142856E-2</v>
      </c>
      <c r="E2" s="1">
        <f>(G2*2+H2*3+I2*4+J2*5+K2*6)/L2</f>
        <v>3.5909090909090908</v>
      </c>
      <c r="F2">
        <v>426</v>
      </c>
      <c r="G2">
        <v>1</v>
      </c>
      <c r="H2">
        <v>8</v>
      </c>
      <c r="I2">
        <v>12</v>
      </c>
      <c r="J2">
        <v>1</v>
      </c>
      <c r="K2">
        <v>0</v>
      </c>
      <c r="L2">
        <f>SUM(G2:K2)</f>
        <v>22</v>
      </c>
      <c r="S2" t="s">
        <v>21</v>
      </c>
    </row>
    <row r="3" spans="1:27">
      <c r="A3">
        <v>1957</v>
      </c>
      <c r="B3">
        <f t="shared" ref="B3:B25" si="0">L3</f>
        <v>41</v>
      </c>
      <c r="C3">
        <f t="shared" ref="C3:C25" si="1">SUM(F3:K3)</f>
        <v>447</v>
      </c>
      <c r="D3" s="1">
        <f t="shared" ref="D3:D25" si="2">B3/C3</f>
        <v>9.1722595078299773E-2</v>
      </c>
      <c r="E3" s="1">
        <f t="shared" ref="E3:E25" si="3">(G3*2+H3*3+I3*4+J3*5+K3*6)/L3</f>
        <v>3.8536585365853657</v>
      </c>
      <c r="F3">
        <v>406</v>
      </c>
      <c r="G3">
        <v>0</v>
      </c>
      <c r="H3">
        <v>10</v>
      </c>
      <c r="I3">
        <v>28</v>
      </c>
      <c r="J3">
        <v>2</v>
      </c>
      <c r="K3">
        <v>1</v>
      </c>
      <c r="L3">
        <f t="shared" ref="L3:L25" si="4">SUM(G3:K3)</f>
        <v>41</v>
      </c>
      <c r="S3" t="s">
        <v>13</v>
      </c>
    </row>
    <row r="4" spans="1:27">
      <c r="A4">
        <v>1959</v>
      </c>
      <c r="B4">
        <f t="shared" si="0"/>
        <v>11</v>
      </c>
      <c r="C4">
        <f t="shared" si="1"/>
        <v>312</v>
      </c>
      <c r="D4" s="1">
        <f t="shared" si="2"/>
        <v>3.5256410256410256E-2</v>
      </c>
      <c r="E4" s="1">
        <f t="shared" si="3"/>
        <v>4.1818181818181817</v>
      </c>
      <c r="F4">
        <v>301</v>
      </c>
      <c r="G4">
        <v>0</v>
      </c>
      <c r="H4">
        <v>1</v>
      </c>
      <c r="I4">
        <v>7</v>
      </c>
      <c r="J4">
        <v>3</v>
      </c>
      <c r="K4">
        <v>0</v>
      </c>
      <c r="L4">
        <f t="shared" si="4"/>
        <v>11</v>
      </c>
      <c r="U4" t="s">
        <v>22</v>
      </c>
      <c r="AA4" t="s">
        <v>0</v>
      </c>
    </row>
    <row r="5" spans="1:27">
      <c r="A5">
        <v>1962</v>
      </c>
      <c r="B5">
        <f t="shared" si="0"/>
        <v>26</v>
      </c>
      <c r="C5">
        <f t="shared" si="1"/>
        <v>560</v>
      </c>
      <c r="D5" s="1">
        <f t="shared" si="2"/>
        <v>4.642857142857143E-2</v>
      </c>
      <c r="E5" s="1">
        <f t="shared" si="3"/>
        <v>3.9230769230769229</v>
      </c>
      <c r="F5">
        <v>534</v>
      </c>
      <c r="G5">
        <v>0</v>
      </c>
      <c r="H5">
        <v>6</v>
      </c>
      <c r="I5">
        <v>16</v>
      </c>
      <c r="J5">
        <v>4</v>
      </c>
      <c r="K5">
        <v>0</v>
      </c>
      <c r="L5">
        <f t="shared" si="4"/>
        <v>26</v>
      </c>
      <c r="U5">
        <v>0</v>
      </c>
      <c r="V5">
        <v>2</v>
      </c>
      <c r="W5">
        <v>3</v>
      </c>
      <c r="X5">
        <v>4</v>
      </c>
      <c r="Y5">
        <v>5</v>
      </c>
      <c r="Z5">
        <v>6</v>
      </c>
    </row>
    <row r="6" spans="1:27">
      <c r="A6">
        <v>1967</v>
      </c>
      <c r="B6">
        <f t="shared" si="0"/>
        <v>12</v>
      </c>
      <c r="C6">
        <f t="shared" si="1"/>
        <v>256</v>
      </c>
      <c r="D6" s="1">
        <f t="shared" si="2"/>
        <v>4.6875E-2</v>
      </c>
      <c r="E6" s="1">
        <f t="shared" si="3"/>
        <v>3.75</v>
      </c>
      <c r="F6">
        <v>244</v>
      </c>
      <c r="G6">
        <v>0</v>
      </c>
      <c r="H6">
        <v>3</v>
      </c>
      <c r="I6">
        <v>9</v>
      </c>
      <c r="J6">
        <v>0</v>
      </c>
      <c r="K6">
        <v>0</v>
      </c>
      <c r="L6">
        <f t="shared" si="4"/>
        <v>12</v>
      </c>
      <c r="S6" t="s">
        <v>1</v>
      </c>
      <c r="T6">
        <v>1955</v>
      </c>
      <c r="U6">
        <v>426</v>
      </c>
      <c r="V6">
        <v>1</v>
      </c>
      <c r="W6">
        <v>8</v>
      </c>
      <c r="X6">
        <v>12</v>
      </c>
      <c r="Y6">
        <v>1</v>
      </c>
      <c r="Z6">
        <v>0</v>
      </c>
      <c r="AA6">
        <v>448</v>
      </c>
    </row>
    <row r="7" spans="1:27">
      <c r="A7">
        <v>1973</v>
      </c>
      <c r="B7">
        <f t="shared" si="0"/>
        <v>17</v>
      </c>
      <c r="C7">
        <f t="shared" si="1"/>
        <v>256</v>
      </c>
      <c r="D7" s="1">
        <f t="shared" si="2"/>
        <v>6.640625E-2</v>
      </c>
      <c r="E7" s="1">
        <f t="shared" si="3"/>
        <v>3.8235294117647061</v>
      </c>
      <c r="F7">
        <v>239</v>
      </c>
      <c r="G7">
        <v>0</v>
      </c>
      <c r="H7">
        <v>6</v>
      </c>
      <c r="I7">
        <v>8</v>
      </c>
      <c r="J7">
        <v>3</v>
      </c>
      <c r="K7">
        <v>0</v>
      </c>
      <c r="L7">
        <f t="shared" si="4"/>
        <v>17</v>
      </c>
      <c r="T7">
        <v>1957</v>
      </c>
      <c r="U7">
        <v>406</v>
      </c>
      <c r="V7">
        <v>0</v>
      </c>
      <c r="W7">
        <v>10</v>
      </c>
      <c r="X7">
        <v>28</v>
      </c>
      <c r="Y7">
        <v>2</v>
      </c>
      <c r="Z7">
        <v>1</v>
      </c>
      <c r="AA7">
        <v>447</v>
      </c>
    </row>
    <row r="8" spans="1:27">
      <c r="A8">
        <v>1974</v>
      </c>
      <c r="B8">
        <f t="shared" si="0"/>
        <v>3</v>
      </c>
      <c r="C8">
        <f t="shared" si="1"/>
        <v>192</v>
      </c>
      <c r="D8" s="1">
        <f t="shared" si="2"/>
        <v>1.5625E-2</v>
      </c>
      <c r="E8" s="1">
        <f t="shared" si="3"/>
        <v>3.6666666666666665</v>
      </c>
      <c r="F8">
        <v>189</v>
      </c>
      <c r="G8">
        <v>0</v>
      </c>
      <c r="H8">
        <v>1</v>
      </c>
      <c r="I8">
        <v>2</v>
      </c>
      <c r="J8">
        <v>0</v>
      </c>
      <c r="K8">
        <v>0</v>
      </c>
      <c r="L8">
        <f t="shared" si="4"/>
        <v>3</v>
      </c>
      <c r="T8">
        <v>1959</v>
      </c>
      <c r="U8">
        <v>301</v>
      </c>
      <c r="V8">
        <v>0</v>
      </c>
      <c r="W8">
        <v>1</v>
      </c>
      <c r="X8">
        <v>7</v>
      </c>
      <c r="Y8">
        <v>3</v>
      </c>
      <c r="Z8">
        <v>0</v>
      </c>
      <c r="AA8">
        <v>312</v>
      </c>
    </row>
    <row r="9" spans="1:27">
      <c r="A9">
        <v>1975</v>
      </c>
      <c r="B9">
        <f t="shared" si="0"/>
        <v>9</v>
      </c>
      <c r="C9">
        <f t="shared" si="1"/>
        <v>192</v>
      </c>
      <c r="D9" s="1">
        <f t="shared" si="2"/>
        <v>4.6875E-2</v>
      </c>
      <c r="E9" s="1">
        <f t="shared" si="3"/>
        <v>3.8888888888888888</v>
      </c>
      <c r="F9">
        <v>183</v>
      </c>
      <c r="G9">
        <v>0</v>
      </c>
      <c r="H9">
        <v>1</v>
      </c>
      <c r="I9">
        <v>8</v>
      </c>
      <c r="J9">
        <v>0</v>
      </c>
      <c r="K9">
        <v>0</v>
      </c>
      <c r="L9">
        <f t="shared" si="4"/>
        <v>9</v>
      </c>
      <c r="T9">
        <v>1962</v>
      </c>
      <c r="U9">
        <v>550</v>
      </c>
      <c r="V9">
        <v>0</v>
      </c>
      <c r="W9">
        <v>6</v>
      </c>
      <c r="X9">
        <v>16</v>
      </c>
      <c r="Y9">
        <v>4</v>
      </c>
      <c r="Z9">
        <v>0</v>
      </c>
      <c r="AA9">
        <v>576</v>
      </c>
    </row>
    <row r="10" spans="1:27">
      <c r="A10">
        <v>1977</v>
      </c>
      <c r="B10">
        <f t="shared" si="0"/>
        <v>15</v>
      </c>
      <c r="C10">
        <f t="shared" si="1"/>
        <v>192</v>
      </c>
      <c r="D10" s="1">
        <f t="shared" si="2"/>
        <v>7.8125E-2</v>
      </c>
      <c r="E10" s="1">
        <f t="shared" si="3"/>
        <v>3.8</v>
      </c>
      <c r="F10">
        <v>177</v>
      </c>
      <c r="G10">
        <v>0</v>
      </c>
      <c r="H10">
        <v>4</v>
      </c>
      <c r="I10">
        <v>10</v>
      </c>
      <c r="J10">
        <v>1</v>
      </c>
      <c r="K10">
        <v>0</v>
      </c>
      <c r="L10">
        <f t="shared" si="4"/>
        <v>15</v>
      </c>
      <c r="T10">
        <v>1967</v>
      </c>
      <c r="U10">
        <v>244</v>
      </c>
      <c r="V10">
        <v>0</v>
      </c>
      <c r="W10">
        <v>3</v>
      </c>
      <c r="X10">
        <v>9</v>
      </c>
      <c r="Y10">
        <v>0</v>
      </c>
      <c r="Z10">
        <v>0</v>
      </c>
      <c r="AA10">
        <v>256</v>
      </c>
    </row>
    <row r="11" spans="1:27">
      <c r="A11">
        <v>1979</v>
      </c>
      <c r="B11">
        <f t="shared" si="0"/>
        <v>8</v>
      </c>
      <c r="C11">
        <f t="shared" si="1"/>
        <v>192</v>
      </c>
      <c r="D11" s="1">
        <f t="shared" si="2"/>
        <v>4.1666666666666664E-2</v>
      </c>
      <c r="E11" s="1">
        <f t="shared" si="3"/>
        <v>3.625</v>
      </c>
      <c r="F11">
        <v>184</v>
      </c>
      <c r="G11">
        <v>0</v>
      </c>
      <c r="H11">
        <v>3</v>
      </c>
      <c r="I11">
        <v>5</v>
      </c>
      <c r="J11">
        <v>0</v>
      </c>
      <c r="K11">
        <v>0</v>
      </c>
      <c r="L11">
        <f t="shared" si="4"/>
        <v>8</v>
      </c>
      <c r="T11">
        <v>1973</v>
      </c>
      <c r="U11">
        <v>239</v>
      </c>
      <c r="V11">
        <v>0</v>
      </c>
      <c r="W11">
        <v>6</v>
      </c>
      <c r="X11">
        <v>8</v>
      </c>
      <c r="Y11">
        <v>3</v>
      </c>
      <c r="Z11">
        <v>0</v>
      </c>
      <c r="AA11">
        <v>256</v>
      </c>
    </row>
    <row r="12" spans="1:27">
      <c r="A12">
        <v>1981</v>
      </c>
      <c r="B12">
        <f t="shared" si="0"/>
        <v>16</v>
      </c>
      <c r="C12">
        <f t="shared" si="1"/>
        <v>192</v>
      </c>
      <c r="D12" s="1">
        <f t="shared" si="2"/>
        <v>8.3333333333333329E-2</v>
      </c>
      <c r="E12" s="1">
        <f t="shared" si="3"/>
        <v>3.75</v>
      </c>
      <c r="F12">
        <v>176</v>
      </c>
      <c r="G12">
        <v>0</v>
      </c>
      <c r="H12">
        <v>6</v>
      </c>
      <c r="I12">
        <v>8</v>
      </c>
      <c r="J12">
        <v>2</v>
      </c>
      <c r="K12">
        <v>0</v>
      </c>
      <c r="L12">
        <f t="shared" si="4"/>
        <v>16</v>
      </c>
      <c r="T12">
        <v>1974</v>
      </c>
      <c r="U12">
        <v>189</v>
      </c>
      <c r="V12">
        <v>0</v>
      </c>
      <c r="W12">
        <v>1</v>
      </c>
      <c r="X12">
        <v>2</v>
      </c>
      <c r="Y12">
        <v>0</v>
      </c>
      <c r="Z12">
        <v>0</v>
      </c>
      <c r="AA12">
        <v>192</v>
      </c>
    </row>
    <row r="13" spans="1:27">
      <c r="A13">
        <v>1983</v>
      </c>
      <c r="B13">
        <f t="shared" si="0"/>
        <v>26</v>
      </c>
      <c r="C13">
        <f t="shared" si="1"/>
        <v>352</v>
      </c>
      <c r="D13" s="1">
        <f t="shared" si="2"/>
        <v>7.3863636363636367E-2</v>
      </c>
      <c r="E13" s="1">
        <f t="shared" si="3"/>
        <v>3.5384615384615383</v>
      </c>
      <c r="F13">
        <v>326</v>
      </c>
      <c r="G13">
        <v>0</v>
      </c>
      <c r="H13">
        <v>12</v>
      </c>
      <c r="I13">
        <v>14</v>
      </c>
      <c r="J13">
        <v>0</v>
      </c>
      <c r="K13">
        <v>0</v>
      </c>
      <c r="L13">
        <f t="shared" si="4"/>
        <v>26</v>
      </c>
      <c r="T13">
        <v>1975</v>
      </c>
      <c r="U13">
        <v>182</v>
      </c>
      <c r="V13">
        <v>0</v>
      </c>
      <c r="W13">
        <v>1</v>
      </c>
      <c r="X13">
        <v>8</v>
      </c>
      <c r="Y13">
        <v>0</v>
      </c>
      <c r="Z13">
        <v>0</v>
      </c>
      <c r="AA13">
        <v>191</v>
      </c>
    </row>
    <row r="14" spans="1:27">
      <c r="A14">
        <v>1987</v>
      </c>
      <c r="B14">
        <f t="shared" si="0"/>
        <v>27</v>
      </c>
      <c r="C14">
        <f t="shared" si="1"/>
        <v>335</v>
      </c>
      <c r="D14" s="1">
        <f t="shared" si="2"/>
        <v>8.0597014925373134E-2</v>
      </c>
      <c r="E14" s="1">
        <f t="shared" si="3"/>
        <v>3.5925925925925926</v>
      </c>
      <c r="F14">
        <v>308</v>
      </c>
      <c r="G14">
        <v>2</v>
      </c>
      <c r="H14">
        <v>8</v>
      </c>
      <c r="I14">
        <v>16</v>
      </c>
      <c r="J14">
        <v>1</v>
      </c>
      <c r="K14">
        <v>0</v>
      </c>
      <c r="L14">
        <f t="shared" si="4"/>
        <v>27</v>
      </c>
      <c r="T14">
        <v>1977</v>
      </c>
      <c r="U14">
        <v>177</v>
      </c>
      <c r="V14">
        <v>0</v>
      </c>
      <c r="W14">
        <v>4</v>
      </c>
      <c r="X14">
        <v>10</v>
      </c>
      <c r="Y14">
        <v>1</v>
      </c>
      <c r="Z14">
        <v>0</v>
      </c>
      <c r="AA14">
        <v>192</v>
      </c>
    </row>
    <row r="15" spans="1:27">
      <c r="A15">
        <v>1991</v>
      </c>
      <c r="B15">
        <f t="shared" si="0"/>
        <v>17</v>
      </c>
      <c r="C15">
        <f t="shared" si="1"/>
        <v>110</v>
      </c>
      <c r="D15" s="1">
        <f t="shared" si="2"/>
        <v>0.15454545454545454</v>
      </c>
      <c r="E15" s="1">
        <f t="shared" si="3"/>
        <v>2.8823529411764706</v>
      </c>
      <c r="F15">
        <v>93</v>
      </c>
      <c r="G15">
        <v>6</v>
      </c>
      <c r="H15">
        <v>7</v>
      </c>
      <c r="I15">
        <v>4</v>
      </c>
      <c r="J15">
        <v>0</v>
      </c>
      <c r="K15">
        <v>0</v>
      </c>
      <c r="L15">
        <f t="shared" si="4"/>
        <v>17</v>
      </c>
      <c r="T15">
        <v>1979</v>
      </c>
      <c r="U15">
        <v>184</v>
      </c>
      <c r="V15">
        <v>0</v>
      </c>
      <c r="W15">
        <v>3</v>
      </c>
      <c r="X15">
        <v>5</v>
      </c>
      <c r="Y15">
        <v>0</v>
      </c>
      <c r="Z15">
        <v>0</v>
      </c>
      <c r="AA15">
        <v>192</v>
      </c>
    </row>
    <row r="16" spans="1:27">
      <c r="A16">
        <v>1995</v>
      </c>
      <c r="B16">
        <f t="shared" si="0"/>
        <v>20</v>
      </c>
      <c r="C16">
        <f t="shared" si="1"/>
        <v>297</v>
      </c>
      <c r="D16" s="1">
        <f t="shared" si="2"/>
        <v>6.7340067340067339E-2</v>
      </c>
      <c r="E16" s="1">
        <f t="shared" si="3"/>
        <v>3.7</v>
      </c>
      <c r="F16">
        <v>277</v>
      </c>
      <c r="G16">
        <v>0</v>
      </c>
      <c r="H16">
        <v>6</v>
      </c>
      <c r="I16">
        <v>14</v>
      </c>
      <c r="J16">
        <v>0</v>
      </c>
      <c r="K16">
        <v>0</v>
      </c>
      <c r="L16">
        <f t="shared" si="4"/>
        <v>20</v>
      </c>
      <c r="T16">
        <v>1981</v>
      </c>
      <c r="U16">
        <v>176</v>
      </c>
      <c r="V16">
        <v>0</v>
      </c>
      <c r="W16">
        <v>6</v>
      </c>
      <c r="X16">
        <v>8</v>
      </c>
      <c r="Y16">
        <v>2</v>
      </c>
      <c r="Z16">
        <v>0</v>
      </c>
      <c r="AA16">
        <v>192</v>
      </c>
    </row>
    <row r="17" spans="1:27">
      <c r="A17">
        <v>1997</v>
      </c>
      <c r="B17">
        <f t="shared" si="0"/>
        <v>101</v>
      </c>
      <c r="C17">
        <f t="shared" si="1"/>
        <v>1191</v>
      </c>
      <c r="D17" s="1">
        <f t="shared" si="2"/>
        <v>8.4802686817800163E-2</v>
      </c>
      <c r="E17" s="1">
        <f t="shared" si="3"/>
        <v>3.8316831683168315</v>
      </c>
      <c r="F17">
        <v>1090</v>
      </c>
      <c r="G17">
        <v>2</v>
      </c>
      <c r="H17">
        <v>25</v>
      </c>
      <c r="I17">
        <v>62</v>
      </c>
      <c r="J17">
        <v>12</v>
      </c>
      <c r="K17">
        <v>0</v>
      </c>
      <c r="L17">
        <f t="shared" si="4"/>
        <v>101</v>
      </c>
      <c r="T17">
        <v>1983</v>
      </c>
      <c r="U17">
        <v>326</v>
      </c>
      <c r="V17">
        <v>0</v>
      </c>
      <c r="W17">
        <v>12</v>
      </c>
      <c r="X17">
        <v>14</v>
      </c>
      <c r="Y17">
        <v>0</v>
      </c>
      <c r="Z17">
        <v>0</v>
      </c>
      <c r="AA17">
        <v>352</v>
      </c>
    </row>
    <row r="18" spans="1:27">
      <c r="A18">
        <v>2000</v>
      </c>
      <c r="B18">
        <f t="shared" si="0"/>
        <v>56</v>
      </c>
      <c r="C18">
        <f t="shared" si="1"/>
        <v>699</v>
      </c>
      <c r="D18" s="1">
        <f t="shared" si="2"/>
        <v>8.0114449213161659E-2</v>
      </c>
      <c r="E18" s="1">
        <f t="shared" si="3"/>
        <v>3.8035714285714284</v>
      </c>
      <c r="F18">
        <v>643</v>
      </c>
      <c r="G18">
        <v>0</v>
      </c>
      <c r="H18">
        <v>11</v>
      </c>
      <c r="I18">
        <v>45</v>
      </c>
      <c r="J18">
        <v>0</v>
      </c>
      <c r="K18">
        <v>0</v>
      </c>
      <c r="L18">
        <f t="shared" si="4"/>
        <v>56</v>
      </c>
      <c r="T18">
        <v>1987</v>
      </c>
      <c r="U18">
        <v>323</v>
      </c>
      <c r="V18">
        <v>2</v>
      </c>
      <c r="W18">
        <v>8</v>
      </c>
      <c r="X18">
        <v>16</v>
      </c>
      <c r="Y18">
        <v>1</v>
      </c>
      <c r="Z18">
        <v>0</v>
      </c>
      <c r="AA18">
        <v>350</v>
      </c>
    </row>
    <row r="19" spans="1:27">
      <c r="A19">
        <v>2001</v>
      </c>
      <c r="B19">
        <f t="shared" si="0"/>
        <v>31</v>
      </c>
      <c r="C19">
        <f t="shared" si="1"/>
        <v>256</v>
      </c>
      <c r="D19" s="1">
        <f t="shared" si="2"/>
        <v>0.12109375</v>
      </c>
      <c r="E19" s="1">
        <f t="shared" si="3"/>
        <v>3.6774193548387095</v>
      </c>
      <c r="F19">
        <v>225</v>
      </c>
      <c r="G19">
        <v>1</v>
      </c>
      <c r="H19">
        <v>9</v>
      </c>
      <c r="I19">
        <v>20</v>
      </c>
      <c r="J19">
        <v>1</v>
      </c>
      <c r="K19">
        <v>0</v>
      </c>
      <c r="L19">
        <f t="shared" si="4"/>
        <v>31</v>
      </c>
      <c r="T19">
        <v>1991</v>
      </c>
      <c r="U19">
        <v>113</v>
      </c>
      <c r="V19">
        <v>2</v>
      </c>
      <c r="W19">
        <v>16</v>
      </c>
      <c r="X19">
        <v>4</v>
      </c>
      <c r="Y19">
        <v>0</v>
      </c>
      <c r="Z19">
        <v>0</v>
      </c>
      <c r="AA19">
        <v>135</v>
      </c>
    </row>
    <row r="20" spans="1:27">
      <c r="A20">
        <v>2003</v>
      </c>
      <c r="B20">
        <f t="shared" si="0"/>
        <v>135</v>
      </c>
      <c r="C20">
        <f t="shared" si="1"/>
        <v>1282</v>
      </c>
      <c r="D20" s="1">
        <f t="shared" si="2"/>
        <v>0.10530421216848673</v>
      </c>
      <c r="E20" s="1">
        <f t="shared" si="3"/>
        <v>3.8296296296296295</v>
      </c>
      <c r="F20">
        <v>1147</v>
      </c>
      <c r="G20">
        <v>5</v>
      </c>
      <c r="H20">
        <v>31</v>
      </c>
      <c r="I20">
        <v>82</v>
      </c>
      <c r="J20">
        <v>16</v>
      </c>
      <c r="K20">
        <v>1</v>
      </c>
      <c r="L20">
        <f t="shared" si="4"/>
        <v>135</v>
      </c>
      <c r="T20">
        <v>1995</v>
      </c>
      <c r="U20">
        <v>293</v>
      </c>
      <c r="V20">
        <v>0</v>
      </c>
      <c r="W20">
        <v>6</v>
      </c>
      <c r="X20">
        <v>14</v>
      </c>
      <c r="Y20">
        <v>0</v>
      </c>
      <c r="Z20">
        <v>0</v>
      </c>
      <c r="AA20">
        <v>313</v>
      </c>
    </row>
    <row r="21" spans="1:27">
      <c r="A21">
        <v>2005</v>
      </c>
      <c r="B21">
        <f t="shared" si="0"/>
        <v>169</v>
      </c>
      <c r="C21">
        <f t="shared" si="1"/>
        <v>1691</v>
      </c>
      <c r="D21" s="1">
        <f t="shared" si="2"/>
        <v>9.9940863394441165E-2</v>
      </c>
      <c r="E21" s="1">
        <f t="shared" si="3"/>
        <v>3.7633136094674557</v>
      </c>
      <c r="F21">
        <v>1522</v>
      </c>
      <c r="G21">
        <v>9</v>
      </c>
      <c r="H21">
        <v>38</v>
      </c>
      <c r="I21">
        <v>106</v>
      </c>
      <c r="J21">
        <v>16</v>
      </c>
      <c r="K21">
        <v>0</v>
      </c>
      <c r="L21">
        <f t="shared" si="4"/>
        <v>169</v>
      </c>
      <c r="T21">
        <v>1997</v>
      </c>
      <c r="U21">
        <v>1108</v>
      </c>
      <c r="V21">
        <v>1</v>
      </c>
      <c r="W21">
        <v>25</v>
      </c>
      <c r="X21">
        <v>63</v>
      </c>
      <c r="Y21">
        <v>12</v>
      </c>
      <c r="Z21">
        <v>0</v>
      </c>
      <c r="AA21">
        <v>1209</v>
      </c>
    </row>
    <row r="22" spans="1:27">
      <c r="A22">
        <v>2007</v>
      </c>
      <c r="B22">
        <f t="shared" si="0"/>
        <v>185</v>
      </c>
      <c r="C22">
        <f t="shared" si="1"/>
        <v>1513</v>
      </c>
      <c r="D22" s="1">
        <f t="shared" si="2"/>
        <v>0.12227362855254462</v>
      </c>
      <c r="E22" s="1">
        <f t="shared" si="3"/>
        <v>3.6918918918918919</v>
      </c>
      <c r="F22">
        <v>1328</v>
      </c>
      <c r="G22">
        <v>5</v>
      </c>
      <c r="H22">
        <v>58</v>
      </c>
      <c r="I22">
        <v>111</v>
      </c>
      <c r="J22">
        <v>11</v>
      </c>
      <c r="K22">
        <v>0</v>
      </c>
      <c r="L22">
        <f t="shared" si="4"/>
        <v>185</v>
      </c>
      <c r="T22">
        <v>2000</v>
      </c>
      <c r="U22">
        <v>646</v>
      </c>
      <c r="V22">
        <v>0</v>
      </c>
      <c r="W22">
        <v>11</v>
      </c>
      <c r="X22">
        <v>45</v>
      </c>
      <c r="Y22">
        <v>0</v>
      </c>
      <c r="Z22">
        <v>0</v>
      </c>
      <c r="AA22">
        <v>702</v>
      </c>
    </row>
    <row r="23" spans="1:27">
      <c r="A23">
        <v>2009</v>
      </c>
      <c r="B23">
        <f t="shared" si="0"/>
        <v>300</v>
      </c>
      <c r="C23">
        <f t="shared" si="1"/>
        <v>3059</v>
      </c>
      <c r="D23" s="1">
        <f t="shared" si="2"/>
        <v>9.8071265119320045E-2</v>
      </c>
      <c r="E23" s="1">
        <f t="shared" si="3"/>
        <v>3.7933333333333334</v>
      </c>
      <c r="F23">
        <v>2759</v>
      </c>
      <c r="G23">
        <v>5</v>
      </c>
      <c r="H23">
        <v>83</v>
      </c>
      <c r="I23">
        <v>181</v>
      </c>
      <c r="J23">
        <v>31</v>
      </c>
      <c r="K23">
        <v>0</v>
      </c>
      <c r="L23">
        <f t="shared" si="4"/>
        <v>300</v>
      </c>
      <c r="T23">
        <v>2001</v>
      </c>
      <c r="U23">
        <v>259</v>
      </c>
      <c r="V23">
        <v>1</v>
      </c>
      <c r="W23">
        <v>9</v>
      </c>
      <c r="X23">
        <v>27</v>
      </c>
      <c r="Y23">
        <v>1</v>
      </c>
      <c r="Z23">
        <v>0</v>
      </c>
      <c r="AA23">
        <v>297</v>
      </c>
    </row>
    <row r="24" spans="1:27">
      <c r="A24">
        <v>2011</v>
      </c>
      <c r="B24">
        <f t="shared" si="0"/>
        <v>361</v>
      </c>
      <c r="C24">
        <f t="shared" si="1"/>
        <v>2920</v>
      </c>
      <c r="D24" s="1">
        <f t="shared" si="2"/>
        <v>0.12363013698630138</v>
      </c>
      <c r="E24" s="1">
        <f t="shared" si="3"/>
        <v>3.4875346260387809</v>
      </c>
      <c r="F24">
        <v>2559</v>
      </c>
      <c r="G24">
        <v>39</v>
      </c>
      <c r="H24">
        <v>121</v>
      </c>
      <c r="I24">
        <v>187</v>
      </c>
      <c r="J24">
        <v>14</v>
      </c>
      <c r="K24">
        <v>0</v>
      </c>
      <c r="L24">
        <f t="shared" si="4"/>
        <v>361</v>
      </c>
      <c r="T24">
        <v>2003</v>
      </c>
      <c r="U24">
        <v>1299</v>
      </c>
      <c r="V24">
        <v>3</v>
      </c>
      <c r="W24">
        <v>33</v>
      </c>
      <c r="X24">
        <v>99</v>
      </c>
      <c r="Y24">
        <v>35</v>
      </c>
      <c r="Z24">
        <v>1</v>
      </c>
      <c r="AA24">
        <v>1470</v>
      </c>
    </row>
    <row r="25" spans="1:27">
      <c r="A25">
        <v>2013</v>
      </c>
      <c r="B25">
        <f t="shared" si="0"/>
        <v>148</v>
      </c>
      <c r="C25">
        <f t="shared" si="1"/>
        <v>1227</v>
      </c>
      <c r="D25" s="1">
        <f t="shared" si="2"/>
        <v>0.12061939690301549</v>
      </c>
      <c r="E25" s="1">
        <f t="shared" si="3"/>
        <v>3.5743243243243241</v>
      </c>
      <c r="F25">
        <v>1079</v>
      </c>
      <c r="G25">
        <v>6</v>
      </c>
      <c r="H25">
        <v>58</v>
      </c>
      <c r="I25">
        <v>77</v>
      </c>
      <c r="J25">
        <v>7</v>
      </c>
      <c r="K25">
        <v>0</v>
      </c>
      <c r="L25">
        <f t="shared" si="4"/>
        <v>148</v>
      </c>
      <c r="T25">
        <v>2005</v>
      </c>
      <c r="U25">
        <v>1772</v>
      </c>
      <c r="V25">
        <v>4</v>
      </c>
      <c r="W25">
        <v>47</v>
      </c>
      <c r="X25">
        <v>125</v>
      </c>
      <c r="Y25">
        <v>20</v>
      </c>
      <c r="Z25">
        <v>0</v>
      </c>
      <c r="AA25">
        <v>1968</v>
      </c>
    </row>
    <row r="26" spans="1:27">
      <c r="B26">
        <f>SUM(B2:B25)</f>
        <v>1756</v>
      </c>
      <c r="C26">
        <f>SUM(C2:C25)</f>
        <v>18171</v>
      </c>
      <c r="D26" s="1" t="e">
        <f>#REF!/L26</f>
        <v>#REF!</v>
      </c>
      <c r="E26" s="1" t="e">
        <f>(G26*2+H26*3+I26*4+J26*5+K26*6)/#REF!</f>
        <v>#REF!</v>
      </c>
      <c r="F26" s="8" t="e">
        <f t="shared" ref="F26:F34" si="5">(E26-2)*10/3</f>
        <v>#REF!</v>
      </c>
      <c r="G26">
        <f t="shared" ref="G26:L26" si="6">SUM(G2:G25)</f>
        <v>81</v>
      </c>
      <c r="H26">
        <f t="shared" si="6"/>
        <v>516</v>
      </c>
      <c r="I26">
        <f t="shared" si="6"/>
        <v>1032</v>
      </c>
      <c r="J26">
        <f t="shared" si="6"/>
        <v>125</v>
      </c>
      <c r="K26">
        <f t="shared" si="6"/>
        <v>2</v>
      </c>
      <c r="L26">
        <f t="shared" si="6"/>
        <v>1756</v>
      </c>
      <c r="T26">
        <v>2007</v>
      </c>
      <c r="U26">
        <v>1338</v>
      </c>
      <c r="V26">
        <v>4</v>
      </c>
      <c r="W26">
        <v>59</v>
      </c>
      <c r="X26">
        <v>113</v>
      </c>
      <c r="Y26">
        <v>12</v>
      </c>
      <c r="Z26">
        <v>0</v>
      </c>
      <c r="AA26">
        <v>1526</v>
      </c>
    </row>
    <row r="27" spans="1:27">
      <c r="T27">
        <v>2009</v>
      </c>
      <c r="U27">
        <v>2803</v>
      </c>
      <c r="V27">
        <v>5</v>
      </c>
      <c r="W27">
        <v>85</v>
      </c>
      <c r="X27">
        <v>184</v>
      </c>
      <c r="Y27">
        <v>32</v>
      </c>
      <c r="Z27">
        <v>0</v>
      </c>
      <c r="AA27">
        <v>3109</v>
      </c>
    </row>
    <row r="28" spans="1:27">
      <c r="A28" s="2" t="s">
        <v>2</v>
      </c>
      <c r="B28">
        <f>SUM(B2:B4)</f>
        <v>74</v>
      </c>
      <c r="C28">
        <f t="shared" ref="C28:C34" si="7">SUM(F28:K28)</f>
        <v>1207</v>
      </c>
      <c r="D28" s="1">
        <f>B28/C28</f>
        <v>6.1309030654515324E-2</v>
      </c>
      <c r="E28" s="1">
        <f>(G28*2+H28*3+I28*4+J28*5+K28*6)/L28</f>
        <v>3.8243243243243241</v>
      </c>
      <c r="F28">
        <f>SUM(F2:F4)</f>
        <v>1133</v>
      </c>
      <c r="G28">
        <f t="shared" ref="G28:K28" si="8">SUM(G2:G4)</f>
        <v>1</v>
      </c>
      <c r="H28">
        <f t="shared" si="8"/>
        <v>19</v>
      </c>
      <c r="I28">
        <f t="shared" si="8"/>
        <v>47</v>
      </c>
      <c r="J28">
        <f t="shared" si="8"/>
        <v>6</v>
      </c>
      <c r="K28">
        <f t="shared" si="8"/>
        <v>1</v>
      </c>
      <c r="L28">
        <f>SUM(L2:L4)</f>
        <v>74</v>
      </c>
      <c r="T28">
        <v>2011</v>
      </c>
      <c r="U28">
        <v>2909</v>
      </c>
      <c r="V28">
        <v>41</v>
      </c>
      <c r="W28">
        <v>135</v>
      </c>
      <c r="X28">
        <v>194</v>
      </c>
      <c r="Y28">
        <v>14</v>
      </c>
      <c r="Z28">
        <v>0</v>
      </c>
      <c r="AA28">
        <v>3293</v>
      </c>
    </row>
    <row r="29" spans="1:27">
      <c r="A29" s="2" t="s">
        <v>3</v>
      </c>
      <c r="B29">
        <f>SUM(B5:B6)</f>
        <v>38</v>
      </c>
      <c r="C29">
        <f t="shared" si="7"/>
        <v>816</v>
      </c>
      <c r="D29" s="1">
        <f t="shared" ref="D29:D34" si="9">B29/C29</f>
        <v>4.6568627450980393E-2</v>
      </c>
      <c r="E29" s="1">
        <f t="shared" ref="E29:E34" si="10">(G29*2+H29*3+I29*4+J29*5+K29*6)/L29</f>
        <v>3.8684210526315788</v>
      </c>
      <c r="F29">
        <f>SUM(F5:F6)</f>
        <v>778</v>
      </c>
      <c r="G29">
        <f t="shared" ref="G29:K29" si="11">SUM(G5:G6)</f>
        <v>0</v>
      </c>
      <c r="H29">
        <f t="shared" si="11"/>
        <v>9</v>
      </c>
      <c r="I29">
        <f t="shared" si="11"/>
        <v>25</v>
      </c>
      <c r="J29">
        <f t="shared" si="11"/>
        <v>4</v>
      </c>
      <c r="K29">
        <f t="shared" si="11"/>
        <v>0</v>
      </c>
      <c r="L29">
        <f>SUM(L5:L6)</f>
        <v>38</v>
      </c>
      <c r="T29">
        <v>2013</v>
      </c>
      <c r="U29">
        <v>1096</v>
      </c>
      <c r="V29">
        <v>5</v>
      </c>
      <c r="W29">
        <v>60</v>
      </c>
      <c r="X29">
        <v>77</v>
      </c>
      <c r="Y29">
        <v>7</v>
      </c>
      <c r="Z29">
        <v>0</v>
      </c>
      <c r="AA29">
        <v>1245</v>
      </c>
    </row>
    <row r="30" spans="1:27">
      <c r="A30" s="2" t="s">
        <v>4</v>
      </c>
      <c r="B30">
        <f>SUM(B7:B11)</f>
        <v>52</v>
      </c>
      <c r="C30">
        <f t="shared" si="7"/>
        <v>1024</v>
      </c>
      <c r="D30" s="1">
        <f t="shared" si="9"/>
        <v>5.078125E-2</v>
      </c>
      <c r="E30" s="1">
        <f t="shared" si="10"/>
        <v>3.7884615384615383</v>
      </c>
      <c r="F30">
        <f>SUM(F7:F11)</f>
        <v>972</v>
      </c>
      <c r="G30">
        <f t="shared" ref="G30:K30" si="12">SUM(G7:G11)</f>
        <v>0</v>
      </c>
      <c r="H30">
        <f t="shared" si="12"/>
        <v>15</v>
      </c>
      <c r="I30">
        <f t="shared" si="12"/>
        <v>33</v>
      </c>
      <c r="J30">
        <f t="shared" si="12"/>
        <v>4</v>
      </c>
      <c r="K30">
        <f t="shared" si="12"/>
        <v>0</v>
      </c>
      <c r="L30">
        <f>SUM(L7:L11)</f>
        <v>52</v>
      </c>
      <c r="S30" t="s">
        <v>0</v>
      </c>
      <c r="U30">
        <v>17359</v>
      </c>
      <c r="V30">
        <v>69</v>
      </c>
      <c r="W30">
        <v>555</v>
      </c>
      <c r="X30">
        <v>1088</v>
      </c>
      <c r="Y30">
        <v>150</v>
      </c>
      <c r="Z30">
        <v>2</v>
      </c>
      <c r="AA30">
        <v>19223</v>
      </c>
    </row>
    <row r="31" spans="1:27">
      <c r="A31" s="2" t="s">
        <v>5</v>
      </c>
      <c r="B31">
        <f>SUM(B12:B14)</f>
        <v>69</v>
      </c>
      <c r="C31">
        <f t="shared" si="7"/>
        <v>879</v>
      </c>
      <c r="D31" s="1">
        <f t="shared" si="9"/>
        <v>7.8498293515358364E-2</v>
      </c>
      <c r="E31" s="1">
        <f t="shared" si="10"/>
        <v>3.6086956521739131</v>
      </c>
      <c r="F31">
        <f>SUM(F12:F14)</f>
        <v>810</v>
      </c>
      <c r="G31">
        <f t="shared" ref="G31:K31" si="13">SUM(G12:G14)</f>
        <v>2</v>
      </c>
      <c r="H31">
        <f t="shared" si="13"/>
        <v>26</v>
      </c>
      <c r="I31">
        <f t="shared" si="13"/>
        <v>38</v>
      </c>
      <c r="J31">
        <f t="shared" si="13"/>
        <v>3</v>
      </c>
      <c r="K31">
        <f t="shared" si="13"/>
        <v>0</v>
      </c>
      <c r="L31">
        <f>SUM(L12:L14)</f>
        <v>69</v>
      </c>
    </row>
    <row r="32" spans="1:27">
      <c r="A32" s="2" t="s">
        <v>6</v>
      </c>
      <c r="B32">
        <f>SUM(B15:B17)</f>
        <v>138</v>
      </c>
      <c r="C32">
        <f t="shared" si="7"/>
        <v>1598</v>
      </c>
      <c r="D32" s="1">
        <f t="shared" si="9"/>
        <v>8.635794743429287E-2</v>
      </c>
      <c r="E32" s="1">
        <f t="shared" si="10"/>
        <v>3.6956521739130435</v>
      </c>
      <c r="F32">
        <f>SUM(F15:F17)</f>
        <v>1460</v>
      </c>
      <c r="G32">
        <f t="shared" ref="G32:K32" si="14">SUM(G15:G17)</f>
        <v>8</v>
      </c>
      <c r="H32">
        <f t="shared" si="14"/>
        <v>38</v>
      </c>
      <c r="I32">
        <f t="shared" si="14"/>
        <v>80</v>
      </c>
      <c r="J32">
        <f t="shared" si="14"/>
        <v>12</v>
      </c>
      <c r="K32">
        <f t="shared" si="14"/>
        <v>0</v>
      </c>
      <c r="L32">
        <f>SUM(L15:L17)</f>
        <v>138</v>
      </c>
    </row>
    <row r="33" spans="1:12">
      <c r="A33" s="2" t="s">
        <v>7</v>
      </c>
      <c r="B33">
        <f>SUM(B18:B23)</f>
        <v>876</v>
      </c>
      <c r="C33">
        <f t="shared" si="7"/>
        <v>8500</v>
      </c>
      <c r="D33" s="1">
        <f t="shared" si="9"/>
        <v>0.10305882352941176</v>
      </c>
      <c r="E33" s="1">
        <f t="shared" si="10"/>
        <v>3.7682648401826486</v>
      </c>
      <c r="F33">
        <f>SUM(F18:F23)</f>
        <v>7624</v>
      </c>
      <c r="G33">
        <f t="shared" ref="G33:K33" si="15">SUM(G18:G23)</f>
        <v>25</v>
      </c>
      <c r="H33">
        <f t="shared" si="15"/>
        <v>230</v>
      </c>
      <c r="I33">
        <f t="shared" si="15"/>
        <v>545</v>
      </c>
      <c r="J33">
        <f t="shared" si="15"/>
        <v>75</v>
      </c>
      <c r="K33">
        <f t="shared" si="15"/>
        <v>1</v>
      </c>
      <c r="L33">
        <f>SUM(L18:L23)</f>
        <v>876</v>
      </c>
    </row>
    <row r="34" spans="1:12">
      <c r="A34" s="4" t="s">
        <v>8</v>
      </c>
      <c r="B34">
        <f>SUM(B24:B25)</f>
        <v>509</v>
      </c>
      <c r="C34">
        <f t="shared" si="7"/>
        <v>4147</v>
      </c>
      <c r="D34" s="1">
        <f t="shared" si="9"/>
        <v>0.12273932963588136</v>
      </c>
      <c r="E34" s="1">
        <f t="shared" si="10"/>
        <v>3.5127701375245581</v>
      </c>
      <c r="F34">
        <f>SUM(F24:F25)</f>
        <v>3638</v>
      </c>
      <c r="G34">
        <f t="shared" ref="G34:K34" si="16">SUM(G24:G25)</f>
        <v>45</v>
      </c>
      <c r="H34">
        <f t="shared" si="16"/>
        <v>179</v>
      </c>
      <c r="I34">
        <f t="shared" si="16"/>
        <v>264</v>
      </c>
      <c r="J34">
        <f t="shared" si="16"/>
        <v>21</v>
      </c>
      <c r="K34">
        <f t="shared" si="16"/>
        <v>0</v>
      </c>
      <c r="L34">
        <f>SUM(L24:L25)</f>
        <v>509</v>
      </c>
    </row>
    <row r="35" spans="1:12">
      <c r="B35">
        <f>SUM(B28:B34)</f>
        <v>1756</v>
      </c>
      <c r="C35">
        <f t="shared" ref="C35:F35" si="17">SUM(C28:C34)</f>
        <v>18171</v>
      </c>
      <c r="D35"/>
      <c r="E35"/>
      <c r="F35">
        <f t="shared" si="17"/>
        <v>16415</v>
      </c>
      <c r="G35">
        <f t="shared" ref="G35:L35" si="18">SUM(G28:G34)</f>
        <v>81</v>
      </c>
      <c r="H35">
        <f t="shared" si="18"/>
        <v>516</v>
      </c>
      <c r="I35">
        <f t="shared" si="18"/>
        <v>1032</v>
      </c>
      <c r="J35">
        <f t="shared" si="18"/>
        <v>125</v>
      </c>
      <c r="K35">
        <f t="shared" si="18"/>
        <v>2</v>
      </c>
      <c r="L35">
        <f t="shared" si="18"/>
        <v>1756</v>
      </c>
    </row>
    <row r="37" spans="1:12">
      <c r="A37" s="7" t="s">
        <v>26</v>
      </c>
    </row>
    <row r="38" spans="1:12">
      <c r="A38" t="s">
        <v>2</v>
      </c>
      <c r="B38">
        <v>74</v>
      </c>
      <c r="D38">
        <v>1207</v>
      </c>
      <c r="E38" s="1">
        <v>6.1309030654515324E-2</v>
      </c>
      <c r="F38" s="8">
        <v>3.8243243243243241</v>
      </c>
      <c r="G38" s="1"/>
    </row>
    <row r="39" spans="1:12">
      <c r="A39" t="s">
        <v>3</v>
      </c>
      <c r="B39">
        <v>38</v>
      </c>
      <c r="D39">
        <v>832</v>
      </c>
      <c r="E39" s="1">
        <v>4.567307692307692E-2</v>
      </c>
      <c r="F39" s="8">
        <v>3.8684210526315788</v>
      </c>
      <c r="G39" s="1"/>
    </row>
    <row r="40" spans="1:12">
      <c r="A40" t="s">
        <v>4</v>
      </c>
      <c r="B40">
        <v>52</v>
      </c>
      <c r="D40">
        <v>1023</v>
      </c>
      <c r="E40" s="1">
        <v>5.0830889540566963E-2</v>
      </c>
      <c r="F40" s="8">
        <v>3.7884615384615383</v>
      </c>
      <c r="G40" s="1"/>
    </row>
    <row r="41" spans="1:12">
      <c r="A41" t="s">
        <v>5</v>
      </c>
      <c r="B41">
        <v>69</v>
      </c>
      <c r="D41">
        <v>894</v>
      </c>
      <c r="E41" s="1">
        <v>7.7181208053691275E-2</v>
      </c>
      <c r="F41" s="8">
        <v>3.6086956521739131</v>
      </c>
      <c r="G41" s="1"/>
    </row>
    <row r="42" spans="1:12">
      <c r="A42" t="s">
        <v>6</v>
      </c>
      <c r="B42">
        <v>143</v>
      </c>
      <c r="D42">
        <v>1657</v>
      </c>
      <c r="E42" s="1">
        <v>8.630054315027158E-2</v>
      </c>
      <c r="F42" s="8">
        <v>3.7132867132867133</v>
      </c>
      <c r="G42" s="1"/>
    </row>
    <row r="43" spans="1:12">
      <c r="A43" t="s">
        <v>7</v>
      </c>
      <c r="B43">
        <v>955</v>
      </c>
      <c r="D43">
        <v>9072</v>
      </c>
      <c r="E43" s="1">
        <v>0.1052689594356261</v>
      </c>
      <c r="F43" s="8">
        <v>3.8157068062827224</v>
      </c>
      <c r="G43" s="1"/>
    </row>
    <row r="44" spans="1:12">
      <c r="A44" t="s">
        <v>8</v>
      </c>
      <c r="B44">
        <v>533</v>
      </c>
      <c r="D44">
        <v>4538</v>
      </c>
      <c r="E44" s="1">
        <v>0.11745262230057293</v>
      </c>
      <c r="F44" s="8">
        <v>3.5009380863039401</v>
      </c>
      <c r="G44" s="1"/>
    </row>
    <row r="45" spans="1:12">
      <c r="B45">
        <v>1864</v>
      </c>
      <c r="D45">
        <v>19223</v>
      </c>
      <c r="E4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"/>
  <cols>
    <col min="1" max="1" width="10.83203125" style="5"/>
    <col min="5" max="5" width="10.83203125" style="1"/>
    <col min="7" max="7" width="18.6640625" customWidth="1"/>
  </cols>
  <sheetData>
    <row r="1" spans="1:11" s="2" customFormat="1">
      <c r="A1" s="5" t="s">
        <v>1</v>
      </c>
      <c r="B1" s="2">
        <v>0</v>
      </c>
      <c r="C1" s="2">
        <v>1</v>
      </c>
      <c r="D1" s="2" t="s">
        <v>0</v>
      </c>
      <c r="E1" s="3"/>
    </row>
    <row r="2" spans="1:11">
      <c r="A2" s="5">
        <v>1955</v>
      </c>
      <c r="B2">
        <v>241</v>
      </c>
      <c r="C2">
        <v>199</v>
      </c>
      <c r="D2">
        <f>B2+C2</f>
        <v>440</v>
      </c>
      <c r="E2" s="1">
        <f t="shared" ref="E2:E25" si="0">C2/D2</f>
        <v>0.45227272727272727</v>
      </c>
    </row>
    <row r="3" spans="1:11">
      <c r="A3" s="5">
        <v>1957</v>
      </c>
      <c r="B3">
        <v>223</v>
      </c>
      <c r="C3">
        <v>221</v>
      </c>
      <c r="D3">
        <f t="shared" ref="D3:D25" si="1">B3+C3</f>
        <v>444</v>
      </c>
      <c r="E3" s="1">
        <f t="shared" si="0"/>
        <v>0.49774774774774777</v>
      </c>
    </row>
    <row r="4" spans="1:11">
      <c r="A4" s="5">
        <v>1959</v>
      </c>
      <c r="B4">
        <v>169</v>
      </c>
      <c r="C4">
        <v>141</v>
      </c>
      <c r="D4">
        <f t="shared" si="1"/>
        <v>310</v>
      </c>
      <c r="E4" s="1">
        <f t="shared" si="0"/>
        <v>0.45483870967741935</v>
      </c>
    </row>
    <row r="5" spans="1:11">
      <c r="A5" s="5">
        <v>1962</v>
      </c>
      <c r="B5">
        <v>339</v>
      </c>
      <c r="C5">
        <v>236</v>
      </c>
      <c r="D5">
        <f t="shared" si="1"/>
        <v>575</v>
      </c>
      <c r="E5" s="1">
        <f t="shared" si="0"/>
        <v>0.41043478260869565</v>
      </c>
    </row>
    <row r="6" spans="1:11">
      <c r="A6" s="5">
        <v>1967</v>
      </c>
      <c r="B6">
        <v>129</v>
      </c>
      <c r="C6">
        <v>127</v>
      </c>
      <c r="D6">
        <f t="shared" si="1"/>
        <v>256</v>
      </c>
      <c r="E6" s="1">
        <f t="shared" si="0"/>
        <v>0.49609375</v>
      </c>
    </row>
    <row r="7" spans="1:11">
      <c r="A7" s="5">
        <v>1973</v>
      </c>
      <c r="B7">
        <v>123</v>
      </c>
      <c r="C7">
        <v>132</v>
      </c>
      <c r="D7">
        <f t="shared" si="1"/>
        <v>255</v>
      </c>
      <c r="E7" s="1">
        <f t="shared" si="0"/>
        <v>0.51764705882352946</v>
      </c>
    </row>
    <row r="8" spans="1:11">
      <c r="A8" s="5">
        <v>1974</v>
      </c>
      <c r="B8">
        <v>92</v>
      </c>
      <c r="C8">
        <v>99</v>
      </c>
      <c r="D8">
        <f t="shared" si="1"/>
        <v>191</v>
      </c>
      <c r="E8" s="1">
        <f t="shared" si="0"/>
        <v>0.51832460732984298</v>
      </c>
    </row>
    <row r="9" spans="1:11">
      <c r="A9" s="5">
        <v>1975</v>
      </c>
      <c r="B9">
        <v>87</v>
      </c>
      <c r="C9">
        <v>104</v>
      </c>
      <c r="D9">
        <f t="shared" si="1"/>
        <v>191</v>
      </c>
      <c r="E9" s="1">
        <f t="shared" si="0"/>
        <v>0.54450261780104714</v>
      </c>
    </row>
    <row r="10" spans="1:11">
      <c r="A10" s="5">
        <v>1977</v>
      </c>
      <c r="B10">
        <v>103</v>
      </c>
      <c r="C10">
        <v>88</v>
      </c>
      <c r="D10">
        <f t="shared" si="1"/>
        <v>191</v>
      </c>
      <c r="E10" s="1">
        <f t="shared" si="0"/>
        <v>0.4607329842931937</v>
      </c>
    </row>
    <row r="11" spans="1:11">
      <c r="A11" s="5">
        <v>1979</v>
      </c>
      <c r="B11">
        <v>88</v>
      </c>
      <c r="C11">
        <v>100</v>
      </c>
      <c r="D11">
        <f t="shared" si="1"/>
        <v>188</v>
      </c>
      <c r="E11" s="1">
        <f t="shared" si="0"/>
        <v>0.53191489361702127</v>
      </c>
    </row>
    <row r="12" spans="1:11">
      <c r="A12" s="5">
        <v>1981</v>
      </c>
      <c r="B12">
        <v>80</v>
      </c>
      <c r="C12">
        <v>106</v>
      </c>
      <c r="D12">
        <f t="shared" si="1"/>
        <v>186</v>
      </c>
      <c r="E12" s="1">
        <f t="shared" si="0"/>
        <v>0.56989247311827962</v>
      </c>
    </row>
    <row r="13" spans="1:11">
      <c r="A13" s="5">
        <v>1983</v>
      </c>
      <c r="B13">
        <v>152</v>
      </c>
      <c r="C13">
        <v>199</v>
      </c>
      <c r="D13">
        <f t="shared" si="1"/>
        <v>351</v>
      </c>
      <c r="E13" s="1">
        <f t="shared" si="0"/>
        <v>0.5669515669515669</v>
      </c>
    </row>
    <row r="14" spans="1:11">
      <c r="A14" s="5">
        <v>1987</v>
      </c>
      <c r="B14">
        <v>165</v>
      </c>
      <c r="C14">
        <v>185</v>
      </c>
      <c r="D14">
        <f t="shared" si="1"/>
        <v>350</v>
      </c>
      <c r="E14" s="1">
        <f t="shared" si="0"/>
        <v>0.52857142857142858</v>
      </c>
    </row>
    <row r="15" spans="1:11">
      <c r="A15" s="5">
        <v>1991</v>
      </c>
      <c r="B15">
        <v>77</v>
      </c>
      <c r="C15">
        <v>57</v>
      </c>
      <c r="D15">
        <f t="shared" si="1"/>
        <v>134</v>
      </c>
      <c r="E15" s="1">
        <f t="shared" si="0"/>
        <v>0.42537313432835822</v>
      </c>
    </row>
    <row r="16" spans="1:11">
      <c r="A16" s="5">
        <v>1995</v>
      </c>
      <c r="B16">
        <v>177</v>
      </c>
      <c r="C16">
        <v>135</v>
      </c>
      <c r="D16">
        <f t="shared" si="1"/>
        <v>312</v>
      </c>
      <c r="E16" s="1">
        <f t="shared" si="0"/>
        <v>0.43269230769230771</v>
      </c>
      <c r="K16" t="s">
        <v>27</v>
      </c>
    </row>
    <row r="17" spans="1:15">
      <c r="A17" s="5">
        <v>1997</v>
      </c>
      <c r="B17">
        <v>571</v>
      </c>
      <c r="C17">
        <v>633</v>
      </c>
      <c r="D17">
        <f t="shared" si="1"/>
        <v>1204</v>
      </c>
      <c r="E17" s="1">
        <f t="shared" si="0"/>
        <v>0.52574750830564787</v>
      </c>
      <c r="K17" t="s">
        <v>13</v>
      </c>
    </row>
    <row r="18" spans="1:15">
      <c r="A18" s="5">
        <v>2000</v>
      </c>
      <c r="B18">
        <v>330</v>
      </c>
      <c r="C18">
        <v>370</v>
      </c>
      <c r="D18">
        <f t="shared" si="1"/>
        <v>700</v>
      </c>
      <c r="E18" s="1">
        <f t="shared" si="0"/>
        <v>0.52857142857142858</v>
      </c>
      <c r="M18" t="s">
        <v>28</v>
      </c>
      <c r="O18" t="s">
        <v>0</v>
      </c>
    </row>
    <row r="19" spans="1:15">
      <c r="A19" s="5">
        <v>2001</v>
      </c>
      <c r="B19">
        <v>153</v>
      </c>
      <c r="C19">
        <v>143</v>
      </c>
      <c r="D19">
        <f t="shared" si="1"/>
        <v>296</v>
      </c>
      <c r="E19" s="1">
        <f t="shared" si="0"/>
        <v>0.48310810810810811</v>
      </c>
      <c r="M19">
        <v>0</v>
      </c>
      <c r="N19">
        <v>1</v>
      </c>
    </row>
    <row r="20" spans="1:15">
      <c r="A20" s="5">
        <v>2003</v>
      </c>
      <c r="B20">
        <v>684</v>
      </c>
      <c r="C20">
        <v>786</v>
      </c>
      <c r="D20">
        <f t="shared" si="1"/>
        <v>1470</v>
      </c>
      <c r="E20" s="1">
        <f t="shared" si="0"/>
        <v>0.53469387755102038</v>
      </c>
      <c r="K20" t="s">
        <v>1</v>
      </c>
      <c r="L20">
        <v>1955</v>
      </c>
      <c r="M20">
        <v>241</v>
      </c>
      <c r="N20">
        <v>199</v>
      </c>
      <c r="O20">
        <v>440</v>
      </c>
    </row>
    <row r="21" spans="1:15">
      <c r="A21" s="5">
        <v>2005</v>
      </c>
      <c r="B21">
        <v>997</v>
      </c>
      <c r="C21">
        <v>965</v>
      </c>
      <c r="D21">
        <f t="shared" si="1"/>
        <v>1962</v>
      </c>
      <c r="E21" s="1">
        <f t="shared" si="0"/>
        <v>0.49184505606523954</v>
      </c>
      <c r="L21">
        <v>1957</v>
      </c>
      <c r="M21">
        <v>223</v>
      </c>
      <c r="N21">
        <v>221</v>
      </c>
      <c r="O21">
        <v>444</v>
      </c>
    </row>
    <row r="22" spans="1:15">
      <c r="A22" s="5">
        <v>2007</v>
      </c>
      <c r="B22">
        <v>664</v>
      </c>
      <c r="C22">
        <v>862</v>
      </c>
      <c r="D22">
        <f t="shared" si="1"/>
        <v>1526</v>
      </c>
      <c r="E22" s="1">
        <f t="shared" si="0"/>
        <v>0.56487549148099603</v>
      </c>
      <c r="L22">
        <v>1959</v>
      </c>
      <c r="M22">
        <v>169</v>
      </c>
      <c r="N22">
        <v>141</v>
      </c>
      <c r="O22">
        <v>310</v>
      </c>
    </row>
    <row r="23" spans="1:15">
      <c r="A23" s="5">
        <v>2009</v>
      </c>
      <c r="B23">
        <v>1452</v>
      </c>
      <c r="C23">
        <v>1657</v>
      </c>
      <c r="D23">
        <f t="shared" si="1"/>
        <v>3109</v>
      </c>
      <c r="E23" s="1">
        <f t="shared" si="0"/>
        <v>0.53296880025731741</v>
      </c>
      <c r="L23">
        <v>1962</v>
      </c>
      <c r="M23">
        <v>339</v>
      </c>
      <c r="N23">
        <v>236</v>
      </c>
      <c r="O23">
        <v>575</v>
      </c>
    </row>
    <row r="24" spans="1:15">
      <c r="A24" s="5">
        <v>2011</v>
      </c>
      <c r="B24">
        <v>1698</v>
      </c>
      <c r="C24">
        <v>1591</v>
      </c>
      <c r="D24">
        <f t="shared" si="1"/>
        <v>3289</v>
      </c>
      <c r="E24" s="1">
        <f t="shared" si="0"/>
        <v>0.48373365764670112</v>
      </c>
      <c r="L24">
        <v>1967</v>
      </c>
      <c r="M24">
        <v>129</v>
      </c>
      <c r="N24">
        <v>127</v>
      </c>
      <c r="O24">
        <v>256</v>
      </c>
    </row>
    <row r="25" spans="1:15">
      <c r="A25" s="5">
        <v>2013</v>
      </c>
      <c r="B25">
        <v>593</v>
      </c>
      <c r="C25">
        <v>649</v>
      </c>
      <c r="D25">
        <f t="shared" si="1"/>
        <v>1242</v>
      </c>
      <c r="E25" s="1">
        <f t="shared" si="0"/>
        <v>0.52254428341384862</v>
      </c>
      <c r="G25">
        <v>-1.2058078999999999</v>
      </c>
      <c r="H25">
        <v>1955</v>
      </c>
      <c r="I25">
        <f>G25+H25*G26</f>
        <v>0.47646960000000016</v>
      </c>
      <c r="L25">
        <v>1973</v>
      </c>
      <c r="M25">
        <v>123</v>
      </c>
      <c r="N25">
        <v>132</v>
      </c>
      <c r="O25">
        <v>255</v>
      </c>
    </row>
    <row r="26" spans="1:15">
      <c r="B26">
        <f>SUM(B2:B25)</f>
        <v>9387</v>
      </c>
      <c r="C26">
        <f t="shared" ref="C26:D26" si="2">SUM(C2:C25)</f>
        <v>9785</v>
      </c>
      <c r="D26">
        <f t="shared" si="2"/>
        <v>19172</v>
      </c>
      <c r="G26">
        <v>8.6050000000000005E-4</v>
      </c>
      <c r="H26">
        <v>2013</v>
      </c>
      <c r="I26">
        <f>G25+H26*G26</f>
        <v>0.52637860000000014</v>
      </c>
      <c r="L26">
        <v>1974</v>
      </c>
      <c r="M26">
        <v>92</v>
      </c>
      <c r="N26">
        <v>99</v>
      </c>
      <c r="O26">
        <v>191</v>
      </c>
    </row>
    <row r="27" spans="1:15">
      <c r="L27">
        <v>1975</v>
      </c>
      <c r="M27">
        <v>87</v>
      </c>
      <c r="N27">
        <v>104</v>
      </c>
      <c r="O27">
        <v>191</v>
      </c>
    </row>
    <row r="28" spans="1:15">
      <c r="A28" s="2" t="s">
        <v>2</v>
      </c>
      <c r="B28">
        <f>SUM(B2:B4)</f>
        <v>633</v>
      </c>
      <c r="C28">
        <f>SUM(C2:C4)</f>
        <v>561</v>
      </c>
      <c r="D28">
        <f>SUM(B28:C28)</f>
        <v>1194</v>
      </c>
      <c r="E28" s="1">
        <f>C28/D28</f>
        <v>0.46984924623115576</v>
      </c>
      <c r="L28">
        <v>1977</v>
      </c>
      <c r="M28">
        <v>103</v>
      </c>
      <c r="N28">
        <v>88</v>
      </c>
      <c r="O28">
        <v>191</v>
      </c>
    </row>
    <row r="29" spans="1:15">
      <c r="A29" s="2" t="s">
        <v>3</v>
      </c>
      <c r="B29">
        <f>SUM(B5:B6)</f>
        <v>468</v>
      </c>
      <c r="C29">
        <f>SUM(C5:C6)</f>
        <v>363</v>
      </c>
      <c r="D29">
        <f t="shared" ref="D29:D34" si="3">SUM(B29:C29)</f>
        <v>831</v>
      </c>
      <c r="E29" s="1">
        <f t="shared" ref="E29:E34" si="4">C29/D29</f>
        <v>0.43682310469314078</v>
      </c>
      <c r="L29">
        <v>1979</v>
      </c>
      <c r="M29">
        <v>88</v>
      </c>
      <c r="N29">
        <v>100</v>
      </c>
      <c r="O29">
        <v>188</v>
      </c>
    </row>
    <row r="30" spans="1:15">
      <c r="A30" s="2" t="s">
        <v>4</v>
      </c>
      <c r="B30">
        <f>SUM(B7:B11)</f>
        <v>493</v>
      </c>
      <c r="C30">
        <f>SUM(C7:C11)</f>
        <v>523</v>
      </c>
      <c r="D30">
        <f t="shared" si="3"/>
        <v>1016</v>
      </c>
      <c r="E30" s="1">
        <f t="shared" si="4"/>
        <v>0.51476377952755903</v>
      </c>
      <c r="L30">
        <v>1981</v>
      </c>
      <c r="M30">
        <v>80</v>
      </c>
      <c r="N30">
        <v>106</v>
      </c>
      <c r="O30">
        <v>186</v>
      </c>
    </row>
    <row r="31" spans="1:15">
      <c r="A31" s="2" t="s">
        <v>5</v>
      </c>
      <c r="B31">
        <f>SUM(B12:B14)</f>
        <v>397</v>
      </c>
      <c r="C31">
        <f>SUM(C12:C14)</f>
        <v>490</v>
      </c>
      <c r="D31">
        <f t="shared" si="3"/>
        <v>887</v>
      </c>
      <c r="E31" s="1">
        <f t="shared" si="4"/>
        <v>0.55242390078917702</v>
      </c>
      <c r="L31">
        <v>1983</v>
      </c>
      <c r="M31">
        <v>152</v>
      </c>
      <c r="N31">
        <v>199</v>
      </c>
      <c r="O31">
        <v>351</v>
      </c>
    </row>
    <row r="32" spans="1:15">
      <c r="A32" s="2" t="s">
        <v>6</v>
      </c>
      <c r="B32">
        <f>SUM(B15:B17)</f>
        <v>825</v>
      </c>
      <c r="C32">
        <f>SUM(C15:C17)</f>
        <v>825</v>
      </c>
      <c r="D32">
        <f t="shared" si="3"/>
        <v>1650</v>
      </c>
      <c r="E32" s="1">
        <f t="shared" si="4"/>
        <v>0.5</v>
      </c>
      <c r="L32">
        <v>1987</v>
      </c>
      <c r="M32">
        <v>165</v>
      </c>
      <c r="N32">
        <v>185</v>
      </c>
      <c r="O32">
        <v>350</v>
      </c>
    </row>
    <row r="33" spans="1:15">
      <c r="A33" s="2" t="s">
        <v>7</v>
      </c>
      <c r="B33">
        <f>SUM(B18:B23)</f>
        <v>4280</v>
      </c>
      <c r="C33">
        <f>SUM(C18:C23)</f>
        <v>4783</v>
      </c>
      <c r="D33">
        <f t="shared" si="3"/>
        <v>9063</v>
      </c>
      <c r="E33" s="1">
        <f t="shared" si="4"/>
        <v>0.52775019309279492</v>
      </c>
      <c r="L33">
        <v>1991</v>
      </c>
      <c r="M33">
        <v>77</v>
      </c>
      <c r="N33">
        <v>57</v>
      </c>
      <c r="O33">
        <v>134</v>
      </c>
    </row>
    <row r="34" spans="1:15">
      <c r="A34" s="4" t="s">
        <v>8</v>
      </c>
      <c r="B34">
        <f>SUM(B24:B25)</f>
        <v>2291</v>
      </c>
      <c r="C34">
        <f>SUM(C24:C25)</f>
        <v>2240</v>
      </c>
      <c r="D34">
        <f t="shared" si="3"/>
        <v>4531</v>
      </c>
      <c r="E34" s="1">
        <f t="shared" si="4"/>
        <v>0.49437210328845732</v>
      </c>
      <c r="L34">
        <v>1995</v>
      </c>
      <c r="M34">
        <v>177</v>
      </c>
      <c r="N34">
        <v>135</v>
      </c>
      <c r="O34">
        <v>312</v>
      </c>
    </row>
    <row r="35" spans="1:15">
      <c r="B35">
        <f>SUM(B28:B34)</f>
        <v>9387</v>
      </c>
      <c r="C35">
        <f t="shared" ref="C35:D35" si="5">SUM(C28:C34)</f>
        <v>9785</v>
      </c>
      <c r="D35">
        <f t="shared" si="5"/>
        <v>19172</v>
      </c>
      <c r="L35">
        <v>1997</v>
      </c>
      <c r="M35">
        <v>571</v>
      </c>
      <c r="N35">
        <v>633</v>
      </c>
      <c r="O35">
        <v>1204</v>
      </c>
    </row>
    <row r="36" spans="1:15">
      <c r="L36">
        <v>2000</v>
      </c>
      <c r="M36">
        <v>330</v>
      </c>
      <c r="N36">
        <v>370</v>
      </c>
      <c r="O36">
        <v>700</v>
      </c>
    </row>
    <row r="37" spans="1:15">
      <c r="L37">
        <v>2001</v>
      </c>
      <c r="M37">
        <v>153</v>
      </c>
      <c r="N37">
        <v>143</v>
      </c>
      <c r="O37">
        <v>296</v>
      </c>
    </row>
    <row r="38" spans="1:15">
      <c r="L38">
        <v>2003</v>
      </c>
      <c r="M38">
        <v>684</v>
      </c>
      <c r="N38">
        <v>786</v>
      </c>
      <c r="O38">
        <v>1470</v>
      </c>
    </row>
    <row r="39" spans="1:15">
      <c r="L39">
        <v>2005</v>
      </c>
      <c r="M39">
        <v>997</v>
      </c>
      <c r="N39">
        <v>965</v>
      </c>
      <c r="O39">
        <v>1962</v>
      </c>
    </row>
    <row r="40" spans="1:15">
      <c r="L40">
        <v>2007</v>
      </c>
      <c r="M40">
        <v>664</v>
      </c>
      <c r="N40">
        <v>862</v>
      </c>
      <c r="O40">
        <v>1526</v>
      </c>
    </row>
    <row r="41" spans="1:15">
      <c r="L41">
        <v>2009</v>
      </c>
      <c r="M41">
        <v>1452</v>
      </c>
      <c r="N41">
        <v>1657</v>
      </c>
      <c r="O41">
        <v>3109</v>
      </c>
    </row>
    <row r="42" spans="1:15">
      <c r="L42">
        <v>2011</v>
      </c>
      <c r="M42">
        <v>1698</v>
      </c>
      <c r="N42">
        <v>1591</v>
      </c>
      <c r="O42">
        <v>3289</v>
      </c>
    </row>
    <row r="43" spans="1:15">
      <c r="L43">
        <v>2013</v>
      </c>
      <c r="M43">
        <v>593</v>
      </c>
      <c r="N43">
        <v>649</v>
      </c>
      <c r="O43">
        <v>1242</v>
      </c>
    </row>
    <row r="44" spans="1:15">
      <c r="K44" t="s">
        <v>0</v>
      </c>
      <c r="M44">
        <v>9387</v>
      </c>
      <c r="N44">
        <v>9785</v>
      </c>
      <c r="O44">
        <v>19172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5" sqref="B5:D28"/>
    </sheetView>
  </sheetViews>
  <sheetFormatPr baseColWidth="10" defaultRowHeight="15" x14ac:dyDescent="0"/>
  <sheetData>
    <row r="1" spans="1:5">
      <c r="A1" t="s">
        <v>19</v>
      </c>
    </row>
    <row r="2" spans="1:5">
      <c r="A2" t="s">
        <v>13</v>
      </c>
    </row>
    <row r="3" spans="1:5">
      <c r="C3" t="s">
        <v>20</v>
      </c>
      <c r="E3" t="s">
        <v>0</v>
      </c>
    </row>
    <row r="4" spans="1:5">
      <c r="C4">
        <v>0</v>
      </c>
      <c r="D4">
        <v>1</v>
      </c>
    </row>
    <row r="5" spans="1:5">
      <c r="A5" t="s">
        <v>1</v>
      </c>
      <c r="B5">
        <v>1955</v>
      </c>
      <c r="C5">
        <v>36</v>
      </c>
      <c r="D5">
        <v>20</v>
      </c>
      <c r="E5">
        <v>56</v>
      </c>
    </row>
    <row r="6" spans="1:5">
      <c r="B6">
        <v>1957</v>
      </c>
      <c r="C6">
        <v>41</v>
      </c>
      <c r="D6">
        <v>24</v>
      </c>
      <c r="E6">
        <v>65</v>
      </c>
    </row>
    <row r="7" spans="1:5">
      <c r="B7">
        <v>1959</v>
      </c>
      <c r="C7">
        <v>28</v>
      </c>
      <c r="D7">
        <v>22</v>
      </c>
      <c r="E7">
        <v>50</v>
      </c>
    </row>
    <row r="8" spans="1:5">
      <c r="B8">
        <v>1962</v>
      </c>
      <c r="C8">
        <v>23</v>
      </c>
      <c r="D8">
        <v>32</v>
      </c>
      <c r="E8">
        <v>55</v>
      </c>
    </row>
    <row r="9" spans="1:5">
      <c r="B9">
        <v>1967</v>
      </c>
      <c r="C9">
        <v>21</v>
      </c>
      <c r="D9">
        <v>12</v>
      </c>
      <c r="E9">
        <v>33</v>
      </c>
    </row>
    <row r="10" spans="1:5">
      <c r="B10">
        <v>1973</v>
      </c>
      <c r="C10">
        <v>16</v>
      </c>
      <c r="D10">
        <v>20</v>
      </c>
      <c r="E10">
        <v>36</v>
      </c>
    </row>
    <row r="11" spans="1:5">
      <c r="B11">
        <v>1974</v>
      </c>
      <c r="C11">
        <v>22</v>
      </c>
      <c r="D11">
        <v>18</v>
      </c>
      <c r="E11">
        <v>40</v>
      </c>
    </row>
    <row r="12" spans="1:5">
      <c r="B12">
        <v>1975</v>
      </c>
      <c r="C12">
        <v>9</v>
      </c>
      <c r="D12">
        <v>11</v>
      </c>
      <c r="E12">
        <v>20</v>
      </c>
    </row>
    <row r="13" spans="1:5">
      <c r="B13">
        <v>1977</v>
      </c>
      <c r="C13">
        <v>14</v>
      </c>
      <c r="D13">
        <v>12</v>
      </c>
      <c r="E13">
        <v>26</v>
      </c>
    </row>
    <row r="14" spans="1:5">
      <c r="B14">
        <v>1979</v>
      </c>
      <c r="C14">
        <v>14</v>
      </c>
      <c r="D14">
        <v>18</v>
      </c>
      <c r="E14">
        <v>32</v>
      </c>
    </row>
    <row r="15" spans="1:5">
      <c r="B15">
        <v>1981</v>
      </c>
      <c r="C15">
        <v>10</v>
      </c>
      <c r="D15">
        <v>25</v>
      </c>
      <c r="E15">
        <v>35</v>
      </c>
    </row>
    <row r="16" spans="1:5">
      <c r="B16">
        <v>1983</v>
      </c>
      <c r="C16">
        <v>23</v>
      </c>
      <c r="D16">
        <v>20</v>
      </c>
      <c r="E16">
        <v>43</v>
      </c>
    </row>
    <row r="17" spans="1:5">
      <c r="B17">
        <v>1987</v>
      </c>
      <c r="C17">
        <v>14</v>
      </c>
      <c r="D17">
        <v>16</v>
      </c>
      <c r="E17">
        <v>30</v>
      </c>
    </row>
    <row r="18" spans="1:5">
      <c r="B18">
        <v>1991</v>
      </c>
      <c r="C18">
        <v>8</v>
      </c>
      <c r="D18">
        <v>13</v>
      </c>
      <c r="E18">
        <v>21</v>
      </c>
    </row>
    <row r="19" spans="1:5">
      <c r="B19">
        <v>1995</v>
      </c>
      <c r="C19">
        <v>10</v>
      </c>
      <c r="D19">
        <v>24</v>
      </c>
      <c r="E19">
        <v>34</v>
      </c>
    </row>
    <row r="20" spans="1:5">
      <c r="B20">
        <v>1997</v>
      </c>
      <c r="C20">
        <v>40</v>
      </c>
      <c r="D20">
        <v>95</v>
      </c>
      <c r="E20">
        <v>135</v>
      </c>
    </row>
    <row r="21" spans="1:5">
      <c r="B21">
        <v>2000</v>
      </c>
      <c r="C21">
        <v>30</v>
      </c>
      <c r="D21">
        <v>63</v>
      </c>
      <c r="E21">
        <v>93</v>
      </c>
    </row>
    <row r="22" spans="1:5">
      <c r="B22">
        <v>2001</v>
      </c>
      <c r="C22">
        <v>8</v>
      </c>
      <c r="D22">
        <v>19</v>
      </c>
      <c r="E22">
        <v>27</v>
      </c>
    </row>
    <row r="23" spans="1:5">
      <c r="B23">
        <v>2003</v>
      </c>
      <c r="C23">
        <v>46</v>
      </c>
      <c r="D23">
        <v>112</v>
      </c>
      <c r="E23">
        <v>158</v>
      </c>
    </row>
    <row r="24" spans="1:5">
      <c r="B24">
        <v>2005</v>
      </c>
      <c r="C24">
        <v>79</v>
      </c>
      <c r="D24">
        <v>156</v>
      </c>
      <c r="E24">
        <v>235</v>
      </c>
    </row>
    <row r="25" spans="1:5">
      <c r="B25">
        <v>2007</v>
      </c>
      <c r="C25">
        <v>45</v>
      </c>
      <c r="D25">
        <v>127</v>
      </c>
      <c r="E25">
        <v>172</v>
      </c>
    </row>
    <row r="26" spans="1:5">
      <c r="B26">
        <v>2009</v>
      </c>
      <c r="C26">
        <v>122</v>
      </c>
      <c r="D26">
        <v>278</v>
      </c>
      <c r="E26">
        <v>400</v>
      </c>
    </row>
    <row r="27" spans="1:5">
      <c r="B27">
        <v>2011</v>
      </c>
      <c r="C27">
        <v>117</v>
      </c>
      <c r="D27">
        <v>216</v>
      </c>
      <c r="E27">
        <v>333</v>
      </c>
    </row>
    <row r="28" spans="1:5">
      <c r="B28">
        <v>2013</v>
      </c>
      <c r="C28">
        <v>36</v>
      </c>
      <c r="D28">
        <v>106</v>
      </c>
      <c r="E28">
        <v>142</v>
      </c>
    </row>
    <row r="29" spans="1:5">
      <c r="A29" t="s">
        <v>0</v>
      </c>
      <c r="C29">
        <v>812</v>
      </c>
      <c r="D29">
        <v>1459</v>
      </c>
      <c r="E29">
        <v>2271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5" sqref="C5:H28"/>
    </sheetView>
  </sheetViews>
  <sheetFormatPr baseColWidth="10" defaultRowHeight="15" x14ac:dyDescent="0"/>
  <sheetData>
    <row r="1" spans="1:9">
      <c r="A1" t="s">
        <v>21</v>
      </c>
    </row>
    <row r="2" spans="1:9">
      <c r="A2" t="s">
        <v>13</v>
      </c>
    </row>
    <row r="3" spans="1:9">
      <c r="C3" t="s">
        <v>22</v>
      </c>
      <c r="I3" t="s">
        <v>0</v>
      </c>
    </row>
    <row r="4" spans="1:9">
      <c r="C4">
        <v>0</v>
      </c>
      <c r="D4">
        <v>2</v>
      </c>
      <c r="E4">
        <v>3</v>
      </c>
      <c r="F4">
        <v>4</v>
      </c>
      <c r="G4">
        <v>5</v>
      </c>
      <c r="H4">
        <v>6</v>
      </c>
    </row>
    <row r="5" spans="1:9">
      <c r="A5" t="s">
        <v>1</v>
      </c>
      <c r="B5">
        <v>1955</v>
      </c>
      <c r="C5">
        <v>426</v>
      </c>
      <c r="D5">
        <v>1</v>
      </c>
      <c r="E5">
        <v>8</v>
      </c>
      <c r="F5">
        <v>12</v>
      </c>
      <c r="G5">
        <v>1</v>
      </c>
      <c r="H5">
        <v>0</v>
      </c>
      <c r="I5">
        <v>448</v>
      </c>
    </row>
    <row r="6" spans="1:9">
      <c r="B6">
        <v>1957</v>
      </c>
      <c r="C6">
        <v>406</v>
      </c>
      <c r="D6">
        <v>0</v>
      </c>
      <c r="E6">
        <v>10</v>
      </c>
      <c r="F6">
        <v>28</v>
      </c>
      <c r="G6">
        <v>2</v>
      </c>
      <c r="H6">
        <v>1</v>
      </c>
      <c r="I6">
        <v>447</v>
      </c>
    </row>
    <row r="7" spans="1:9">
      <c r="B7">
        <v>1959</v>
      </c>
      <c r="C7">
        <v>301</v>
      </c>
      <c r="D7">
        <v>0</v>
      </c>
      <c r="E7">
        <v>1</v>
      </c>
      <c r="F7">
        <v>7</v>
      </c>
      <c r="G7">
        <v>3</v>
      </c>
      <c r="H7">
        <v>0</v>
      </c>
      <c r="I7">
        <v>312</v>
      </c>
    </row>
    <row r="8" spans="1:9">
      <c r="B8">
        <v>1962</v>
      </c>
      <c r="C8">
        <v>534</v>
      </c>
      <c r="D8">
        <v>0</v>
      </c>
      <c r="E8">
        <v>6</v>
      </c>
      <c r="F8">
        <v>16</v>
      </c>
      <c r="G8">
        <v>4</v>
      </c>
      <c r="H8">
        <v>0</v>
      </c>
      <c r="I8">
        <v>560</v>
      </c>
    </row>
    <row r="9" spans="1:9">
      <c r="B9">
        <v>1967</v>
      </c>
      <c r="C9">
        <v>244</v>
      </c>
      <c r="D9">
        <v>0</v>
      </c>
      <c r="E9">
        <v>3</v>
      </c>
      <c r="F9">
        <v>9</v>
      </c>
      <c r="G9">
        <v>0</v>
      </c>
      <c r="H9">
        <v>0</v>
      </c>
      <c r="I9">
        <v>256</v>
      </c>
    </row>
    <row r="10" spans="1:9">
      <c r="B10">
        <v>1973</v>
      </c>
      <c r="C10">
        <v>239</v>
      </c>
      <c r="D10">
        <v>0</v>
      </c>
      <c r="E10">
        <v>6</v>
      </c>
      <c r="F10">
        <v>8</v>
      </c>
      <c r="G10">
        <v>3</v>
      </c>
      <c r="H10">
        <v>0</v>
      </c>
      <c r="I10">
        <v>256</v>
      </c>
    </row>
    <row r="11" spans="1:9">
      <c r="B11">
        <v>1974</v>
      </c>
      <c r="C11">
        <v>189</v>
      </c>
      <c r="D11">
        <v>0</v>
      </c>
      <c r="E11">
        <v>1</v>
      </c>
      <c r="F11">
        <v>2</v>
      </c>
      <c r="G11">
        <v>0</v>
      </c>
      <c r="H11">
        <v>0</v>
      </c>
      <c r="I11">
        <v>192</v>
      </c>
    </row>
    <row r="12" spans="1:9">
      <c r="B12">
        <v>1975</v>
      </c>
      <c r="C12">
        <v>183</v>
      </c>
      <c r="D12">
        <v>0</v>
      </c>
      <c r="E12">
        <v>1</v>
      </c>
      <c r="F12">
        <v>8</v>
      </c>
      <c r="G12">
        <v>0</v>
      </c>
      <c r="H12">
        <v>0</v>
      </c>
      <c r="I12">
        <v>192</v>
      </c>
    </row>
    <row r="13" spans="1:9">
      <c r="B13">
        <v>1977</v>
      </c>
      <c r="C13">
        <v>177</v>
      </c>
      <c r="D13">
        <v>0</v>
      </c>
      <c r="E13">
        <v>4</v>
      </c>
      <c r="F13">
        <v>10</v>
      </c>
      <c r="G13">
        <v>1</v>
      </c>
      <c r="H13">
        <v>0</v>
      </c>
      <c r="I13">
        <v>192</v>
      </c>
    </row>
    <row r="14" spans="1:9">
      <c r="B14">
        <v>1979</v>
      </c>
      <c r="C14">
        <v>184</v>
      </c>
      <c r="D14">
        <v>0</v>
      </c>
      <c r="E14">
        <v>3</v>
      </c>
      <c r="F14">
        <v>5</v>
      </c>
      <c r="G14">
        <v>0</v>
      </c>
      <c r="H14">
        <v>0</v>
      </c>
      <c r="I14">
        <v>192</v>
      </c>
    </row>
    <row r="15" spans="1:9">
      <c r="B15">
        <v>1981</v>
      </c>
      <c r="C15">
        <v>176</v>
      </c>
      <c r="D15">
        <v>0</v>
      </c>
      <c r="E15">
        <v>6</v>
      </c>
      <c r="F15">
        <v>8</v>
      </c>
      <c r="G15">
        <v>2</v>
      </c>
      <c r="H15">
        <v>0</v>
      </c>
      <c r="I15">
        <v>192</v>
      </c>
    </row>
    <row r="16" spans="1:9">
      <c r="B16">
        <v>1983</v>
      </c>
      <c r="C16">
        <v>326</v>
      </c>
      <c r="D16">
        <v>0</v>
      </c>
      <c r="E16">
        <v>12</v>
      </c>
      <c r="F16">
        <v>14</v>
      </c>
      <c r="G16">
        <v>0</v>
      </c>
      <c r="H16">
        <v>0</v>
      </c>
      <c r="I16">
        <v>352</v>
      </c>
    </row>
    <row r="17" spans="1:9">
      <c r="B17">
        <v>1987</v>
      </c>
      <c r="C17">
        <v>308</v>
      </c>
      <c r="D17">
        <v>2</v>
      </c>
      <c r="E17">
        <v>8</v>
      </c>
      <c r="F17">
        <v>16</v>
      </c>
      <c r="G17">
        <v>1</v>
      </c>
      <c r="H17">
        <v>0</v>
      </c>
      <c r="I17">
        <v>335</v>
      </c>
    </row>
    <row r="18" spans="1:9">
      <c r="B18">
        <v>1991</v>
      </c>
      <c r="C18">
        <v>93</v>
      </c>
      <c r="D18">
        <v>6</v>
      </c>
      <c r="E18">
        <v>7</v>
      </c>
      <c r="F18">
        <v>4</v>
      </c>
      <c r="G18">
        <v>0</v>
      </c>
      <c r="H18">
        <v>0</v>
      </c>
      <c r="I18">
        <v>110</v>
      </c>
    </row>
    <row r="19" spans="1:9">
      <c r="B19">
        <v>1995</v>
      </c>
      <c r="C19">
        <v>277</v>
      </c>
      <c r="D19">
        <v>0</v>
      </c>
      <c r="E19">
        <v>6</v>
      </c>
      <c r="F19">
        <v>14</v>
      </c>
      <c r="G19">
        <v>0</v>
      </c>
      <c r="H19">
        <v>0</v>
      </c>
      <c r="I19">
        <v>297</v>
      </c>
    </row>
    <row r="20" spans="1:9">
      <c r="B20">
        <v>1997</v>
      </c>
      <c r="C20">
        <v>1090</v>
      </c>
      <c r="D20">
        <v>2</v>
      </c>
      <c r="E20">
        <v>25</v>
      </c>
      <c r="F20">
        <v>62</v>
      </c>
      <c r="G20">
        <v>12</v>
      </c>
      <c r="H20">
        <v>0</v>
      </c>
      <c r="I20">
        <v>1191</v>
      </c>
    </row>
    <row r="21" spans="1:9">
      <c r="B21">
        <v>2000</v>
      </c>
      <c r="C21">
        <v>643</v>
      </c>
      <c r="D21">
        <v>0</v>
      </c>
      <c r="E21">
        <v>11</v>
      </c>
      <c r="F21">
        <v>45</v>
      </c>
      <c r="G21">
        <v>0</v>
      </c>
      <c r="H21">
        <v>0</v>
      </c>
      <c r="I21">
        <v>699</v>
      </c>
    </row>
    <row r="22" spans="1:9">
      <c r="B22">
        <v>2001</v>
      </c>
      <c r="C22">
        <v>225</v>
      </c>
      <c r="D22">
        <v>1</v>
      </c>
      <c r="E22">
        <v>9</v>
      </c>
      <c r="F22">
        <v>20</v>
      </c>
      <c r="G22">
        <v>1</v>
      </c>
      <c r="H22">
        <v>0</v>
      </c>
      <c r="I22">
        <v>256</v>
      </c>
    </row>
    <row r="23" spans="1:9">
      <c r="B23">
        <v>2003</v>
      </c>
      <c r="C23">
        <v>1147</v>
      </c>
      <c r="D23">
        <v>5</v>
      </c>
      <c r="E23">
        <v>31</v>
      </c>
      <c r="F23">
        <v>82</v>
      </c>
      <c r="G23">
        <v>16</v>
      </c>
      <c r="H23">
        <v>1</v>
      </c>
      <c r="I23">
        <v>1282</v>
      </c>
    </row>
    <row r="24" spans="1:9">
      <c r="B24">
        <v>2005</v>
      </c>
      <c r="C24">
        <v>1522</v>
      </c>
      <c r="D24">
        <v>9</v>
      </c>
      <c r="E24">
        <v>38</v>
      </c>
      <c r="F24">
        <v>106</v>
      </c>
      <c r="G24">
        <v>16</v>
      </c>
      <c r="H24">
        <v>0</v>
      </c>
      <c r="I24">
        <v>1691</v>
      </c>
    </row>
    <row r="25" spans="1:9">
      <c r="B25">
        <v>2007</v>
      </c>
      <c r="C25">
        <v>1328</v>
      </c>
      <c r="D25">
        <v>5</v>
      </c>
      <c r="E25">
        <v>58</v>
      </c>
      <c r="F25">
        <v>111</v>
      </c>
      <c r="G25">
        <v>11</v>
      </c>
      <c r="H25">
        <v>0</v>
      </c>
      <c r="I25">
        <v>1513</v>
      </c>
    </row>
    <row r="26" spans="1:9">
      <c r="B26">
        <v>2009</v>
      </c>
      <c r="C26">
        <v>2759</v>
      </c>
      <c r="D26">
        <v>5</v>
      </c>
      <c r="E26">
        <v>83</v>
      </c>
      <c r="F26">
        <v>181</v>
      </c>
      <c r="G26">
        <v>31</v>
      </c>
      <c r="H26">
        <v>0</v>
      </c>
      <c r="I26">
        <v>3059</v>
      </c>
    </row>
    <row r="27" spans="1:9">
      <c r="B27">
        <v>2011</v>
      </c>
      <c r="C27">
        <v>2559</v>
      </c>
      <c r="D27">
        <v>39</v>
      </c>
      <c r="E27">
        <v>121</v>
      </c>
      <c r="F27">
        <v>187</v>
      </c>
      <c r="G27">
        <v>14</v>
      </c>
      <c r="H27">
        <v>0</v>
      </c>
      <c r="I27">
        <v>2920</v>
      </c>
    </row>
    <row r="28" spans="1:9">
      <c r="B28">
        <v>2013</v>
      </c>
      <c r="C28">
        <v>1079</v>
      </c>
      <c r="D28">
        <v>6</v>
      </c>
      <c r="E28">
        <v>58</v>
      </c>
      <c r="F28">
        <v>77</v>
      </c>
      <c r="G28">
        <v>7</v>
      </c>
      <c r="H28">
        <v>0</v>
      </c>
      <c r="I28">
        <v>1227</v>
      </c>
    </row>
    <row r="29" spans="1:9">
      <c r="A29" t="s">
        <v>0</v>
      </c>
      <c r="C29">
        <v>16415</v>
      </c>
      <c r="D29">
        <v>81</v>
      </c>
      <c r="E29">
        <v>516</v>
      </c>
      <c r="F29">
        <v>1032</v>
      </c>
      <c r="G29">
        <v>125</v>
      </c>
      <c r="H29">
        <v>2</v>
      </c>
      <c r="I29">
        <v>18171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Hands</vt:lpstr>
      <vt:lpstr>BAL 1st</vt:lpstr>
      <vt:lpstr>11-12 BAL</vt:lpstr>
      <vt:lpstr>W2 1st</vt:lpstr>
      <vt:lpstr>Preempt</vt:lpstr>
      <vt:lpstr>Contested</vt:lpstr>
      <vt:lpstr>Sheet1</vt:lpstr>
      <vt:lpstr>Sheet2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2014-04-13T17:40:11Z</dcterms:created>
  <dcterms:modified xsi:type="dcterms:W3CDTF">2014-05-07T16:49:40Z</dcterms:modified>
</cp:coreProperties>
</file>