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FComputacional\Combinacion\"/>
    </mc:Choice>
  </mc:AlternateContent>
  <xr:revisionPtr revIDLastSave="0" documentId="13_ncr:1_{430659BD-FE06-481E-A863-C6B9BF46D59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amenes" sheetId="3" r:id="rId1"/>
    <sheet name="ejercicios completos" sheetId="4" r:id="rId2"/>
    <sheet name="Listado de Inscripción " sheetId="1" r:id="rId3"/>
  </sheets>
  <definedNames>
    <definedName name="_xlnm.Print_Area" localSheetId="0">examenes!$A$1:$C$23</definedName>
    <definedName name="_xlnm.Print_Area" localSheetId="2">'Listado de Inscripción '!$A$1:$J$26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3" l="1"/>
  <c r="L15" i="3"/>
  <c r="L16" i="3"/>
  <c r="L17" i="3"/>
  <c r="L19" i="3"/>
  <c r="L20" i="3"/>
  <c r="L22" i="3"/>
  <c r="L23" i="3"/>
  <c r="L7" i="3"/>
  <c r="L8" i="3"/>
  <c r="L9" i="3"/>
  <c r="L10" i="3"/>
  <c r="J13" i="3"/>
  <c r="J15" i="3"/>
  <c r="J16" i="3"/>
  <c r="J17" i="3"/>
  <c r="J19" i="3"/>
  <c r="J20" i="3"/>
  <c r="J22" i="3"/>
  <c r="J23" i="3"/>
  <c r="J7" i="3"/>
  <c r="J8" i="3"/>
  <c r="J9" i="3"/>
  <c r="J10" i="3"/>
  <c r="L11" i="3"/>
  <c r="J11" i="3"/>
  <c r="I8" i="3"/>
  <c r="I9" i="3"/>
  <c r="I10" i="3"/>
  <c r="I11" i="3"/>
  <c r="I12" i="3"/>
  <c r="J12" i="3" s="1"/>
  <c r="L12" i="3" s="1"/>
  <c r="I13" i="3"/>
  <c r="I14" i="3"/>
  <c r="J14" i="3" s="1"/>
  <c r="L14" i="3" s="1"/>
  <c r="I15" i="3"/>
  <c r="I16" i="3"/>
  <c r="I17" i="3"/>
  <c r="I18" i="3"/>
  <c r="J18" i="3" s="1"/>
  <c r="L18" i="3" s="1"/>
  <c r="I19" i="3"/>
  <c r="I20" i="3"/>
  <c r="I21" i="3"/>
  <c r="J21" i="3" s="1"/>
  <c r="L21" i="3" s="1"/>
  <c r="I22" i="3"/>
  <c r="I23" i="3"/>
  <c r="I7" i="3"/>
  <c r="M7" i="3" s="1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23" i="4"/>
  <c r="M22" i="3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23" i="4"/>
  <c r="N4" i="3" l="1"/>
  <c r="N5" i="3" s="1"/>
  <c r="M16" i="3" s="1"/>
  <c r="M12" i="3" l="1"/>
  <c r="M20" i="3"/>
  <c r="M15" i="3"/>
  <c r="M13" i="3"/>
  <c r="M23" i="3"/>
  <c r="M18" i="3"/>
  <c r="M9" i="3"/>
  <c r="M17" i="3"/>
  <c r="M19" i="3"/>
  <c r="M10" i="3"/>
  <c r="M8" i="3"/>
  <c r="M11" i="3"/>
  <c r="M21" i="3"/>
  <c r="M14" i="3"/>
</calcChain>
</file>

<file path=xl/sharedStrings.xml><?xml version="1.0" encoding="utf-8"?>
<sst xmlns="http://schemas.openxmlformats.org/spreadsheetml/2006/main" count="269" uniqueCount="108">
  <si>
    <t>Facultad de Ciencias</t>
  </si>
  <si>
    <t xml:space="preserve">Listado de Inscripción </t>
  </si>
  <si>
    <t>Clave</t>
  </si>
  <si>
    <t>Asignatura</t>
  </si>
  <si>
    <t>Grupo</t>
  </si>
  <si>
    <t>0715</t>
  </si>
  <si>
    <t>Física Computacional</t>
  </si>
  <si>
    <t>8260</t>
  </si>
  <si>
    <t>Profesor</t>
  </si>
  <si>
    <t>Ramón Gustavo Contreras Mayen</t>
  </si>
  <si>
    <t>Ayudante</t>
  </si>
  <si>
    <t>Abraham Lima Buendia</t>
  </si>
  <si>
    <t>No</t>
  </si>
  <si>
    <t>Cuenta</t>
  </si>
  <si>
    <t>Apellido</t>
  </si>
  <si>
    <t>Apellido 2</t>
  </si>
  <si>
    <t>Nombre</t>
  </si>
  <si>
    <t>Carrera</t>
  </si>
  <si>
    <t>Gen</t>
  </si>
  <si>
    <t>Mod</t>
  </si>
  <si>
    <t>Calif</t>
  </si>
  <si>
    <t>Correo</t>
  </si>
  <si>
    <t>Anaya</t>
  </si>
  <si>
    <t>Ramos</t>
  </si>
  <si>
    <t>Joao Alejandro</t>
  </si>
  <si>
    <t>Física</t>
  </si>
  <si>
    <t>Exl</t>
  </si>
  <si>
    <t>janayar@ciencias.unam.mx</t>
  </si>
  <si>
    <t>Becerril</t>
  </si>
  <si>
    <t>Hernández</t>
  </si>
  <si>
    <t>Gustavo</t>
  </si>
  <si>
    <t>Ord</t>
  </si>
  <si>
    <t>gustavo.behe@gmail.com</t>
  </si>
  <si>
    <t>Candelas</t>
  </si>
  <si>
    <t>Juárez</t>
  </si>
  <si>
    <t>Diego</t>
  </si>
  <si>
    <t>diegocj@ciencias.unam.mx</t>
  </si>
  <si>
    <t>Castillo</t>
  </si>
  <si>
    <t>Martínez</t>
  </si>
  <si>
    <t>Víctor Enrique</t>
  </si>
  <si>
    <t>victorcastillo_22@ciencias.unam.mx</t>
  </si>
  <si>
    <t>de los Santos</t>
  </si>
  <si>
    <t>Moreno</t>
  </si>
  <si>
    <t>Sergio Alejandro</t>
  </si>
  <si>
    <t>sdelossantosmoreno@ciencias.unam.mx</t>
  </si>
  <si>
    <t>Díaz</t>
  </si>
  <si>
    <t>Félix</t>
  </si>
  <si>
    <t>Héctor Gabriel</t>
  </si>
  <si>
    <t>hgdazfex@ciencias.unam.mx</t>
  </si>
  <si>
    <t>Dufoo</t>
  </si>
  <si>
    <t>Barrios</t>
  </si>
  <si>
    <t>Julio Alejandro</t>
  </si>
  <si>
    <t>JulioDufoo@ciencias.unam.mx</t>
  </si>
  <si>
    <t>Floriano</t>
  </si>
  <si>
    <t>Figueroa</t>
  </si>
  <si>
    <t>Edson</t>
  </si>
  <si>
    <t>ebned@ciencias.unam.mx</t>
  </si>
  <si>
    <t>Romero</t>
  </si>
  <si>
    <t>Alan Alejandro</t>
  </si>
  <si>
    <t>alex.ahr@ciencias.unam.mx</t>
  </si>
  <si>
    <t>Villegas</t>
  </si>
  <si>
    <t>José Angel</t>
  </si>
  <si>
    <t>vicroni@ciencias.unam.mx</t>
  </si>
  <si>
    <t>Mayorquin</t>
  </si>
  <si>
    <t>Galicia</t>
  </si>
  <si>
    <t>Antonio</t>
  </si>
  <si>
    <t>antonio_mayorquin_galicia@ciencias.unam.mx</t>
  </si>
  <si>
    <t>Medel</t>
  </si>
  <si>
    <t>Garduño</t>
  </si>
  <si>
    <t>Física Biomédica</t>
  </si>
  <si>
    <t>diegomedelg@ciencias.unam.mx</t>
  </si>
  <si>
    <t>Muabi</t>
  </si>
  <si>
    <t>Lara</t>
  </si>
  <si>
    <t>Alide</t>
  </si>
  <si>
    <t>alidemuabil@ciencias.unam.mx</t>
  </si>
  <si>
    <t>Pérez</t>
  </si>
  <si>
    <t>Benítez</t>
  </si>
  <si>
    <t>Daniel</t>
  </si>
  <si>
    <t>daniel.perez@ciencias.unam.mx</t>
  </si>
  <si>
    <t>Sánchez</t>
  </si>
  <si>
    <t>Almaguer</t>
  </si>
  <si>
    <t>Uriel Yafté</t>
  </si>
  <si>
    <t>yafte@ciencias.unam.mx</t>
  </si>
  <si>
    <t>Sotelo</t>
  </si>
  <si>
    <t>Hérnandez</t>
  </si>
  <si>
    <t>Emily Ariadna</t>
  </si>
  <si>
    <t>emilysotelo1996@ciencias.unam.mx</t>
  </si>
  <si>
    <t>Uribe</t>
  </si>
  <si>
    <t>Jiménez</t>
  </si>
  <si>
    <t>Bruno Iakov</t>
  </si>
  <si>
    <t>bruno_uj@ciencias.unam.mx</t>
  </si>
  <si>
    <t>examen 1</t>
  </si>
  <si>
    <t>matrices</t>
  </si>
  <si>
    <t>ecuaciones dif</t>
  </si>
  <si>
    <t>monte carlo</t>
  </si>
  <si>
    <t>E Cuenta</t>
  </si>
  <si>
    <t>E Clase</t>
  </si>
  <si>
    <t>Ejercicios</t>
  </si>
  <si>
    <t>P Ejercicios</t>
  </si>
  <si>
    <t>P Exámenes</t>
  </si>
  <si>
    <t>Promedio</t>
  </si>
  <si>
    <t xml:space="preserve">Max = </t>
  </si>
  <si>
    <t>Diferencia</t>
  </si>
  <si>
    <t>Campana</t>
  </si>
  <si>
    <t>Final</t>
  </si>
  <si>
    <t>NP</t>
  </si>
  <si>
    <t>Calificación</t>
  </si>
  <si>
    <t>Aporta_Examenes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</si>
</sst>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b/>
      <sz val="10"/>
      <name val="Arial"/>
    </font>
    <font>
      <b/>
      <sz val="16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2" borderId="4" xfId="0" applyFill="1" applyBorder="1"/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1" xfId="0" applyFont="1" applyBorder="1"/>
    <xf numFmtId="0" fontId="0" fillId="2" borderId="6" xfId="0" applyFill="1" applyBorder="1"/>
    <xf numFmtId="0" fontId="0" fillId="0" borderId="5" xfId="0" applyBorder="1"/>
    <xf numFmtId="0" fontId="0" fillId="2" borderId="5" xfId="0" applyFill="1" applyBorder="1"/>
    <xf numFmtId="2" fontId="4" fillId="2" borderId="7" xfId="0" applyNumberFormat="1" applyFont="1" applyFill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topLeftCell="D6" zoomScale="130" zoomScaleNormal="130" workbookViewId="0">
      <selection activeCell="K18" sqref="K18"/>
    </sheetView>
  </sheetViews>
  <sheetFormatPr baseColWidth="10" defaultColWidth="8.85546875" defaultRowHeight="12.75" x14ac:dyDescent="0.2"/>
  <cols>
    <col min="1" max="2" width="12" customWidth="1"/>
    <col min="3" max="3" width="20" customWidth="1"/>
    <col min="4" max="4" width="10.140625" bestFit="1" customWidth="1"/>
    <col min="5" max="5" width="8.85546875" style="6"/>
    <col min="6" max="6" width="18.7109375" style="6" customWidth="1"/>
    <col min="7" max="7" width="13" customWidth="1"/>
    <col min="8" max="8" width="15.7109375" customWidth="1"/>
    <col min="9" max="9" width="11.7109375" bestFit="1" customWidth="1"/>
    <col min="10" max="10" width="11.7109375" customWidth="1"/>
    <col min="11" max="11" width="11" bestFit="1" customWidth="1"/>
    <col min="14" max="14" width="9.7109375" bestFit="1" customWidth="1"/>
  </cols>
  <sheetData>
    <row r="1" spans="1:14" x14ac:dyDescent="0.2">
      <c r="A1" s="33"/>
      <c r="B1" s="33"/>
      <c r="C1" s="33"/>
    </row>
    <row r="2" spans="1:14" x14ac:dyDescent="0.2">
      <c r="A2" s="33"/>
      <c r="B2" s="33"/>
      <c r="C2" s="33"/>
    </row>
    <row r="4" spans="1:14" x14ac:dyDescent="0.2">
      <c r="A4" s="33"/>
      <c r="B4" s="33"/>
      <c r="C4" s="33"/>
      <c r="M4" s="14" t="s">
        <v>101</v>
      </c>
      <c r="N4" s="13">
        <f>MAX(L9:L23)</f>
        <v>9.3172954545454552</v>
      </c>
    </row>
    <row r="5" spans="1:14" ht="13.5" thickBot="1" x14ac:dyDescent="0.25">
      <c r="J5" s="6">
        <v>0.65</v>
      </c>
      <c r="K5" s="6">
        <v>0.35</v>
      </c>
      <c r="M5" s="14" t="s">
        <v>102</v>
      </c>
      <c r="N5" s="13">
        <f>10-N4</f>
        <v>0.68270454545454484</v>
      </c>
    </row>
    <row r="6" spans="1:14" ht="13.5" thickBot="1" x14ac:dyDescent="0.25">
      <c r="A6" s="30" t="s">
        <v>14</v>
      </c>
      <c r="B6" s="30" t="s">
        <v>15</v>
      </c>
      <c r="C6" s="30" t="s">
        <v>16</v>
      </c>
      <c r="D6" s="30" t="s">
        <v>13</v>
      </c>
      <c r="E6" s="31" t="s">
        <v>91</v>
      </c>
      <c r="F6" s="9" t="s">
        <v>93</v>
      </c>
      <c r="G6" s="10" t="s">
        <v>92</v>
      </c>
      <c r="H6" s="16" t="s">
        <v>94</v>
      </c>
      <c r="I6" s="21" t="s">
        <v>99</v>
      </c>
      <c r="J6" s="21" t="s">
        <v>107</v>
      </c>
      <c r="K6" s="8" t="s">
        <v>98</v>
      </c>
      <c r="L6" s="21" t="s">
        <v>100</v>
      </c>
      <c r="M6" s="21" t="s">
        <v>103</v>
      </c>
      <c r="N6" s="8" t="s">
        <v>106</v>
      </c>
    </row>
    <row r="7" spans="1:14" x14ac:dyDescent="0.2">
      <c r="A7" s="11" t="s">
        <v>22</v>
      </c>
      <c r="B7" s="11" t="s">
        <v>23</v>
      </c>
      <c r="C7" s="22" t="s">
        <v>24</v>
      </c>
      <c r="D7" s="11">
        <v>310024244</v>
      </c>
      <c r="E7" s="29">
        <v>0</v>
      </c>
      <c r="F7" s="7">
        <v>0</v>
      </c>
      <c r="G7" s="7">
        <v>0</v>
      </c>
      <c r="H7" s="17">
        <v>0</v>
      </c>
      <c r="I7" s="20">
        <f>(SUM(E7:H7)/4)</f>
        <v>0</v>
      </c>
      <c r="J7" s="32">
        <f t="shared" ref="J7:J10" si="0">(I7*0.65)/10</f>
        <v>0</v>
      </c>
      <c r="K7" s="32">
        <v>0</v>
      </c>
      <c r="L7" s="20">
        <f t="shared" ref="L7:L10" si="1">SUM(J7:K7)*10</f>
        <v>0</v>
      </c>
      <c r="M7" s="20">
        <f>IF(L7&gt;0,L7+N$5,L7)</f>
        <v>0</v>
      </c>
      <c r="N7" s="19" t="s">
        <v>105</v>
      </c>
    </row>
    <row r="8" spans="1:14" x14ac:dyDescent="0.2">
      <c r="A8" s="5" t="s">
        <v>28</v>
      </c>
      <c r="B8" s="5" t="s">
        <v>29</v>
      </c>
      <c r="C8" s="23" t="s">
        <v>30</v>
      </c>
      <c r="D8" s="5">
        <v>419002880</v>
      </c>
      <c r="E8" s="26">
        <v>3.9323000000000001</v>
      </c>
      <c r="F8" s="8">
        <v>0</v>
      </c>
      <c r="G8" s="8">
        <v>0</v>
      </c>
      <c r="H8" s="18">
        <v>0</v>
      </c>
      <c r="I8" s="20">
        <f t="shared" ref="I8:I23" si="2">(SUM(E8:H8)/4)</f>
        <v>0.98307500000000003</v>
      </c>
      <c r="J8" s="32">
        <f t="shared" si="0"/>
        <v>6.3899875000000009E-2</v>
      </c>
      <c r="K8" s="32">
        <v>0.11613636363636362</v>
      </c>
      <c r="L8" s="20">
        <f t="shared" si="1"/>
        <v>1.8003623863636364</v>
      </c>
      <c r="M8" s="20">
        <f t="shared" ref="M8:M23" si="3">IF(L8&gt;0,L8+N$5,L8)</f>
        <v>2.4830669318181813</v>
      </c>
      <c r="N8" s="19" t="s">
        <v>104</v>
      </c>
    </row>
    <row r="9" spans="1:14" x14ac:dyDescent="0.2">
      <c r="A9" s="4" t="s">
        <v>33</v>
      </c>
      <c r="B9" s="4" t="s">
        <v>34</v>
      </c>
      <c r="C9" s="24" t="s">
        <v>35</v>
      </c>
      <c r="D9" s="4">
        <v>418002296</v>
      </c>
      <c r="E9" s="25">
        <v>0</v>
      </c>
      <c r="F9" s="7">
        <v>0</v>
      </c>
      <c r="G9" s="7">
        <v>0</v>
      </c>
      <c r="H9" s="17">
        <v>0</v>
      </c>
      <c r="I9" s="20">
        <f t="shared" si="2"/>
        <v>0</v>
      </c>
      <c r="J9" s="32">
        <f t="shared" si="0"/>
        <v>0</v>
      </c>
      <c r="K9" s="32">
        <v>7.9545454545454537E-3</v>
      </c>
      <c r="L9" s="20">
        <f t="shared" si="1"/>
        <v>7.954545454545453E-2</v>
      </c>
      <c r="M9" s="20">
        <f t="shared" si="3"/>
        <v>0.76224999999999943</v>
      </c>
      <c r="N9" s="19" t="s">
        <v>105</v>
      </c>
    </row>
    <row r="10" spans="1:14" x14ac:dyDescent="0.2">
      <c r="A10" s="4" t="s">
        <v>37</v>
      </c>
      <c r="B10" s="4" t="s">
        <v>38</v>
      </c>
      <c r="C10" s="24" t="s">
        <v>39</v>
      </c>
      <c r="D10" s="4">
        <v>312159083</v>
      </c>
      <c r="E10" s="25">
        <v>0</v>
      </c>
      <c r="F10" s="7">
        <v>0</v>
      </c>
      <c r="G10" s="7">
        <v>0</v>
      </c>
      <c r="H10" s="17">
        <v>0</v>
      </c>
      <c r="I10" s="20">
        <f t="shared" si="2"/>
        <v>0</v>
      </c>
      <c r="J10" s="32">
        <f t="shared" si="0"/>
        <v>0</v>
      </c>
      <c r="K10" s="32">
        <v>7.1590909090909094E-2</v>
      </c>
      <c r="L10" s="20">
        <f t="shared" si="1"/>
        <v>0.71590909090909094</v>
      </c>
      <c r="M10" s="20">
        <f t="shared" si="3"/>
        <v>1.3986136363636357</v>
      </c>
      <c r="N10" s="19" t="s">
        <v>105</v>
      </c>
    </row>
    <row r="11" spans="1:14" x14ac:dyDescent="0.2">
      <c r="A11" s="5" t="s">
        <v>41</v>
      </c>
      <c r="B11" s="5" t="s">
        <v>42</v>
      </c>
      <c r="C11" s="23" t="s">
        <v>43</v>
      </c>
      <c r="D11" s="5">
        <v>315512890</v>
      </c>
      <c r="E11" s="26">
        <v>9.8800000000000008</v>
      </c>
      <c r="F11" s="8">
        <v>10</v>
      </c>
      <c r="G11" s="8">
        <v>10</v>
      </c>
      <c r="H11" s="18">
        <v>8.66</v>
      </c>
      <c r="I11" s="20">
        <f t="shared" si="2"/>
        <v>9.6350000000000016</v>
      </c>
      <c r="J11" s="32">
        <f>(I11*0.65)/10</f>
        <v>0.62627500000000014</v>
      </c>
      <c r="K11" s="32">
        <v>0.30545454545454542</v>
      </c>
      <c r="L11" s="20">
        <f>SUM(J11:K11)*10</f>
        <v>9.3172954545454552</v>
      </c>
      <c r="M11" s="20">
        <f t="shared" si="3"/>
        <v>10</v>
      </c>
      <c r="N11" s="19">
        <v>10</v>
      </c>
    </row>
    <row r="12" spans="1:14" x14ac:dyDescent="0.2">
      <c r="A12" s="5" t="s">
        <v>45</v>
      </c>
      <c r="B12" s="5" t="s">
        <v>46</v>
      </c>
      <c r="C12" s="23" t="s">
        <v>47</v>
      </c>
      <c r="D12" s="5">
        <v>314286417</v>
      </c>
      <c r="E12" s="26">
        <v>8.6532999999999998</v>
      </c>
      <c r="F12" s="8">
        <v>10</v>
      </c>
      <c r="G12" s="8">
        <v>10</v>
      </c>
      <c r="H12" s="18">
        <v>9.33</v>
      </c>
      <c r="I12" s="20">
        <f t="shared" si="2"/>
        <v>9.495825</v>
      </c>
      <c r="J12" s="32">
        <f t="shared" ref="J12:J23" si="4">(I12*0.65)/10</f>
        <v>0.61722862499999998</v>
      </c>
      <c r="K12" s="32">
        <v>0.26249999999999996</v>
      </c>
      <c r="L12" s="20">
        <f t="shared" ref="L12:L23" si="5">SUM(J12:K12)*10</f>
        <v>8.7972862499999991</v>
      </c>
      <c r="M12" s="20">
        <f t="shared" si="3"/>
        <v>9.4799907954545439</v>
      </c>
      <c r="N12" s="19">
        <v>10</v>
      </c>
    </row>
    <row r="13" spans="1:14" x14ac:dyDescent="0.2">
      <c r="A13" s="5" t="s">
        <v>49</v>
      </c>
      <c r="B13" s="5" t="s">
        <v>50</v>
      </c>
      <c r="C13" s="23" t="s">
        <v>51</v>
      </c>
      <c r="D13" s="5">
        <v>316318451</v>
      </c>
      <c r="E13" s="26">
        <v>9.2750000000000004</v>
      </c>
      <c r="F13" s="8">
        <v>10</v>
      </c>
      <c r="G13" s="8">
        <v>0</v>
      </c>
      <c r="H13" s="18">
        <v>0</v>
      </c>
      <c r="I13" s="20">
        <f t="shared" si="2"/>
        <v>4.8187499999999996</v>
      </c>
      <c r="J13" s="32">
        <f t="shared" si="4"/>
        <v>0.31321874999999999</v>
      </c>
      <c r="K13" s="32">
        <v>0.29034090909090909</v>
      </c>
      <c r="L13" s="20">
        <f t="shared" si="5"/>
        <v>6.0355965909090914</v>
      </c>
      <c r="M13" s="20">
        <f t="shared" si="3"/>
        <v>6.7183011363636362</v>
      </c>
      <c r="N13" s="19">
        <v>9</v>
      </c>
    </row>
    <row r="14" spans="1:14" x14ac:dyDescent="0.2">
      <c r="A14" s="5" t="s">
        <v>53</v>
      </c>
      <c r="B14" s="5" t="s">
        <v>54</v>
      </c>
      <c r="C14" s="23" t="s">
        <v>55</v>
      </c>
      <c r="D14" s="5">
        <v>314148728</v>
      </c>
      <c r="E14" s="26">
        <v>6.58</v>
      </c>
      <c r="F14" s="8">
        <v>10</v>
      </c>
      <c r="G14" s="8">
        <v>8.57</v>
      </c>
      <c r="H14" s="18">
        <v>6.5</v>
      </c>
      <c r="I14" s="20">
        <f t="shared" si="2"/>
        <v>7.9124999999999996</v>
      </c>
      <c r="J14" s="32">
        <f t="shared" si="4"/>
        <v>0.51431249999999995</v>
      </c>
      <c r="K14" s="32">
        <v>0.21477272727272725</v>
      </c>
      <c r="L14" s="20">
        <f t="shared" si="5"/>
        <v>7.290852272727272</v>
      </c>
      <c r="M14" s="20">
        <f t="shared" si="3"/>
        <v>7.9735568181818168</v>
      </c>
      <c r="N14" s="19">
        <v>8</v>
      </c>
    </row>
    <row r="15" spans="1:14" x14ac:dyDescent="0.2">
      <c r="A15" s="5" t="s">
        <v>29</v>
      </c>
      <c r="B15" s="5" t="s">
        <v>57</v>
      </c>
      <c r="C15" s="23" t="s">
        <v>58</v>
      </c>
      <c r="D15" s="5">
        <v>315041787</v>
      </c>
      <c r="E15" s="26">
        <v>7.8659999999999997</v>
      </c>
      <c r="F15" s="8">
        <v>10</v>
      </c>
      <c r="G15" s="8">
        <v>9.8000000000000007</v>
      </c>
      <c r="H15" s="18">
        <v>5</v>
      </c>
      <c r="I15" s="20">
        <f t="shared" si="2"/>
        <v>8.1664999999999992</v>
      </c>
      <c r="J15" s="32">
        <f t="shared" si="4"/>
        <v>0.53082249999999997</v>
      </c>
      <c r="K15" s="32">
        <v>0.27284090909090902</v>
      </c>
      <c r="L15" s="20">
        <f t="shared" si="5"/>
        <v>8.0366340909090894</v>
      </c>
      <c r="M15" s="20">
        <f t="shared" si="3"/>
        <v>8.7193386363636343</v>
      </c>
      <c r="N15" s="19">
        <v>9</v>
      </c>
    </row>
    <row r="16" spans="1:14" x14ac:dyDescent="0.2">
      <c r="A16" s="4" t="s">
        <v>34</v>
      </c>
      <c r="B16" s="4" t="s">
        <v>60</v>
      </c>
      <c r="C16" s="24" t="s">
        <v>61</v>
      </c>
      <c r="D16" s="4">
        <v>316180287</v>
      </c>
      <c r="E16" s="25">
        <v>3.1440999999999999</v>
      </c>
      <c r="F16" s="7">
        <v>0</v>
      </c>
      <c r="G16" s="7">
        <v>0</v>
      </c>
      <c r="H16" s="17">
        <v>0</v>
      </c>
      <c r="I16" s="20">
        <f t="shared" si="2"/>
        <v>0.78602499999999997</v>
      </c>
      <c r="J16" s="32">
        <f t="shared" si="4"/>
        <v>5.1091624999999995E-2</v>
      </c>
      <c r="K16" s="32">
        <v>0</v>
      </c>
      <c r="L16" s="20">
        <f t="shared" si="5"/>
        <v>0.51091624999999996</v>
      </c>
      <c r="M16" s="20">
        <f t="shared" si="3"/>
        <v>1.1936207954545448</v>
      </c>
      <c r="N16" s="19">
        <v>5</v>
      </c>
    </row>
    <row r="17" spans="1:14" x14ac:dyDescent="0.2">
      <c r="A17" s="5" t="s">
        <v>63</v>
      </c>
      <c r="B17" s="5" t="s">
        <v>64</v>
      </c>
      <c r="C17" s="23" t="s">
        <v>65</v>
      </c>
      <c r="D17" s="5">
        <v>420004509</v>
      </c>
      <c r="E17" s="26">
        <v>8.8866666666666596</v>
      </c>
      <c r="F17" s="8">
        <v>0</v>
      </c>
      <c r="G17" s="8">
        <v>0</v>
      </c>
      <c r="H17" s="18">
        <v>0</v>
      </c>
      <c r="I17" s="20">
        <f t="shared" si="2"/>
        <v>2.2216666666666649</v>
      </c>
      <c r="J17" s="32">
        <f t="shared" si="4"/>
        <v>0.14440833333333322</v>
      </c>
      <c r="K17" s="32">
        <v>0.19886363636363638</v>
      </c>
      <c r="L17" s="20">
        <f t="shared" si="5"/>
        <v>3.4327196969696958</v>
      </c>
      <c r="M17" s="20">
        <f t="shared" si="3"/>
        <v>4.1154242424242407</v>
      </c>
      <c r="N17" s="19" t="s">
        <v>104</v>
      </c>
    </row>
    <row r="18" spans="1:14" x14ac:dyDescent="0.2">
      <c r="A18" s="5" t="s">
        <v>67</v>
      </c>
      <c r="B18" s="5" t="s">
        <v>68</v>
      </c>
      <c r="C18" s="23" t="s">
        <v>35</v>
      </c>
      <c r="D18" s="5">
        <v>317144248</v>
      </c>
      <c r="E18" s="26">
        <v>8.9920000000000009</v>
      </c>
      <c r="F18" s="8">
        <v>8.4600000000000009</v>
      </c>
      <c r="G18" s="15">
        <v>6.42</v>
      </c>
      <c r="H18" s="18">
        <v>10</v>
      </c>
      <c r="I18" s="20">
        <f t="shared" si="2"/>
        <v>8.468</v>
      </c>
      <c r="J18" s="32">
        <f t="shared" si="4"/>
        <v>0.55042000000000002</v>
      </c>
      <c r="K18" s="32">
        <v>0.30068181818181816</v>
      </c>
      <c r="L18" s="20">
        <f t="shared" si="5"/>
        <v>8.5110181818181818</v>
      </c>
      <c r="M18" s="20">
        <f t="shared" si="3"/>
        <v>9.1937227272727267</v>
      </c>
      <c r="N18" s="19">
        <v>9</v>
      </c>
    </row>
    <row r="19" spans="1:14" x14ac:dyDescent="0.2">
      <c r="A19" s="5" t="s">
        <v>71</v>
      </c>
      <c r="B19" s="5" t="s">
        <v>72</v>
      </c>
      <c r="C19" s="23" t="s">
        <v>73</v>
      </c>
      <c r="D19" s="5">
        <v>315321971</v>
      </c>
      <c r="E19" s="26">
        <v>7.3155000000000001</v>
      </c>
      <c r="F19" s="8">
        <v>8.9700000000000006</v>
      </c>
      <c r="G19" s="8">
        <v>9.76</v>
      </c>
      <c r="H19" s="18">
        <v>7.3</v>
      </c>
      <c r="I19" s="20">
        <f t="shared" si="2"/>
        <v>8.3363749999999985</v>
      </c>
      <c r="J19" s="32">
        <f t="shared" si="4"/>
        <v>0.54186437499999995</v>
      </c>
      <c r="K19" s="32">
        <v>0.23465909090909087</v>
      </c>
      <c r="L19" s="20">
        <f t="shared" si="5"/>
        <v>7.7652346590909085</v>
      </c>
      <c r="M19" s="20">
        <f t="shared" si="3"/>
        <v>8.4479392045454524</v>
      </c>
      <c r="N19" s="19">
        <v>8</v>
      </c>
    </row>
    <row r="20" spans="1:14" x14ac:dyDescent="0.2">
      <c r="A20" s="5" t="s">
        <v>75</v>
      </c>
      <c r="B20" s="5" t="s">
        <v>76</v>
      </c>
      <c r="C20" s="23" t="s">
        <v>77</v>
      </c>
      <c r="D20" s="5">
        <v>317662317</v>
      </c>
      <c r="E20" s="26">
        <v>8.3800000000000008</v>
      </c>
      <c r="F20" s="8">
        <v>9.23</v>
      </c>
      <c r="G20" s="8">
        <v>9.76</v>
      </c>
      <c r="H20" s="18">
        <v>8.66</v>
      </c>
      <c r="I20" s="20">
        <f t="shared" si="2"/>
        <v>9.0075000000000003</v>
      </c>
      <c r="J20" s="32">
        <f t="shared" si="4"/>
        <v>0.58548750000000005</v>
      </c>
      <c r="K20" s="32">
        <v>0.2823863636363636</v>
      </c>
      <c r="L20" s="20">
        <f t="shared" si="5"/>
        <v>8.6787386363636365</v>
      </c>
      <c r="M20" s="20">
        <f t="shared" si="3"/>
        <v>9.3614431818181814</v>
      </c>
      <c r="N20" s="19">
        <v>9</v>
      </c>
    </row>
    <row r="21" spans="1:14" x14ac:dyDescent="0.2">
      <c r="A21" s="5" t="s">
        <v>79</v>
      </c>
      <c r="B21" s="5" t="s">
        <v>80</v>
      </c>
      <c r="C21" s="23" t="s">
        <v>81</v>
      </c>
      <c r="D21" s="5">
        <v>317086285</v>
      </c>
      <c r="E21" s="26">
        <v>8.99</v>
      </c>
      <c r="F21" s="8">
        <v>10</v>
      </c>
      <c r="G21" s="8">
        <v>8.57</v>
      </c>
      <c r="H21" s="18">
        <v>7</v>
      </c>
      <c r="I21" s="20">
        <f t="shared" si="2"/>
        <v>8.64</v>
      </c>
      <c r="J21" s="32">
        <f t="shared" si="4"/>
        <v>0.5616000000000001</v>
      </c>
      <c r="K21" s="32">
        <v>0.2823863636363636</v>
      </c>
      <c r="L21" s="20">
        <f t="shared" si="5"/>
        <v>8.4398636363636363</v>
      </c>
      <c r="M21" s="20">
        <f t="shared" si="3"/>
        <v>9.1225681818181812</v>
      </c>
      <c r="N21" s="19">
        <v>9</v>
      </c>
    </row>
    <row r="22" spans="1:14" x14ac:dyDescent="0.2">
      <c r="A22" s="4" t="s">
        <v>83</v>
      </c>
      <c r="B22" s="4" t="s">
        <v>84</v>
      </c>
      <c r="C22" s="24" t="s">
        <v>85</v>
      </c>
      <c r="D22" s="4">
        <v>313640195</v>
      </c>
      <c r="E22" s="27">
        <v>0</v>
      </c>
      <c r="F22" s="7">
        <v>0</v>
      </c>
      <c r="G22" s="7">
        <v>0</v>
      </c>
      <c r="H22" s="17">
        <v>0</v>
      </c>
      <c r="I22" s="20">
        <f t="shared" si="2"/>
        <v>0</v>
      </c>
      <c r="J22" s="32">
        <f t="shared" si="4"/>
        <v>0</v>
      </c>
      <c r="K22" s="32">
        <v>0</v>
      </c>
      <c r="L22" s="20">
        <f t="shared" si="5"/>
        <v>0</v>
      </c>
      <c r="M22" s="20">
        <f t="shared" si="3"/>
        <v>0</v>
      </c>
      <c r="N22" s="19" t="s">
        <v>105</v>
      </c>
    </row>
    <row r="23" spans="1:14" x14ac:dyDescent="0.2">
      <c r="A23" s="5" t="s">
        <v>87</v>
      </c>
      <c r="B23" s="5" t="s">
        <v>88</v>
      </c>
      <c r="C23" s="23" t="s">
        <v>89</v>
      </c>
      <c r="D23" s="5">
        <v>317073030</v>
      </c>
      <c r="E23" s="28">
        <v>9.66</v>
      </c>
      <c r="F23" s="8">
        <v>10</v>
      </c>
      <c r="G23" s="8">
        <v>10</v>
      </c>
      <c r="H23" s="18">
        <v>5</v>
      </c>
      <c r="I23" s="20">
        <f t="shared" si="2"/>
        <v>8.6649999999999991</v>
      </c>
      <c r="J23" s="32">
        <f t="shared" si="4"/>
        <v>0.56322499999999998</v>
      </c>
      <c r="K23" s="32">
        <v>0.28954545454545455</v>
      </c>
      <c r="L23" s="20">
        <f t="shared" si="5"/>
        <v>8.5277045454545455</v>
      </c>
      <c r="M23" s="20">
        <f t="shared" si="3"/>
        <v>9.2104090909090903</v>
      </c>
      <c r="N23" s="19">
        <v>9</v>
      </c>
    </row>
  </sheetData>
  <mergeCells count="3">
    <mergeCell ref="A1:C1"/>
    <mergeCell ref="A2:C2"/>
    <mergeCell ref="A4:C4"/>
  </mergeCells>
  <conditionalFormatting sqref="N7:N23">
    <cfRule type="cellIs" dxfId="3" priority="1" stopIfTrue="1" operator="equal">
      <formula>5</formula>
    </cfRule>
    <cfRule type="cellIs" dxfId="2" priority="2" stopIfTrue="1" operator="between">
      <formula>6</formula>
      <formula>10</formula>
    </cfRule>
    <cfRule type="cellIs" dxfId="1" priority="3" stopIfTrue="1" operator="equal">
      <formula>"Final"</formula>
    </cfRule>
    <cfRule type="cellIs" dxfId="0" priority="4" stopIfTrue="1" operator="equal">
      <formula>"NP"</formula>
    </cfRule>
  </conditionalFormatting>
  <pageMargins left="0.75" right="0.75" top="1" bottom="1" header="0.5" footer="0.5"/>
  <pageSetup orientation="portrait" horizontalDpi="300" verticalDpi="300"/>
  <headerFooter alignWithMargins="0"/>
  <ignoredErrors>
    <ignoredError sqref="I7:I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9"/>
  <sheetViews>
    <sheetView topLeftCell="A7" zoomScaleNormal="100" workbookViewId="0">
      <selection activeCell="E23" sqref="E23:E39"/>
    </sheetView>
  </sheetViews>
  <sheetFormatPr baseColWidth="10" defaultRowHeight="12.75" x14ac:dyDescent="0.2"/>
  <cols>
    <col min="1" max="1" width="13.140625" style="2" bestFit="1" customWidth="1"/>
    <col min="2" max="2" width="19.85546875" style="2" customWidth="1"/>
    <col min="3" max="3" width="11.28515625" style="2" customWidth="1"/>
    <col min="4" max="4" width="12.28515625" style="2" customWidth="1"/>
    <col min="5" max="5" width="9.42578125" style="2" bestFit="1" customWidth="1"/>
    <col min="6" max="6" width="11.140625" style="2" bestFit="1" customWidth="1"/>
    <col min="7" max="37" width="5.7109375" style="2" customWidth="1"/>
    <col min="38" max="62" width="5.7109375" customWidth="1"/>
  </cols>
  <sheetData>
    <row r="1" spans="1:37" x14ac:dyDescent="0.2"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  <c r="Z1" s="6">
        <v>24</v>
      </c>
      <c r="AA1" s="6">
        <v>25</v>
      </c>
      <c r="AB1" s="6">
        <v>26</v>
      </c>
      <c r="AC1" s="6">
        <v>27</v>
      </c>
      <c r="AD1" s="6">
        <v>28</v>
      </c>
      <c r="AE1" s="6">
        <v>29</v>
      </c>
      <c r="AF1" s="6">
        <v>30</v>
      </c>
      <c r="AG1" s="6">
        <v>31</v>
      </c>
      <c r="AH1" s="6">
        <v>32</v>
      </c>
      <c r="AI1" s="6">
        <v>33</v>
      </c>
      <c r="AJ1" s="6">
        <v>34</v>
      </c>
      <c r="AK1" s="6">
        <v>35</v>
      </c>
    </row>
    <row r="2" spans="1:37" x14ac:dyDescent="0.2">
      <c r="A2" s="2" t="s">
        <v>22</v>
      </c>
      <c r="B2" s="2" t="s">
        <v>24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</row>
    <row r="3" spans="1:37" x14ac:dyDescent="0.2">
      <c r="A3" s="2" t="s">
        <v>28</v>
      </c>
      <c r="B3" s="2" t="s">
        <v>30</v>
      </c>
      <c r="C3" s="2">
        <v>1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K3" s="2">
        <v>1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</row>
    <row r="4" spans="1:37" x14ac:dyDescent="0.2">
      <c r="A4" s="2" t="s">
        <v>33</v>
      </c>
      <c r="B4" s="2" t="s">
        <v>35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</row>
    <row r="5" spans="1:37" x14ac:dyDescent="0.2">
      <c r="A5" s="2" t="s">
        <v>37</v>
      </c>
      <c r="B5" s="2" t="s">
        <v>39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3">
        <v>1</v>
      </c>
      <c r="J5" s="2">
        <v>1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</row>
    <row r="6" spans="1:37" x14ac:dyDescent="0.2">
      <c r="A6" s="2" t="s">
        <v>41</v>
      </c>
      <c r="B6" s="2" t="s">
        <v>43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3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0</v>
      </c>
      <c r="AE6" s="2">
        <v>1</v>
      </c>
      <c r="AF6" s="2">
        <v>0</v>
      </c>
      <c r="AG6" s="2">
        <v>1</v>
      </c>
      <c r="AH6" s="2">
        <v>0</v>
      </c>
      <c r="AI6" s="2">
        <v>0</v>
      </c>
      <c r="AJ6" s="2">
        <v>0</v>
      </c>
      <c r="AK6" s="2">
        <v>0</v>
      </c>
    </row>
    <row r="7" spans="1:37" x14ac:dyDescent="0.2">
      <c r="A7" s="2" t="s">
        <v>45</v>
      </c>
      <c r="B7" s="2" t="s">
        <v>47</v>
      </c>
      <c r="C7" s="2">
        <v>1</v>
      </c>
      <c r="D7" s="2">
        <v>1</v>
      </c>
      <c r="E7" s="2">
        <v>1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0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0</v>
      </c>
      <c r="AE7" s="2">
        <v>1</v>
      </c>
      <c r="AF7" s="2">
        <v>0</v>
      </c>
      <c r="AG7" s="2">
        <v>0</v>
      </c>
      <c r="AH7" s="2">
        <v>0</v>
      </c>
      <c r="AI7" s="2">
        <v>1</v>
      </c>
      <c r="AJ7" s="2">
        <v>1</v>
      </c>
      <c r="AK7" s="2">
        <v>1</v>
      </c>
    </row>
    <row r="8" spans="1:37" x14ac:dyDescent="0.2">
      <c r="A8" s="2" t="s">
        <v>49</v>
      </c>
      <c r="B8" s="2" t="s">
        <v>51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0</v>
      </c>
      <c r="U8" s="2">
        <v>0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1</v>
      </c>
      <c r="AJ8" s="2">
        <v>1</v>
      </c>
      <c r="AK8" s="2">
        <v>1</v>
      </c>
    </row>
    <row r="9" spans="1:37" x14ac:dyDescent="0.2">
      <c r="A9" s="2" t="s">
        <v>53</v>
      </c>
      <c r="B9" s="2" t="s">
        <v>55</v>
      </c>
      <c r="C9" s="2">
        <v>1</v>
      </c>
      <c r="D9" s="2">
        <v>1</v>
      </c>
      <c r="E9" s="2">
        <v>1</v>
      </c>
      <c r="F9" s="2">
        <v>1</v>
      </c>
      <c r="G9" s="2">
        <v>0</v>
      </c>
      <c r="H9" s="2">
        <v>0</v>
      </c>
      <c r="I9" s="3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</row>
    <row r="10" spans="1:37" x14ac:dyDescent="0.2">
      <c r="A10" s="2" t="s">
        <v>29</v>
      </c>
      <c r="B10" s="2" t="s">
        <v>58</v>
      </c>
      <c r="C10" s="2">
        <v>1</v>
      </c>
      <c r="D10" s="2">
        <v>1</v>
      </c>
      <c r="E10" s="2">
        <v>1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0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0</v>
      </c>
      <c r="AE10" s="2">
        <v>1</v>
      </c>
      <c r="AF10" s="2">
        <v>1</v>
      </c>
      <c r="AG10" s="2">
        <v>1</v>
      </c>
      <c r="AH10" s="2">
        <v>1</v>
      </c>
      <c r="AI10" s="2">
        <v>0</v>
      </c>
      <c r="AJ10" s="2">
        <v>0</v>
      </c>
      <c r="AK10" s="2">
        <v>0</v>
      </c>
    </row>
    <row r="11" spans="1:37" x14ac:dyDescent="0.2">
      <c r="A11" s="2" t="s">
        <v>34</v>
      </c>
      <c r="B11" s="2" t="s">
        <v>61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</row>
    <row r="12" spans="1:37" x14ac:dyDescent="0.2">
      <c r="A12" s="2" t="s">
        <v>63</v>
      </c>
      <c r="B12" s="2" t="s">
        <v>65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3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0</v>
      </c>
      <c r="U12" s="2">
        <v>0</v>
      </c>
      <c r="V12" s="2">
        <v>1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</row>
    <row r="13" spans="1:37" x14ac:dyDescent="0.2">
      <c r="A13" s="2" t="s">
        <v>67</v>
      </c>
      <c r="B13" s="2" t="s">
        <v>35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3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0</v>
      </c>
      <c r="U13" s="2">
        <v>0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0</v>
      </c>
      <c r="AC13" s="2">
        <v>1</v>
      </c>
      <c r="AD13" s="2">
        <v>0</v>
      </c>
      <c r="AE13" s="2">
        <v>1</v>
      </c>
      <c r="AF13" s="2">
        <v>1</v>
      </c>
      <c r="AG13" s="2">
        <v>0</v>
      </c>
      <c r="AH13" s="2">
        <v>1</v>
      </c>
      <c r="AI13" s="3">
        <v>1</v>
      </c>
      <c r="AJ13" s="3">
        <v>1</v>
      </c>
      <c r="AK13" s="3">
        <v>1</v>
      </c>
    </row>
    <row r="14" spans="1:37" s="2" customFormat="1" x14ac:dyDescent="0.2">
      <c r="A14" s="2" t="s">
        <v>71</v>
      </c>
      <c r="B14" s="2" t="s">
        <v>73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3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</row>
    <row r="15" spans="1:37" x14ac:dyDescent="0.2">
      <c r="A15" s="2" t="s">
        <v>75</v>
      </c>
      <c r="B15" s="2" t="s">
        <v>77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0</v>
      </c>
      <c r="I15" s="3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0</v>
      </c>
      <c r="AE15" s="2">
        <v>1</v>
      </c>
      <c r="AF15" s="2">
        <v>1</v>
      </c>
      <c r="AG15" s="2">
        <v>0</v>
      </c>
      <c r="AH15" s="2">
        <v>1</v>
      </c>
      <c r="AI15" s="2">
        <v>0</v>
      </c>
      <c r="AJ15" s="2">
        <v>0</v>
      </c>
      <c r="AK15" s="2">
        <v>0</v>
      </c>
    </row>
    <row r="16" spans="1:37" x14ac:dyDescent="0.2">
      <c r="A16" s="2" t="s">
        <v>79</v>
      </c>
      <c r="B16" s="2" t="s">
        <v>81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3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0</v>
      </c>
      <c r="U16" s="2">
        <v>0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0</v>
      </c>
      <c r="AE16" s="2">
        <v>1</v>
      </c>
      <c r="AF16" s="2">
        <v>1</v>
      </c>
      <c r="AG16" s="2">
        <v>1</v>
      </c>
      <c r="AH16" s="2">
        <v>1</v>
      </c>
      <c r="AI16" s="2">
        <v>0</v>
      </c>
      <c r="AJ16" s="2">
        <v>0</v>
      </c>
      <c r="AK16" s="2">
        <v>0</v>
      </c>
    </row>
    <row r="17" spans="1:37" x14ac:dyDescent="0.2">
      <c r="A17" s="2" t="s">
        <v>83</v>
      </c>
      <c r="B17" s="2" t="s">
        <v>85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</row>
    <row r="18" spans="1:37" x14ac:dyDescent="0.2">
      <c r="A18" s="2" t="s">
        <v>87</v>
      </c>
      <c r="B18" s="2" t="s">
        <v>89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3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0</v>
      </c>
      <c r="U18" s="2">
        <v>0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0</v>
      </c>
      <c r="AJ18" s="2">
        <v>0</v>
      </c>
      <c r="AK18" s="2">
        <v>0</v>
      </c>
    </row>
    <row r="21" spans="1:37" x14ac:dyDescent="0.2">
      <c r="C21" s="2">
        <v>35</v>
      </c>
      <c r="D21" s="2">
        <v>9</v>
      </c>
      <c r="E21" s="2">
        <v>44</v>
      </c>
      <c r="F21" s="2">
        <v>0.35</v>
      </c>
    </row>
    <row r="22" spans="1:37" x14ac:dyDescent="0.2">
      <c r="C22" s="12" t="s">
        <v>95</v>
      </c>
      <c r="D22" s="12" t="s">
        <v>96</v>
      </c>
      <c r="E22" s="2" t="s">
        <v>106</v>
      </c>
      <c r="F22" s="12" t="s">
        <v>97</v>
      </c>
      <c r="G22" s="12"/>
    </row>
    <row r="23" spans="1:37" x14ac:dyDescent="0.2">
      <c r="A23" s="2" t="s">
        <v>22</v>
      </c>
      <c r="B23" s="2" t="s">
        <v>24</v>
      </c>
      <c r="C23" s="2">
        <f>SUM(C2:AK2)</f>
        <v>0</v>
      </c>
      <c r="D23" s="2">
        <v>0</v>
      </c>
      <c r="E23" s="2">
        <f>SUM(C23:D23)</f>
        <v>0</v>
      </c>
      <c r="F23" s="13">
        <f>(E23/44)*0.35</f>
        <v>0</v>
      </c>
      <c r="G23" s="13"/>
    </row>
    <row r="24" spans="1:37" x14ac:dyDescent="0.2">
      <c r="A24" s="2" t="s">
        <v>28</v>
      </c>
      <c r="B24" s="2" t="s">
        <v>30</v>
      </c>
      <c r="C24" s="2">
        <f t="shared" ref="C24:C39" si="0">SUM(C3:AK3)</f>
        <v>11</v>
      </c>
      <c r="D24" s="2">
        <v>3.6</v>
      </c>
      <c r="E24" s="2">
        <f t="shared" ref="E24:E39" si="1">SUM(C24:D24)</f>
        <v>14.6</v>
      </c>
      <c r="F24" s="13">
        <f t="shared" ref="F24:F39" si="2">(E24/44)*0.35</f>
        <v>0.11613636363636362</v>
      </c>
      <c r="G24" s="13"/>
    </row>
    <row r="25" spans="1:37" x14ac:dyDescent="0.2">
      <c r="A25" s="2" t="s">
        <v>33</v>
      </c>
      <c r="B25" s="2" t="s">
        <v>35</v>
      </c>
      <c r="C25" s="2">
        <f t="shared" si="0"/>
        <v>1</v>
      </c>
      <c r="D25" s="2">
        <v>0</v>
      </c>
      <c r="E25" s="2">
        <f t="shared" si="1"/>
        <v>1</v>
      </c>
      <c r="F25" s="13">
        <f t="shared" si="2"/>
        <v>7.9545454545454537E-3</v>
      </c>
      <c r="G25" s="13"/>
    </row>
    <row r="26" spans="1:37" x14ac:dyDescent="0.2">
      <c r="A26" s="2" t="s">
        <v>37</v>
      </c>
      <c r="B26" s="2" t="s">
        <v>39</v>
      </c>
      <c r="C26" s="2">
        <f t="shared" si="0"/>
        <v>9</v>
      </c>
      <c r="D26" s="2">
        <v>0</v>
      </c>
      <c r="E26" s="2">
        <f t="shared" si="1"/>
        <v>9</v>
      </c>
      <c r="F26" s="13">
        <f t="shared" si="2"/>
        <v>7.1590909090909094E-2</v>
      </c>
      <c r="G26" s="13"/>
    </row>
    <row r="27" spans="1:37" x14ac:dyDescent="0.2">
      <c r="A27" s="2" t="s">
        <v>41</v>
      </c>
      <c r="B27" s="2" t="s">
        <v>43</v>
      </c>
      <c r="C27" s="2">
        <f t="shared" si="0"/>
        <v>29</v>
      </c>
      <c r="D27" s="2">
        <v>9.4</v>
      </c>
      <c r="E27" s="2">
        <f t="shared" si="1"/>
        <v>38.4</v>
      </c>
      <c r="F27" s="13">
        <f t="shared" si="2"/>
        <v>0.30545454545454542</v>
      </c>
      <c r="G27" s="13"/>
    </row>
    <row r="28" spans="1:37" x14ac:dyDescent="0.2">
      <c r="A28" s="2" t="s">
        <v>45</v>
      </c>
      <c r="B28" s="2" t="s">
        <v>47</v>
      </c>
      <c r="C28" s="2">
        <f t="shared" si="0"/>
        <v>25</v>
      </c>
      <c r="D28" s="2">
        <v>8</v>
      </c>
      <c r="E28" s="2">
        <f t="shared" si="1"/>
        <v>33</v>
      </c>
      <c r="F28" s="13">
        <f t="shared" si="2"/>
        <v>0.26249999999999996</v>
      </c>
      <c r="G28" s="13"/>
    </row>
    <row r="29" spans="1:37" x14ac:dyDescent="0.2">
      <c r="A29" s="2" t="s">
        <v>49</v>
      </c>
      <c r="B29" s="2" t="s">
        <v>51</v>
      </c>
      <c r="C29" s="2">
        <f t="shared" si="0"/>
        <v>28</v>
      </c>
      <c r="D29" s="2">
        <v>8.5</v>
      </c>
      <c r="E29" s="2">
        <f t="shared" si="1"/>
        <v>36.5</v>
      </c>
      <c r="F29" s="13">
        <f t="shared" si="2"/>
        <v>0.29034090909090909</v>
      </c>
      <c r="G29" s="13"/>
    </row>
    <row r="30" spans="1:37" x14ac:dyDescent="0.2">
      <c r="A30" s="2" t="s">
        <v>53</v>
      </c>
      <c r="B30" s="2" t="s">
        <v>55</v>
      </c>
      <c r="C30" s="2">
        <f t="shared" si="0"/>
        <v>25</v>
      </c>
      <c r="D30" s="2">
        <v>2</v>
      </c>
      <c r="E30" s="2">
        <f t="shared" si="1"/>
        <v>27</v>
      </c>
      <c r="F30" s="13">
        <f t="shared" si="2"/>
        <v>0.21477272727272725</v>
      </c>
      <c r="G30" s="13"/>
    </row>
    <row r="31" spans="1:37" x14ac:dyDescent="0.2">
      <c r="A31" s="2" t="s">
        <v>29</v>
      </c>
      <c r="B31" s="2" t="s">
        <v>58</v>
      </c>
      <c r="C31" s="2">
        <f t="shared" si="0"/>
        <v>25</v>
      </c>
      <c r="D31" s="2">
        <v>9.3000000000000007</v>
      </c>
      <c r="E31" s="2">
        <f t="shared" si="1"/>
        <v>34.299999999999997</v>
      </c>
      <c r="F31" s="13">
        <f t="shared" si="2"/>
        <v>0.27284090909090902</v>
      </c>
      <c r="G31" s="13"/>
    </row>
    <row r="32" spans="1:37" x14ac:dyDescent="0.2">
      <c r="A32" s="2" t="s">
        <v>34</v>
      </c>
      <c r="B32" s="2" t="s">
        <v>61</v>
      </c>
      <c r="C32" s="2">
        <f t="shared" si="0"/>
        <v>0</v>
      </c>
      <c r="D32" s="2">
        <v>0</v>
      </c>
      <c r="E32" s="2">
        <f t="shared" si="1"/>
        <v>0</v>
      </c>
      <c r="F32" s="13">
        <f t="shared" si="2"/>
        <v>0</v>
      </c>
      <c r="G32" s="13"/>
    </row>
    <row r="33" spans="1:7" x14ac:dyDescent="0.2">
      <c r="A33" s="2" t="s">
        <v>63</v>
      </c>
      <c r="B33" s="2" t="s">
        <v>65</v>
      </c>
      <c r="C33" s="2">
        <f t="shared" si="0"/>
        <v>18</v>
      </c>
      <c r="D33" s="2">
        <v>7</v>
      </c>
      <c r="E33" s="2">
        <f t="shared" si="1"/>
        <v>25</v>
      </c>
      <c r="F33" s="13">
        <f t="shared" si="2"/>
        <v>0.19886363636363638</v>
      </c>
      <c r="G33" s="13"/>
    </row>
    <row r="34" spans="1:7" x14ac:dyDescent="0.2">
      <c r="A34" s="2" t="s">
        <v>67</v>
      </c>
      <c r="B34" s="2" t="s">
        <v>35</v>
      </c>
      <c r="C34" s="2">
        <f t="shared" si="0"/>
        <v>30</v>
      </c>
      <c r="D34" s="2">
        <v>7.8</v>
      </c>
      <c r="E34" s="2">
        <f t="shared" si="1"/>
        <v>37.799999999999997</v>
      </c>
      <c r="F34" s="13">
        <f t="shared" si="2"/>
        <v>0.30068181818181816</v>
      </c>
      <c r="G34" s="13"/>
    </row>
    <row r="35" spans="1:7" x14ac:dyDescent="0.2">
      <c r="A35" s="2" t="s">
        <v>71</v>
      </c>
      <c r="B35" s="2" t="s">
        <v>73</v>
      </c>
      <c r="C35" s="2">
        <f t="shared" si="0"/>
        <v>25</v>
      </c>
      <c r="D35" s="2">
        <v>4.5</v>
      </c>
      <c r="E35" s="2">
        <f t="shared" si="1"/>
        <v>29.5</v>
      </c>
      <c r="F35" s="13">
        <f t="shared" si="2"/>
        <v>0.23465909090909087</v>
      </c>
      <c r="G35" s="13"/>
    </row>
    <row r="36" spans="1:7" x14ac:dyDescent="0.2">
      <c r="A36" s="2" t="s">
        <v>75</v>
      </c>
      <c r="B36" s="2" t="s">
        <v>77</v>
      </c>
      <c r="C36" s="2">
        <f t="shared" si="0"/>
        <v>29</v>
      </c>
      <c r="D36" s="2">
        <v>6.5</v>
      </c>
      <c r="E36" s="2">
        <f t="shared" si="1"/>
        <v>35.5</v>
      </c>
      <c r="F36" s="13">
        <f t="shared" si="2"/>
        <v>0.2823863636363636</v>
      </c>
      <c r="G36" s="13"/>
    </row>
    <row r="37" spans="1:7" x14ac:dyDescent="0.2">
      <c r="A37" s="2" t="s">
        <v>79</v>
      </c>
      <c r="B37" s="2" t="s">
        <v>81</v>
      </c>
      <c r="C37" s="2">
        <f t="shared" si="0"/>
        <v>29</v>
      </c>
      <c r="D37" s="2">
        <v>6.5</v>
      </c>
      <c r="E37" s="2">
        <f t="shared" si="1"/>
        <v>35.5</v>
      </c>
      <c r="F37" s="13">
        <f t="shared" si="2"/>
        <v>0.2823863636363636</v>
      </c>
      <c r="G37" s="13"/>
    </row>
    <row r="38" spans="1:7" x14ac:dyDescent="0.2">
      <c r="A38" s="2" t="s">
        <v>83</v>
      </c>
      <c r="B38" s="2" t="s">
        <v>85</v>
      </c>
      <c r="C38" s="2">
        <f t="shared" si="0"/>
        <v>0</v>
      </c>
      <c r="D38" s="2">
        <v>0</v>
      </c>
      <c r="E38" s="2">
        <f t="shared" si="1"/>
        <v>0</v>
      </c>
      <c r="F38" s="13">
        <f t="shared" si="2"/>
        <v>0</v>
      </c>
      <c r="G38" s="13"/>
    </row>
    <row r="39" spans="1:7" x14ac:dyDescent="0.2">
      <c r="A39" s="2" t="s">
        <v>87</v>
      </c>
      <c r="B39" s="2" t="s">
        <v>89</v>
      </c>
      <c r="C39" s="2">
        <f t="shared" si="0"/>
        <v>30</v>
      </c>
      <c r="D39" s="2">
        <v>6.4</v>
      </c>
      <c r="E39" s="2">
        <f t="shared" si="1"/>
        <v>36.4</v>
      </c>
      <c r="F39" s="13">
        <f t="shared" si="2"/>
        <v>0.28954545454545455</v>
      </c>
      <c r="G39" s="13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topLeftCell="A3" workbookViewId="0">
      <selection activeCell="B10" sqref="B10:B26"/>
    </sheetView>
  </sheetViews>
  <sheetFormatPr baseColWidth="10" defaultColWidth="8.85546875" defaultRowHeight="12.75" x14ac:dyDescent="0.2"/>
  <cols>
    <col min="1" max="1" width="6" customWidth="1"/>
    <col min="2" max="4" width="12" customWidth="1"/>
    <col min="5" max="5" width="20" customWidth="1"/>
    <col min="6" max="6" width="12" customWidth="1"/>
    <col min="7" max="7" width="5" customWidth="1"/>
    <col min="8" max="8" width="8" customWidth="1"/>
    <col min="9" max="9" width="6" customWidth="1"/>
    <col min="10" max="10" width="40" customWidth="1"/>
  </cols>
  <sheetData>
    <row r="1" spans="1:10" ht="20.25" x14ac:dyDescent="0.3">
      <c r="A1" s="35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20.25" x14ac:dyDescent="0.3">
      <c r="A2" s="35" t="s">
        <v>1</v>
      </c>
      <c r="B2" s="33"/>
      <c r="C2" s="33"/>
      <c r="D2" s="33"/>
      <c r="E2" s="33"/>
      <c r="F2" s="33"/>
      <c r="G2" s="33"/>
      <c r="H2" s="33"/>
      <c r="I2" s="33"/>
      <c r="J2" s="33"/>
    </row>
    <row r="4" spans="1:10" x14ac:dyDescent="0.2">
      <c r="A4" s="1" t="s">
        <v>2</v>
      </c>
      <c r="B4" s="36" t="s">
        <v>3</v>
      </c>
      <c r="C4" s="33"/>
      <c r="D4" s="33"/>
      <c r="E4" s="33"/>
      <c r="F4" s="33"/>
      <c r="G4" s="33"/>
      <c r="H4" s="1" t="s">
        <v>4</v>
      </c>
    </row>
    <row r="5" spans="1:10" x14ac:dyDescent="0.2">
      <c r="A5" s="2" t="s">
        <v>5</v>
      </c>
      <c r="B5" s="37" t="s">
        <v>6</v>
      </c>
      <c r="C5" s="33"/>
      <c r="D5" s="33"/>
      <c r="E5" s="33"/>
      <c r="F5" s="33"/>
      <c r="G5" s="33"/>
      <c r="H5" s="2" t="s">
        <v>7</v>
      </c>
    </row>
    <row r="6" spans="1:10" x14ac:dyDescent="0.2">
      <c r="A6" s="34" t="s">
        <v>8</v>
      </c>
      <c r="B6" s="33"/>
      <c r="C6" s="33" t="s">
        <v>9</v>
      </c>
      <c r="D6" s="33"/>
      <c r="E6" s="33"/>
      <c r="F6" s="33"/>
      <c r="G6" s="33"/>
    </row>
    <row r="7" spans="1:10" x14ac:dyDescent="0.2">
      <c r="A7" s="34" t="s">
        <v>10</v>
      </c>
      <c r="B7" s="33"/>
      <c r="C7" s="33" t="s">
        <v>11</v>
      </c>
      <c r="D7" s="33"/>
      <c r="E7" s="33"/>
      <c r="F7" s="33"/>
      <c r="G7" s="33"/>
    </row>
    <row r="9" spans="1:10" x14ac:dyDescent="0.2">
      <c r="A9" s="1" t="s">
        <v>12</v>
      </c>
      <c r="B9" s="1" t="s">
        <v>13</v>
      </c>
      <c r="C9" s="1" t="s">
        <v>14</v>
      </c>
      <c r="D9" s="1" t="s">
        <v>15</v>
      </c>
      <c r="E9" s="1" t="s">
        <v>16</v>
      </c>
      <c r="F9" s="1" t="s">
        <v>17</v>
      </c>
      <c r="G9" s="1" t="s">
        <v>18</v>
      </c>
      <c r="H9" s="1" t="s">
        <v>19</v>
      </c>
      <c r="I9" s="1" t="s">
        <v>20</v>
      </c>
      <c r="J9" s="1" t="s">
        <v>21</v>
      </c>
    </row>
    <row r="10" spans="1:10" x14ac:dyDescent="0.2">
      <c r="A10">
        <v>1</v>
      </c>
      <c r="B10">
        <v>310024244</v>
      </c>
      <c r="C10" t="s">
        <v>22</v>
      </c>
      <c r="D10" t="s">
        <v>23</v>
      </c>
      <c r="E10" t="s">
        <v>24</v>
      </c>
      <c r="F10" t="s">
        <v>25</v>
      </c>
      <c r="G10">
        <v>2013</v>
      </c>
      <c r="H10" t="s">
        <v>26</v>
      </c>
      <c r="I10" s="2"/>
      <c r="J10" t="s">
        <v>27</v>
      </c>
    </row>
    <row r="11" spans="1:10" x14ac:dyDescent="0.2">
      <c r="A11">
        <v>2</v>
      </c>
      <c r="B11">
        <v>419002880</v>
      </c>
      <c r="C11" t="s">
        <v>28</v>
      </c>
      <c r="D11" t="s">
        <v>29</v>
      </c>
      <c r="E11" t="s">
        <v>30</v>
      </c>
      <c r="F11" t="s">
        <v>25</v>
      </c>
      <c r="G11">
        <v>2019</v>
      </c>
      <c r="H11" t="s">
        <v>31</v>
      </c>
      <c r="I11" s="2"/>
      <c r="J11" t="s">
        <v>32</v>
      </c>
    </row>
    <row r="12" spans="1:10" x14ac:dyDescent="0.2">
      <c r="A12">
        <v>3</v>
      </c>
      <c r="B12">
        <v>418002296</v>
      </c>
      <c r="C12" t="s">
        <v>33</v>
      </c>
      <c r="D12" t="s">
        <v>34</v>
      </c>
      <c r="E12" t="s">
        <v>35</v>
      </c>
      <c r="F12" t="s">
        <v>25</v>
      </c>
      <c r="G12">
        <v>2018</v>
      </c>
      <c r="H12" t="s">
        <v>31</v>
      </c>
      <c r="I12" s="2"/>
      <c r="J12" t="s">
        <v>36</v>
      </c>
    </row>
    <row r="13" spans="1:10" x14ac:dyDescent="0.2">
      <c r="A13">
        <v>4</v>
      </c>
      <c r="B13">
        <v>312159083</v>
      </c>
      <c r="C13" t="s">
        <v>37</v>
      </c>
      <c r="D13" t="s">
        <v>38</v>
      </c>
      <c r="E13" t="s">
        <v>39</v>
      </c>
      <c r="F13" t="s">
        <v>25</v>
      </c>
      <c r="G13">
        <v>2015</v>
      </c>
      <c r="H13" t="s">
        <v>31</v>
      </c>
      <c r="I13" s="2"/>
      <c r="J13" t="s">
        <v>40</v>
      </c>
    </row>
    <row r="14" spans="1:10" x14ac:dyDescent="0.2">
      <c r="A14">
        <v>5</v>
      </c>
      <c r="B14">
        <v>315512890</v>
      </c>
      <c r="C14" t="s">
        <v>41</v>
      </c>
      <c r="D14" t="s">
        <v>42</v>
      </c>
      <c r="E14" t="s">
        <v>43</v>
      </c>
      <c r="F14" t="s">
        <v>25</v>
      </c>
      <c r="G14">
        <v>2018</v>
      </c>
      <c r="H14" t="s">
        <v>31</v>
      </c>
      <c r="I14" s="2"/>
      <c r="J14" t="s">
        <v>44</v>
      </c>
    </row>
    <row r="15" spans="1:10" x14ac:dyDescent="0.2">
      <c r="A15">
        <v>6</v>
      </c>
      <c r="B15">
        <v>314286417</v>
      </c>
      <c r="C15" t="s">
        <v>45</v>
      </c>
      <c r="D15" t="s">
        <v>46</v>
      </c>
      <c r="E15" t="s">
        <v>47</v>
      </c>
      <c r="F15" t="s">
        <v>25</v>
      </c>
      <c r="G15">
        <v>2017</v>
      </c>
      <c r="H15" t="s">
        <v>31</v>
      </c>
      <c r="I15" s="2"/>
      <c r="J15" t="s">
        <v>48</v>
      </c>
    </row>
    <row r="16" spans="1:10" x14ac:dyDescent="0.2">
      <c r="A16">
        <v>7</v>
      </c>
      <c r="B16">
        <v>316318451</v>
      </c>
      <c r="C16" t="s">
        <v>49</v>
      </c>
      <c r="D16" t="s">
        <v>50</v>
      </c>
      <c r="E16" t="s">
        <v>51</v>
      </c>
      <c r="F16" t="s">
        <v>25</v>
      </c>
      <c r="G16">
        <v>2020</v>
      </c>
      <c r="H16" t="s">
        <v>31</v>
      </c>
      <c r="I16" s="2"/>
      <c r="J16" t="s">
        <v>52</v>
      </c>
    </row>
    <row r="17" spans="1:10" x14ac:dyDescent="0.2">
      <c r="A17">
        <v>8</v>
      </c>
      <c r="B17">
        <v>314148728</v>
      </c>
      <c r="C17" t="s">
        <v>53</v>
      </c>
      <c r="D17" t="s">
        <v>54</v>
      </c>
      <c r="E17" t="s">
        <v>55</v>
      </c>
      <c r="F17" t="s">
        <v>25</v>
      </c>
      <c r="G17">
        <v>2020</v>
      </c>
      <c r="H17" t="s">
        <v>31</v>
      </c>
      <c r="I17" s="2"/>
      <c r="J17" t="s">
        <v>56</v>
      </c>
    </row>
    <row r="18" spans="1:10" x14ac:dyDescent="0.2">
      <c r="A18">
        <v>9</v>
      </c>
      <c r="B18">
        <v>315041787</v>
      </c>
      <c r="C18" t="s">
        <v>29</v>
      </c>
      <c r="D18" t="s">
        <v>57</v>
      </c>
      <c r="E18" t="s">
        <v>58</v>
      </c>
      <c r="F18" t="s">
        <v>25</v>
      </c>
      <c r="G18">
        <v>2018</v>
      </c>
      <c r="H18" t="s">
        <v>31</v>
      </c>
      <c r="I18" s="2"/>
      <c r="J18" t="s">
        <v>59</v>
      </c>
    </row>
    <row r="19" spans="1:10" x14ac:dyDescent="0.2">
      <c r="A19">
        <v>10</v>
      </c>
      <c r="B19">
        <v>316180287</v>
      </c>
      <c r="C19" t="s">
        <v>34</v>
      </c>
      <c r="D19" t="s">
        <v>60</v>
      </c>
      <c r="E19" t="s">
        <v>61</v>
      </c>
      <c r="F19" t="s">
        <v>25</v>
      </c>
      <c r="G19">
        <v>2019</v>
      </c>
      <c r="H19" t="s">
        <v>31</v>
      </c>
      <c r="I19" s="2"/>
      <c r="J19" t="s">
        <v>62</v>
      </c>
    </row>
    <row r="20" spans="1:10" x14ac:dyDescent="0.2">
      <c r="A20">
        <v>11</v>
      </c>
      <c r="B20">
        <v>420004509</v>
      </c>
      <c r="C20" t="s">
        <v>63</v>
      </c>
      <c r="D20" t="s">
        <v>64</v>
      </c>
      <c r="E20" t="s">
        <v>65</v>
      </c>
      <c r="F20" t="s">
        <v>25</v>
      </c>
      <c r="G20">
        <v>2020</v>
      </c>
      <c r="H20" t="s">
        <v>31</v>
      </c>
      <c r="I20" s="2"/>
      <c r="J20" t="s">
        <v>66</v>
      </c>
    </row>
    <row r="21" spans="1:10" x14ac:dyDescent="0.2">
      <c r="A21">
        <v>12</v>
      </c>
      <c r="B21">
        <v>317144248</v>
      </c>
      <c r="C21" t="s">
        <v>67</v>
      </c>
      <c r="D21" t="s">
        <v>68</v>
      </c>
      <c r="E21" t="s">
        <v>35</v>
      </c>
      <c r="F21" t="s">
        <v>69</v>
      </c>
      <c r="G21">
        <v>2021</v>
      </c>
      <c r="H21" t="s">
        <v>31</v>
      </c>
      <c r="I21" s="2"/>
      <c r="J21" t="s">
        <v>70</v>
      </c>
    </row>
    <row r="22" spans="1:10" x14ac:dyDescent="0.2">
      <c r="A22">
        <v>13</v>
      </c>
      <c r="B22">
        <v>315321971</v>
      </c>
      <c r="C22" t="s">
        <v>71</v>
      </c>
      <c r="D22" t="s">
        <v>72</v>
      </c>
      <c r="E22" t="s">
        <v>73</v>
      </c>
      <c r="F22" t="s">
        <v>25</v>
      </c>
      <c r="G22">
        <v>2018</v>
      </c>
      <c r="H22" t="s">
        <v>31</v>
      </c>
      <c r="I22" s="2"/>
      <c r="J22" t="s">
        <v>74</v>
      </c>
    </row>
    <row r="23" spans="1:10" x14ac:dyDescent="0.2">
      <c r="A23">
        <v>14</v>
      </c>
      <c r="B23">
        <v>317662317</v>
      </c>
      <c r="C23" t="s">
        <v>75</v>
      </c>
      <c r="D23" t="s">
        <v>76</v>
      </c>
      <c r="E23" t="s">
        <v>77</v>
      </c>
      <c r="F23" t="s">
        <v>25</v>
      </c>
      <c r="G23">
        <v>2020</v>
      </c>
      <c r="H23" t="s">
        <v>31</v>
      </c>
      <c r="I23" s="2"/>
      <c r="J23" t="s">
        <v>78</v>
      </c>
    </row>
    <row r="24" spans="1:10" x14ac:dyDescent="0.2">
      <c r="A24">
        <v>15</v>
      </c>
      <c r="B24">
        <v>317086285</v>
      </c>
      <c r="C24" t="s">
        <v>79</v>
      </c>
      <c r="D24" t="s">
        <v>80</v>
      </c>
      <c r="E24" t="s">
        <v>81</v>
      </c>
      <c r="F24" t="s">
        <v>25</v>
      </c>
      <c r="G24">
        <v>2020</v>
      </c>
      <c r="H24" t="s">
        <v>31</v>
      </c>
      <c r="I24" s="2"/>
      <c r="J24" t="s">
        <v>82</v>
      </c>
    </row>
    <row r="25" spans="1:10" x14ac:dyDescent="0.2">
      <c r="A25">
        <v>16</v>
      </c>
      <c r="B25">
        <v>313640195</v>
      </c>
      <c r="C25" t="s">
        <v>83</v>
      </c>
      <c r="D25" t="s">
        <v>84</v>
      </c>
      <c r="E25" t="s">
        <v>85</v>
      </c>
      <c r="F25" t="s">
        <v>69</v>
      </c>
      <c r="G25">
        <v>2018</v>
      </c>
      <c r="H25" t="s">
        <v>31</v>
      </c>
      <c r="I25" s="2"/>
      <c r="J25" t="s">
        <v>86</v>
      </c>
    </row>
    <row r="26" spans="1:10" x14ac:dyDescent="0.2">
      <c r="A26">
        <v>17</v>
      </c>
      <c r="B26">
        <v>317073030</v>
      </c>
      <c r="C26" t="s">
        <v>87</v>
      </c>
      <c r="D26" t="s">
        <v>88</v>
      </c>
      <c r="E26" t="s">
        <v>89</v>
      </c>
      <c r="F26" t="s">
        <v>25</v>
      </c>
      <c r="G26">
        <v>2020</v>
      </c>
      <c r="H26" t="s">
        <v>31</v>
      </c>
      <c r="I26" s="2"/>
      <c r="J26" t="s">
        <v>90</v>
      </c>
    </row>
  </sheetData>
  <mergeCells count="8">
    <mergeCell ref="A7:B7"/>
    <mergeCell ref="C7:G7"/>
    <mergeCell ref="A1:J1"/>
    <mergeCell ref="A2:J2"/>
    <mergeCell ref="B4:G4"/>
    <mergeCell ref="B5:G5"/>
    <mergeCell ref="A6:B6"/>
    <mergeCell ref="C6:G6"/>
  </mergeCell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examenes</vt:lpstr>
      <vt:lpstr>ejercicios completos</vt:lpstr>
      <vt:lpstr>Listado de Inscripción </vt:lpstr>
      <vt:lpstr>examenes!Área_de_impresión</vt:lpstr>
      <vt:lpstr>'Listado de Inscripción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 Oso</cp:lastModifiedBy>
  <dcterms:created xsi:type="dcterms:W3CDTF">2022-12-04T22:02:54Z</dcterms:created>
  <dcterms:modified xsi:type="dcterms:W3CDTF">2022-12-11T05:10:25Z</dcterms:modified>
</cp:coreProperties>
</file>