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Fisica 1\"/>
    </mc:Choice>
  </mc:AlternateContent>
  <xr:revisionPtr revIDLastSave="0" documentId="13_ncr:1_{132230DF-DED6-4212-8926-00336C40A6E5}" xr6:coauthVersionLast="47" xr6:coauthVersionMax="47" xr10:uidLastSave="{00000000-0000-0000-0000-000000000000}"/>
  <bookViews>
    <workbookView xWindow="-120" yWindow="-120" windowWidth="20730" windowHeight="11160" activeTab="1" xr2:uid="{B7EAA70F-132B-4BC7-A44E-B6FF1F284954}"/>
  </bookViews>
  <sheets>
    <sheet name="Examen" sheetId="1" r:id="rId1"/>
    <sheet name="Laboratorio" sheetId="2" r:id="rId2"/>
    <sheet name="2_Parcial" sheetId="3" r:id="rId3"/>
  </sheets>
  <definedNames>
    <definedName name="_xlnm._FilterDatabase" localSheetId="2" hidden="1">'2_Parcial'!$B$1:$B$22</definedName>
    <definedName name="_xlnm._FilterDatabase" localSheetId="1" hidden="1">Laboratorio!$A$1:$E$22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3" l="1"/>
  <c r="G22" i="3" s="1"/>
  <c r="S23" i="1"/>
  <c r="T23" i="1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" i="3"/>
  <c r="G2" i="3" s="1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E10" i="3"/>
  <c r="H5" i="3"/>
  <c r="H9" i="3"/>
  <c r="S2" i="1"/>
  <c r="T2" i="1" s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H15" i="3"/>
  <c r="H16" i="3"/>
  <c r="H17" i="3"/>
  <c r="H18" i="3"/>
  <c r="H19" i="3"/>
  <c r="H20" i="3"/>
  <c r="H21" i="3"/>
  <c r="H22" i="3"/>
  <c r="H2" i="3"/>
  <c r="H3" i="3"/>
  <c r="H4" i="3"/>
  <c r="H6" i="3"/>
  <c r="H7" i="3"/>
  <c r="H8" i="3"/>
  <c r="H10" i="3"/>
  <c r="H11" i="3"/>
  <c r="H12" i="3"/>
  <c r="H13" i="3"/>
  <c r="H14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</calcChain>
</file>

<file path=xl/sharedStrings.xml><?xml version="1.0" encoding="utf-8"?>
<sst xmlns="http://schemas.openxmlformats.org/spreadsheetml/2006/main" count="167" uniqueCount="52">
  <si>
    <t>Matrícula</t>
  </si>
  <si>
    <t>Estudiante</t>
  </si>
  <si>
    <t>ALARCON LOPEZ SOFIA DOMINIQUE</t>
  </si>
  <si>
    <t>ALCALA COVARRUBIAS BARBARA PRISCILA</t>
  </si>
  <si>
    <t>ALEJANDRI GUTIERREZ NICOLE</t>
  </si>
  <si>
    <t>GASCA GUTIERREZ KARHIV HUSAI</t>
  </si>
  <si>
    <t>GONZALEZ ESCOBAR VICTOR DANIEL</t>
  </si>
  <si>
    <t>GONZALEZ MORALES VICTOR SANTIAGO</t>
  </si>
  <si>
    <t>GUEVARA GARCIA MARIA FERNANDA</t>
  </si>
  <si>
    <t>JIMENEZ AGUILAR MARIA EDUARDA</t>
  </si>
  <si>
    <t>LOPEZ REYES EMILIANO</t>
  </si>
  <si>
    <t>LOZANO PACHECO SEBASTIAN</t>
  </si>
  <si>
    <t>MARQUEZ SANCHEZ RICARDO</t>
  </si>
  <si>
    <t>MARTINEZ ZENTENO EMILIANO</t>
  </si>
  <si>
    <t>MORENO TREVILLA DOMINICK</t>
  </si>
  <si>
    <t>OLVERA RAMOS NATALIA</t>
  </si>
  <si>
    <t>RAMIREZ PEREZ ABRIL FERNANDA</t>
  </si>
  <si>
    <t>REYES MARTINEZ MELODI</t>
  </si>
  <si>
    <t>RIVAS PEREZ CAMILA ZOAR</t>
  </si>
  <si>
    <t>ROBLES OSORIO MELANIE VICTORIA</t>
  </si>
  <si>
    <t>ROMERO CORTEZ MICHELLE</t>
  </si>
  <si>
    <t>SOLIS PERALTA VALERIA</t>
  </si>
  <si>
    <t>VAZQUEZ NAVA FATIMA MIRANDA</t>
  </si>
  <si>
    <t>Examen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</si>
  <si>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</si>
  <si>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</si>
  <si>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</si>
  <si>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</si>
  <si>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</si>
  <si>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</si>
  <si>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</si>
  <si>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</si>
  <si>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</si>
  <si>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</si>
  <si>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</si>
  <si>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</si>
  <si>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</si>
  <si>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</si>
  <si>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</si>
  <si>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Puntaje</t>
  </si>
  <si>
    <t>Calificación</t>
  </si>
  <si>
    <t>A</t>
  </si>
  <si>
    <t>B</t>
  </si>
  <si>
    <t>C</t>
  </si>
  <si>
    <t>D</t>
  </si>
  <si>
    <t>Práctica 6</t>
  </si>
  <si>
    <t>Laboratorio</t>
  </si>
  <si>
    <t>Teoría</t>
  </si>
  <si>
    <t>Faltas</t>
  </si>
  <si>
    <t>Eval_Continua</t>
  </si>
  <si>
    <t xml:space="preserve">   </t>
  </si>
  <si>
    <t>Puntos_Examen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</si>
</sst>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1" fillId="2" borderId="10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24"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65A1A-57AC-47BD-A3BC-473471F01A81}" name="Tabla1" displayName="Tabla1" ref="A1:T23" totalsRowShown="0" headerRowDxfId="23" headerRowBorderDxfId="22" tableBorderDxfId="21" totalsRowBorderDxfId="20">
  <tableColumns count="20">
    <tableColumn id="1" xr3:uid="{688F637F-6C63-44C4-BB9D-FB20AA3BDB97}" name="Matrícula" dataDxfId="19"/>
    <tableColumn id="2" xr3:uid="{8603C639-0D6E-4A64-8EB8-478156C76E5B}" name="Estudiante" dataDxfId="18"/>
    <tableColumn id="3" xr3:uid="{0C72A284-FFB0-43B6-82E6-54910B914777}" name="Examen" dataDxfId="17"/>
    <tableColumn id="4" xr3:uid="{255C3F63-8766-4943-89FA-82E747FFF89E}" name="P1" dataDxfId="16"/>
    <tableColumn id="5" xr3:uid="{9941410B-0FF9-4B3E-8E6A-2AB03784F28D}" name="P2" dataDxfId="15"/>
    <tableColumn id="6" xr3:uid="{82757645-B0B6-4D69-BA30-DEFEBCF9DE7E}" name="P3" dataDxfId="14"/>
    <tableColumn id="7" xr3:uid="{0A230C86-90DA-4C5E-BAFE-B8D65EDE770B}" name="P4" dataDxfId="13"/>
    <tableColumn id="8" xr3:uid="{CC1913BC-A705-4867-BFB2-932EF2A28CE9}" name="P5" dataDxfId="12"/>
    <tableColumn id="9" xr3:uid="{097B2774-6632-4C4D-B023-680A6AD9108F}" name="P6" dataDxfId="11"/>
    <tableColumn id="10" xr3:uid="{93F719D9-97E8-4A3D-A065-4F202F4431B4}" name="P7" dataDxfId="10"/>
    <tableColumn id="11" xr3:uid="{BF3A5DF2-4715-465E-A243-1085BF00D9B0}" name="P8" dataDxfId="9"/>
    <tableColumn id="12" xr3:uid="{087BA795-BFC0-46D4-AAFF-CECA00BC054F}" name="P9" dataDxfId="8"/>
    <tableColumn id="13" xr3:uid="{2E42A869-A8DD-4DA1-B956-BC487130E337}" name="P10" dataDxfId="7"/>
    <tableColumn id="14" xr3:uid="{54A85F85-A82F-4F39-B330-80B93D6B258D}" name="P11" dataDxfId="6"/>
    <tableColumn id="15" xr3:uid="{D2A6BD40-CA97-4405-A986-DADC010A369C}" name="P12" dataDxfId="5"/>
    <tableColumn id="16" xr3:uid="{7A5BC960-5C52-404D-9E17-B53EF219F876}" name="P13" dataDxfId="4"/>
    <tableColumn id="17" xr3:uid="{9C73F94F-AC31-4DB7-9DF0-722AAE2A7BC2}" name="P14" dataDxfId="3"/>
    <tableColumn id="18" xr3:uid="{43A2FFCE-CC29-4596-8F47-4264C7EA056B}" name="P15" dataDxfId="2"/>
    <tableColumn id="19" xr3:uid="{656755D6-C9D3-4E96-B3ED-F6B3F0F155B6}" name="Puntaje" dataDxfId="1">
      <calculatedColumnFormula>SUM(Tabla1[[#This Row],[P1]:[P15]])</calculatedColumnFormula>
    </tableColumn>
    <tableColumn id="20" xr3:uid="{E0B4A048-47B4-4AF5-A2B8-F6855F59778D}" name="Calificación" dataDxfId="0">
      <calculatedColumnFormula>(Tabla1[[#This Row],[Puntaje]]*0.66)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C7BB-20D2-4383-A3BC-53B2AF0FEEC2}">
  <dimension ref="A1:T33"/>
  <sheetViews>
    <sheetView workbookViewId="0">
      <selection activeCell="S7" sqref="S7"/>
    </sheetView>
  </sheetViews>
  <sheetFormatPr baseColWidth="10" defaultRowHeight="15" x14ac:dyDescent="0.25"/>
  <cols>
    <col min="2" max="2" width="38.5703125" bestFit="1" customWidth="1"/>
    <col min="3" max="3" width="11.42578125" style="11"/>
    <col min="4" max="12" width="5.28515625" style="11" customWidth="1"/>
    <col min="13" max="18" width="6.28515625" style="11" customWidth="1"/>
    <col min="19" max="19" width="11.42578125" style="11"/>
    <col min="20" max="20" width="13.28515625" style="11" customWidth="1"/>
  </cols>
  <sheetData>
    <row r="1" spans="1:20" x14ac:dyDescent="0.25">
      <c r="A1" s="3" t="s">
        <v>0</v>
      </c>
      <c r="B1" s="4" t="s">
        <v>1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37</v>
      </c>
      <c r="R1" s="7" t="s">
        <v>38</v>
      </c>
      <c r="S1" s="7" t="s">
        <v>39</v>
      </c>
      <c r="T1" s="8" t="s">
        <v>40</v>
      </c>
    </row>
    <row r="2" spans="1:20" x14ac:dyDescent="0.25">
      <c r="A2" s="2">
        <v>20244190</v>
      </c>
      <c r="B2" s="1" t="s">
        <v>2</v>
      </c>
      <c r="C2" s="9" t="s">
        <v>42</v>
      </c>
      <c r="D2" s="9">
        <v>1</v>
      </c>
      <c r="E2" s="9">
        <v>1</v>
      </c>
      <c r="F2" s="9">
        <v>0</v>
      </c>
      <c r="G2" s="9">
        <v>0</v>
      </c>
      <c r="H2" s="9">
        <v>1</v>
      </c>
      <c r="I2" s="9">
        <v>0</v>
      </c>
      <c r="J2" s="9">
        <v>1</v>
      </c>
      <c r="K2" s="9">
        <v>0</v>
      </c>
      <c r="L2" s="9">
        <v>0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f>SUM(Tabla1[[#This Row],[P1]:[P15]])</f>
        <v>10</v>
      </c>
      <c r="T2" s="19">
        <f>(Tabla1[[#This Row],[Puntaje]]*0.66)</f>
        <v>6.6000000000000005</v>
      </c>
    </row>
    <row r="3" spans="1:20" x14ac:dyDescent="0.25">
      <c r="A3" s="2">
        <v>20205042</v>
      </c>
      <c r="B3" s="1" t="s">
        <v>3</v>
      </c>
      <c r="C3" s="9" t="s">
        <v>41</v>
      </c>
      <c r="D3" s="9">
        <v>1</v>
      </c>
      <c r="E3" s="9">
        <v>1</v>
      </c>
      <c r="F3" s="9">
        <v>0</v>
      </c>
      <c r="G3" s="9">
        <v>1</v>
      </c>
      <c r="H3" s="9">
        <v>1</v>
      </c>
      <c r="I3" s="9">
        <v>1</v>
      </c>
      <c r="J3" s="9">
        <v>0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f>SUM(Tabla1[[#This Row],[P1]:[P15]])</f>
        <v>13</v>
      </c>
      <c r="T3" s="19">
        <f>(Tabla1[[#This Row],[Puntaje]]*0.66)</f>
        <v>8.58</v>
      </c>
    </row>
    <row r="4" spans="1:20" x14ac:dyDescent="0.25">
      <c r="A4" s="2">
        <v>20200429</v>
      </c>
      <c r="B4" s="1" t="s">
        <v>4</v>
      </c>
      <c r="C4" s="9" t="s">
        <v>42</v>
      </c>
      <c r="D4" s="9">
        <v>0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1</v>
      </c>
      <c r="K4" s="9">
        <v>0</v>
      </c>
      <c r="L4" s="9">
        <v>1</v>
      </c>
      <c r="M4" s="9">
        <v>0</v>
      </c>
      <c r="N4" s="9">
        <v>0</v>
      </c>
      <c r="O4" s="9">
        <v>1</v>
      </c>
      <c r="P4" s="9">
        <v>1</v>
      </c>
      <c r="Q4" s="9">
        <v>1</v>
      </c>
      <c r="R4" s="9">
        <v>1</v>
      </c>
      <c r="S4" s="9">
        <f>SUM(Tabla1[[#This Row],[P1]:[P15]])</f>
        <v>10</v>
      </c>
      <c r="T4" s="19">
        <f>(Tabla1[[#This Row],[Puntaje]]*0.66)</f>
        <v>6.6000000000000005</v>
      </c>
    </row>
    <row r="5" spans="1:20" x14ac:dyDescent="0.25">
      <c r="A5" s="2">
        <v>20214133</v>
      </c>
      <c r="B5" s="1" t="s">
        <v>5</v>
      </c>
      <c r="C5" s="9" t="s">
        <v>41</v>
      </c>
      <c r="D5" s="9">
        <v>1</v>
      </c>
      <c r="E5" s="9">
        <v>0</v>
      </c>
      <c r="F5" s="9">
        <v>1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1</v>
      </c>
      <c r="N5" s="9">
        <v>1</v>
      </c>
      <c r="O5" s="9">
        <v>0.5</v>
      </c>
      <c r="P5" s="9">
        <v>1</v>
      </c>
      <c r="Q5" s="9">
        <v>1</v>
      </c>
      <c r="R5" s="9">
        <v>1</v>
      </c>
      <c r="S5" s="9">
        <f>SUM(Tabla1[[#This Row],[P1]:[P15]])</f>
        <v>9.5</v>
      </c>
      <c r="T5" s="19">
        <f>(Tabla1[[#This Row],[Puntaje]]*0.66)</f>
        <v>6.2700000000000005</v>
      </c>
    </row>
    <row r="6" spans="1:20" x14ac:dyDescent="0.25">
      <c r="A6" s="2">
        <v>20244930</v>
      </c>
      <c r="B6" s="1" t="s">
        <v>6</v>
      </c>
      <c r="C6" s="9" t="s">
        <v>41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f>SUM(Tabla1[[#This Row],[P1]:[P15]])</f>
        <v>11</v>
      </c>
      <c r="T6" s="19">
        <f>(Tabla1[[#This Row],[Puntaje]]*0.66)</f>
        <v>7.2600000000000007</v>
      </c>
    </row>
    <row r="7" spans="1:20" x14ac:dyDescent="0.25">
      <c r="A7" s="2">
        <v>20236318</v>
      </c>
      <c r="B7" s="1" t="s">
        <v>7</v>
      </c>
      <c r="C7" s="9" t="s">
        <v>42</v>
      </c>
      <c r="D7" s="9">
        <v>1</v>
      </c>
      <c r="E7" s="9">
        <v>0</v>
      </c>
      <c r="F7" s="9">
        <v>0</v>
      </c>
      <c r="G7" s="9">
        <v>1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1</v>
      </c>
      <c r="N7" s="9">
        <v>0.5</v>
      </c>
      <c r="O7" s="9">
        <v>0.8</v>
      </c>
      <c r="P7" s="9">
        <v>1</v>
      </c>
      <c r="Q7" s="9">
        <v>0.8</v>
      </c>
      <c r="R7" s="9">
        <v>0.5</v>
      </c>
      <c r="S7" s="9">
        <f>SUM(Tabla1[[#This Row],[P1]:[P15]])</f>
        <v>8.6</v>
      </c>
      <c r="T7" s="19">
        <f>(Tabla1[[#This Row],[Puntaje]]*0.66)</f>
        <v>5.6760000000000002</v>
      </c>
    </row>
    <row r="8" spans="1:20" x14ac:dyDescent="0.25">
      <c r="A8" s="2">
        <v>20178347</v>
      </c>
      <c r="B8" s="1" t="s">
        <v>8</v>
      </c>
      <c r="C8" s="9" t="s">
        <v>41</v>
      </c>
      <c r="D8" s="9">
        <v>1</v>
      </c>
      <c r="E8" s="9">
        <v>1</v>
      </c>
      <c r="F8" s="9">
        <v>0</v>
      </c>
      <c r="G8" s="9">
        <v>1</v>
      </c>
      <c r="H8" s="9">
        <v>1</v>
      </c>
      <c r="I8" s="9">
        <v>1</v>
      </c>
      <c r="J8" s="9">
        <v>1</v>
      </c>
      <c r="K8" s="9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0</v>
      </c>
      <c r="R8" s="9">
        <v>1</v>
      </c>
      <c r="S8" s="9">
        <f>SUM(Tabla1[[#This Row],[P1]:[P15]])</f>
        <v>12</v>
      </c>
      <c r="T8" s="19">
        <f>(Tabla1[[#This Row],[Puntaje]]*0.66)</f>
        <v>7.92</v>
      </c>
    </row>
    <row r="9" spans="1:20" x14ac:dyDescent="0.25">
      <c r="A9" s="2">
        <v>20239656</v>
      </c>
      <c r="B9" s="1" t="s">
        <v>9</v>
      </c>
      <c r="C9" s="9" t="s">
        <v>42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0</v>
      </c>
      <c r="J9" s="9">
        <v>1</v>
      </c>
      <c r="K9" s="9">
        <v>0</v>
      </c>
      <c r="L9" s="9">
        <v>1</v>
      </c>
      <c r="M9" s="9">
        <v>0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f>SUM(Tabla1[[#This Row],[P1]:[P15]])</f>
        <v>12</v>
      </c>
      <c r="T9" s="19">
        <f>(Tabla1[[#This Row],[Puntaje]]*0.66)</f>
        <v>7.92</v>
      </c>
    </row>
    <row r="10" spans="1:20" x14ac:dyDescent="0.25">
      <c r="A10" s="2">
        <v>20199353</v>
      </c>
      <c r="B10" s="1" t="s">
        <v>10</v>
      </c>
      <c r="C10" s="9" t="s">
        <v>42</v>
      </c>
      <c r="D10" s="9">
        <v>0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0</v>
      </c>
      <c r="L10" s="9">
        <v>0</v>
      </c>
      <c r="M10" s="9">
        <v>1</v>
      </c>
      <c r="N10" s="9">
        <v>0</v>
      </c>
      <c r="O10" s="9">
        <v>1</v>
      </c>
      <c r="P10" s="9">
        <v>1</v>
      </c>
      <c r="Q10" s="9">
        <v>1</v>
      </c>
      <c r="R10" s="9">
        <v>0</v>
      </c>
      <c r="S10" s="9">
        <f>SUM(Tabla1[[#This Row],[P1]:[P15]])</f>
        <v>10</v>
      </c>
      <c r="T10" s="19">
        <f>(Tabla1[[#This Row],[Puntaje]]*0.66)</f>
        <v>6.6000000000000005</v>
      </c>
    </row>
    <row r="11" spans="1:20" x14ac:dyDescent="0.25">
      <c r="A11" s="2">
        <v>20203695</v>
      </c>
      <c r="B11" s="1" t="s">
        <v>11</v>
      </c>
      <c r="C11" s="9" t="s">
        <v>42</v>
      </c>
      <c r="D11" s="9">
        <v>0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>
        <v>1</v>
      </c>
      <c r="R11" s="9">
        <v>1</v>
      </c>
      <c r="S11" s="9">
        <f>SUM(Tabla1[[#This Row],[P1]:[P15]])</f>
        <v>8</v>
      </c>
      <c r="T11" s="19">
        <f>(Tabla1[[#This Row],[Puntaje]]*0.66)</f>
        <v>5.28</v>
      </c>
    </row>
    <row r="12" spans="1:20" x14ac:dyDescent="0.25">
      <c r="A12" s="2">
        <v>20214974</v>
      </c>
      <c r="B12" s="1" t="s">
        <v>12</v>
      </c>
      <c r="C12" s="9" t="s">
        <v>42</v>
      </c>
      <c r="D12" s="9">
        <v>0</v>
      </c>
      <c r="E12" s="9">
        <v>1</v>
      </c>
      <c r="F12" s="9">
        <v>1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  <c r="O12" s="9">
        <v>1</v>
      </c>
      <c r="P12" s="9">
        <v>1</v>
      </c>
      <c r="Q12" s="9">
        <v>0.5</v>
      </c>
      <c r="R12" s="9">
        <v>0.5</v>
      </c>
      <c r="S12" s="9">
        <f>SUM(Tabla1[[#This Row],[P1]:[P15]])</f>
        <v>9</v>
      </c>
      <c r="T12" s="19">
        <v>6</v>
      </c>
    </row>
    <row r="13" spans="1:20" x14ac:dyDescent="0.25">
      <c r="A13" s="2">
        <v>100237952</v>
      </c>
      <c r="B13" s="1" t="s">
        <v>13</v>
      </c>
      <c r="C13" s="9" t="s">
        <v>42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1</v>
      </c>
      <c r="O13" s="9">
        <v>1</v>
      </c>
      <c r="P13" s="9">
        <v>0.5</v>
      </c>
      <c r="Q13" s="9">
        <v>0.8</v>
      </c>
      <c r="R13" s="9">
        <v>0.8</v>
      </c>
      <c r="S13" s="9">
        <f>SUM(Tabla1[[#This Row],[P1]:[P15]])</f>
        <v>10.100000000000001</v>
      </c>
      <c r="T13" s="19">
        <f>(Tabla1[[#This Row],[Puntaje]]*0.66)</f>
        <v>6.6660000000000013</v>
      </c>
    </row>
    <row r="14" spans="1:20" x14ac:dyDescent="0.25">
      <c r="A14" s="2">
        <v>20210897</v>
      </c>
      <c r="B14" s="1" t="s">
        <v>14</v>
      </c>
      <c r="C14" s="9" t="s">
        <v>42</v>
      </c>
      <c r="D14" s="9">
        <v>1</v>
      </c>
      <c r="E14" s="9">
        <v>1</v>
      </c>
      <c r="F14" s="9">
        <v>1</v>
      </c>
      <c r="G14" s="9">
        <v>1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</v>
      </c>
      <c r="N14" s="9">
        <v>0</v>
      </c>
      <c r="O14" s="9">
        <v>0.5</v>
      </c>
      <c r="P14" s="9">
        <v>0</v>
      </c>
      <c r="Q14" s="9">
        <v>0.5</v>
      </c>
      <c r="R14" s="9">
        <v>0.5</v>
      </c>
      <c r="S14" s="9">
        <f>SUM(Tabla1[[#This Row],[P1]:[P15]])</f>
        <v>7.5</v>
      </c>
      <c r="T14" s="19">
        <f>(Tabla1[[#This Row],[Puntaje]]*0.66)</f>
        <v>4.95</v>
      </c>
    </row>
    <row r="15" spans="1:20" x14ac:dyDescent="0.25">
      <c r="A15" s="2">
        <v>20209794</v>
      </c>
      <c r="B15" s="1" t="s">
        <v>15</v>
      </c>
      <c r="C15" s="9" t="s">
        <v>41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1</v>
      </c>
      <c r="M15" s="9">
        <v>0</v>
      </c>
      <c r="N15" s="9">
        <v>1</v>
      </c>
      <c r="O15" s="9">
        <v>1</v>
      </c>
      <c r="P15" s="9">
        <v>0.8</v>
      </c>
      <c r="Q15" s="9">
        <v>0.5</v>
      </c>
      <c r="R15" s="9">
        <v>0.5</v>
      </c>
      <c r="S15" s="9">
        <f>SUM(Tabla1[[#This Row],[P1]:[P15]])</f>
        <v>6.8</v>
      </c>
      <c r="T15" s="19">
        <f>(Tabla1[[#This Row],[Puntaje]]*0.66)</f>
        <v>4.4880000000000004</v>
      </c>
    </row>
    <row r="16" spans="1:20" x14ac:dyDescent="0.25">
      <c r="A16" s="2">
        <v>20239513</v>
      </c>
      <c r="B16" s="1" t="s">
        <v>16</v>
      </c>
      <c r="C16" s="9" t="s">
        <v>41</v>
      </c>
      <c r="D16" s="9">
        <v>1</v>
      </c>
      <c r="E16" s="9">
        <v>1</v>
      </c>
      <c r="F16" s="9">
        <v>0</v>
      </c>
      <c r="G16" s="9">
        <v>1</v>
      </c>
      <c r="H16" s="9">
        <v>1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1</v>
      </c>
      <c r="O16" s="9">
        <v>1</v>
      </c>
      <c r="P16" s="9">
        <v>0.5</v>
      </c>
      <c r="Q16" s="9">
        <v>1</v>
      </c>
      <c r="R16" s="9">
        <v>0.5</v>
      </c>
      <c r="S16" s="9">
        <f>SUM(Tabla1[[#This Row],[P1]:[P15]])</f>
        <v>10</v>
      </c>
      <c r="T16" s="19">
        <f>(Tabla1[[#This Row],[Puntaje]]*0.66)</f>
        <v>6.6000000000000005</v>
      </c>
    </row>
    <row r="17" spans="1:20" x14ac:dyDescent="0.25">
      <c r="A17" s="2">
        <v>20214057</v>
      </c>
      <c r="B17" s="1" t="s">
        <v>17</v>
      </c>
      <c r="C17" s="9" t="s">
        <v>41</v>
      </c>
      <c r="D17" s="9">
        <v>1</v>
      </c>
      <c r="E17" s="9">
        <v>0</v>
      </c>
      <c r="F17" s="9">
        <v>0</v>
      </c>
      <c r="G17" s="9">
        <v>1</v>
      </c>
      <c r="H17" s="9">
        <v>0</v>
      </c>
      <c r="I17" s="9">
        <v>1</v>
      </c>
      <c r="J17" s="9">
        <v>0</v>
      </c>
      <c r="K17" s="9">
        <v>1</v>
      </c>
      <c r="L17" s="9">
        <v>0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0</v>
      </c>
      <c r="S17" s="9">
        <f>SUM(Tabla1[[#This Row],[P1]:[P15]])</f>
        <v>9</v>
      </c>
      <c r="T17" s="19">
        <f>(Tabla1[[#This Row],[Puntaje]]*0.66)</f>
        <v>5.94</v>
      </c>
    </row>
    <row r="18" spans="1:20" x14ac:dyDescent="0.25">
      <c r="A18" s="2">
        <v>20200698</v>
      </c>
      <c r="B18" s="1" t="s">
        <v>18</v>
      </c>
      <c r="C18" s="9" t="s">
        <v>41</v>
      </c>
      <c r="D18" s="9">
        <v>0</v>
      </c>
      <c r="E18" s="9">
        <v>0</v>
      </c>
      <c r="F18" s="9">
        <v>0</v>
      </c>
      <c r="G18" s="9">
        <v>1</v>
      </c>
      <c r="H18" s="9">
        <v>1</v>
      </c>
      <c r="I18" s="9">
        <v>0</v>
      </c>
      <c r="J18" s="9">
        <v>1</v>
      </c>
      <c r="K18" s="9">
        <v>0</v>
      </c>
      <c r="L18" s="9">
        <v>0</v>
      </c>
      <c r="M18" s="9">
        <v>1</v>
      </c>
      <c r="N18" s="9">
        <v>1</v>
      </c>
      <c r="O18" s="9">
        <v>1</v>
      </c>
      <c r="P18" s="9">
        <v>1</v>
      </c>
      <c r="Q18" s="9">
        <v>0</v>
      </c>
      <c r="R18" s="9">
        <v>1</v>
      </c>
      <c r="S18" s="9">
        <f>SUM(Tabla1[[#This Row],[P1]:[P15]])</f>
        <v>8</v>
      </c>
      <c r="T18" s="19">
        <f>(Tabla1[[#This Row],[Puntaje]]*0.66)</f>
        <v>5.28</v>
      </c>
    </row>
    <row r="19" spans="1:20" x14ac:dyDescent="0.25">
      <c r="A19" s="2">
        <v>20201652</v>
      </c>
      <c r="B19" s="1" t="s">
        <v>19</v>
      </c>
      <c r="C19" s="9" t="s">
        <v>41</v>
      </c>
      <c r="D19" s="9">
        <v>1</v>
      </c>
      <c r="E19" s="9">
        <v>0</v>
      </c>
      <c r="F19" s="9">
        <v>1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f>SUM(Tabla1[[#This Row],[P1]:[P15]])</f>
        <v>10</v>
      </c>
      <c r="T19" s="19">
        <f>(Tabla1[[#This Row],[Puntaje]]*0.66)</f>
        <v>6.6000000000000005</v>
      </c>
    </row>
    <row r="20" spans="1:20" x14ac:dyDescent="0.25">
      <c r="A20" s="2">
        <v>20206953</v>
      </c>
      <c r="B20" s="1" t="s">
        <v>20</v>
      </c>
      <c r="C20" s="9" t="s">
        <v>41</v>
      </c>
      <c r="D20" s="9">
        <v>0</v>
      </c>
      <c r="E20" s="9">
        <v>1</v>
      </c>
      <c r="F20" s="9">
        <v>0</v>
      </c>
      <c r="G20" s="9">
        <v>1</v>
      </c>
      <c r="H20" s="9">
        <v>0</v>
      </c>
      <c r="I20" s="9">
        <v>1</v>
      </c>
      <c r="J20" s="9">
        <v>1</v>
      </c>
      <c r="K20" s="9">
        <v>0</v>
      </c>
      <c r="L20" s="9">
        <v>0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  <c r="R20" s="9">
        <v>1</v>
      </c>
      <c r="S20" s="9">
        <f>SUM(Tabla1[[#This Row],[P1]:[P15]])</f>
        <v>9</v>
      </c>
      <c r="T20" s="19">
        <f>(Tabla1[[#This Row],[Puntaje]]*0.66)</f>
        <v>5.94</v>
      </c>
    </row>
    <row r="21" spans="1:20" x14ac:dyDescent="0.25">
      <c r="A21" s="2">
        <v>20207436</v>
      </c>
      <c r="B21" s="1" t="s">
        <v>21</v>
      </c>
      <c r="C21" s="9" t="s">
        <v>42</v>
      </c>
      <c r="D21" s="9">
        <v>1</v>
      </c>
      <c r="E21" s="9">
        <v>1</v>
      </c>
      <c r="F21" s="9">
        <v>1</v>
      </c>
      <c r="G21" s="9">
        <v>1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f>SUM(Tabla1[[#This Row],[P1]:[P15]])</f>
        <v>10</v>
      </c>
      <c r="T21" s="19">
        <f>(Tabla1[[#This Row],[Puntaje]]*0.66)</f>
        <v>6.6000000000000005</v>
      </c>
    </row>
    <row r="22" spans="1:20" x14ac:dyDescent="0.25">
      <c r="A22" s="5">
        <v>20197337</v>
      </c>
      <c r="B22" s="6" t="s">
        <v>22</v>
      </c>
      <c r="C22" s="10" t="s">
        <v>41</v>
      </c>
      <c r="D22" s="10">
        <v>1</v>
      </c>
      <c r="E22" s="10">
        <v>0</v>
      </c>
      <c r="F22" s="10">
        <v>0</v>
      </c>
      <c r="G22" s="10">
        <v>0</v>
      </c>
      <c r="H22" s="10">
        <v>1</v>
      </c>
      <c r="I22" s="10">
        <v>1</v>
      </c>
      <c r="J22" s="10">
        <v>0</v>
      </c>
      <c r="K22" s="10">
        <v>0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0.5</v>
      </c>
      <c r="S22" s="10">
        <f>SUM(Tabla1[[#This Row],[P1]:[P15]])</f>
        <v>9.5</v>
      </c>
      <c r="T22" s="19">
        <f>(Tabla1[[#This Row],[Puntaje]]*0.66)</f>
        <v>6.2700000000000005</v>
      </c>
    </row>
    <row r="23" spans="1:20" x14ac:dyDescent="0.25">
      <c r="A23" s="5"/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>
        <f>SUM(Tabla1[[#This Row],[P1]:[P15]])</f>
        <v>0</v>
      </c>
      <c r="T23" s="20">
        <f>(Tabla1[[#This Row],[Puntaje]]*0.66)</f>
        <v>0</v>
      </c>
    </row>
    <row r="25" spans="1:20" x14ac:dyDescent="0.25">
      <c r="C25" s="9" t="s">
        <v>23</v>
      </c>
      <c r="D25" s="12" t="s">
        <v>24</v>
      </c>
      <c r="E25" s="12" t="s">
        <v>25</v>
      </c>
      <c r="F25" s="12" t="s">
        <v>26</v>
      </c>
      <c r="G25" s="12" t="s">
        <v>27</v>
      </c>
      <c r="H25" s="12" t="s">
        <v>28</v>
      </c>
      <c r="I25" s="12" t="s">
        <v>29</v>
      </c>
      <c r="J25" s="12" t="s">
        <v>30</v>
      </c>
      <c r="K25" s="12" t="s">
        <v>31</v>
      </c>
      <c r="L25" s="12" t="s">
        <v>32</v>
      </c>
      <c r="M25" s="12" t="s">
        <v>33</v>
      </c>
      <c r="N25" s="12" t="s">
        <v>34</v>
      </c>
      <c r="O25" s="12" t="s">
        <v>35</v>
      </c>
      <c r="P25" s="12" t="s">
        <v>36</v>
      </c>
      <c r="Q25" s="12" t="s">
        <v>37</v>
      </c>
      <c r="R25" s="12" t="s">
        <v>38</v>
      </c>
    </row>
    <row r="26" spans="1:20" x14ac:dyDescent="0.25">
      <c r="C26" s="9" t="s">
        <v>41</v>
      </c>
      <c r="D26" s="9" t="s">
        <v>42</v>
      </c>
      <c r="E26" s="9" t="s">
        <v>41</v>
      </c>
      <c r="F26" s="9" t="s">
        <v>41</v>
      </c>
      <c r="G26" s="9" t="s">
        <v>44</v>
      </c>
      <c r="H26" s="9" t="s">
        <v>44</v>
      </c>
      <c r="I26" s="9" t="s">
        <v>44</v>
      </c>
      <c r="J26" s="9" t="s">
        <v>43</v>
      </c>
      <c r="K26" s="9" t="s">
        <v>44</v>
      </c>
      <c r="L26" s="9" t="s">
        <v>42</v>
      </c>
      <c r="M26" s="9" t="s">
        <v>41</v>
      </c>
      <c r="N26" s="9" t="s">
        <v>43</v>
      </c>
      <c r="O26" s="9" t="s">
        <v>42</v>
      </c>
      <c r="P26" s="9" t="s">
        <v>44</v>
      </c>
      <c r="Q26" s="9" t="s">
        <v>44</v>
      </c>
      <c r="R26" s="9" t="s">
        <v>41</v>
      </c>
    </row>
    <row r="27" spans="1:20" x14ac:dyDescent="0.25">
      <c r="C27" s="9" t="s">
        <v>42</v>
      </c>
      <c r="D27" s="9" t="s">
        <v>44</v>
      </c>
      <c r="E27" s="9" t="s">
        <v>43</v>
      </c>
      <c r="F27" s="9" t="s">
        <v>41</v>
      </c>
      <c r="G27" s="9" t="s">
        <v>43</v>
      </c>
      <c r="H27" s="9" t="s">
        <v>42</v>
      </c>
      <c r="I27" s="9" t="s">
        <v>44</v>
      </c>
      <c r="J27" s="9" t="s">
        <v>41</v>
      </c>
      <c r="K27" s="9" t="s">
        <v>41</v>
      </c>
      <c r="L27" s="9" t="s">
        <v>43</v>
      </c>
      <c r="M27" s="9" t="s">
        <v>44</v>
      </c>
      <c r="N27" s="9" t="s">
        <v>44</v>
      </c>
      <c r="O27" s="9" t="s">
        <v>43</v>
      </c>
      <c r="P27" s="9" t="s">
        <v>42</v>
      </c>
      <c r="Q27" s="9" t="s">
        <v>44</v>
      </c>
      <c r="R27" s="9" t="s">
        <v>43</v>
      </c>
    </row>
    <row r="28" spans="1:20" x14ac:dyDescent="0.25">
      <c r="C28" s="9" t="s">
        <v>43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33" spans="15:15" x14ac:dyDescent="0.25">
      <c r="O33" s="11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52A2-B592-40B0-8D3B-0160EE1C6BB7}">
  <dimension ref="A1:E22"/>
  <sheetViews>
    <sheetView tabSelected="1" workbookViewId="0">
      <selection activeCell="G17" sqref="G17"/>
    </sheetView>
  </sheetViews>
  <sheetFormatPr baseColWidth="10" defaultRowHeight="15" x14ac:dyDescent="0.25"/>
  <cols>
    <col min="1" max="1" width="10" bestFit="1" customWidth="1"/>
    <col min="2" max="2" width="38.5703125" bestFit="1" customWidth="1"/>
    <col min="3" max="3" width="6.140625" style="11" bestFit="1" customWidth="1"/>
  </cols>
  <sheetData>
    <row r="1" spans="1:5" x14ac:dyDescent="0.25">
      <c r="A1" s="14" t="s">
        <v>0</v>
      </c>
      <c r="B1" s="14" t="s">
        <v>1</v>
      </c>
      <c r="C1" s="12" t="s">
        <v>48</v>
      </c>
      <c r="D1" s="12" t="s">
        <v>45</v>
      </c>
      <c r="E1" s="12" t="s">
        <v>39</v>
      </c>
    </row>
    <row r="2" spans="1:5" x14ac:dyDescent="0.25">
      <c r="A2" s="15">
        <v>20244190</v>
      </c>
      <c r="B2" s="15" t="s">
        <v>2</v>
      </c>
      <c r="C2" s="13">
        <v>0</v>
      </c>
      <c r="D2" s="13">
        <v>9</v>
      </c>
      <c r="E2" s="13">
        <f>D2*0.3</f>
        <v>2.6999999999999997</v>
      </c>
    </row>
    <row r="3" spans="1:5" x14ac:dyDescent="0.25">
      <c r="A3" s="1">
        <v>20205042</v>
      </c>
      <c r="B3" s="1" t="s">
        <v>3</v>
      </c>
      <c r="C3" s="9">
        <v>0</v>
      </c>
      <c r="D3" s="9">
        <v>8</v>
      </c>
      <c r="E3" s="13">
        <f t="shared" ref="E3:E22" si="0">D3*0.3</f>
        <v>2.4</v>
      </c>
    </row>
    <row r="4" spans="1:5" x14ac:dyDescent="0.25">
      <c r="A4" s="15">
        <v>20200429</v>
      </c>
      <c r="B4" s="15" t="s">
        <v>4</v>
      </c>
      <c r="C4" s="13">
        <v>0</v>
      </c>
      <c r="D4" s="13">
        <v>7</v>
      </c>
      <c r="E4" s="13">
        <f t="shared" si="0"/>
        <v>2.1</v>
      </c>
    </row>
    <row r="5" spans="1:5" x14ac:dyDescent="0.25">
      <c r="A5" s="1">
        <v>20214133</v>
      </c>
      <c r="B5" s="1" t="s">
        <v>5</v>
      </c>
      <c r="C5" s="9">
        <v>0</v>
      </c>
      <c r="D5" s="9">
        <v>8</v>
      </c>
      <c r="E5" s="13">
        <f t="shared" si="0"/>
        <v>2.4</v>
      </c>
    </row>
    <row r="6" spans="1:5" x14ac:dyDescent="0.25">
      <c r="A6" s="15">
        <v>20244930</v>
      </c>
      <c r="B6" s="15" t="s">
        <v>6</v>
      </c>
      <c r="C6" s="13">
        <v>0</v>
      </c>
      <c r="D6" s="13">
        <v>7</v>
      </c>
      <c r="E6" s="13">
        <f t="shared" si="0"/>
        <v>2.1</v>
      </c>
    </row>
    <row r="7" spans="1:5" x14ac:dyDescent="0.25">
      <c r="A7" s="1">
        <v>20236318</v>
      </c>
      <c r="B7" s="1" t="s">
        <v>7</v>
      </c>
      <c r="C7" s="9">
        <v>1</v>
      </c>
      <c r="D7" s="9">
        <v>7</v>
      </c>
      <c r="E7" s="13">
        <f t="shared" si="0"/>
        <v>2.1</v>
      </c>
    </row>
    <row r="8" spans="1:5" x14ac:dyDescent="0.25">
      <c r="A8" s="15">
        <v>20178347</v>
      </c>
      <c r="B8" s="15" t="s">
        <v>8</v>
      </c>
      <c r="C8" s="13">
        <v>0</v>
      </c>
      <c r="D8" s="13">
        <v>8</v>
      </c>
      <c r="E8" s="13">
        <f t="shared" si="0"/>
        <v>2.4</v>
      </c>
    </row>
    <row r="9" spans="1:5" x14ac:dyDescent="0.25">
      <c r="A9" s="1">
        <v>20239656</v>
      </c>
      <c r="B9" s="1" t="s">
        <v>9</v>
      </c>
      <c r="C9" s="9">
        <v>0</v>
      </c>
      <c r="D9" s="9">
        <v>9</v>
      </c>
      <c r="E9" s="13">
        <f t="shared" si="0"/>
        <v>2.6999999999999997</v>
      </c>
    </row>
    <row r="10" spans="1:5" x14ac:dyDescent="0.25">
      <c r="A10" s="15">
        <v>20199353</v>
      </c>
      <c r="B10" s="15" t="s">
        <v>10</v>
      </c>
      <c r="C10" s="13">
        <v>0</v>
      </c>
      <c r="D10" s="13">
        <v>8</v>
      </c>
      <c r="E10" s="13">
        <f t="shared" si="0"/>
        <v>2.4</v>
      </c>
    </row>
    <row r="11" spans="1:5" x14ac:dyDescent="0.25">
      <c r="A11" s="1">
        <v>20203695</v>
      </c>
      <c r="B11" s="1" t="s">
        <v>11</v>
      </c>
      <c r="C11" s="9">
        <v>0</v>
      </c>
      <c r="D11" s="9">
        <v>8</v>
      </c>
      <c r="E11" s="13">
        <f t="shared" si="0"/>
        <v>2.4</v>
      </c>
    </row>
    <row r="12" spans="1:5" x14ac:dyDescent="0.25">
      <c r="A12" s="15">
        <v>20214974</v>
      </c>
      <c r="B12" s="15" t="s">
        <v>12</v>
      </c>
      <c r="C12" s="13">
        <v>0</v>
      </c>
      <c r="D12" s="13">
        <v>8</v>
      </c>
      <c r="E12" s="13">
        <f t="shared" si="0"/>
        <v>2.4</v>
      </c>
    </row>
    <row r="13" spans="1:5" x14ac:dyDescent="0.25">
      <c r="A13" s="1">
        <v>100237952</v>
      </c>
      <c r="B13" s="1" t="s">
        <v>13</v>
      </c>
      <c r="C13" s="9">
        <v>0</v>
      </c>
      <c r="D13" s="9">
        <v>8</v>
      </c>
      <c r="E13" s="13">
        <f t="shared" si="0"/>
        <v>2.4</v>
      </c>
    </row>
    <row r="14" spans="1:5" x14ac:dyDescent="0.25">
      <c r="A14" s="15">
        <v>20210897</v>
      </c>
      <c r="B14" s="15" t="s">
        <v>14</v>
      </c>
      <c r="C14" s="13">
        <v>0</v>
      </c>
      <c r="D14" s="13">
        <v>4</v>
      </c>
      <c r="E14" s="13">
        <f t="shared" si="0"/>
        <v>1.2</v>
      </c>
    </row>
    <row r="15" spans="1:5" x14ac:dyDescent="0.25">
      <c r="A15" s="1">
        <v>20209794</v>
      </c>
      <c r="B15" s="1" t="s">
        <v>15</v>
      </c>
      <c r="C15" s="9">
        <v>0</v>
      </c>
      <c r="D15" s="9">
        <v>6.4</v>
      </c>
      <c r="E15" s="13">
        <f t="shared" si="0"/>
        <v>1.92</v>
      </c>
    </row>
    <row r="16" spans="1:5" x14ac:dyDescent="0.25">
      <c r="A16" s="15">
        <v>20239513</v>
      </c>
      <c r="B16" s="15" t="s">
        <v>16</v>
      </c>
      <c r="C16" s="13">
        <v>0</v>
      </c>
      <c r="D16" s="13">
        <v>6.4</v>
      </c>
      <c r="E16" s="13">
        <f t="shared" si="0"/>
        <v>1.92</v>
      </c>
    </row>
    <row r="17" spans="1:5" x14ac:dyDescent="0.25">
      <c r="A17" s="1">
        <v>20214057</v>
      </c>
      <c r="B17" s="1" t="s">
        <v>17</v>
      </c>
      <c r="C17" s="9">
        <v>0</v>
      </c>
      <c r="D17" s="9">
        <v>4</v>
      </c>
      <c r="E17" s="13">
        <f t="shared" si="0"/>
        <v>1.2</v>
      </c>
    </row>
    <row r="18" spans="1:5" x14ac:dyDescent="0.25">
      <c r="A18" s="15">
        <v>20200698</v>
      </c>
      <c r="B18" s="15" t="s">
        <v>18</v>
      </c>
      <c r="C18" s="13">
        <v>0</v>
      </c>
      <c r="D18" s="13">
        <v>8</v>
      </c>
      <c r="E18" s="13">
        <f t="shared" si="0"/>
        <v>2.4</v>
      </c>
    </row>
    <row r="19" spans="1:5" x14ac:dyDescent="0.25">
      <c r="A19" s="1">
        <v>20201652</v>
      </c>
      <c r="B19" s="1" t="s">
        <v>19</v>
      </c>
      <c r="C19" s="9">
        <v>0</v>
      </c>
      <c r="D19" s="9">
        <v>9</v>
      </c>
      <c r="E19" s="13">
        <f t="shared" si="0"/>
        <v>2.6999999999999997</v>
      </c>
    </row>
    <row r="20" spans="1:5" x14ac:dyDescent="0.25">
      <c r="A20" s="15">
        <v>20206953</v>
      </c>
      <c r="B20" s="15" t="s">
        <v>20</v>
      </c>
      <c r="C20" s="13">
        <v>0</v>
      </c>
      <c r="D20" s="13">
        <v>7</v>
      </c>
      <c r="E20" s="13">
        <f t="shared" si="0"/>
        <v>2.1</v>
      </c>
    </row>
    <row r="21" spans="1:5" x14ac:dyDescent="0.25">
      <c r="A21" s="1">
        <v>20207436</v>
      </c>
      <c r="B21" s="1" t="s">
        <v>21</v>
      </c>
      <c r="C21" s="9">
        <v>0</v>
      </c>
      <c r="D21" s="9">
        <v>8</v>
      </c>
      <c r="E21" s="13">
        <f t="shared" si="0"/>
        <v>2.4</v>
      </c>
    </row>
    <row r="22" spans="1:5" x14ac:dyDescent="0.25">
      <c r="A22" s="15">
        <v>20197337</v>
      </c>
      <c r="B22" s="15" t="s">
        <v>22</v>
      </c>
      <c r="C22" s="13">
        <v>1</v>
      </c>
      <c r="D22" s="13">
        <v>7</v>
      </c>
      <c r="E22" s="13">
        <f t="shared" si="0"/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837B-BDD6-4632-8685-9EED6BBF55F7}">
  <dimension ref="A1:H22"/>
  <sheetViews>
    <sheetView workbookViewId="0">
      <selection activeCell="C17" sqref="C17"/>
    </sheetView>
  </sheetViews>
  <sheetFormatPr baseColWidth="10" defaultRowHeight="15" x14ac:dyDescent="0.25"/>
  <cols>
    <col min="1" max="1" width="10" bestFit="1" customWidth="1"/>
    <col min="2" max="2" width="38.5703125" bestFit="1" customWidth="1"/>
    <col min="3" max="3" width="11.42578125" style="11"/>
    <col min="4" max="4" width="13.5703125" style="11" bestFit="1" customWidth="1"/>
    <col min="5" max="5" width="11.42578125" style="11"/>
    <col min="6" max="6" width="15.140625" style="11" bestFit="1" customWidth="1"/>
    <col min="7" max="7" width="11.42578125" style="11"/>
    <col min="8" max="8" width="11.85546875" style="11" hidden="1" customWidth="1"/>
  </cols>
  <sheetData>
    <row r="1" spans="1:8" x14ac:dyDescent="0.25">
      <c r="A1" s="14" t="s">
        <v>0</v>
      </c>
      <c r="B1" s="14" t="s">
        <v>1</v>
      </c>
      <c r="C1" s="12" t="s">
        <v>46</v>
      </c>
      <c r="D1" s="12" t="s">
        <v>49</v>
      </c>
      <c r="E1" s="12" t="s">
        <v>47</v>
      </c>
      <c r="F1" s="16" t="s">
        <v>51</v>
      </c>
      <c r="G1" s="16" t="s">
        <v>23</v>
      </c>
      <c r="H1" s="16" t="s">
        <v>40</v>
      </c>
    </row>
    <row r="2" spans="1:8" x14ac:dyDescent="0.25">
      <c r="A2" s="15">
        <v>20244190</v>
      </c>
      <c r="B2" s="15" t="s">
        <v>2</v>
      </c>
      <c r="C2" s="13">
        <v>2.6999999999999997</v>
      </c>
      <c r="D2" s="18">
        <v>5</v>
      </c>
      <c r="E2" s="13">
        <v>6.6</v>
      </c>
      <c r="F2" s="13">
        <f t="shared" ref="F2:F9" si="0">E2*0.5</f>
        <v>3.3</v>
      </c>
      <c r="G2" s="18">
        <f t="shared" ref="G2:G9" si="1">SUM(D2,F2)</f>
        <v>8.3000000000000007</v>
      </c>
      <c r="H2" s="18">
        <f t="shared" ref="H2:H13" si="2">SUM(C2*0.3,SUM(D2,E2*0.5))</f>
        <v>9.1100000000000012</v>
      </c>
    </row>
    <row r="3" spans="1:8" x14ac:dyDescent="0.25">
      <c r="A3" s="1">
        <v>20205042</v>
      </c>
      <c r="B3" s="1" t="s">
        <v>3</v>
      </c>
      <c r="C3" s="9">
        <v>2.4</v>
      </c>
      <c r="D3" s="17">
        <v>5</v>
      </c>
      <c r="E3" s="9">
        <v>8.6</v>
      </c>
      <c r="F3" s="13">
        <f t="shared" si="0"/>
        <v>4.3</v>
      </c>
      <c r="G3" s="18">
        <f t="shared" si="1"/>
        <v>9.3000000000000007</v>
      </c>
      <c r="H3" s="18">
        <f t="shared" si="2"/>
        <v>10.020000000000001</v>
      </c>
    </row>
    <row r="4" spans="1:8" x14ac:dyDescent="0.25">
      <c r="A4" s="15">
        <v>20200429</v>
      </c>
      <c r="B4" s="15" t="s">
        <v>4</v>
      </c>
      <c r="C4" s="13">
        <v>2.1</v>
      </c>
      <c r="D4" s="18">
        <v>5</v>
      </c>
      <c r="E4" s="13">
        <v>6.6</v>
      </c>
      <c r="F4" s="13">
        <f t="shared" si="0"/>
        <v>3.3</v>
      </c>
      <c r="G4" s="18">
        <f t="shared" si="1"/>
        <v>8.3000000000000007</v>
      </c>
      <c r="H4" s="18">
        <f t="shared" si="2"/>
        <v>8.9300000000000015</v>
      </c>
    </row>
    <row r="5" spans="1:8" x14ac:dyDescent="0.25">
      <c r="A5" s="1">
        <v>20214133</v>
      </c>
      <c r="B5" s="1" t="s">
        <v>5</v>
      </c>
      <c r="C5" s="9">
        <v>2.4</v>
      </c>
      <c r="D5" s="17">
        <v>5</v>
      </c>
      <c r="E5" s="9">
        <v>6.3</v>
      </c>
      <c r="F5" s="13">
        <f t="shared" si="0"/>
        <v>3.15</v>
      </c>
      <c r="G5" s="18">
        <f t="shared" si="1"/>
        <v>8.15</v>
      </c>
      <c r="H5" s="18">
        <f t="shared" si="2"/>
        <v>8.870000000000001</v>
      </c>
    </row>
    <row r="6" spans="1:8" x14ac:dyDescent="0.25">
      <c r="A6" s="15">
        <v>20244930</v>
      </c>
      <c r="B6" s="15" t="s">
        <v>6</v>
      </c>
      <c r="C6" s="13">
        <v>2.1</v>
      </c>
      <c r="D6" s="18">
        <v>5</v>
      </c>
      <c r="E6" s="13">
        <v>7.3</v>
      </c>
      <c r="F6" s="13">
        <f t="shared" si="0"/>
        <v>3.65</v>
      </c>
      <c r="G6" s="18">
        <f t="shared" si="1"/>
        <v>8.65</v>
      </c>
      <c r="H6" s="18">
        <f t="shared" si="2"/>
        <v>9.2800000000000011</v>
      </c>
    </row>
    <row r="7" spans="1:8" x14ac:dyDescent="0.25">
      <c r="A7" s="1">
        <v>20236318</v>
      </c>
      <c r="B7" s="1" t="s">
        <v>7</v>
      </c>
      <c r="C7" s="9">
        <v>2.1</v>
      </c>
      <c r="D7" s="17">
        <v>5</v>
      </c>
      <c r="E7" s="9">
        <v>5.7</v>
      </c>
      <c r="F7" s="13">
        <f t="shared" si="0"/>
        <v>2.85</v>
      </c>
      <c r="G7" s="18">
        <f t="shared" si="1"/>
        <v>7.85</v>
      </c>
      <c r="H7" s="18">
        <f t="shared" si="2"/>
        <v>8.48</v>
      </c>
    </row>
    <row r="8" spans="1:8" x14ac:dyDescent="0.25">
      <c r="A8" s="15">
        <v>20178347</v>
      </c>
      <c r="B8" s="15" t="s">
        <v>8</v>
      </c>
      <c r="C8" s="13">
        <v>2.4</v>
      </c>
      <c r="D8" s="18">
        <v>5</v>
      </c>
      <c r="E8" s="13">
        <v>7.9</v>
      </c>
      <c r="F8" s="13">
        <f t="shared" si="0"/>
        <v>3.95</v>
      </c>
      <c r="G8" s="18">
        <f t="shared" si="1"/>
        <v>8.9499999999999993</v>
      </c>
      <c r="H8" s="18">
        <f t="shared" si="2"/>
        <v>9.67</v>
      </c>
    </row>
    <row r="9" spans="1:8" x14ac:dyDescent="0.25">
      <c r="A9" s="1">
        <v>20239656</v>
      </c>
      <c r="B9" s="1" t="s">
        <v>9</v>
      </c>
      <c r="C9" s="9">
        <v>2.6999999999999997</v>
      </c>
      <c r="D9" s="17">
        <v>5</v>
      </c>
      <c r="E9" s="9">
        <v>7.9</v>
      </c>
      <c r="F9" s="13">
        <f t="shared" si="0"/>
        <v>3.95</v>
      </c>
      <c r="G9" s="18">
        <f t="shared" si="1"/>
        <v>8.9499999999999993</v>
      </c>
      <c r="H9" s="18">
        <f t="shared" si="2"/>
        <v>9.76</v>
      </c>
    </row>
    <row r="10" spans="1:8" x14ac:dyDescent="0.25">
      <c r="A10" s="15">
        <v>20199353</v>
      </c>
      <c r="B10" s="15" t="s">
        <v>10</v>
      </c>
      <c r="C10" s="13">
        <v>2.4</v>
      </c>
      <c r="D10" s="18">
        <v>5</v>
      </c>
      <c r="E10" s="13">
        <f>6.6</f>
        <v>6.6</v>
      </c>
      <c r="F10" s="13">
        <f>E10*0.5</f>
        <v>3.3</v>
      </c>
      <c r="G10" s="18">
        <f>SUM(D10,F10)</f>
        <v>8.3000000000000007</v>
      </c>
      <c r="H10" s="18">
        <f t="shared" si="2"/>
        <v>9.0200000000000014</v>
      </c>
    </row>
    <row r="11" spans="1:8" x14ac:dyDescent="0.25">
      <c r="A11" s="1">
        <v>20203695</v>
      </c>
      <c r="B11" s="1" t="s">
        <v>11</v>
      </c>
      <c r="C11" s="9">
        <v>2.4</v>
      </c>
      <c r="D11" s="17">
        <v>5</v>
      </c>
      <c r="E11" s="9">
        <v>5.3</v>
      </c>
      <c r="F11" s="13">
        <f t="shared" ref="F11:F21" si="3">E11*0.5</f>
        <v>2.65</v>
      </c>
      <c r="G11" s="18">
        <f t="shared" ref="G11:G22" si="4">SUM(D11,F11)</f>
        <v>7.65</v>
      </c>
      <c r="H11" s="18">
        <f t="shared" si="2"/>
        <v>8.370000000000001</v>
      </c>
    </row>
    <row r="12" spans="1:8" x14ac:dyDescent="0.25">
      <c r="A12" s="15">
        <v>20214974</v>
      </c>
      <c r="B12" s="15" t="s">
        <v>12</v>
      </c>
      <c r="C12" s="13">
        <v>2.4</v>
      </c>
      <c r="D12" s="18">
        <v>5</v>
      </c>
      <c r="E12" s="13">
        <v>6</v>
      </c>
      <c r="F12" s="13">
        <f t="shared" si="3"/>
        <v>3</v>
      </c>
      <c r="G12" s="18">
        <f t="shared" si="4"/>
        <v>8</v>
      </c>
      <c r="H12" s="18">
        <f t="shared" si="2"/>
        <v>8.7200000000000006</v>
      </c>
    </row>
    <row r="13" spans="1:8" x14ac:dyDescent="0.25">
      <c r="A13" s="1">
        <v>100237952</v>
      </c>
      <c r="B13" s="1" t="s">
        <v>13</v>
      </c>
      <c r="C13" s="9">
        <v>2.4</v>
      </c>
      <c r="D13" s="17">
        <v>3.8</v>
      </c>
      <c r="E13" s="9">
        <v>6.7</v>
      </c>
      <c r="F13" s="13">
        <f t="shared" si="3"/>
        <v>3.35</v>
      </c>
      <c r="G13" s="18">
        <f t="shared" si="4"/>
        <v>7.15</v>
      </c>
      <c r="H13" s="18">
        <f t="shared" si="2"/>
        <v>7.87</v>
      </c>
    </row>
    <row r="14" spans="1:8" x14ac:dyDescent="0.25">
      <c r="A14" s="15">
        <v>20210897</v>
      </c>
      <c r="B14" s="15" t="s">
        <v>14</v>
      </c>
      <c r="C14" s="13">
        <v>2.1</v>
      </c>
      <c r="D14" s="18">
        <v>5</v>
      </c>
      <c r="E14" s="13">
        <v>2.5</v>
      </c>
      <c r="F14" s="13">
        <f t="shared" si="3"/>
        <v>1.25</v>
      </c>
      <c r="G14" s="18">
        <f t="shared" si="4"/>
        <v>6.25</v>
      </c>
      <c r="H14" s="18">
        <f>SUM(C14*0.3,SUM(D14,E14*0.5))</f>
        <v>6.88</v>
      </c>
    </row>
    <row r="15" spans="1:8" x14ac:dyDescent="0.25">
      <c r="A15" s="1">
        <v>20209794</v>
      </c>
      <c r="B15" s="1" t="s">
        <v>15</v>
      </c>
      <c r="C15" s="9">
        <v>1.92</v>
      </c>
      <c r="D15" s="17">
        <v>5</v>
      </c>
      <c r="E15" s="9">
        <v>4.5</v>
      </c>
      <c r="F15" s="13">
        <f t="shared" si="3"/>
        <v>2.25</v>
      </c>
      <c r="G15" s="18">
        <f t="shared" si="4"/>
        <v>7.25</v>
      </c>
      <c r="H15" s="18">
        <f t="shared" ref="H15:H22" si="5">SUM(C15*0.3,SUM(D15,E15*0.5))</f>
        <v>7.8259999999999996</v>
      </c>
    </row>
    <row r="16" spans="1:8" x14ac:dyDescent="0.25">
      <c r="A16" s="15">
        <v>20239513</v>
      </c>
      <c r="B16" s="15" t="s">
        <v>16</v>
      </c>
      <c r="C16" s="13">
        <v>1.92</v>
      </c>
      <c r="D16" s="18">
        <v>5</v>
      </c>
      <c r="E16" s="13">
        <v>6.6</v>
      </c>
      <c r="F16" s="13">
        <f t="shared" si="3"/>
        <v>3.3</v>
      </c>
      <c r="G16" s="18">
        <f t="shared" si="4"/>
        <v>8.3000000000000007</v>
      </c>
      <c r="H16" s="18">
        <f t="shared" si="5"/>
        <v>8.8760000000000012</v>
      </c>
    </row>
    <row r="17" spans="1:8" x14ac:dyDescent="0.25">
      <c r="A17" s="1">
        <v>20214057</v>
      </c>
      <c r="B17" s="1" t="s">
        <v>17</v>
      </c>
      <c r="C17" s="9">
        <v>1.2</v>
      </c>
      <c r="D17" s="17">
        <v>5</v>
      </c>
      <c r="E17" s="9">
        <v>5.9</v>
      </c>
      <c r="F17" s="13">
        <f t="shared" si="3"/>
        <v>2.95</v>
      </c>
      <c r="G17" s="18">
        <f t="shared" si="4"/>
        <v>7.95</v>
      </c>
      <c r="H17" s="18">
        <f t="shared" si="5"/>
        <v>8.31</v>
      </c>
    </row>
    <row r="18" spans="1:8" x14ac:dyDescent="0.25">
      <c r="A18" s="15">
        <v>20200698</v>
      </c>
      <c r="B18" s="15" t="s">
        <v>18</v>
      </c>
      <c r="C18" s="13">
        <v>2.4</v>
      </c>
      <c r="D18" s="18">
        <v>5</v>
      </c>
      <c r="E18" s="13">
        <v>5.3</v>
      </c>
      <c r="F18" s="13">
        <f t="shared" si="3"/>
        <v>2.65</v>
      </c>
      <c r="G18" s="18">
        <f t="shared" si="4"/>
        <v>7.65</v>
      </c>
      <c r="H18" s="18">
        <f t="shared" si="5"/>
        <v>8.370000000000001</v>
      </c>
    </row>
    <row r="19" spans="1:8" x14ac:dyDescent="0.25">
      <c r="A19" s="1">
        <v>20201652</v>
      </c>
      <c r="B19" s="1" t="s">
        <v>19</v>
      </c>
      <c r="C19" s="9">
        <v>2.6999999999999997</v>
      </c>
      <c r="D19" s="17">
        <v>5</v>
      </c>
      <c r="E19" s="9">
        <v>6.6</v>
      </c>
      <c r="F19" s="13">
        <f t="shared" si="3"/>
        <v>3.3</v>
      </c>
      <c r="G19" s="18">
        <f t="shared" si="4"/>
        <v>8.3000000000000007</v>
      </c>
      <c r="H19" s="18">
        <f t="shared" si="5"/>
        <v>9.1100000000000012</v>
      </c>
    </row>
    <row r="20" spans="1:8" x14ac:dyDescent="0.25">
      <c r="A20" s="15">
        <v>20206953</v>
      </c>
      <c r="B20" s="15" t="s">
        <v>20</v>
      </c>
      <c r="C20" s="13">
        <v>2.1</v>
      </c>
      <c r="D20" s="18">
        <v>5</v>
      </c>
      <c r="E20" s="13">
        <v>5.9</v>
      </c>
      <c r="F20" s="13">
        <f t="shared" si="3"/>
        <v>2.95</v>
      </c>
      <c r="G20" s="18">
        <f t="shared" si="4"/>
        <v>7.95</v>
      </c>
      <c r="H20" s="18">
        <f t="shared" si="5"/>
        <v>8.58</v>
      </c>
    </row>
    <row r="21" spans="1:8" x14ac:dyDescent="0.25">
      <c r="A21" s="1">
        <v>20207436</v>
      </c>
      <c r="B21" s="1" t="s">
        <v>21</v>
      </c>
      <c r="C21" s="9">
        <v>2.4</v>
      </c>
      <c r="D21" s="17">
        <v>5</v>
      </c>
      <c r="E21" s="9">
        <v>6.6</v>
      </c>
      <c r="F21" s="13">
        <f t="shared" si="3"/>
        <v>3.3</v>
      </c>
      <c r="G21" s="18">
        <f t="shared" si="4"/>
        <v>8.3000000000000007</v>
      </c>
      <c r="H21" s="18">
        <f t="shared" si="5"/>
        <v>9.0200000000000014</v>
      </c>
    </row>
    <row r="22" spans="1:8" x14ac:dyDescent="0.25">
      <c r="A22" s="15">
        <v>20197337</v>
      </c>
      <c r="B22" s="15" t="s">
        <v>22</v>
      </c>
      <c r="C22" s="13">
        <v>2.1</v>
      </c>
      <c r="D22" s="18">
        <v>3.75</v>
      </c>
      <c r="E22" s="13">
        <v>6.3</v>
      </c>
      <c r="F22" s="13">
        <f>E22*0.5</f>
        <v>3.15</v>
      </c>
      <c r="G22" s="18">
        <f t="shared" si="4"/>
        <v>6.9</v>
      </c>
      <c r="H22" s="18">
        <f t="shared" si="5"/>
        <v>7.53</v>
      </c>
    </row>
  </sheetData>
  <autoFilter ref="B1:B22" xr:uid="{3793837B-BDD6-4632-8685-9EED6BBF5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Examen</vt:lpstr>
      <vt:lpstr>Laboratorio</vt:lpstr>
      <vt:lpstr>2_Parcial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2023-05-08T14:37:14Z</dcterms:created>
  <dcterms:modified xsi:type="dcterms:W3CDTF">2023-05-13T00:14:29Z</dcterms:modified>
</cp:coreProperties>
</file>