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1_BC\Combinacion\"/>
    </mc:Choice>
  </mc:AlternateContent>
  <xr:revisionPtr revIDLastSave="0" documentId="13_ncr:1_{83E31EDF-9FC2-4018-A8D0-C28720F6ECDB}" xr6:coauthVersionLast="47" xr6:coauthVersionMax="47" xr10:uidLastSave="{00000000-0000-0000-0000-000000000000}"/>
  <bookViews>
    <workbookView xWindow="-120" yWindow="-120" windowWidth="20730" windowHeight="11160" xr2:uid="{0F235AD7-D688-432D-9EC9-BBED3FA60CFC}"/>
  </bookViews>
  <sheets>
    <sheet name="Concentrado" sheetId="1" r:id="rId1"/>
    <sheet name="Examen" sheetId="6" r:id="rId2"/>
    <sheet name="E_Newton" sheetId="4" r:id="rId3"/>
    <sheet name="E_Dinamica" sheetId="5" r:id="rId4"/>
    <sheet name="Parciales" sheetId="2" r:id="rId5"/>
    <sheet name="Primer_Parcial" sheetId="3" r:id="rId6"/>
  </sheets>
  <definedNames>
    <definedName name="_xlnm._FilterDatabase" localSheetId="0" hidden="1">Concentrado!$A$2:$S$47</definedName>
    <definedName name="_xlnm._FilterDatabase" localSheetId="4" hidden="1">Parciales!$B$1:$B$45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  <c r="Y9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2" i="6"/>
  <c r="Y5" i="6"/>
  <c r="Y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2" i="6"/>
  <c r="K5" i="1"/>
  <c r="L5" i="1" s="1"/>
  <c r="N5" i="1" s="1"/>
  <c r="K17" i="1"/>
  <c r="L17" i="1" s="1"/>
  <c r="N17" i="1" s="1"/>
  <c r="K16" i="1"/>
  <c r="L16" i="1" s="1"/>
  <c r="N16" i="1" s="1"/>
  <c r="K29" i="1"/>
  <c r="L29" i="1" s="1"/>
  <c r="N29" i="1" s="1"/>
  <c r="K43" i="1"/>
  <c r="L43" i="1" s="1"/>
  <c r="N43" i="1" s="1"/>
  <c r="K47" i="1"/>
  <c r="L47" i="1" s="1"/>
  <c r="N47" i="1" s="1"/>
  <c r="K8" i="1"/>
  <c r="L8" i="1" s="1"/>
  <c r="N8" i="1" s="1"/>
  <c r="K13" i="1"/>
  <c r="L13" i="1" s="1"/>
  <c r="N13" i="1" s="1"/>
  <c r="K28" i="1"/>
  <c r="L28" i="1" s="1"/>
  <c r="N28" i="1" s="1"/>
  <c r="K27" i="1"/>
  <c r="L27" i="1" s="1"/>
  <c r="N27" i="1" s="1"/>
  <c r="K9" i="1"/>
  <c r="L9" i="1" s="1"/>
  <c r="N9" i="1" s="1"/>
  <c r="K15" i="1"/>
  <c r="L15" i="1" s="1"/>
  <c r="N15" i="1" s="1"/>
  <c r="K35" i="1"/>
  <c r="L35" i="1" s="1"/>
  <c r="N35" i="1" s="1"/>
  <c r="K7" i="1"/>
  <c r="L7" i="1" s="1"/>
  <c r="N7" i="1" s="1"/>
  <c r="K33" i="1"/>
  <c r="L33" i="1" s="1"/>
  <c r="N33" i="1" s="1"/>
  <c r="K30" i="1"/>
  <c r="L30" i="1" s="1"/>
  <c r="N30" i="1" s="1"/>
  <c r="K21" i="1"/>
  <c r="L21" i="1" s="1"/>
  <c r="N21" i="1" s="1"/>
  <c r="K37" i="1"/>
  <c r="L37" i="1" s="1"/>
  <c r="N37" i="1" s="1"/>
  <c r="K6" i="1"/>
  <c r="L6" i="1" s="1"/>
  <c r="N6" i="1" s="1"/>
  <c r="K31" i="1"/>
  <c r="L31" i="1" s="1"/>
  <c r="N31" i="1" s="1"/>
  <c r="K19" i="1"/>
  <c r="L19" i="1" s="1"/>
  <c r="N19" i="1" s="1"/>
  <c r="K22" i="1"/>
  <c r="L22" i="1" s="1"/>
  <c r="N22" i="1" s="1"/>
  <c r="K10" i="1"/>
  <c r="L10" i="1" s="1"/>
  <c r="N10" i="1" s="1"/>
  <c r="K45" i="1"/>
  <c r="L45" i="1" s="1"/>
  <c r="N45" i="1" s="1"/>
  <c r="K41" i="1"/>
  <c r="L41" i="1" s="1"/>
  <c r="N41" i="1" s="1"/>
  <c r="K4" i="1"/>
  <c r="L4" i="1" s="1"/>
  <c r="N4" i="1" s="1"/>
  <c r="K46" i="1"/>
  <c r="L46" i="1" s="1"/>
  <c r="N46" i="1" s="1"/>
  <c r="K14" i="1"/>
  <c r="L14" i="1" s="1"/>
  <c r="N14" i="1" s="1"/>
  <c r="K34" i="1"/>
  <c r="L34" i="1" s="1"/>
  <c r="N34" i="1" s="1"/>
  <c r="K20" i="1"/>
  <c r="L20" i="1" s="1"/>
  <c r="N20" i="1" s="1"/>
  <c r="K11" i="1"/>
  <c r="L11" i="1" s="1"/>
  <c r="N11" i="1" s="1"/>
  <c r="K32" i="1"/>
  <c r="L32" i="1" s="1"/>
  <c r="N32" i="1" s="1"/>
  <c r="K38" i="1"/>
  <c r="L38" i="1" s="1"/>
  <c r="N38" i="1" s="1"/>
  <c r="K3" i="1"/>
  <c r="L3" i="1" s="1"/>
  <c r="N3" i="1" s="1"/>
  <c r="K26" i="1"/>
  <c r="L26" i="1" s="1"/>
  <c r="N26" i="1" s="1"/>
  <c r="K18" i="1"/>
  <c r="L18" i="1" s="1"/>
  <c r="N18" i="1" s="1"/>
  <c r="K24" i="1"/>
  <c r="L24" i="1" s="1"/>
  <c r="N24" i="1" s="1"/>
  <c r="K25" i="1"/>
  <c r="L25" i="1" s="1"/>
  <c r="N25" i="1" s="1"/>
  <c r="K39" i="1"/>
  <c r="L39" i="1" s="1"/>
  <c r="N39" i="1" s="1"/>
  <c r="K12" i="1"/>
  <c r="L12" i="1" s="1"/>
  <c r="N12" i="1" s="1"/>
  <c r="K36" i="1"/>
  <c r="L36" i="1" s="1"/>
  <c r="N36" i="1" s="1"/>
  <c r="K44" i="1"/>
  <c r="L44" i="1" s="1"/>
  <c r="N44" i="1" s="1"/>
  <c r="K42" i="1"/>
  <c r="L42" i="1" s="1"/>
  <c r="N42" i="1" s="1"/>
  <c r="K23" i="1"/>
  <c r="L23" i="1" s="1"/>
  <c r="N23" i="1" s="1"/>
  <c r="K40" i="1"/>
  <c r="L40" i="1" s="1"/>
  <c r="N40" i="1" s="1"/>
  <c r="R5" i="1"/>
  <c r="R17" i="1"/>
  <c r="R16" i="1"/>
  <c r="R29" i="1"/>
  <c r="R43" i="1"/>
  <c r="R47" i="1"/>
  <c r="R8" i="1"/>
  <c r="R13" i="1"/>
  <c r="R28" i="1"/>
  <c r="R27" i="1"/>
  <c r="R9" i="1"/>
  <c r="R15" i="1"/>
  <c r="R35" i="1"/>
  <c r="R7" i="1"/>
  <c r="R33" i="1"/>
  <c r="R30" i="1"/>
  <c r="R21" i="1"/>
  <c r="R37" i="1"/>
  <c r="R6" i="1"/>
  <c r="R31" i="1"/>
  <c r="R19" i="1"/>
  <c r="R22" i="1"/>
  <c r="R10" i="1"/>
  <c r="R45" i="1"/>
  <c r="R41" i="1"/>
  <c r="R4" i="1"/>
  <c r="R46" i="1"/>
  <c r="R14" i="1"/>
  <c r="R34" i="1"/>
  <c r="R20" i="1"/>
  <c r="R11" i="1"/>
  <c r="R32" i="1"/>
  <c r="R38" i="1"/>
  <c r="R3" i="1"/>
  <c r="R26" i="1"/>
  <c r="R18" i="1"/>
  <c r="R24" i="1"/>
  <c r="R25" i="1"/>
  <c r="R39" i="1"/>
  <c r="R12" i="1"/>
  <c r="R36" i="1"/>
  <c r="R44" i="1"/>
  <c r="R42" i="1"/>
  <c r="R23" i="1"/>
  <c r="R40" i="1"/>
  <c r="S15" i="1" l="1"/>
  <c r="S18" i="1"/>
  <c r="S45" i="1"/>
  <c r="S29" i="1"/>
  <c r="S12" i="1"/>
  <c r="S23" i="1"/>
  <c r="S14" i="1"/>
  <c r="S30" i="1"/>
  <c r="S42" i="1"/>
  <c r="S44" i="1"/>
  <c r="S20" i="1"/>
  <c r="S22" i="1"/>
  <c r="S37" i="1"/>
  <c r="S7" i="1"/>
  <c r="S32" i="1"/>
  <c r="S40" i="1"/>
  <c r="S24" i="1"/>
  <c r="S34" i="1"/>
  <c r="S21" i="1"/>
  <c r="S35" i="1"/>
  <c r="S28" i="1"/>
  <c r="S43" i="1"/>
  <c r="S5" i="1"/>
  <c r="S31" i="1"/>
  <c r="S13" i="1"/>
  <c r="S25" i="1"/>
  <c r="S3" i="1"/>
  <c r="S4" i="1"/>
  <c r="S27" i="1"/>
  <c r="S47" i="1"/>
  <c r="S17" i="1"/>
  <c r="S26" i="1"/>
  <c r="S11" i="1"/>
  <c r="S46" i="1"/>
  <c r="S9" i="1"/>
  <c r="S8" i="1"/>
  <c r="S36" i="1"/>
  <c r="S38" i="1"/>
  <c r="S41" i="1"/>
  <c r="S39" i="1"/>
  <c r="S10" i="1"/>
  <c r="S6" i="1"/>
  <c r="S33" i="1"/>
  <c r="S16" i="1"/>
  <c r="S19" i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3" i="5"/>
  <c r="Q2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3" i="4"/>
  <c r="O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</calcChain>
</file>

<file path=xl/sharedStrings.xml><?xml version="1.0" encoding="utf-8"?>
<sst xmlns="http://schemas.openxmlformats.org/spreadsheetml/2006/main" count="1213" uniqueCount="204">
  <si>
    <t>Matrícula</t>
  </si>
  <si>
    <t>Estudiante</t>
  </si>
  <si>
    <t>Apaterno</t>
  </si>
  <si>
    <t>Amaterno</t>
  </si>
  <si>
    <t>Nombre</t>
  </si>
  <si>
    <t>AGIS EZETA OSCAR</t>
  </si>
  <si>
    <t>AGIS</t>
  </si>
  <si>
    <t>EZETA</t>
  </si>
  <si>
    <t>OSCAR</t>
  </si>
  <si>
    <t>ALCARAZ RIVERA LEONARDO</t>
  </si>
  <si>
    <t>ALCARAZ</t>
  </si>
  <si>
    <t>RIVERA</t>
  </si>
  <si>
    <t>LEONARDO</t>
  </si>
  <si>
    <t>ASSAM GUERRERO ABDEEL</t>
  </si>
  <si>
    <t>ASSAM</t>
  </si>
  <si>
    <t>GUERRERO</t>
  </si>
  <si>
    <t>ABDEEL</t>
  </si>
  <si>
    <t>AVILA GARCIA ITHAN NICOLAS</t>
  </si>
  <si>
    <t>AVILA</t>
  </si>
  <si>
    <t>GARCIA</t>
  </si>
  <si>
    <t>ITHAN NICOLAS</t>
  </si>
  <si>
    <t>BRAMBILA SAUCEDO FAUSTO</t>
  </si>
  <si>
    <t>BRAMBILA</t>
  </si>
  <si>
    <t>SAUCEDO</t>
  </si>
  <si>
    <t>FAUSTO</t>
  </si>
  <si>
    <t>BURGOS CONSTANDCE CRISTINA AZUL</t>
  </si>
  <si>
    <t>BURGOS</t>
  </si>
  <si>
    <t>CONSTANDCE</t>
  </si>
  <si>
    <t>CRISTINA AZUL</t>
  </si>
  <si>
    <t>CALDERON MARTINEZ EDGAR GAEL</t>
  </si>
  <si>
    <t>CALDERON</t>
  </si>
  <si>
    <t>MARTINEZ</t>
  </si>
  <si>
    <t>EDGAR GAEL</t>
  </si>
  <si>
    <t>CAMACHO PEREZ KARINA ALEJANDRA</t>
  </si>
  <si>
    <t>CAMACHO</t>
  </si>
  <si>
    <t>PEREZ</t>
  </si>
  <si>
    <t>KARINA ALEJANDRA</t>
  </si>
  <si>
    <t>CHAVEZ ORTEGA MAXIMILIANO</t>
  </si>
  <si>
    <t>CHAVEZ</t>
  </si>
  <si>
    <t>ORTEGA</t>
  </si>
  <si>
    <t>MAXIMILIANO</t>
  </si>
  <si>
    <t>CHEN KUANG THANIA YU TING</t>
  </si>
  <si>
    <t>CHEN</t>
  </si>
  <si>
    <t>KUANG</t>
  </si>
  <si>
    <t>THANIA YU TING</t>
  </si>
  <si>
    <t>DURAN DIAZ DANIELA</t>
  </si>
  <si>
    <t>DURAN</t>
  </si>
  <si>
    <t>DIAZ</t>
  </si>
  <si>
    <t>DANIELA</t>
  </si>
  <si>
    <t>GALINDO ORTIZ MARIA JOSE</t>
  </si>
  <si>
    <t>GALINDO</t>
  </si>
  <si>
    <t>ORTIZ</t>
  </si>
  <si>
    <t>MARIA JOSE</t>
  </si>
  <si>
    <t>GARCIA DURAN EMILIO</t>
  </si>
  <si>
    <t>EMILIO</t>
  </si>
  <si>
    <t>GARFIAS CORTES ALEXIS IVAN</t>
  </si>
  <si>
    <t>GARFIAS</t>
  </si>
  <si>
    <t>CORTES</t>
  </si>
  <si>
    <t>ALEXIS IVAN</t>
  </si>
  <si>
    <t>GOMEZ CRUZ ALEXA XCARETT</t>
  </si>
  <si>
    <t>GOMEZ</t>
  </si>
  <si>
    <t>CRUZ</t>
  </si>
  <si>
    <t>ALEXA XCARETT</t>
  </si>
  <si>
    <t>GUTIERREZ TIRADO ROBERTO SEBASTIAN</t>
  </si>
  <si>
    <t>GUTIERREZ</t>
  </si>
  <si>
    <t>TIRADO</t>
  </si>
  <si>
    <t>ROBERTO SEBASTIAN</t>
  </si>
  <si>
    <t>HERNANDEZ HERRERA JOSE EMILIO</t>
  </si>
  <si>
    <t>HERNANDEZ</t>
  </si>
  <si>
    <t>HERRERA</t>
  </si>
  <si>
    <t>JOSE EMILIO</t>
  </si>
  <si>
    <t>HERNANDEZ JUAREZ MATEO FABIAN</t>
  </si>
  <si>
    <t>JUAREZ</t>
  </si>
  <si>
    <t>MATEO FABIAN</t>
  </si>
  <si>
    <t>HERNANDEZ PONCE DE LEON IAN FERNANDO</t>
  </si>
  <si>
    <t>PONCE DE LEON</t>
  </si>
  <si>
    <t>IAN FERNANDO</t>
  </si>
  <si>
    <t>LARA ORTIZ KALEB</t>
  </si>
  <si>
    <t>LARA</t>
  </si>
  <si>
    <t>KALEB</t>
  </si>
  <si>
    <t>LOPEZ PEREZ YARETZI PATRICIA</t>
  </si>
  <si>
    <t>LOPEZ</t>
  </si>
  <si>
    <t>YARETZI PATRICIA</t>
  </si>
  <si>
    <t>LUNA SANTANA SANTIAGO</t>
  </si>
  <si>
    <t>LUNA</t>
  </si>
  <si>
    <t>SANTANA</t>
  </si>
  <si>
    <t>SANTIAGO</t>
  </si>
  <si>
    <t>MARTINEZ AGUILAR SANTIAGO</t>
  </si>
  <si>
    <t>AGUILAR</t>
  </si>
  <si>
    <t>MARTINEZ DURAN RENATA</t>
  </si>
  <si>
    <t>RENATA</t>
  </si>
  <si>
    <t>MARTINEZ RODRIGUEZ DIEGO EHECATL</t>
  </si>
  <si>
    <t>RODRIGUEZ</t>
  </si>
  <si>
    <t>DIEGO EHECATL</t>
  </si>
  <si>
    <t>MATAMOROS OROZCO DANIELA</t>
  </si>
  <si>
    <t>MATAMOROS</t>
  </si>
  <si>
    <t>OROZCO</t>
  </si>
  <si>
    <t>MORALES POSADAS ANDRES</t>
  </si>
  <si>
    <t>MORALES</t>
  </si>
  <si>
    <t>POSADAS</t>
  </si>
  <si>
    <t>ANDRES</t>
  </si>
  <si>
    <t>MUÑOZ MONTIEL HANNAH SOPHIA</t>
  </si>
  <si>
    <t>MUÑOZ</t>
  </si>
  <si>
    <t>MONTIEL</t>
  </si>
  <si>
    <t>HANNAH SOPHIA</t>
  </si>
  <si>
    <t>NAVARRETE SANCHEZ JESSICA AKARI</t>
  </si>
  <si>
    <t>NAVARRETE</t>
  </si>
  <si>
    <t>SANCHEZ</t>
  </si>
  <si>
    <t>JESSICA AKARI</t>
  </si>
  <si>
    <t>OBREGON SANCHEZ MAYELA VALERIA</t>
  </si>
  <si>
    <t>OBREGON</t>
  </si>
  <si>
    <t>MAYELA VALERIA</t>
  </si>
  <si>
    <t>OLIVARES HERNANDEZ GINA XIMENA</t>
  </si>
  <si>
    <t>OLIVARES</t>
  </si>
  <si>
    <t>GINA XIMENA</t>
  </si>
  <si>
    <t>PEREZ SUAREZ MARIANA</t>
  </si>
  <si>
    <t>SUAREZ</t>
  </si>
  <si>
    <t>MARIANA</t>
  </si>
  <si>
    <t>PONCE MORALES FANNY VALENTINA</t>
  </si>
  <si>
    <t>PONCE</t>
  </si>
  <si>
    <t>FANNY VALENTINA</t>
  </si>
  <si>
    <t>PRETELIN PONCE VALERIA</t>
  </si>
  <si>
    <t>PRETELIN</t>
  </si>
  <si>
    <t>VALERIA</t>
  </si>
  <si>
    <t>RAYA MEJIA ISELA SOFIA</t>
  </si>
  <si>
    <t>RAYA</t>
  </si>
  <si>
    <t>MEJIA</t>
  </si>
  <si>
    <t>ISELA SOFIA</t>
  </si>
  <si>
    <t>ROJAS HERNANDEZ MIA ALEXANDRA</t>
  </si>
  <si>
    <t>ROJAS</t>
  </si>
  <si>
    <t>MIA ALEXANDRA</t>
  </si>
  <si>
    <t>ROJAS JUAREZ TADEO MAXIMILIANO</t>
  </si>
  <si>
    <t>TADEO MAXIMILIANO</t>
  </si>
  <si>
    <t>ROMAN CABRERA AARON GABRIEL</t>
  </si>
  <si>
    <t>ROMAN</t>
  </si>
  <si>
    <t>CABRERA</t>
  </si>
  <si>
    <t>AARON GABRIEL</t>
  </si>
  <si>
    <t>RUIZ HERNANDEZ LAILENI VALERIA</t>
  </si>
  <si>
    <t>RUIZ</t>
  </si>
  <si>
    <t>LAILENI VALERIA</t>
  </si>
  <si>
    <t>SANCHEZ MARTINEZ XIMENA</t>
  </si>
  <si>
    <t>XIMENA</t>
  </si>
  <si>
    <t>SANCHEZ VELAZQUEZ AXEL RUBEN</t>
  </si>
  <si>
    <t>VELAZQUEZ</t>
  </si>
  <si>
    <t>AXEL RUBEN</t>
  </si>
  <si>
    <t>SANSORES RUIZ VANIA YUNNUEN</t>
  </si>
  <si>
    <t>SANSORES</t>
  </si>
  <si>
    <t>VANIA YUNNUEN</t>
  </si>
  <si>
    <t>TOLEDO TERAN KIMBERLY MICHELLE</t>
  </si>
  <si>
    <t>TOLEDO</t>
  </si>
  <si>
    <t>TERAN</t>
  </si>
  <si>
    <t>KIMBERLY MICHELLE</t>
  </si>
  <si>
    <t>VARAS SANCHEZ LUKA EMILIANO</t>
  </si>
  <si>
    <t>VARAS</t>
  </si>
  <si>
    <t>LUKA EMILIANO</t>
  </si>
  <si>
    <t>VASQUEZ CARRASCO CARLOS BARUCH</t>
  </si>
  <si>
    <t>VASQUEZ</t>
  </si>
  <si>
    <t>CARRASCO</t>
  </si>
  <si>
    <t>CARLOS BARUCH</t>
  </si>
  <si>
    <t>Práctica_6</t>
  </si>
  <si>
    <t>Práctica_7</t>
  </si>
  <si>
    <t>E_Newton</t>
  </si>
  <si>
    <t>Primer</t>
  </si>
  <si>
    <t>Segundo</t>
  </si>
  <si>
    <t>Teoria</t>
  </si>
  <si>
    <t>Laboratorio</t>
  </si>
  <si>
    <t>Calificación</t>
  </si>
  <si>
    <t>Tercer_1</t>
  </si>
  <si>
    <t>Pronóstico_1</t>
  </si>
  <si>
    <t>Tercer_2</t>
  </si>
  <si>
    <t>Pronóstico_2</t>
  </si>
  <si>
    <t>E_Gravitación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</si>
  <si>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</si>
  <si>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</si>
  <si>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</si>
  <si>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</si>
  <si>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</si>
  <si>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</si>
  <si>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</si>
  <si>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</si>
  <si>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</si>
  <si>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Puntos</t>
  </si>
  <si>
    <t>Entregado</t>
  </si>
  <si>
    <t>Puntos_EC</t>
  </si>
  <si>
    <t>E_Dinámica</t>
  </si>
  <si>
    <t>P10</t>
  </si>
  <si>
    <t>Energía</t>
  </si>
  <si>
    <t>Práctica_5</t>
  </si>
  <si>
    <t>Guía</t>
  </si>
  <si>
    <t>Examen</t>
  </si>
  <si>
    <t>Ajuste</t>
  </si>
  <si>
    <t>B</t>
  </si>
  <si>
    <t>P11</t>
  </si>
  <si>
    <t>P12</t>
  </si>
  <si>
    <t>P13</t>
  </si>
  <si>
    <t>P14</t>
  </si>
  <si>
    <t>P15</t>
  </si>
  <si>
    <t>A</t>
  </si>
  <si>
    <t>Máximo</t>
  </si>
  <si>
    <t>No aprobados</t>
  </si>
  <si>
    <t>Teoría</t>
  </si>
  <si>
    <t>Tercer_Parcial</t>
  </si>
  <si>
    <t>Tercero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</si>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</sst>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vertic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</cellXfs>
  <cellStyles count="2">
    <cellStyle name="Millares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936B-0508-409C-AE08-B9AA328C068F}">
  <dimension ref="A1:S47"/>
  <sheetViews>
    <sheetView tabSelected="1" topLeftCell="B1" zoomScale="130" zoomScaleNormal="130" workbookViewId="0">
      <pane xSplit="7980" ySplit="1155" topLeftCell="R6" activePane="bottomRight"/>
      <selection activeCell="B1" sqref="B1"/>
      <selection pane="topRight" activeCell="N1" sqref="N1"/>
      <selection pane="bottomLeft" activeCell="B10" sqref="B10"/>
      <selection pane="bottomRight" activeCell="R17" sqref="R17"/>
    </sheetView>
  </sheetViews>
  <sheetFormatPr baseColWidth="10" defaultRowHeight="15" x14ac:dyDescent="0.25"/>
  <cols>
    <col min="5" max="5" width="20.140625" bestFit="1" customWidth="1"/>
    <col min="6" max="6" width="10.140625" style="1" bestFit="1" customWidth="1"/>
    <col min="7" max="7" width="11.140625" style="1" bestFit="1" customWidth="1"/>
    <col min="8" max="8" width="13" style="1" bestFit="1" customWidth="1"/>
    <col min="9" max="9" width="7.42578125" style="1" bestFit="1" customWidth="1"/>
    <col min="10" max="10" width="7.42578125" style="1" customWidth="1"/>
    <col min="11" max="11" width="10.28515625" style="1" bestFit="1" customWidth="1"/>
    <col min="12" max="12" width="11.140625" style="1" bestFit="1" customWidth="1"/>
    <col min="13" max="14" width="11.140625" style="1" customWidth="1"/>
    <col min="15" max="17" width="9.85546875" style="1" customWidth="1"/>
    <col min="18" max="18" width="11.140625" style="1" customWidth="1"/>
    <col min="19" max="19" width="13.42578125" customWidth="1"/>
  </cols>
  <sheetData>
    <row r="1" spans="1:19" x14ac:dyDescent="0.25">
      <c r="F1" s="1">
        <v>8</v>
      </c>
      <c r="G1" s="1">
        <v>10</v>
      </c>
      <c r="H1" s="1">
        <v>1</v>
      </c>
      <c r="I1" s="1">
        <v>1</v>
      </c>
      <c r="J1" s="1">
        <v>3</v>
      </c>
      <c r="K1" s="1">
        <v>20</v>
      </c>
      <c r="L1" s="1">
        <v>10</v>
      </c>
      <c r="M1" s="1">
        <v>10</v>
      </c>
      <c r="N1" s="1">
        <v>10</v>
      </c>
      <c r="O1" s="1">
        <v>10</v>
      </c>
      <c r="P1" s="1">
        <v>10</v>
      </c>
      <c r="Q1" s="1">
        <v>10</v>
      </c>
      <c r="R1" s="1">
        <v>10</v>
      </c>
      <c r="S1" s="1">
        <v>10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161</v>
      </c>
      <c r="G2" s="1" t="s">
        <v>184</v>
      </c>
      <c r="H2" s="1" t="s">
        <v>171</v>
      </c>
      <c r="I2" s="1" t="s">
        <v>186</v>
      </c>
      <c r="J2" s="1" t="s">
        <v>188</v>
      </c>
      <c r="K2" s="1" t="s">
        <v>183</v>
      </c>
      <c r="L2" s="1" t="s">
        <v>166</v>
      </c>
      <c r="M2" s="1" t="s">
        <v>189</v>
      </c>
      <c r="N2" s="1" t="s">
        <v>200</v>
      </c>
      <c r="O2" s="1" t="s">
        <v>187</v>
      </c>
      <c r="P2" s="1" t="s">
        <v>159</v>
      </c>
      <c r="Q2" s="1" t="s">
        <v>160</v>
      </c>
      <c r="R2" s="1" t="s">
        <v>165</v>
      </c>
      <c r="S2" s="1" t="s">
        <v>201</v>
      </c>
    </row>
    <row r="3" spans="1:19" x14ac:dyDescent="0.25">
      <c r="A3">
        <v>20201915</v>
      </c>
      <c r="B3" t="s">
        <v>5</v>
      </c>
      <c r="C3" t="s">
        <v>6</v>
      </c>
      <c r="D3" t="s">
        <v>7</v>
      </c>
      <c r="E3" t="s">
        <v>8</v>
      </c>
      <c r="F3" s="1">
        <v>8</v>
      </c>
      <c r="G3" s="1">
        <v>8.8000000000000007</v>
      </c>
      <c r="H3" s="1">
        <v>0</v>
      </c>
      <c r="I3" s="1">
        <v>1</v>
      </c>
      <c r="J3" s="1">
        <v>0</v>
      </c>
      <c r="K3" s="1">
        <f t="shared" ref="K3:K47" si="0">SUM(F3:J3)</f>
        <v>17.8</v>
      </c>
      <c r="L3" s="2">
        <f t="shared" ref="L3:L47" si="1">IF((K3/20)*10&gt;=10, 10, (K3/20)*10)</f>
        <v>8.9</v>
      </c>
      <c r="M3" s="2">
        <v>5.3666666666666671</v>
      </c>
      <c r="N3" s="2">
        <f>SUM(L3:M3)/2</f>
        <v>7.1333333333333337</v>
      </c>
      <c r="O3" s="2">
        <v>9</v>
      </c>
      <c r="P3" s="1">
        <v>0</v>
      </c>
      <c r="Q3" s="1">
        <v>10</v>
      </c>
      <c r="R3" s="2">
        <f t="shared" ref="R3:R47" si="2">SUM(O3:Q3)/3</f>
        <v>6.333333333333333</v>
      </c>
      <c r="S3" s="2">
        <f>N3*0.7+R3*0.3</f>
        <v>6.8933333333333326</v>
      </c>
    </row>
    <row r="4" spans="1:19" x14ac:dyDescent="0.25">
      <c r="A4">
        <v>20228925</v>
      </c>
      <c r="B4" t="s">
        <v>9</v>
      </c>
      <c r="C4" t="s">
        <v>10</v>
      </c>
      <c r="D4" t="s">
        <v>11</v>
      </c>
      <c r="E4" t="s">
        <v>12</v>
      </c>
      <c r="F4" s="1">
        <v>0</v>
      </c>
      <c r="G4" s="1">
        <v>8</v>
      </c>
      <c r="H4" s="1">
        <v>1</v>
      </c>
      <c r="I4" s="1">
        <v>1</v>
      </c>
      <c r="J4" s="1">
        <v>2</v>
      </c>
      <c r="K4" s="1">
        <f t="shared" si="0"/>
        <v>12</v>
      </c>
      <c r="L4" s="2">
        <f t="shared" si="1"/>
        <v>6</v>
      </c>
      <c r="M4" s="2">
        <v>8.0333333333333332</v>
      </c>
      <c r="N4" s="2">
        <f t="shared" ref="N4:N47" si="3">SUM(L4:M4)/2</f>
        <v>7.0166666666666666</v>
      </c>
      <c r="O4" s="2">
        <v>9</v>
      </c>
      <c r="P4" s="1">
        <v>9</v>
      </c>
      <c r="Q4" s="1">
        <v>10</v>
      </c>
      <c r="R4" s="2">
        <f t="shared" si="2"/>
        <v>9.3333333333333339</v>
      </c>
      <c r="S4" s="2">
        <f t="shared" ref="S4:S47" si="4">N4*0.7+R4*0.3</f>
        <v>7.711666666666666</v>
      </c>
    </row>
    <row r="5" spans="1:19" x14ac:dyDescent="0.25">
      <c r="A5">
        <v>20230763</v>
      </c>
      <c r="B5" t="s">
        <v>13</v>
      </c>
      <c r="C5" t="s">
        <v>14</v>
      </c>
      <c r="D5" t="s">
        <v>15</v>
      </c>
      <c r="E5" t="s">
        <v>16</v>
      </c>
      <c r="F5" s="1">
        <v>7.5</v>
      </c>
      <c r="G5" s="1">
        <v>8.8000000000000007</v>
      </c>
      <c r="H5" s="1">
        <v>0</v>
      </c>
      <c r="I5" s="1">
        <v>0</v>
      </c>
      <c r="J5" s="1">
        <v>3</v>
      </c>
      <c r="K5" s="1">
        <f t="shared" si="0"/>
        <v>19.3</v>
      </c>
      <c r="L5" s="2">
        <f t="shared" si="1"/>
        <v>9.65</v>
      </c>
      <c r="M5" s="2">
        <v>7.3666666666666663</v>
      </c>
      <c r="N5" s="2">
        <f t="shared" si="3"/>
        <v>8.5083333333333329</v>
      </c>
      <c r="O5" s="2">
        <v>9</v>
      </c>
      <c r="P5" s="1">
        <v>9</v>
      </c>
      <c r="Q5" s="1">
        <v>10</v>
      </c>
      <c r="R5" s="2">
        <f t="shared" si="2"/>
        <v>9.3333333333333339</v>
      </c>
      <c r="S5" s="2">
        <f t="shared" si="4"/>
        <v>8.7558333333333334</v>
      </c>
    </row>
    <row r="6" spans="1:19" x14ac:dyDescent="0.25">
      <c r="A6">
        <v>20225729</v>
      </c>
      <c r="B6" t="s">
        <v>17</v>
      </c>
      <c r="C6" t="s">
        <v>18</v>
      </c>
      <c r="D6" t="s">
        <v>19</v>
      </c>
      <c r="E6" t="s">
        <v>20</v>
      </c>
      <c r="F6" s="1">
        <v>0</v>
      </c>
      <c r="G6" s="1">
        <v>9</v>
      </c>
      <c r="H6" s="1">
        <v>0</v>
      </c>
      <c r="I6" s="1">
        <v>0</v>
      </c>
      <c r="J6" s="1">
        <v>2</v>
      </c>
      <c r="K6" s="1">
        <f t="shared" si="0"/>
        <v>11</v>
      </c>
      <c r="L6" s="2">
        <f t="shared" si="1"/>
        <v>5.5</v>
      </c>
      <c r="M6" s="2">
        <v>10.033333333333333</v>
      </c>
      <c r="N6" s="2">
        <f t="shared" si="3"/>
        <v>7.7666666666666666</v>
      </c>
      <c r="O6" s="2">
        <v>9</v>
      </c>
      <c r="P6" s="1">
        <v>0</v>
      </c>
      <c r="Q6" s="1">
        <v>0</v>
      </c>
      <c r="R6" s="2">
        <f t="shared" si="2"/>
        <v>3</v>
      </c>
      <c r="S6" s="2">
        <f t="shared" si="4"/>
        <v>6.336666666666666</v>
      </c>
    </row>
    <row r="7" spans="1:19" x14ac:dyDescent="0.25">
      <c r="A7">
        <v>20228019</v>
      </c>
      <c r="B7" t="s">
        <v>21</v>
      </c>
      <c r="C7" t="s">
        <v>22</v>
      </c>
      <c r="D7" t="s">
        <v>23</v>
      </c>
      <c r="E7" t="s">
        <v>24</v>
      </c>
      <c r="F7" s="1">
        <v>8</v>
      </c>
      <c r="G7" s="1">
        <v>8</v>
      </c>
      <c r="H7" s="1">
        <v>1</v>
      </c>
      <c r="I7" s="1">
        <v>0</v>
      </c>
      <c r="J7" s="1">
        <v>3</v>
      </c>
      <c r="K7" s="1">
        <f t="shared" si="0"/>
        <v>20</v>
      </c>
      <c r="L7" s="2">
        <f t="shared" si="1"/>
        <v>10</v>
      </c>
      <c r="M7" s="2">
        <v>10.033333333333333</v>
      </c>
      <c r="N7" s="2">
        <f t="shared" si="3"/>
        <v>10.016666666666666</v>
      </c>
      <c r="O7" s="2">
        <v>0</v>
      </c>
      <c r="P7" s="1">
        <v>9</v>
      </c>
      <c r="Q7" s="1">
        <v>10</v>
      </c>
      <c r="R7" s="2">
        <f t="shared" si="2"/>
        <v>6.333333333333333</v>
      </c>
      <c r="S7" s="2">
        <f t="shared" si="4"/>
        <v>8.9116666666666653</v>
      </c>
    </row>
    <row r="8" spans="1:19" x14ac:dyDescent="0.25">
      <c r="A8">
        <v>20227095</v>
      </c>
      <c r="B8" t="s">
        <v>25</v>
      </c>
      <c r="C8" t="s">
        <v>26</v>
      </c>
      <c r="D8" t="s">
        <v>27</v>
      </c>
      <c r="E8" t="s">
        <v>28</v>
      </c>
      <c r="F8" s="1">
        <v>7</v>
      </c>
      <c r="G8" s="1">
        <v>8</v>
      </c>
      <c r="H8" s="1">
        <v>0</v>
      </c>
      <c r="I8" s="1">
        <v>0</v>
      </c>
      <c r="J8" s="1">
        <v>0</v>
      </c>
      <c r="K8" s="1">
        <f t="shared" si="0"/>
        <v>15</v>
      </c>
      <c r="L8" s="2">
        <f t="shared" si="1"/>
        <v>7.5</v>
      </c>
      <c r="M8" s="2">
        <v>9.3666666666666671</v>
      </c>
      <c r="N8" s="2">
        <f t="shared" si="3"/>
        <v>8.4333333333333336</v>
      </c>
      <c r="O8" s="2">
        <v>9</v>
      </c>
      <c r="P8" s="1">
        <v>9</v>
      </c>
      <c r="Q8" s="1">
        <v>10</v>
      </c>
      <c r="R8" s="2">
        <f t="shared" si="2"/>
        <v>9.3333333333333339</v>
      </c>
      <c r="S8" s="2">
        <f t="shared" si="4"/>
        <v>8.7033333333333331</v>
      </c>
    </row>
    <row r="9" spans="1:19" x14ac:dyDescent="0.25">
      <c r="A9">
        <v>20195559</v>
      </c>
      <c r="B9" t="s">
        <v>29</v>
      </c>
      <c r="C9" t="s">
        <v>30</v>
      </c>
      <c r="D9" t="s">
        <v>31</v>
      </c>
      <c r="E9" t="s">
        <v>32</v>
      </c>
      <c r="F9" s="1">
        <v>7.75</v>
      </c>
      <c r="G9" s="1">
        <v>8</v>
      </c>
      <c r="H9" s="1">
        <v>0</v>
      </c>
      <c r="I9" s="1">
        <v>0</v>
      </c>
      <c r="J9" s="1">
        <v>3</v>
      </c>
      <c r="K9" s="1">
        <f t="shared" si="0"/>
        <v>18.75</v>
      </c>
      <c r="L9" s="2">
        <f t="shared" si="1"/>
        <v>9.375</v>
      </c>
      <c r="M9" s="2">
        <v>3.3666666666666663</v>
      </c>
      <c r="N9" s="2">
        <f t="shared" si="3"/>
        <v>6.3708333333333336</v>
      </c>
      <c r="O9" s="2">
        <v>9</v>
      </c>
      <c r="P9" s="1">
        <v>8</v>
      </c>
      <c r="Q9" s="1">
        <v>10</v>
      </c>
      <c r="R9" s="2">
        <f t="shared" si="2"/>
        <v>9</v>
      </c>
      <c r="S9" s="2">
        <f t="shared" si="4"/>
        <v>7.1595833333333321</v>
      </c>
    </row>
    <row r="10" spans="1:19" x14ac:dyDescent="0.25">
      <c r="A10">
        <v>20211253</v>
      </c>
      <c r="B10" t="s">
        <v>33</v>
      </c>
      <c r="C10" t="s">
        <v>34</v>
      </c>
      <c r="D10" t="s">
        <v>35</v>
      </c>
      <c r="E10" t="s">
        <v>36</v>
      </c>
      <c r="F10" s="1">
        <v>8</v>
      </c>
      <c r="G10" s="1">
        <v>8.8000000000000007</v>
      </c>
      <c r="H10" s="1">
        <v>0</v>
      </c>
      <c r="I10" s="1">
        <v>0</v>
      </c>
      <c r="J10" s="1">
        <v>2</v>
      </c>
      <c r="K10" s="1">
        <f t="shared" si="0"/>
        <v>18.8</v>
      </c>
      <c r="L10" s="2">
        <f t="shared" si="1"/>
        <v>9.4</v>
      </c>
      <c r="M10" s="2">
        <v>8.0333333333333332</v>
      </c>
      <c r="N10" s="2">
        <f t="shared" si="3"/>
        <v>8.7166666666666668</v>
      </c>
      <c r="O10" s="2">
        <v>9</v>
      </c>
      <c r="P10" s="1">
        <v>8</v>
      </c>
      <c r="Q10" s="1">
        <v>10</v>
      </c>
      <c r="R10" s="2">
        <f t="shared" si="2"/>
        <v>9</v>
      </c>
      <c r="S10" s="2">
        <f t="shared" si="4"/>
        <v>8.8016666666666659</v>
      </c>
    </row>
    <row r="11" spans="1:19" x14ac:dyDescent="0.25">
      <c r="A11">
        <v>20225946</v>
      </c>
      <c r="B11" t="s">
        <v>37</v>
      </c>
      <c r="C11" t="s">
        <v>38</v>
      </c>
      <c r="D11" t="s">
        <v>39</v>
      </c>
      <c r="E11" t="s">
        <v>40</v>
      </c>
      <c r="F11" s="1">
        <v>7</v>
      </c>
      <c r="G11" s="1">
        <v>8.65</v>
      </c>
      <c r="H11" s="1">
        <v>1</v>
      </c>
      <c r="I11" s="1">
        <v>0</v>
      </c>
      <c r="J11" s="1">
        <v>0</v>
      </c>
      <c r="K11" s="1">
        <f t="shared" si="0"/>
        <v>16.649999999999999</v>
      </c>
      <c r="L11" s="2">
        <f t="shared" si="1"/>
        <v>8.3249999999999993</v>
      </c>
      <c r="M11" s="2">
        <v>4.7</v>
      </c>
      <c r="N11" s="2">
        <f t="shared" si="3"/>
        <v>6.5124999999999993</v>
      </c>
      <c r="O11" s="2">
        <v>9</v>
      </c>
      <c r="P11" s="1">
        <v>9</v>
      </c>
      <c r="Q11" s="1">
        <v>10</v>
      </c>
      <c r="R11" s="2">
        <f t="shared" si="2"/>
        <v>9.3333333333333339</v>
      </c>
      <c r="S11" s="2">
        <f t="shared" si="4"/>
        <v>7.3587499999999988</v>
      </c>
    </row>
    <row r="12" spans="1:19" x14ac:dyDescent="0.25">
      <c r="A12">
        <v>20230085</v>
      </c>
      <c r="B12" t="s">
        <v>41</v>
      </c>
      <c r="C12" t="s">
        <v>42</v>
      </c>
      <c r="D12" t="s">
        <v>43</v>
      </c>
      <c r="E12" t="s">
        <v>44</v>
      </c>
      <c r="F12" s="1">
        <v>8</v>
      </c>
      <c r="G12" s="1">
        <v>7</v>
      </c>
      <c r="H12" s="1">
        <v>0</v>
      </c>
      <c r="I12" s="1">
        <v>0</v>
      </c>
      <c r="J12" s="1">
        <v>3</v>
      </c>
      <c r="K12" s="1">
        <f t="shared" si="0"/>
        <v>18</v>
      </c>
      <c r="L12" s="2">
        <f t="shared" si="1"/>
        <v>9</v>
      </c>
      <c r="M12" s="2">
        <v>6.0333333333333332</v>
      </c>
      <c r="N12" s="2">
        <f t="shared" si="3"/>
        <v>7.5166666666666666</v>
      </c>
      <c r="O12" s="2">
        <v>10</v>
      </c>
      <c r="P12" s="1">
        <v>9</v>
      </c>
      <c r="Q12" s="1">
        <v>10</v>
      </c>
      <c r="R12" s="2">
        <f t="shared" si="2"/>
        <v>9.6666666666666661</v>
      </c>
      <c r="S12" s="2">
        <f t="shared" si="4"/>
        <v>8.1616666666666671</v>
      </c>
    </row>
    <row r="13" spans="1:19" x14ac:dyDescent="0.25">
      <c r="A13">
        <v>20229039</v>
      </c>
      <c r="B13" t="s">
        <v>45</v>
      </c>
      <c r="C13" t="s">
        <v>46</v>
      </c>
      <c r="D13" t="s">
        <v>47</v>
      </c>
      <c r="E13" t="s">
        <v>48</v>
      </c>
      <c r="F13" s="1">
        <v>8</v>
      </c>
      <c r="G13" s="1">
        <v>8.9</v>
      </c>
      <c r="H13" s="1">
        <v>1</v>
      </c>
      <c r="I13" s="1">
        <v>0</v>
      </c>
      <c r="J13" s="1">
        <v>3</v>
      </c>
      <c r="K13" s="1">
        <f t="shared" si="0"/>
        <v>20.9</v>
      </c>
      <c r="L13" s="2">
        <f t="shared" si="1"/>
        <v>10</v>
      </c>
      <c r="M13" s="2">
        <v>9.3666666666666671</v>
      </c>
      <c r="N13" s="2">
        <f t="shared" si="3"/>
        <v>9.6833333333333336</v>
      </c>
      <c r="O13" s="2">
        <v>9</v>
      </c>
      <c r="P13" s="1">
        <v>9</v>
      </c>
      <c r="Q13" s="1">
        <v>10</v>
      </c>
      <c r="R13" s="2">
        <f t="shared" si="2"/>
        <v>9.3333333333333339</v>
      </c>
      <c r="S13" s="2">
        <f t="shared" si="4"/>
        <v>9.5783333333333331</v>
      </c>
    </row>
    <row r="14" spans="1:19" x14ac:dyDescent="0.25">
      <c r="A14">
        <v>340440309</v>
      </c>
      <c r="B14" t="s">
        <v>49</v>
      </c>
      <c r="C14" t="s">
        <v>50</v>
      </c>
      <c r="D14" t="s">
        <v>51</v>
      </c>
      <c r="E14" t="s">
        <v>52</v>
      </c>
      <c r="F14" s="1">
        <v>8</v>
      </c>
      <c r="G14" s="1">
        <v>8.8000000000000007</v>
      </c>
      <c r="H14" s="1">
        <v>0</v>
      </c>
      <c r="I14" s="1">
        <v>1</v>
      </c>
      <c r="J14" s="1">
        <v>0</v>
      </c>
      <c r="K14" s="1">
        <f t="shared" si="0"/>
        <v>17.8</v>
      </c>
      <c r="L14" s="2">
        <f t="shared" si="1"/>
        <v>8.9</v>
      </c>
      <c r="M14" s="2">
        <v>9.3666666666666671</v>
      </c>
      <c r="N14" s="2">
        <f t="shared" si="3"/>
        <v>9.1333333333333329</v>
      </c>
      <c r="O14" s="2">
        <v>9</v>
      </c>
      <c r="P14" s="1">
        <v>0</v>
      </c>
      <c r="Q14" s="1">
        <v>10</v>
      </c>
      <c r="R14" s="2">
        <f t="shared" si="2"/>
        <v>6.333333333333333</v>
      </c>
      <c r="S14" s="2">
        <f t="shared" si="4"/>
        <v>8.293333333333333</v>
      </c>
    </row>
    <row r="15" spans="1:19" x14ac:dyDescent="0.25">
      <c r="A15">
        <v>20231913</v>
      </c>
      <c r="B15" t="s">
        <v>53</v>
      </c>
      <c r="C15" t="s">
        <v>19</v>
      </c>
      <c r="D15" t="s">
        <v>46</v>
      </c>
      <c r="E15" t="s">
        <v>54</v>
      </c>
      <c r="F15" s="1">
        <v>7.75</v>
      </c>
      <c r="G15" s="1">
        <v>8.4</v>
      </c>
      <c r="H15" s="1">
        <v>0</v>
      </c>
      <c r="I15" s="1">
        <v>0</v>
      </c>
      <c r="J15" s="1">
        <v>3</v>
      </c>
      <c r="K15" s="1">
        <f t="shared" si="0"/>
        <v>19.149999999999999</v>
      </c>
      <c r="L15" s="2">
        <f t="shared" si="1"/>
        <v>9.5749999999999993</v>
      </c>
      <c r="M15" s="2">
        <v>8.0333333333333332</v>
      </c>
      <c r="N15" s="2">
        <f t="shared" si="3"/>
        <v>8.8041666666666671</v>
      </c>
      <c r="O15" s="2">
        <v>9</v>
      </c>
      <c r="P15" s="1">
        <v>9</v>
      </c>
      <c r="Q15" s="1">
        <v>10</v>
      </c>
      <c r="R15" s="2">
        <f t="shared" si="2"/>
        <v>9.3333333333333339</v>
      </c>
      <c r="S15" s="2">
        <f t="shared" si="4"/>
        <v>8.9629166666666666</v>
      </c>
    </row>
    <row r="16" spans="1:19" x14ac:dyDescent="0.25">
      <c r="A16">
        <v>20225468</v>
      </c>
      <c r="B16" t="s">
        <v>55</v>
      </c>
      <c r="C16" t="s">
        <v>56</v>
      </c>
      <c r="D16" t="s">
        <v>57</v>
      </c>
      <c r="E16" t="s">
        <v>58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f t="shared" si="0"/>
        <v>1</v>
      </c>
      <c r="L16" s="2">
        <f t="shared" si="1"/>
        <v>0.5</v>
      </c>
      <c r="M16" s="2">
        <v>6.0333333333333332</v>
      </c>
      <c r="N16" s="2">
        <f t="shared" si="3"/>
        <v>3.2666666666666666</v>
      </c>
      <c r="O16" s="2">
        <v>9</v>
      </c>
      <c r="P16" s="1">
        <v>0</v>
      </c>
      <c r="Q16" s="1">
        <v>0</v>
      </c>
      <c r="R16" s="2">
        <f t="shared" si="2"/>
        <v>3</v>
      </c>
      <c r="S16" s="2">
        <f t="shared" si="4"/>
        <v>3.1866666666666665</v>
      </c>
    </row>
    <row r="17" spans="1:19" x14ac:dyDescent="0.25">
      <c r="A17">
        <v>20218555</v>
      </c>
      <c r="B17" t="s">
        <v>59</v>
      </c>
      <c r="C17" t="s">
        <v>60</v>
      </c>
      <c r="D17" t="s">
        <v>61</v>
      </c>
      <c r="E17" t="s">
        <v>62</v>
      </c>
      <c r="F17" s="1">
        <v>8</v>
      </c>
      <c r="G17" s="1">
        <v>6.4</v>
      </c>
      <c r="H17" s="1">
        <v>1</v>
      </c>
      <c r="I17" s="1">
        <v>1</v>
      </c>
      <c r="J17" s="1">
        <v>3</v>
      </c>
      <c r="K17" s="1">
        <f t="shared" si="0"/>
        <v>19.399999999999999</v>
      </c>
      <c r="L17" s="2">
        <f t="shared" si="1"/>
        <v>9.6999999999999993</v>
      </c>
      <c r="M17" s="2">
        <v>8.6999999999999993</v>
      </c>
      <c r="N17" s="2">
        <f t="shared" si="3"/>
        <v>9.1999999999999993</v>
      </c>
      <c r="O17" s="2">
        <v>9</v>
      </c>
      <c r="P17" s="1">
        <v>9</v>
      </c>
      <c r="Q17" s="1">
        <v>9</v>
      </c>
      <c r="R17" s="2">
        <f t="shared" si="2"/>
        <v>9</v>
      </c>
      <c r="S17" s="2">
        <f t="shared" si="4"/>
        <v>9.1399999999999988</v>
      </c>
    </row>
    <row r="18" spans="1:19" x14ac:dyDescent="0.25">
      <c r="A18">
        <v>20228496</v>
      </c>
      <c r="B18" t="s">
        <v>63</v>
      </c>
      <c r="C18" t="s">
        <v>64</v>
      </c>
      <c r="D18" t="s">
        <v>65</v>
      </c>
      <c r="E18" t="s">
        <v>66</v>
      </c>
      <c r="F18" s="1">
        <v>8</v>
      </c>
      <c r="G18" s="1">
        <v>7</v>
      </c>
      <c r="H18" s="1">
        <v>1</v>
      </c>
      <c r="I18" s="1">
        <v>1</v>
      </c>
      <c r="J18" s="1">
        <v>3</v>
      </c>
      <c r="K18" s="1">
        <f t="shared" si="0"/>
        <v>20</v>
      </c>
      <c r="L18" s="2">
        <f t="shared" si="1"/>
        <v>10</v>
      </c>
      <c r="M18" s="2">
        <v>5.3666666666666671</v>
      </c>
      <c r="N18" s="2">
        <f t="shared" si="3"/>
        <v>7.6833333333333336</v>
      </c>
      <c r="O18" s="2">
        <v>9</v>
      </c>
      <c r="P18" s="1">
        <v>9</v>
      </c>
      <c r="Q18" s="1">
        <v>10</v>
      </c>
      <c r="R18" s="2">
        <f t="shared" si="2"/>
        <v>9.3333333333333339</v>
      </c>
      <c r="S18" s="2">
        <f t="shared" si="4"/>
        <v>8.1783333333333328</v>
      </c>
    </row>
    <row r="19" spans="1:19" x14ac:dyDescent="0.25">
      <c r="A19">
        <v>20235059</v>
      </c>
      <c r="B19" t="s">
        <v>67</v>
      </c>
      <c r="C19" t="s">
        <v>68</v>
      </c>
      <c r="D19" t="s">
        <v>69</v>
      </c>
      <c r="E19" t="s">
        <v>70</v>
      </c>
      <c r="F19" s="1">
        <v>0</v>
      </c>
      <c r="G19" s="1">
        <v>9</v>
      </c>
      <c r="H19" s="1">
        <v>1</v>
      </c>
      <c r="I19" s="1">
        <v>0</v>
      </c>
      <c r="J19" s="1">
        <v>0</v>
      </c>
      <c r="K19" s="1">
        <f t="shared" si="0"/>
        <v>10</v>
      </c>
      <c r="L19" s="2">
        <f t="shared" si="1"/>
        <v>5</v>
      </c>
      <c r="M19" s="2">
        <v>10.033333333333333</v>
      </c>
      <c r="N19" s="2">
        <f t="shared" si="3"/>
        <v>7.5166666666666666</v>
      </c>
      <c r="O19" s="2">
        <v>9</v>
      </c>
      <c r="P19" s="1">
        <v>9</v>
      </c>
      <c r="Q19" s="1">
        <v>10</v>
      </c>
      <c r="R19" s="2">
        <f t="shared" si="2"/>
        <v>9.3333333333333339</v>
      </c>
      <c r="S19" s="2">
        <f t="shared" si="4"/>
        <v>8.0616666666666674</v>
      </c>
    </row>
    <row r="20" spans="1:19" x14ac:dyDescent="0.25">
      <c r="A20">
        <v>20225414</v>
      </c>
      <c r="B20" t="s">
        <v>71</v>
      </c>
      <c r="C20" t="s">
        <v>68</v>
      </c>
      <c r="D20" t="s">
        <v>72</v>
      </c>
      <c r="E20" s="6" t="s">
        <v>73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0</v>
      </c>
      <c r="L20" s="2">
        <f t="shared" si="1"/>
        <v>0</v>
      </c>
      <c r="M20" s="2">
        <v>0</v>
      </c>
      <c r="N20" s="2">
        <f t="shared" si="3"/>
        <v>0</v>
      </c>
      <c r="O20" s="2">
        <v>0</v>
      </c>
      <c r="P20" s="1">
        <v>0</v>
      </c>
      <c r="Q20" s="1">
        <v>0</v>
      </c>
      <c r="R20" s="2">
        <f t="shared" si="2"/>
        <v>0</v>
      </c>
      <c r="S20" s="2">
        <f t="shared" si="4"/>
        <v>0</v>
      </c>
    </row>
    <row r="21" spans="1:19" x14ac:dyDescent="0.25">
      <c r="A21">
        <v>20218964</v>
      </c>
      <c r="B21" t="s">
        <v>74</v>
      </c>
      <c r="C21" t="s">
        <v>68</v>
      </c>
      <c r="D21" t="s">
        <v>75</v>
      </c>
      <c r="E21" t="s">
        <v>76</v>
      </c>
      <c r="F21" s="1">
        <v>8</v>
      </c>
      <c r="G21" s="1">
        <v>8.5</v>
      </c>
      <c r="H21" s="1">
        <v>1</v>
      </c>
      <c r="I21" s="1">
        <v>1</v>
      </c>
      <c r="J21" s="1">
        <v>3</v>
      </c>
      <c r="K21" s="1">
        <f t="shared" si="0"/>
        <v>21.5</v>
      </c>
      <c r="L21" s="2">
        <f t="shared" si="1"/>
        <v>10</v>
      </c>
      <c r="M21" s="2">
        <v>9.3666666666666671</v>
      </c>
      <c r="N21" s="2">
        <f t="shared" si="3"/>
        <v>9.6833333333333336</v>
      </c>
      <c r="O21" s="2">
        <v>9</v>
      </c>
      <c r="P21" s="1">
        <v>9</v>
      </c>
      <c r="Q21" s="1">
        <v>10</v>
      </c>
      <c r="R21" s="2">
        <f t="shared" si="2"/>
        <v>9.3333333333333339</v>
      </c>
      <c r="S21" s="2">
        <f t="shared" si="4"/>
        <v>9.5783333333333331</v>
      </c>
    </row>
    <row r="22" spans="1:19" x14ac:dyDescent="0.25">
      <c r="A22">
        <v>20224948</v>
      </c>
      <c r="B22" t="s">
        <v>77</v>
      </c>
      <c r="C22" t="s">
        <v>78</v>
      </c>
      <c r="D22" t="s">
        <v>51</v>
      </c>
      <c r="E22" t="s">
        <v>79</v>
      </c>
      <c r="F22" s="1">
        <v>6</v>
      </c>
      <c r="G22" s="1">
        <v>7.5</v>
      </c>
      <c r="H22" s="1">
        <v>0</v>
      </c>
      <c r="I22" s="1">
        <v>1</v>
      </c>
      <c r="J22" s="1">
        <v>3</v>
      </c>
      <c r="K22" s="1">
        <f t="shared" si="0"/>
        <v>17.5</v>
      </c>
      <c r="L22" s="2">
        <f t="shared" si="1"/>
        <v>8.75</v>
      </c>
      <c r="M22" s="2">
        <v>3.3666666666666663</v>
      </c>
      <c r="N22" s="2">
        <f t="shared" si="3"/>
        <v>6.0583333333333336</v>
      </c>
      <c r="O22" s="2">
        <v>9</v>
      </c>
      <c r="P22" s="1">
        <v>9</v>
      </c>
      <c r="Q22" s="1">
        <v>10</v>
      </c>
      <c r="R22" s="2">
        <f t="shared" si="2"/>
        <v>9.3333333333333339</v>
      </c>
      <c r="S22" s="2">
        <f t="shared" si="4"/>
        <v>7.0408333333333335</v>
      </c>
    </row>
    <row r="23" spans="1:19" x14ac:dyDescent="0.25">
      <c r="A23">
        <v>20231626</v>
      </c>
      <c r="B23" t="s">
        <v>80</v>
      </c>
      <c r="C23" t="s">
        <v>81</v>
      </c>
      <c r="D23" t="s">
        <v>35</v>
      </c>
      <c r="E23" t="s">
        <v>82</v>
      </c>
      <c r="F23" s="1">
        <v>6</v>
      </c>
      <c r="G23" s="1">
        <v>8</v>
      </c>
      <c r="H23" s="1">
        <v>1</v>
      </c>
      <c r="I23" s="1">
        <v>1</v>
      </c>
      <c r="J23" s="1">
        <v>3</v>
      </c>
      <c r="K23" s="1">
        <f t="shared" si="0"/>
        <v>19</v>
      </c>
      <c r="L23" s="2">
        <f t="shared" si="1"/>
        <v>9.5</v>
      </c>
      <c r="M23" s="2">
        <v>8.0333333333333332</v>
      </c>
      <c r="N23" s="2">
        <f t="shared" si="3"/>
        <v>8.7666666666666657</v>
      </c>
      <c r="O23" s="2">
        <v>9</v>
      </c>
      <c r="P23" s="1">
        <v>9</v>
      </c>
      <c r="Q23" s="1">
        <v>10</v>
      </c>
      <c r="R23" s="2">
        <f t="shared" si="2"/>
        <v>9.3333333333333339</v>
      </c>
      <c r="S23" s="2">
        <f t="shared" si="4"/>
        <v>8.9366666666666656</v>
      </c>
    </row>
    <row r="24" spans="1:19" x14ac:dyDescent="0.25">
      <c r="A24">
        <v>830175287</v>
      </c>
      <c r="B24" t="s">
        <v>83</v>
      </c>
      <c r="C24" t="s">
        <v>84</v>
      </c>
      <c r="D24" t="s">
        <v>85</v>
      </c>
      <c r="E24" t="s">
        <v>86</v>
      </c>
      <c r="F24" s="1">
        <v>6</v>
      </c>
      <c r="G24" s="1">
        <v>8</v>
      </c>
      <c r="H24" s="1">
        <v>1</v>
      </c>
      <c r="I24" s="1">
        <v>1</v>
      </c>
      <c r="J24" s="1">
        <v>2</v>
      </c>
      <c r="K24" s="1">
        <f t="shared" si="0"/>
        <v>18</v>
      </c>
      <c r="L24" s="2">
        <f t="shared" si="1"/>
        <v>9</v>
      </c>
      <c r="M24" s="2">
        <v>8.6999999999999993</v>
      </c>
      <c r="N24" s="2">
        <f t="shared" si="3"/>
        <v>8.85</v>
      </c>
      <c r="O24" s="2">
        <v>9</v>
      </c>
      <c r="P24" s="1">
        <v>9</v>
      </c>
      <c r="Q24" s="1">
        <v>10</v>
      </c>
      <c r="R24" s="2">
        <f t="shared" si="2"/>
        <v>9.3333333333333339</v>
      </c>
      <c r="S24" s="2">
        <f t="shared" si="4"/>
        <v>8.9949999999999992</v>
      </c>
    </row>
    <row r="25" spans="1:19" x14ac:dyDescent="0.25">
      <c r="A25">
        <v>20226942</v>
      </c>
      <c r="B25" t="s">
        <v>87</v>
      </c>
      <c r="C25" t="s">
        <v>31</v>
      </c>
      <c r="D25" t="s">
        <v>88</v>
      </c>
      <c r="E25" t="s">
        <v>86</v>
      </c>
      <c r="F25" s="1">
        <v>8</v>
      </c>
      <c r="G25" s="1">
        <v>9</v>
      </c>
      <c r="H25" s="1">
        <v>0</v>
      </c>
      <c r="I25" s="1">
        <v>1</v>
      </c>
      <c r="J25" s="1">
        <v>3</v>
      </c>
      <c r="K25" s="1">
        <f t="shared" si="0"/>
        <v>21</v>
      </c>
      <c r="L25" s="2">
        <f t="shared" si="1"/>
        <v>10</v>
      </c>
      <c r="M25" s="2">
        <v>8.0333333333333332</v>
      </c>
      <c r="N25" s="2">
        <f t="shared" si="3"/>
        <v>9.0166666666666657</v>
      </c>
      <c r="O25" s="2">
        <v>9.1999999999999993</v>
      </c>
      <c r="P25" s="1">
        <v>9.1999999999999993</v>
      </c>
      <c r="Q25" s="1">
        <v>10</v>
      </c>
      <c r="R25" s="2">
        <f t="shared" si="2"/>
        <v>9.4666666666666668</v>
      </c>
      <c r="S25" s="2">
        <f t="shared" si="4"/>
        <v>9.1516666666666655</v>
      </c>
    </row>
    <row r="26" spans="1:19" x14ac:dyDescent="0.25">
      <c r="A26">
        <v>20218389</v>
      </c>
      <c r="B26" t="s">
        <v>89</v>
      </c>
      <c r="C26" t="s">
        <v>31</v>
      </c>
      <c r="D26" t="s">
        <v>46</v>
      </c>
      <c r="E26" t="s">
        <v>90</v>
      </c>
      <c r="F26" s="1">
        <v>8</v>
      </c>
      <c r="G26" s="1">
        <v>9</v>
      </c>
      <c r="H26" s="1">
        <v>1</v>
      </c>
      <c r="I26" s="1">
        <v>1</v>
      </c>
      <c r="J26" s="1">
        <v>3</v>
      </c>
      <c r="K26" s="1">
        <f t="shared" si="0"/>
        <v>22</v>
      </c>
      <c r="L26" s="2">
        <f t="shared" si="1"/>
        <v>10</v>
      </c>
      <c r="M26" s="2">
        <v>7.3666666666666663</v>
      </c>
      <c r="N26" s="2">
        <f t="shared" si="3"/>
        <v>8.6833333333333336</v>
      </c>
      <c r="O26" s="2">
        <v>9</v>
      </c>
      <c r="P26" s="1">
        <v>9</v>
      </c>
      <c r="Q26" s="1">
        <v>10</v>
      </c>
      <c r="R26" s="2">
        <f t="shared" si="2"/>
        <v>9.3333333333333339</v>
      </c>
      <c r="S26" s="2">
        <f t="shared" si="4"/>
        <v>8.8783333333333339</v>
      </c>
    </row>
    <row r="27" spans="1:19" x14ac:dyDescent="0.25">
      <c r="A27">
        <v>20196863</v>
      </c>
      <c r="B27" t="s">
        <v>91</v>
      </c>
      <c r="C27" t="s">
        <v>31</v>
      </c>
      <c r="D27" t="s">
        <v>92</v>
      </c>
      <c r="E27" t="s">
        <v>93</v>
      </c>
      <c r="F27" s="1">
        <v>8</v>
      </c>
      <c r="G27" s="1">
        <v>8</v>
      </c>
      <c r="H27" s="1">
        <v>1</v>
      </c>
      <c r="I27" s="1">
        <v>1</v>
      </c>
      <c r="J27" s="1">
        <v>0</v>
      </c>
      <c r="K27" s="1">
        <f t="shared" si="0"/>
        <v>18</v>
      </c>
      <c r="L27" s="2">
        <f t="shared" si="1"/>
        <v>9</v>
      </c>
      <c r="M27" s="2">
        <v>8.0333333333333332</v>
      </c>
      <c r="N27" s="2">
        <f t="shared" si="3"/>
        <v>8.5166666666666657</v>
      </c>
      <c r="O27" s="2">
        <v>9</v>
      </c>
      <c r="P27" s="1">
        <v>9</v>
      </c>
      <c r="Q27" s="1">
        <v>10</v>
      </c>
      <c r="R27" s="2">
        <f t="shared" si="2"/>
        <v>9.3333333333333339</v>
      </c>
      <c r="S27" s="2">
        <f t="shared" si="4"/>
        <v>8.7616666666666667</v>
      </c>
    </row>
    <row r="28" spans="1:19" x14ac:dyDescent="0.25">
      <c r="A28">
        <v>20203982</v>
      </c>
      <c r="B28" t="s">
        <v>94</v>
      </c>
      <c r="C28" t="s">
        <v>95</v>
      </c>
      <c r="D28" t="s">
        <v>96</v>
      </c>
      <c r="E28" t="s">
        <v>48</v>
      </c>
      <c r="F28" s="1">
        <v>8</v>
      </c>
      <c r="G28" s="1">
        <v>8</v>
      </c>
      <c r="H28" s="1">
        <v>1</v>
      </c>
      <c r="I28" s="1">
        <v>1</v>
      </c>
      <c r="J28" s="1">
        <v>3</v>
      </c>
      <c r="K28" s="1">
        <f t="shared" si="0"/>
        <v>21</v>
      </c>
      <c r="L28" s="2">
        <f t="shared" si="1"/>
        <v>10</v>
      </c>
      <c r="M28" s="2">
        <v>6.7</v>
      </c>
      <c r="N28" s="2">
        <f t="shared" si="3"/>
        <v>8.35</v>
      </c>
      <c r="O28" s="2">
        <v>9</v>
      </c>
      <c r="P28" s="1">
        <v>9</v>
      </c>
      <c r="Q28" s="1">
        <v>10</v>
      </c>
      <c r="R28" s="2">
        <f t="shared" si="2"/>
        <v>9.3333333333333339</v>
      </c>
      <c r="S28" s="2">
        <f t="shared" si="4"/>
        <v>8.6449999999999996</v>
      </c>
    </row>
    <row r="29" spans="1:19" x14ac:dyDescent="0.25">
      <c r="A29">
        <v>20220993</v>
      </c>
      <c r="B29" t="s">
        <v>97</v>
      </c>
      <c r="C29" t="s">
        <v>98</v>
      </c>
      <c r="D29" t="s">
        <v>99</v>
      </c>
      <c r="E29" t="s">
        <v>100</v>
      </c>
      <c r="F29" s="1">
        <v>8</v>
      </c>
      <c r="G29" s="1">
        <v>8.4</v>
      </c>
      <c r="H29" s="1">
        <v>0</v>
      </c>
      <c r="I29" s="1">
        <v>1</v>
      </c>
      <c r="J29" s="1">
        <v>3</v>
      </c>
      <c r="K29" s="1">
        <f t="shared" si="0"/>
        <v>20.399999999999999</v>
      </c>
      <c r="L29" s="2">
        <f t="shared" si="1"/>
        <v>10</v>
      </c>
      <c r="M29" s="2">
        <v>9.3666666666666671</v>
      </c>
      <c r="N29" s="2">
        <f t="shared" si="3"/>
        <v>9.6833333333333336</v>
      </c>
      <c r="O29" s="2">
        <v>9</v>
      </c>
      <c r="P29" s="1">
        <v>9</v>
      </c>
      <c r="Q29" s="1">
        <v>10</v>
      </c>
      <c r="R29" s="2">
        <f t="shared" si="2"/>
        <v>9.3333333333333339</v>
      </c>
      <c r="S29" s="2">
        <f t="shared" si="4"/>
        <v>9.5783333333333331</v>
      </c>
    </row>
    <row r="30" spans="1:19" x14ac:dyDescent="0.25">
      <c r="A30">
        <v>20226710</v>
      </c>
      <c r="B30" t="s">
        <v>101</v>
      </c>
      <c r="C30" t="s">
        <v>102</v>
      </c>
      <c r="D30" t="s">
        <v>103</v>
      </c>
      <c r="E30" t="s">
        <v>104</v>
      </c>
      <c r="F30" s="1">
        <v>8</v>
      </c>
      <c r="G30" s="1">
        <v>8</v>
      </c>
      <c r="H30" s="1">
        <v>1</v>
      </c>
      <c r="I30" s="1">
        <v>0</v>
      </c>
      <c r="J30" s="1">
        <v>0</v>
      </c>
      <c r="K30" s="1">
        <f t="shared" si="0"/>
        <v>17</v>
      </c>
      <c r="L30" s="2">
        <f t="shared" si="1"/>
        <v>8.5</v>
      </c>
      <c r="M30" s="2">
        <v>9.3666666666666671</v>
      </c>
      <c r="N30" s="2">
        <f t="shared" si="3"/>
        <v>8.9333333333333336</v>
      </c>
      <c r="O30" s="2">
        <v>9</v>
      </c>
      <c r="P30" s="1">
        <v>0</v>
      </c>
      <c r="Q30" s="1">
        <v>10</v>
      </c>
      <c r="R30" s="2">
        <f t="shared" si="2"/>
        <v>6.333333333333333</v>
      </c>
      <c r="S30" s="2">
        <f t="shared" si="4"/>
        <v>8.1533333333333324</v>
      </c>
    </row>
    <row r="31" spans="1:19" x14ac:dyDescent="0.25">
      <c r="A31">
        <v>20228431</v>
      </c>
      <c r="B31" t="s">
        <v>105</v>
      </c>
      <c r="C31" t="s">
        <v>106</v>
      </c>
      <c r="D31" t="s">
        <v>107</v>
      </c>
      <c r="E31" t="s">
        <v>108</v>
      </c>
      <c r="F31" s="1">
        <v>7</v>
      </c>
      <c r="G31" s="1">
        <v>9</v>
      </c>
      <c r="H31" s="1">
        <v>1</v>
      </c>
      <c r="I31" s="1">
        <v>1</v>
      </c>
      <c r="J31" s="1">
        <v>2</v>
      </c>
      <c r="K31" s="1">
        <f t="shared" si="0"/>
        <v>20</v>
      </c>
      <c r="L31" s="2">
        <f t="shared" si="1"/>
        <v>10</v>
      </c>
      <c r="M31" s="2">
        <v>6</v>
      </c>
      <c r="N31" s="2">
        <f t="shared" si="3"/>
        <v>8</v>
      </c>
      <c r="O31" s="2">
        <v>9</v>
      </c>
      <c r="P31" s="1">
        <v>9</v>
      </c>
      <c r="Q31" s="1">
        <v>10</v>
      </c>
      <c r="R31" s="2">
        <f t="shared" si="2"/>
        <v>9.3333333333333339</v>
      </c>
      <c r="S31" s="2">
        <f t="shared" si="4"/>
        <v>8.4</v>
      </c>
    </row>
    <row r="32" spans="1:19" x14ac:dyDescent="0.25">
      <c r="A32">
        <v>20205043</v>
      </c>
      <c r="B32" t="s">
        <v>109</v>
      </c>
      <c r="C32" t="s">
        <v>110</v>
      </c>
      <c r="D32" t="s">
        <v>107</v>
      </c>
      <c r="E32" t="s">
        <v>111</v>
      </c>
      <c r="F32" s="1">
        <v>8</v>
      </c>
      <c r="G32" s="1">
        <v>9</v>
      </c>
      <c r="H32" s="1">
        <v>1</v>
      </c>
      <c r="I32" s="1">
        <v>1</v>
      </c>
      <c r="J32" s="1">
        <v>3</v>
      </c>
      <c r="K32" s="1">
        <f t="shared" si="0"/>
        <v>22</v>
      </c>
      <c r="L32" s="2">
        <f t="shared" si="1"/>
        <v>10</v>
      </c>
      <c r="M32" s="2">
        <v>6.7</v>
      </c>
      <c r="N32" s="2">
        <f t="shared" si="3"/>
        <v>8.35</v>
      </c>
      <c r="O32" s="2">
        <v>9</v>
      </c>
      <c r="P32" s="1">
        <v>9</v>
      </c>
      <c r="Q32" s="1">
        <v>10</v>
      </c>
      <c r="R32" s="2">
        <f t="shared" si="2"/>
        <v>9.3333333333333339</v>
      </c>
      <c r="S32" s="2">
        <f t="shared" si="4"/>
        <v>8.6449999999999996</v>
      </c>
    </row>
    <row r="33" spans="1:19" x14ac:dyDescent="0.25">
      <c r="A33">
        <v>20223975</v>
      </c>
      <c r="B33" t="s">
        <v>112</v>
      </c>
      <c r="C33" t="s">
        <v>113</v>
      </c>
      <c r="D33" t="s">
        <v>68</v>
      </c>
      <c r="E33" t="s">
        <v>114</v>
      </c>
      <c r="F33" s="1">
        <v>8</v>
      </c>
      <c r="G33" s="1">
        <v>7</v>
      </c>
      <c r="H33" s="1">
        <v>0</v>
      </c>
      <c r="I33" s="1">
        <v>1</v>
      </c>
      <c r="J33" s="1">
        <v>3</v>
      </c>
      <c r="K33" s="1">
        <f t="shared" si="0"/>
        <v>19</v>
      </c>
      <c r="L33" s="2">
        <f t="shared" si="1"/>
        <v>9.5</v>
      </c>
      <c r="M33" s="2">
        <v>6.0333333333333332</v>
      </c>
      <c r="N33" s="2">
        <f t="shared" si="3"/>
        <v>7.7666666666666666</v>
      </c>
      <c r="O33" s="2">
        <v>9</v>
      </c>
      <c r="P33" s="1">
        <v>9</v>
      </c>
      <c r="Q33" s="1">
        <v>10</v>
      </c>
      <c r="R33" s="2">
        <f t="shared" si="2"/>
        <v>9.3333333333333339</v>
      </c>
      <c r="S33" s="2">
        <f t="shared" si="4"/>
        <v>8.2366666666666664</v>
      </c>
    </row>
    <row r="34" spans="1:19" x14ac:dyDescent="0.25">
      <c r="A34">
        <v>20229017</v>
      </c>
      <c r="B34" t="s">
        <v>115</v>
      </c>
      <c r="C34" t="s">
        <v>35</v>
      </c>
      <c r="D34" t="s">
        <v>116</v>
      </c>
      <c r="E34" t="s">
        <v>117</v>
      </c>
      <c r="F34" s="1">
        <v>8</v>
      </c>
      <c r="G34" s="1">
        <v>9</v>
      </c>
      <c r="H34" s="1">
        <v>1</v>
      </c>
      <c r="I34" s="1">
        <v>1</v>
      </c>
      <c r="J34" s="1">
        <v>3</v>
      </c>
      <c r="K34" s="1">
        <f t="shared" si="0"/>
        <v>22</v>
      </c>
      <c r="L34" s="2">
        <f t="shared" si="1"/>
        <v>10</v>
      </c>
      <c r="M34" s="2">
        <v>6.0333333333333332</v>
      </c>
      <c r="N34" s="2">
        <f t="shared" si="3"/>
        <v>8.0166666666666657</v>
      </c>
      <c r="O34" s="2">
        <v>9</v>
      </c>
      <c r="P34" s="1">
        <v>9</v>
      </c>
      <c r="Q34" s="1">
        <v>10</v>
      </c>
      <c r="R34" s="2">
        <f t="shared" si="2"/>
        <v>9.3333333333333339</v>
      </c>
      <c r="S34" s="2">
        <f t="shared" si="4"/>
        <v>8.4116666666666653</v>
      </c>
    </row>
    <row r="35" spans="1:19" x14ac:dyDescent="0.25">
      <c r="A35">
        <v>20228845</v>
      </c>
      <c r="B35" t="s">
        <v>118</v>
      </c>
      <c r="C35" t="s">
        <v>119</v>
      </c>
      <c r="D35" t="s">
        <v>98</v>
      </c>
      <c r="E35" t="s">
        <v>120</v>
      </c>
      <c r="F35" s="1">
        <v>8</v>
      </c>
      <c r="G35" s="1">
        <v>6</v>
      </c>
      <c r="H35" s="1">
        <v>0</v>
      </c>
      <c r="I35" s="1">
        <v>0</v>
      </c>
      <c r="J35" s="1">
        <v>3</v>
      </c>
      <c r="K35" s="1">
        <f t="shared" si="0"/>
        <v>17</v>
      </c>
      <c r="L35" s="2">
        <f t="shared" si="1"/>
        <v>8.5</v>
      </c>
      <c r="M35" s="2">
        <v>6.7</v>
      </c>
      <c r="N35" s="2">
        <f t="shared" si="3"/>
        <v>7.6</v>
      </c>
      <c r="O35" s="2">
        <v>9</v>
      </c>
      <c r="P35" s="1">
        <v>9</v>
      </c>
      <c r="Q35" s="1">
        <v>10</v>
      </c>
      <c r="R35" s="2">
        <f t="shared" si="2"/>
        <v>9.3333333333333339</v>
      </c>
      <c r="S35" s="2">
        <f t="shared" si="4"/>
        <v>8.1199999999999992</v>
      </c>
    </row>
    <row r="36" spans="1:19" x14ac:dyDescent="0.25">
      <c r="A36">
        <v>20228142</v>
      </c>
      <c r="B36" t="s">
        <v>121</v>
      </c>
      <c r="C36" t="s">
        <v>122</v>
      </c>
      <c r="D36" t="s">
        <v>119</v>
      </c>
      <c r="E36" t="s">
        <v>123</v>
      </c>
      <c r="F36" s="1">
        <v>8</v>
      </c>
      <c r="G36" s="1">
        <v>7</v>
      </c>
      <c r="H36" s="1">
        <v>1</v>
      </c>
      <c r="I36" s="1">
        <v>1</v>
      </c>
      <c r="J36" s="1">
        <v>3</v>
      </c>
      <c r="K36" s="1">
        <f t="shared" si="0"/>
        <v>20</v>
      </c>
      <c r="L36" s="2">
        <f t="shared" si="1"/>
        <v>10</v>
      </c>
      <c r="M36" s="2">
        <v>6.7</v>
      </c>
      <c r="N36" s="2">
        <f t="shared" si="3"/>
        <v>8.35</v>
      </c>
      <c r="O36" s="2">
        <v>9</v>
      </c>
      <c r="P36" s="1">
        <v>9</v>
      </c>
      <c r="Q36" s="1">
        <v>9</v>
      </c>
      <c r="R36" s="2">
        <f t="shared" si="2"/>
        <v>9</v>
      </c>
      <c r="S36" s="2">
        <f t="shared" si="4"/>
        <v>8.5449999999999999</v>
      </c>
    </row>
    <row r="37" spans="1:19" x14ac:dyDescent="0.25">
      <c r="A37">
        <v>20222083</v>
      </c>
      <c r="B37" t="s">
        <v>124</v>
      </c>
      <c r="C37" t="s">
        <v>125</v>
      </c>
      <c r="D37" t="s">
        <v>126</v>
      </c>
      <c r="E37" t="s">
        <v>127</v>
      </c>
      <c r="F37" s="1">
        <v>8</v>
      </c>
      <c r="G37" s="1">
        <v>9</v>
      </c>
      <c r="H37" s="1">
        <v>1</v>
      </c>
      <c r="I37" s="1">
        <v>0</v>
      </c>
      <c r="J37" s="1">
        <v>3</v>
      </c>
      <c r="K37" s="1">
        <f t="shared" si="0"/>
        <v>21</v>
      </c>
      <c r="L37" s="2">
        <f t="shared" si="1"/>
        <v>10</v>
      </c>
      <c r="M37" s="2">
        <v>10.033333333333333</v>
      </c>
      <c r="N37" s="2">
        <f t="shared" si="3"/>
        <v>10.016666666666666</v>
      </c>
      <c r="O37" s="2">
        <v>9</v>
      </c>
      <c r="P37" s="1">
        <v>9</v>
      </c>
      <c r="Q37" s="1">
        <v>10</v>
      </c>
      <c r="R37" s="2">
        <f t="shared" si="2"/>
        <v>9.3333333333333339</v>
      </c>
      <c r="S37" s="2">
        <f t="shared" si="4"/>
        <v>9.8116666666666656</v>
      </c>
    </row>
    <row r="38" spans="1:19" x14ac:dyDescent="0.25">
      <c r="A38">
        <v>340429212</v>
      </c>
      <c r="B38" t="s">
        <v>128</v>
      </c>
      <c r="C38" t="s">
        <v>129</v>
      </c>
      <c r="D38" t="s">
        <v>68</v>
      </c>
      <c r="E38" t="s">
        <v>130</v>
      </c>
      <c r="F38" s="1">
        <v>8</v>
      </c>
      <c r="G38" s="1">
        <v>8</v>
      </c>
      <c r="H38" s="1">
        <v>0</v>
      </c>
      <c r="I38" s="1">
        <v>1</v>
      </c>
      <c r="J38" s="1">
        <v>3</v>
      </c>
      <c r="K38" s="1">
        <f t="shared" si="0"/>
        <v>20</v>
      </c>
      <c r="L38" s="2">
        <f t="shared" si="1"/>
        <v>10</v>
      </c>
      <c r="M38" s="2">
        <v>9.3666666666666671</v>
      </c>
      <c r="N38" s="2">
        <f t="shared" si="3"/>
        <v>9.6833333333333336</v>
      </c>
      <c r="O38" s="2">
        <v>9</v>
      </c>
      <c r="P38" s="1">
        <v>0</v>
      </c>
      <c r="Q38" s="1">
        <v>10</v>
      </c>
      <c r="R38" s="2">
        <f t="shared" si="2"/>
        <v>6.333333333333333</v>
      </c>
      <c r="S38" s="2">
        <f t="shared" si="4"/>
        <v>8.6783333333333328</v>
      </c>
    </row>
    <row r="39" spans="1:19" x14ac:dyDescent="0.25">
      <c r="A39">
        <v>20225439</v>
      </c>
      <c r="B39" t="s">
        <v>131</v>
      </c>
      <c r="C39" t="s">
        <v>129</v>
      </c>
      <c r="D39" t="s">
        <v>72</v>
      </c>
      <c r="E39" t="s">
        <v>132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f t="shared" si="0"/>
        <v>1</v>
      </c>
      <c r="L39" s="2">
        <f t="shared" si="1"/>
        <v>0.5</v>
      </c>
      <c r="M39" s="2">
        <v>7.3666666666666663</v>
      </c>
      <c r="N39" s="2">
        <f t="shared" si="3"/>
        <v>3.9333333333333331</v>
      </c>
      <c r="O39" s="2">
        <v>9</v>
      </c>
      <c r="P39" s="1">
        <v>0</v>
      </c>
      <c r="Q39" s="1">
        <v>0</v>
      </c>
      <c r="R39" s="2">
        <f t="shared" si="2"/>
        <v>3</v>
      </c>
      <c r="S39" s="2">
        <f t="shared" si="4"/>
        <v>3.6533333333333329</v>
      </c>
    </row>
    <row r="40" spans="1:19" x14ac:dyDescent="0.25">
      <c r="A40">
        <v>20216188</v>
      </c>
      <c r="B40" t="s">
        <v>133</v>
      </c>
      <c r="C40" t="s">
        <v>134</v>
      </c>
      <c r="D40" t="s">
        <v>135</v>
      </c>
      <c r="E40" t="s">
        <v>136</v>
      </c>
      <c r="F40" s="1">
        <v>8</v>
      </c>
      <c r="G40" s="1">
        <v>7</v>
      </c>
      <c r="H40" s="1">
        <v>1</v>
      </c>
      <c r="I40" s="1">
        <v>1</v>
      </c>
      <c r="J40" s="1">
        <v>3</v>
      </c>
      <c r="K40" s="1">
        <f t="shared" si="0"/>
        <v>20</v>
      </c>
      <c r="L40" s="2">
        <f t="shared" si="1"/>
        <v>10</v>
      </c>
      <c r="M40" s="2">
        <v>10.033333333333333</v>
      </c>
      <c r="N40" s="2">
        <f t="shared" si="3"/>
        <v>10.016666666666666</v>
      </c>
      <c r="O40" s="2">
        <v>9</v>
      </c>
      <c r="P40" s="1">
        <v>9</v>
      </c>
      <c r="Q40" s="1">
        <v>10</v>
      </c>
      <c r="R40" s="2">
        <f t="shared" si="2"/>
        <v>9.3333333333333339</v>
      </c>
      <c r="S40" s="2">
        <f t="shared" si="4"/>
        <v>9.8116666666666656</v>
      </c>
    </row>
    <row r="41" spans="1:19" x14ac:dyDescent="0.25">
      <c r="A41">
        <v>20228319</v>
      </c>
      <c r="B41" t="s">
        <v>137</v>
      </c>
      <c r="C41" t="s">
        <v>138</v>
      </c>
      <c r="D41" t="s">
        <v>68</v>
      </c>
      <c r="E41" t="s">
        <v>139</v>
      </c>
      <c r="F41" s="1">
        <v>6</v>
      </c>
      <c r="G41" s="1">
        <v>6</v>
      </c>
      <c r="H41" s="1">
        <v>1</v>
      </c>
      <c r="I41" s="1">
        <v>0</v>
      </c>
      <c r="J41" s="1">
        <v>0</v>
      </c>
      <c r="K41" s="1">
        <f t="shared" si="0"/>
        <v>13</v>
      </c>
      <c r="L41" s="2">
        <f t="shared" si="1"/>
        <v>6.5</v>
      </c>
      <c r="M41" s="2">
        <v>7.3666666666666663</v>
      </c>
      <c r="N41" s="2">
        <f t="shared" si="3"/>
        <v>6.9333333333333336</v>
      </c>
      <c r="O41" s="2">
        <v>9</v>
      </c>
      <c r="P41" s="1">
        <v>0</v>
      </c>
      <c r="Q41" s="1">
        <v>10</v>
      </c>
      <c r="R41" s="2">
        <f t="shared" si="2"/>
        <v>6.333333333333333</v>
      </c>
      <c r="S41" s="2">
        <f t="shared" si="4"/>
        <v>6.7533333333333339</v>
      </c>
    </row>
    <row r="42" spans="1:19" x14ac:dyDescent="0.25">
      <c r="A42">
        <v>20227614</v>
      </c>
      <c r="B42" t="s">
        <v>140</v>
      </c>
      <c r="C42" t="s">
        <v>107</v>
      </c>
      <c r="D42" t="s">
        <v>31</v>
      </c>
      <c r="E42" t="s">
        <v>141</v>
      </c>
      <c r="F42" s="1">
        <v>8</v>
      </c>
      <c r="G42" s="1">
        <v>8</v>
      </c>
      <c r="H42" s="1">
        <v>0</v>
      </c>
      <c r="I42" s="1">
        <v>1</v>
      </c>
      <c r="J42" s="1">
        <v>3</v>
      </c>
      <c r="K42" s="1">
        <f t="shared" si="0"/>
        <v>20</v>
      </c>
      <c r="L42" s="2">
        <f t="shared" si="1"/>
        <v>10</v>
      </c>
      <c r="M42" s="2">
        <v>10.033333333333333</v>
      </c>
      <c r="N42" s="2">
        <f t="shared" si="3"/>
        <v>10.016666666666666</v>
      </c>
      <c r="O42" s="2">
        <v>9</v>
      </c>
      <c r="P42" s="1">
        <v>9</v>
      </c>
      <c r="Q42" s="1">
        <v>10</v>
      </c>
      <c r="R42" s="2">
        <f t="shared" si="2"/>
        <v>9.3333333333333339</v>
      </c>
      <c r="S42" s="2">
        <f t="shared" si="4"/>
        <v>9.8116666666666656</v>
      </c>
    </row>
    <row r="43" spans="1:19" x14ac:dyDescent="0.25">
      <c r="A43">
        <v>20228109</v>
      </c>
      <c r="B43" t="s">
        <v>142</v>
      </c>
      <c r="C43" t="s">
        <v>107</v>
      </c>
      <c r="D43" t="s">
        <v>143</v>
      </c>
      <c r="E43" t="s">
        <v>144</v>
      </c>
      <c r="F43" s="1">
        <v>8</v>
      </c>
      <c r="G43" s="1">
        <v>8.8000000000000007</v>
      </c>
      <c r="H43" s="1">
        <v>0</v>
      </c>
      <c r="I43" s="1">
        <v>0</v>
      </c>
      <c r="J43" s="1">
        <v>0</v>
      </c>
      <c r="K43" s="1">
        <f t="shared" si="0"/>
        <v>16.8</v>
      </c>
      <c r="L43" s="2">
        <f t="shared" si="1"/>
        <v>8.4</v>
      </c>
      <c r="M43" s="2">
        <v>9.3666666666666671</v>
      </c>
      <c r="N43" s="2">
        <f t="shared" si="3"/>
        <v>8.8833333333333329</v>
      </c>
      <c r="O43" s="2">
        <v>9</v>
      </c>
      <c r="P43" s="1">
        <v>9</v>
      </c>
      <c r="Q43" s="1">
        <v>10</v>
      </c>
      <c r="R43" s="2">
        <f t="shared" si="2"/>
        <v>9.3333333333333339</v>
      </c>
      <c r="S43" s="2">
        <f t="shared" si="4"/>
        <v>9.0183333333333326</v>
      </c>
    </row>
    <row r="44" spans="1:19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5</v>
      </c>
      <c r="G44" s="1">
        <v>5</v>
      </c>
      <c r="H44" s="1">
        <v>0</v>
      </c>
      <c r="I44" s="1">
        <v>1</v>
      </c>
      <c r="J44" s="1">
        <v>3</v>
      </c>
      <c r="K44" s="1">
        <f t="shared" si="0"/>
        <v>14</v>
      </c>
      <c r="L44" s="2">
        <f t="shared" si="1"/>
        <v>7</v>
      </c>
      <c r="M44" s="2">
        <v>4</v>
      </c>
      <c r="N44" s="2">
        <f t="shared" si="3"/>
        <v>5.5</v>
      </c>
      <c r="O44" s="2">
        <v>0</v>
      </c>
      <c r="P44" s="1">
        <v>0</v>
      </c>
      <c r="Q44" s="1">
        <v>0</v>
      </c>
      <c r="R44" s="2">
        <f t="shared" si="2"/>
        <v>0</v>
      </c>
      <c r="S44" s="2">
        <f t="shared" si="4"/>
        <v>3.8499999999999996</v>
      </c>
    </row>
    <row r="45" spans="1:19" x14ac:dyDescent="0.25">
      <c r="A45">
        <v>20232376</v>
      </c>
      <c r="B45" t="s">
        <v>148</v>
      </c>
      <c r="C45" t="s">
        <v>149</v>
      </c>
      <c r="D45" t="s">
        <v>150</v>
      </c>
      <c r="E45" t="s">
        <v>151</v>
      </c>
      <c r="F45" s="1">
        <v>8</v>
      </c>
      <c r="G45" s="1">
        <v>8.75</v>
      </c>
      <c r="H45" s="1">
        <v>1</v>
      </c>
      <c r="I45" s="1">
        <v>0</v>
      </c>
      <c r="J45" s="1">
        <v>3</v>
      </c>
      <c r="K45" s="1">
        <f t="shared" si="0"/>
        <v>20.75</v>
      </c>
      <c r="L45" s="2">
        <f t="shared" si="1"/>
        <v>10</v>
      </c>
      <c r="M45" s="2">
        <v>10.033333333333333</v>
      </c>
      <c r="N45" s="2">
        <f t="shared" si="3"/>
        <v>10.016666666666666</v>
      </c>
      <c r="O45" s="2">
        <v>9</v>
      </c>
      <c r="P45" s="1">
        <v>9</v>
      </c>
      <c r="Q45" s="1">
        <v>10</v>
      </c>
      <c r="R45" s="2">
        <f t="shared" si="2"/>
        <v>9.3333333333333339</v>
      </c>
      <c r="S45" s="2">
        <f t="shared" si="4"/>
        <v>9.8116666666666656</v>
      </c>
    </row>
    <row r="46" spans="1:19" x14ac:dyDescent="0.25">
      <c r="A46">
        <v>20222131</v>
      </c>
      <c r="B46" t="s">
        <v>152</v>
      </c>
      <c r="C46" t="s">
        <v>153</v>
      </c>
      <c r="D46" t="s">
        <v>107</v>
      </c>
      <c r="E46" t="s">
        <v>154</v>
      </c>
      <c r="F46" s="1">
        <v>8</v>
      </c>
      <c r="G46" s="1">
        <v>9</v>
      </c>
      <c r="H46" s="1">
        <v>1</v>
      </c>
      <c r="I46" s="1">
        <v>1</v>
      </c>
      <c r="J46" s="1">
        <v>3</v>
      </c>
      <c r="K46" s="1">
        <f t="shared" si="0"/>
        <v>22</v>
      </c>
      <c r="L46" s="2">
        <f t="shared" si="1"/>
        <v>10</v>
      </c>
      <c r="M46" s="2">
        <v>8.6999999999999993</v>
      </c>
      <c r="N46" s="2">
        <f t="shared" si="3"/>
        <v>9.35</v>
      </c>
      <c r="O46" s="2">
        <v>9</v>
      </c>
      <c r="P46" s="1">
        <v>9</v>
      </c>
      <c r="Q46" s="1">
        <v>10</v>
      </c>
      <c r="R46" s="2">
        <f t="shared" si="2"/>
        <v>9.3333333333333339</v>
      </c>
      <c r="S46" s="2">
        <f t="shared" si="4"/>
        <v>9.3449999999999989</v>
      </c>
    </row>
    <row r="47" spans="1:19" x14ac:dyDescent="0.25">
      <c r="A47">
        <v>20212856</v>
      </c>
      <c r="B47" t="s">
        <v>155</v>
      </c>
      <c r="C47" t="s">
        <v>156</v>
      </c>
      <c r="D47" t="s">
        <v>157</v>
      </c>
      <c r="E47" t="s">
        <v>158</v>
      </c>
      <c r="F47" s="1">
        <v>0</v>
      </c>
      <c r="G47" s="1">
        <v>8</v>
      </c>
      <c r="H47" s="1">
        <v>1</v>
      </c>
      <c r="I47" s="1">
        <v>0</v>
      </c>
      <c r="J47" s="1">
        <v>0</v>
      </c>
      <c r="K47" s="1">
        <f t="shared" si="0"/>
        <v>9</v>
      </c>
      <c r="L47" s="2">
        <f t="shared" si="1"/>
        <v>4.5</v>
      </c>
      <c r="M47" s="2">
        <v>7.3666666666666663</v>
      </c>
      <c r="N47" s="2">
        <f t="shared" si="3"/>
        <v>5.9333333333333336</v>
      </c>
      <c r="O47" s="2">
        <v>9</v>
      </c>
      <c r="P47" s="1">
        <v>0</v>
      </c>
      <c r="Q47" s="1">
        <v>10</v>
      </c>
      <c r="R47" s="2">
        <f t="shared" si="2"/>
        <v>6.333333333333333</v>
      </c>
      <c r="S47" s="2">
        <f t="shared" si="4"/>
        <v>6.0533333333333328</v>
      </c>
    </row>
  </sheetData>
  <sortState xmlns:xlrd2="http://schemas.microsoft.com/office/spreadsheetml/2017/richdata2" ref="A3:R47">
    <sortCondition ref="B3:B47"/>
  </sortState>
  <conditionalFormatting sqref="F3:G47">
    <cfRule type="cellIs" dxfId="6" priority="3" operator="lessThan">
      <formula>6</formula>
    </cfRule>
  </conditionalFormatting>
  <conditionalFormatting sqref="L3:N47">
    <cfRule type="cellIs" dxfId="5" priority="4" operator="lessThan">
      <formula>6</formula>
    </cfRule>
  </conditionalFormatting>
  <conditionalFormatting sqref="R3:S47">
    <cfRule type="cellIs" dxfId="4" priority="1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4104-9C74-4C2C-8F00-E41D4CB315CC}">
  <dimension ref="A1:Y46"/>
  <sheetViews>
    <sheetView topLeftCell="C19" zoomScale="120" zoomScaleNormal="120" workbookViewId="0">
      <selection activeCell="V30" sqref="V30"/>
    </sheetView>
  </sheetViews>
  <sheetFormatPr baseColWidth="10" defaultRowHeight="15" x14ac:dyDescent="0.25"/>
  <cols>
    <col min="5" max="5" width="20.140625" bestFit="1" customWidth="1"/>
    <col min="6" max="6" width="11.42578125" style="1"/>
    <col min="7" max="15" width="3.140625" style="1" bestFit="1" customWidth="1"/>
    <col min="16" max="21" width="4.140625" style="1" bestFit="1" customWidth="1"/>
    <col min="22" max="23" width="11.42578125" style="1"/>
    <col min="25" max="25" width="13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189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185</v>
      </c>
      <c r="Q1" s="1" t="s">
        <v>192</v>
      </c>
      <c r="R1" s="1" t="s">
        <v>193</v>
      </c>
      <c r="S1" s="1" t="s">
        <v>194</v>
      </c>
      <c r="T1" s="1" t="s">
        <v>195</v>
      </c>
      <c r="U1" s="1" t="s">
        <v>196</v>
      </c>
      <c r="V1" s="1" t="s">
        <v>166</v>
      </c>
      <c r="W1" s="1" t="s">
        <v>190</v>
      </c>
      <c r="Y1" s="1" t="s">
        <v>198</v>
      </c>
    </row>
    <row r="2" spans="1:25" x14ac:dyDescent="0.25">
      <c r="A2">
        <v>20201915</v>
      </c>
      <c r="B2" t="s">
        <v>5</v>
      </c>
      <c r="C2" t="s">
        <v>6</v>
      </c>
      <c r="D2" t="s">
        <v>7</v>
      </c>
      <c r="E2" t="s">
        <v>8</v>
      </c>
      <c r="F2" s="1" t="s">
        <v>197</v>
      </c>
      <c r="G2" s="1">
        <v>0</v>
      </c>
      <c r="H2" s="1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2">
        <f>(SUM(G2:U2)/15)*10</f>
        <v>4.666666666666667</v>
      </c>
      <c r="W2" s="2">
        <f>V2+0.7</f>
        <v>5.3666666666666671</v>
      </c>
      <c r="Y2" s="2">
        <f>MAX(V2:V46)</f>
        <v>9.3333333333333339</v>
      </c>
    </row>
    <row r="3" spans="1:25" x14ac:dyDescent="0.25">
      <c r="A3">
        <v>20228925</v>
      </c>
      <c r="B3" t="s">
        <v>9</v>
      </c>
      <c r="C3" t="s">
        <v>10</v>
      </c>
      <c r="D3" t="s">
        <v>11</v>
      </c>
      <c r="E3" t="s">
        <v>12</v>
      </c>
      <c r="F3" s="1" t="s">
        <v>197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2">
        <f t="shared" ref="V3:V46" si="0">(SUM(G3:U3)/15)*10</f>
        <v>7.333333333333333</v>
      </c>
      <c r="W3" s="2">
        <f t="shared" ref="W3:W46" si="1">V3+0.7</f>
        <v>8.0333333333333332</v>
      </c>
    </row>
    <row r="4" spans="1:25" x14ac:dyDescent="0.25">
      <c r="A4">
        <v>20230763</v>
      </c>
      <c r="B4" t="s">
        <v>13</v>
      </c>
      <c r="C4" t="s">
        <v>14</v>
      </c>
      <c r="D4" t="s">
        <v>15</v>
      </c>
      <c r="E4" t="s">
        <v>16</v>
      </c>
      <c r="F4" s="1" t="s">
        <v>191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2">
        <f t="shared" si="0"/>
        <v>6.6666666666666661</v>
      </c>
      <c r="W4" s="2">
        <f t="shared" si="1"/>
        <v>7.3666666666666663</v>
      </c>
      <c r="Y4" t="s">
        <v>199</v>
      </c>
    </row>
    <row r="5" spans="1:25" x14ac:dyDescent="0.25">
      <c r="A5">
        <v>20225729</v>
      </c>
      <c r="B5" t="s">
        <v>17</v>
      </c>
      <c r="C5" t="s">
        <v>18</v>
      </c>
      <c r="D5" t="s">
        <v>19</v>
      </c>
      <c r="E5" t="s">
        <v>20</v>
      </c>
      <c r="F5" s="1" t="s">
        <v>197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2">
        <f t="shared" si="0"/>
        <v>9.3333333333333339</v>
      </c>
      <c r="W5" s="2">
        <f t="shared" si="1"/>
        <v>10.033333333333333</v>
      </c>
      <c r="Y5" s="1">
        <f>COUNTIF(V2:V46,"&lt;6.0")</f>
        <v>12</v>
      </c>
    </row>
    <row r="6" spans="1:25" x14ac:dyDescent="0.25">
      <c r="A6">
        <v>20228019</v>
      </c>
      <c r="B6" t="s">
        <v>21</v>
      </c>
      <c r="C6" t="s">
        <v>22</v>
      </c>
      <c r="D6" t="s">
        <v>23</v>
      </c>
      <c r="E6" t="s">
        <v>24</v>
      </c>
      <c r="F6" s="1" t="s">
        <v>197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2">
        <f t="shared" si="0"/>
        <v>9.3333333333333339</v>
      </c>
      <c r="W6" s="2">
        <f t="shared" si="1"/>
        <v>10.033333333333333</v>
      </c>
    </row>
    <row r="7" spans="1:25" x14ac:dyDescent="0.25">
      <c r="A7">
        <v>20227095</v>
      </c>
      <c r="B7" t="s">
        <v>25</v>
      </c>
      <c r="C7" t="s">
        <v>26</v>
      </c>
      <c r="D7" t="s">
        <v>27</v>
      </c>
      <c r="E7" t="s">
        <v>28</v>
      </c>
      <c r="F7" s="1" t="s">
        <v>191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2">
        <f t="shared" si="0"/>
        <v>8.6666666666666679</v>
      </c>
      <c r="W7" s="2">
        <f t="shared" si="1"/>
        <v>9.3666666666666671</v>
      </c>
      <c r="Y7" s="1" t="s">
        <v>190</v>
      </c>
    </row>
    <row r="8" spans="1:25" x14ac:dyDescent="0.25">
      <c r="A8">
        <v>20195559</v>
      </c>
      <c r="B8" t="s">
        <v>29</v>
      </c>
      <c r="C8" t="s">
        <v>30</v>
      </c>
      <c r="D8" t="s">
        <v>31</v>
      </c>
      <c r="E8" t="s">
        <v>32</v>
      </c>
      <c r="F8" s="1" t="s">
        <v>191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2">
        <f t="shared" si="0"/>
        <v>2.6666666666666665</v>
      </c>
      <c r="W8" s="2">
        <f t="shared" si="1"/>
        <v>3.3666666666666663</v>
      </c>
      <c r="Y8" s="1" t="s">
        <v>199</v>
      </c>
    </row>
    <row r="9" spans="1:25" x14ac:dyDescent="0.25">
      <c r="A9">
        <v>20211253</v>
      </c>
      <c r="B9" t="s">
        <v>33</v>
      </c>
      <c r="C9" t="s">
        <v>34</v>
      </c>
      <c r="D9" t="s">
        <v>35</v>
      </c>
      <c r="E9" t="s">
        <v>36</v>
      </c>
      <c r="F9" s="1" t="s">
        <v>191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2">
        <f t="shared" si="0"/>
        <v>7.333333333333333</v>
      </c>
      <c r="W9" s="2">
        <f t="shared" si="1"/>
        <v>8.0333333333333332</v>
      </c>
      <c r="Y9" s="1">
        <f>COUNTIF(W2:W46,"&lt;6.0")</f>
        <v>7</v>
      </c>
    </row>
    <row r="10" spans="1:25" x14ac:dyDescent="0.25">
      <c r="A10">
        <v>20225946</v>
      </c>
      <c r="B10" t="s">
        <v>37</v>
      </c>
      <c r="C10" t="s">
        <v>38</v>
      </c>
      <c r="D10" t="s">
        <v>39</v>
      </c>
      <c r="E10" t="s">
        <v>40</v>
      </c>
      <c r="F10" s="1" t="s">
        <v>191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0</v>
      </c>
      <c r="V10" s="2">
        <f t="shared" si="0"/>
        <v>4</v>
      </c>
      <c r="W10" s="2">
        <f t="shared" si="1"/>
        <v>4.7</v>
      </c>
    </row>
    <row r="11" spans="1:25" x14ac:dyDescent="0.25">
      <c r="A11">
        <v>20230085</v>
      </c>
      <c r="B11" t="s">
        <v>41</v>
      </c>
      <c r="C11" t="s">
        <v>42</v>
      </c>
      <c r="D11" t="s">
        <v>43</v>
      </c>
      <c r="E11" t="s">
        <v>44</v>
      </c>
      <c r="F11" s="1" t="s">
        <v>191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2">
        <f t="shared" si="0"/>
        <v>5.333333333333333</v>
      </c>
      <c r="W11" s="2">
        <f t="shared" si="1"/>
        <v>6.0333333333333332</v>
      </c>
    </row>
    <row r="12" spans="1:25" x14ac:dyDescent="0.25">
      <c r="A12">
        <v>20229039</v>
      </c>
      <c r="B12" t="s">
        <v>45</v>
      </c>
      <c r="C12" t="s">
        <v>46</v>
      </c>
      <c r="D12" t="s">
        <v>47</v>
      </c>
      <c r="E12" t="s">
        <v>48</v>
      </c>
      <c r="F12" s="1" t="s">
        <v>197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2">
        <f t="shared" si="0"/>
        <v>8.6666666666666679</v>
      </c>
      <c r="W12" s="2">
        <f t="shared" si="1"/>
        <v>9.3666666666666671</v>
      </c>
    </row>
    <row r="13" spans="1:25" x14ac:dyDescent="0.25">
      <c r="A13">
        <v>340440309</v>
      </c>
      <c r="B13" t="s">
        <v>49</v>
      </c>
      <c r="C13" t="s">
        <v>50</v>
      </c>
      <c r="D13" t="s">
        <v>51</v>
      </c>
      <c r="E13" t="s">
        <v>52</v>
      </c>
      <c r="F13" s="1" t="s">
        <v>197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2">
        <f t="shared" si="0"/>
        <v>8.6666666666666679</v>
      </c>
      <c r="W13" s="2">
        <f t="shared" si="1"/>
        <v>9.3666666666666671</v>
      </c>
    </row>
    <row r="14" spans="1:25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 t="s">
        <v>197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>
        <v>0</v>
      </c>
      <c r="S14" s="1">
        <v>1</v>
      </c>
      <c r="T14" s="1">
        <v>1</v>
      </c>
      <c r="U14" s="1">
        <v>0</v>
      </c>
      <c r="V14" s="2">
        <f t="shared" si="0"/>
        <v>7.333333333333333</v>
      </c>
      <c r="W14" s="2">
        <f t="shared" si="1"/>
        <v>8.0333333333333332</v>
      </c>
    </row>
    <row r="15" spans="1:25" x14ac:dyDescent="0.25">
      <c r="A15">
        <v>20225468</v>
      </c>
      <c r="B15" t="s">
        <v>55</v>
      </c>
      <c r="C15" t="s">
        <v>56</v>
      </c>
      <c r="D15" t="s">
        <v>57</v>
      </c>
      <c r="E15" t="s">
        <v>58</v>
      </c>
      <c r="F15" s="1" t="s">
        <v>191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0</v>
      </c>
      <c r="V15" s="2">
        <f t="shared" si="0"/>
        <v>5.333333333333333</v>
      </c>
      <c r="W15" s="2">
        <f t="shared" si="1"/>
        <v>6.0333333333333332</v>
      </c>
    </row>
    <row r="16" spans="1:25" x14ac:dyDescent="0.25">
      <c r="A16">
        <v>20218555</v>
      </c>
      <c r="B16" t="s">
        <v>59</v>
      </c>
      <c r="C16" t="s">
        <v>60</v>
      </c>
      <c r="D16" t="s">
        <v>61</v>
      </c>
      <c r="E16" t="s">
        <v>62</v>
      </c>
      <c r="F16" s="1" t="s">
        <v>197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  <c r="V16" s="2">
        <f t="shared" si="0"/>
        <v>8</v>
      </c>
      <c r="W16" s="2">
        <f t="shared" si="1"/>
        <v>8.6999999999999993</v>
      </c>
    </row>
    <row r="17" spans="1:23" x14ac:dyDescent="0.25">
      <c r="A17">
        <v>20228496</v>
      </c>
      <c r="B17" t="s">
        <v>63</v>
      </c>
      <c r="C17" t="s">
        <v>64</v>
      </c>
      <c r="D17" t="s">
        <v>65</v>
      </c>
      <c r="E17" t="s">
        <v>66</v>
      </c>
      <c r="F17" s="1" t="s">
        <v>191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2">
        <f t="shared" si="0"/>
        <v>4.666666666666667</v>
      </c>
      <c r="W17" s="2">
        <f t="shared" si="1"/>
        <v>5.3666666666666671</v>
      </c>
    </row>
    <row r="18" spans="1:23" x14ac:dyDescent="0.25">
      <c r="A18">
        <v>20235059</v>
      </c>
      <c r="B18" t="s">
        <v>67</v>
      </c>
      <c r="C18" t="s">
        <v>68</v>
      </c>
      <c r="D18" t="s">
        <v>69</v>
      </c>
      <c r="E18" t="s">
        <v>70</v>
      </c>
      <c r="F18" s="1" t="s">
        <v>197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2">
        <f t="shared" si="0"/>
        <v>9.3333333333333339</v>
      </c>
      <c r="W18" s="2">
        <f t="shared" si="1"/>
        <v>10.033333333333333</v>
      </c>
    </row>
    <row r="19" spans="1:23" x14ac:dyDescent="0.25">
      <c r="A19">
        <v>20225414</v>
      </c>
      <c r="B19" t="s">
        <v>71</v>
      </c>
      <c r="C19" t="s">
        <v>68</v>
      </c>
      <c r="D19" t="s">
        <v>72</v>
      </c>
      <c r="E19" t="s">
        <v>73</v>
      </c>
      <c r="V19" s="2">
        <f t="shared" si="0"/>
        <v>0</v>
      </c>
      <c r="W19" s="2">
        <f t="shared" si="1"/>
        <v>0.7</v>
      </c>
    </row>
    <row r="20" spans="1:23" x14ac:dyDescent="0.25">
      <c r="A20">
        <v>20218964</v>
      </c>
      <c r="B20" t="s">
        <v>74</v>
      </c>
      <c r="C20" t="s">
        <v>68</v>
      </c>
      <c r="D20" t="s">
        <v>75</v>
      </c>
      <c r="E20" t="s">
        <v>76</v>
      </c>
      <c r="F20" s="1" t="s">
        <v>197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2">
        <f t="shared" si="0"/>
        <v>8.6666666666666679</v>
      </c>
      <c r="W20" s="2">
        <f t="shared" si="1"/>
        <v>9.3666666666666671</v>
      </c>
    </row>
    <row r="21" spans="1:23" x14ac:dyDescent="0.25">
      <c r="A21">
        <v>20224948</v>
      </c>
      <c r="B21" t="s">
        <v>77</v>
      </c>
      <c r="C21" t="s">
        <v>78</v>
      </c>
      <c r="D21" t="s">
        <v>51</v>
      </c>
      <c r="E21" t="s">
        <v>79</v>
      </c>
      <c r="F21" s="1" t="s">
        <v>197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2">
        <f t="shared" si="0"/>
        <v>2.6666666666666665</v>
      </c>
      <c r="W21" s="2">
        <f t="shared" si="1"/>
        <v>3.3666666666666663</v>
      </c>
    </row>
    <row r="22" spans="1:23" x14ac:dyDescent="0.25">
      <c r="A22">
        <v>20231626</v>
      </c>
      <c r="B22" t="s">
        <v>80</v>
      </c>
      <c r="C22" t="s">
        <v>81</v>
      </c>
      <c r="D22" t="s">
        <v>35</v>
      </c>
      <c r="E22" t="s">
        <v>82</v>
      </c>
      <c r="F22" s="1" t="s">
        <v>191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1</v>
      </c>
      <c r="V22" s="2">
        <f t="shared" si="0"/>
        <v>7.333333333333333</v>
      </c>
      <c r="W22" s="2">
        <f t="shared" si="1"/>
        <v>8.0333333333333332</v>
      </c>
    </row>
    <row r="23" spans="1:23" x14ac:dyDescent="0.25">
      <c r="A23">
        <v>830175287</v>
      </c>
      <c r="B23" t="s">
        <v>83</v>
      </c>
      <c r="C23" t="s">
        <v>84</v>
      </c>
      <c r="D23" t="s">
        <v>85</v>
      </c>
      <c r="E23" t="s">
        <v>86</v>
      </c>
      <c r="F23" s="1" t="s">
        <v>191</v>
      </c>
      <c r="G23" s="1">
        <v>1</v>
      </c>
      <c r="H23" s="1">
        <v>1</v>
      </c>
      <c r="I23" s="1">
        <v>1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0</v>
      </c>
      <c r="V23" s="2">
        <f t="shared" si="0"/>
        <v>8</v>
      </c>
      <c r="W23" s="2">
        <f t="shared" si="1"/>
        <v>8.6999999999999993</v>
      </c>
    </row>
    <row r="24" spans="1:23" x14ac:dyDescent="0.25">
      <c r="A24">
        <v>20226942</v>
      </c>
      <c r="B24" t="s">
        <v>87</v>
      </c>
      <c r="C24" t="s">
        <v>31</v>
      </c>
      <c r="D24" t="s">
        <v>88</v>
      </c>
      <c r="E24" t="s">
        <v>86</v>
      </c>
      <c r="F24" s="1" t="s">
        <v>197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0</v>
      </c>
      <c r="S24" s="1">
        <v>1</v>
      </c>
      <c r="T24" s="1">
        <v>1</v>
      </c>
      <c r="U24" s="1">
        <v>1</v>
      </c>
      <c r="V24" s="2">
        <f t="shared" si="0"/>
        <v>7.333333333333333</v>
      </c>
      <c r="W24" s="2">
        <f t="shared" si="1"/>
        <v>8.0333333333333332</v>
      </c>
    </row>
    <row r="25" spans="1:23" x14ac:dyDescent="0.25">
      <c r="A25">
        <v>20218389</v>
      </c>
      <c r="B25" t="s">
        <v>89</v>
      </c>
      <c r="C25" t="s">
        <v>31</v>
      </c>
      <c r="D25" t="s">
        <v>46</v>
      </c>
      <c r="E25" t="s">
        <v>90</v>
      </c>
      <c r="F25" s="1" t="s">
        <v>191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2">
        <f t="shared" si="0"/>
        <v>6.6666666666666661</v>
      </c>
      <c r="W25" s="2">
        <f t="shared" si="1"/>
        <v>7.3666666666666663</v>
      </c>
    </row>
    <row r="26" spans="1:23" x14ac:dyDescent="0.25">
      <c r="A26">
        <v>20196863</v>
      </c>
      <c r="B26" t="s">
        <v>91</v>
      </c>
      <c r="C26" t="s">
        <v>31</v>
      </c>
      <c r="D26" t="s">
        <v>92</v>
      </c>
      <c r="E26" t="s">
        <v>93</v>
      </c>
      <c r="F26" s="1" t="s">
        <v>197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1</v>
      </c>
      <c r="O26" s="1">
        <v>0</v>
      </c>
      <c r="P26" s="1">
        <v>1</v>
      </c>
      <c r="Q26" s="1">
        <v>1</v>
      </c>
      <c r="R26" s="1">
        <v>0</v>
      </c>
      <c r="S26" s="1">
        <v>1</v>
      </c>
      <c r="T26" s="1">
        <v>1</v>
      </c>
      <c r="U26" s="1">
        <v>0</v>
      </c>
      <c r="V26" s="2">
        <f t="shared" si="0"/>
        <v>7.333333333333333</v>
      </c>
      <c r="W26" s="2">
        <f t="shared" si="1"/>
        <v>8.0333333333333332</v>
      </c>
    </row>
    <row r="27" spans="1:23" x14ac:dyDescent="0.25">
      <c r="A27">
        <v>20203982</v>
      </c>
      <c r="B27" t="s">
        <v>94</v>
      </c>
      <c r="C27" t="s">
        <v>95</v>
      </c>
      <c r="D27" t="s">
        <v>96</v>
      </c>
      <c r="E27" t="s">
        <v>48</v>
      </c>
      <c r="F27" s="1" t="s">
        <v>191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2">
        <f t="shared" si="0"/>
        <v>6</v>
      </c>
      <c r="W27" s="2">
        <f t="shared" si="1"/>
        <v>6.7</v>
      </c>
    </row>
    <row r="28" spans="1:23" x14ac:dyDescent="0.25">
      <c r="A28">
        <v>20220993</v>
      </c>
      <c r="B28" t="s">
        <v>97</v>
      </c>
      <c r="C28" t="s">
        <v>98</v>
      </c>
      <c r="D28" t="s">
        <v>99</v>
      </c>
      <c r="E28" t="s">
        <v>100</v>
      </c>
      <c r="F28" s="1" t="s">
        <v>191</v>
      </c>
      <c r="G28" s="1">
        <v>1</v>
      </c>
      <c r="H28" s="1">
        <v>1</v>
      </c>
      <c r="I28" s="1">
        <v>1</v>
      </c>
      <c r="J28" s="1">
        <v>0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2">
        <f t="shared" si="0"/>
        <v>8.6666666666666679</v>
      </c>
      <c r="W28" s="2">
        <f t="shared" si="1"/>
        <v>9.3666666666666671</v>
      </c>
    </row>
    <row r="29" spans="1:23" x14ac:dyDescent="0.25">
      <c r="A29">
        <v>20226710</v>
      </c>
      <c r="B29" t="s">
        <v>101</v>
      </c>
      <c r="C29" t="s">
        <v>102</v>
      </c>
      <c r="D29" t="s">
        <v>103</v>
      </c>
      <c r="E29" t="s">
        <v>104</v>
      </c>
      <c r="F29" s="1" t="s">
        <v>191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0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v>1</v>
      </c>
      <c r="V29" s="2">
        <f t="shared" si="0"/>
        <v>8.6666666666666679</v>
      </c>
      <c r="W29" s="2">
        <f t="shared" si="1"/>
        <v>9.3666666666666671</v>
      </c>
    </row>
    <row r="30" spans="1:23" x14ac:dyDescent="0.25">
      <c r="A30">
        <v>20228431</v>
      </c>
      <c r="B30" t="s">
        <v>105</v>
      </c>
      <c r="C30" t="s">
        <v>106</v>
      </c>
      <c r="D30" t="s">
        <v>107</v>
      </c>
      <c r="E30" t="s">
        <v>108</v>
      </c>
      <c r="F30" s="1" t="s">
        <v>191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2">
        <f t="shared" si="0"/>
        <v>5.333333333333333</v>
      </c>
      <c r="W30" s="2">
        <f t="shared" si="1"/>
        <v>6.0333333333333332</v>
      </c>
    </row>
    <row r="31" spans="1:23" x14ac:dyDescent="0.25">
      <c r="A31">
        <v>20205043</v>
      </c>
      <c r="B31" t="s">
        <v>109</v>
      </c>
      <c r="C31" t="s">
        <v>110</v>
      </c>
      <c r="D31" t="s">
        <v>107</v>
      </c>
      <c r="E31" t="s">
        <v>111</v>
      </c>
      <c r="F31" s="1" t="s">
        <v>197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2">
        <f t="shared" si="0"/>
        <v>6</v>
      </c>
      <c r="W31" s="2">
        <f t="shared" si="1"/>
        <v>6.7</v>
      </c>
    </row>
    <row r="32" spans="1:23" x14ac:dyDescent="0.25">
      <c r="A32">
        <v>20223975</v>
      </c>
      <c r="B32" t="s">
        <v>112</v>
      </c>
      <c r="C32" t="s">
        <v>113</v>
      </c>
      <c r="D32" t="s">
        <v>68</v>
      </c>
      <c r="E32" t="s">
        <v>114</v>
      </c>
      <c r="F32" s="1" t="s">
        <v>197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1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1</v>
      </c>
      <c r="V32" s="2">
        <f t="shared" si="0"/>
        <v>5.333333333333333</v>
      </c>
      <c r="W32" s="2">
        <f t="shared" si="1"/>
        <v>6.0333333333333332</v>
      </c>
    </row>
    <row r="33" spans="1:23" x14ac:dyDescent="0.25">
      <c r="A33">
        <v>20229017</v>
      </c>
      <c r="B33" t="s">
        <v>115</v>
      </c>
      <c r="C33" t="s">
        <v>35</v>
      </c>
      <c r="D33" t="s">
        <v>116</v>
      </c>
      <c r="E33" t="s">
        <v>117</v>
      </c>
      <c r="F33" s="1" t="s">
        <v>197</v>
      </c>
      <c r="G33" s="1">
        <v>1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1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2">
        <f t="shared" si="0"/>
        <v>5.333333333333333</v>
      </c>
      <c r="W33" s="2">
        <f t="shared" si="1"/>
        <v>6.0333333333333332</v>
      </c>
    </row>
    <row r="34" spans="1:23" x14ac:dyDescent="0.25">
      <c r="A34">
        <v>20228845</v>
      </c>
      <c r="B34" t="s">
        <v>118</v>
      </c>
      <c r="C34" t="s">
        <v>119</v>
      </c>
      <c r="D34" t="s">
        <v>98</v>
      </c>
      <c r="E34" t="s">
        <v>120</v>
      </c>
      <c r="F34" s="1" t="s">
        <v>197</v>
      </c>
      <c r="G34" s="1">
        <v>1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2">
        <f t="shared" si="0"/>
        <v>6</v>
      </c>
      <c r="W34" s="2">
        <f t="shared" si="1"/>
        <v>6.7</v>
      </c>
    </row>
    <row r="35" spans="1:23" x14ac:dyDescent="0.25">
      <c r="A35">
        <v>20228142</v>
      </c>
      <c r="B35" t="s">
        <v>121</v>
      </c>
      <c r="C35" t="s">
        <v>122</v>
      </c>
      <c r="D35" t="s">
        <v>119</v>
      </c>
      <c r="E35" t="s">
        <v>123</v>
      </c>
      <c r="F35" s="1" t="s">
        <v>191</v>
      </c>
      <c r="G35" s="1">
        <v>1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1">
        <v>1</v>
      </c>
      <c r="O35" s="1">
        <v>0</v>
      </c>
      <c r="P35" s="1">
        <v>0</v>
      </c>
      <c r="Q35" s="1">
        <v>1</v>
      </c>
      <c r="R35" s="1">
        <v>1</v>
      </c>
      <c r="S35" s="1">
        <v>1</v>
      </c>
      <c r="T35" s="1">
        <v>0</v>
      </c>
      <c r="U35" s="1">
        <v>1</v>
      </c>
      <c r="V35" s="2">
        <f t="shared" si="0"/>
        <v>6</v>
      </c>
      <c r="W35" s="2">
        <f t="shared" si="1"/>
        <v>6.7</v>
      </c>
    </row>
    <row r="36" spans="1:23" x14ac:dyDescent="0.25">
      <c r="A36">
        <v>20222083</v>
      </c>
      <c r="B36" t="s">
        <v>124</v>
      </c>
      <c r="C36" t="s">
        <v>125</v>
      </c>
      <c r="D36" t="s">
        <v>126</v>
      </c>
      <c r="E36" t="s">
        <v>127</v>
      </c>
      <c r="F36" s="1" t="s">
        <v>197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2">
        <f t="shared" si="0"/>
        <v>9.3333333333333339</v>
      </c>
      <c r="W36" s="2">
        <f t="shared" si="1"/>
        <v>10.033333333333333</v>
      </c>
    </row>
    <row r="37" spans="1:23" x14ac:dyDescent="0.25">
      <c r="A37">
        <v>340429212</v>
      </c>
      <c r="B37" t="s">
        <v>128</v>
      </c>
      <c r="C37" t="s">
        <v>129</v>
      </c>
      <c r="D37" t="s">
        <v>68</v>
      </c>
      <c r="E37" t="s">
        <v>130</v>
      </c>
      <c r="F37" s="1" t="s">
        <v>197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1</v>
      </c>
      <c r="V37" s="2">
        <f t="shared" si="0"/>
        <v>8.6666666666666679</v>
      </c>
      <c r="W37" s="2">
        <f t="shared" si="1"/>
        <v>9.3666666666666671</v>
      </c>
    </row>
    <row r="38" spans="1:23" x14ac:dyDescent="0.25">
      <c r="A38">
        <v>20225439</v>
      </c>
      <c r="B38" t="s">
        <v>131</v>
      </c>
      <c r="C38" t="s">
        <v>129</v>
      </c>
      <c r="D38" t="s">
        <v>72</v>
      </c>
      <c r="E38" t="s">
        <v>132</v>
      </c>
      <c r="F38" s="1" t="s">
        <v>191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1</v>
      </c>
      <c r="V38" s="2">
        <f t="shared" si="0"/>
        <v>6.6666666666666661</v>
      </c>
      <c r="W38" s="2">
        <f t="shared" si="1"/>
        <v>7.3666666666666663</v>
      </c>
    </row>
    <row r="39" spans="1:23" x14ac:dyDescent="0.25">
      <c r="A39">
        <v>20216188</v>
      </c>
      <c r="B39" t="s">
        <v>133</v>
      </c>
      <c r="C39" t="s">
        <v>134</v>
      </c>
      <c r="D39" t="s">
        <v>135</v>
      </c>
      <c r="E39" t="s">
        <v>136</v>
      </c>
      <c r="F39" s="1" t="s">
        <v>191</v>
      </c>
      <c r="G39" s="1">
        <v>1</v>
      </c>
      <c r="H39" s="1">
        <v>1</v>
      </c>
      <c r="I39" s="1">
        <v>1</v>
      </c>
      <c r="J39" s="1">
        <v>0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2">
        <f t="shared" si="0"/>
        <v>9.3333333333333339</v>
      </c>
      <c r="W39" s="2">
        <f t="shared" si="1"/>
        <v>10.033333333333333</v>
      </c>
    </row>
    <row r="40" spans="1:23" x14ac:dyDescent="0.25">
      <c r="A40">
        <v>20228319</v>
      </c>
      <c r="B40" t="s">
        <v>137</v>
      </c>
      <c r="C40" t="s">
        <v>138</v>
      </c>
      <c r="D40" t="s">
        <v>68</v>
      </c>
      <c r="E40" t="s">
        <v>139</v>
      </c>
      <c r="F40" s="1" t="s">
        <v>197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1</v>
      </c>
      <c r="T40" s="1">
        <v>1</v>
      </c>
      <c r="U40" s="1">
        <v>0</v>
      </c>
      <c r="V40" s="2">
        <f t="shared" si="0"/>
        <v>6.6666666666666661</v>
      </c>
      <c r="W40" s="2">
        <f t="shared" si="1"/>
        <v>7.3666666666666663</v>
      </c>
    </row>
    <row r="41" spans="1:23" x14ac:dyDescent="0.25">
      <c r="A41">
        <v>20227614</v>
      </c>
      <c r="B41" t="s">
        <v>140</v>
      </c>
      <c r="C41" t="s">
        <v>107</v>
      </c>
      <c r="D41" t="s">
        <v>31</v>
      </c>
      <c r="E41" t="s">
        <v>141</v>
      </c>
      <c r="F41" s="1" t="s">
        <v>191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1</v>
      </c>
      <c r="V41" s="2">
        <f t="shared" si="0"/>
        <v>9.3333333333333339</v>
      </c>
      <c r="W41" s="2">
        <f t="shared" si="1"/>
        <v>10.033333333333333</v>
      </c>
    </row>
    <row r="42" spans="1:23" x14ac:dyDescent="0.25">
      <c r="A42">
        <v>20228109</v>
      </c>
      <c r="B42" t="s">
        <v>142</v>
      </c>
      <c r="C42" t="s">
        <v>107</v>
      </c>
      <c r="D42" t="s">
        <v>143</v>
      </c>
      <c r="E42" t="s">
        <v>144</v>
      </c>
      <c r="F42" s="1" t="s">
        <v>191</v>
      </c>
      <c r="G42" s="1">
        <v>0</v>
      </c>
      <c r="H42" s="1">
        <v>1</v>
      </c>
      <c r="I42" s="1">
        <v>1</v>
      </c>
      <c r="J42" s="1">
        <v>1</v>
      </c>
      <c r="K42" s="1">
        <v>0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2">
        <f t="shared" si="0"/>
        <v>8.6666666666666679</v>
      </c>
      <c r="W42" s="2">
        <f t="shared" si="1"/>
        <v>9.3666666666666671</v>
      </c>
    </row>
    <row r="43" spans="1:23" x14ac:dyDescent="0.25">
      <c r="A43">
        <v>20245173</v>
      </c>
      <c r="B43" t="s">
        <v>145</v>
      </c>
      <c r="C43" t="s">
        <v>146</v>
      </c>
      <c r="D43" t="s">
        <v>138</v>
      </c>
      <c r="E43" t="s">
        <v>147</v>
      </c>
      <c r="V43" s="2">
        <f t="shared" si="0"/>
        <v>0</v>
      </c>
      <c r="W43" s="2">
        <f t="shared" si="1"/>
        <v>0.7</v>
      </c>
    </row>
    <row r="44" spans="1:23" x14ac:dyDescent="0.25">
      <c r="A44">
        <v>20232376</v>
      </c>
      <c r="B44" t="s">
        <v>148</v>
      </c>
      <c r="C44" t="s">
        <v>149</v>
      </c>
      <c r="D44" t="s">
        <v>150</v>
      </c>
      <c r="E44" t="s">
        <v>151</v>
      </c>
      <c r="F44" s="1" t="s">
        <v>191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2">
        <f t="shared" si="0"/>
        <v>9.3333333333333339</v>
      </c>
      <c r="W44" s="2">
        <f t="shared" si="1"/>
        <v>10.033333333333333</v>
      </c>
    </row>
    <row r="45" spans="1:23" x14ac:dyDescent="0.25">
      <c r="A45">
        <v>20222131</v>
      </c>
      <c r="B45" t="s">
        <v>152</v>
      </c>
      <c r="C45" t="s">
        <v>153</v>
      </c>
      <c r="D45" t="s">
        <v>107</v>
      </c>
      <c r="E45" t="s">
        <v>154</v>
      </c>
      <c r="F45" s="1" t="s">
        <v>197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0</v>
      </c>
      <c r="Q45" s="1">
        <v>0</v>
      </c>
      <c r="R45" s="1">
        <v>0</v>
      </c>
      <c r="S45" s="1">
        <v>1</v>
      </c>
      <c r="T45" s="1">
        <v>1</v>
      </c>
      <c r="U45" s="1">
        <v>1</v>
      </c>
      <c r="V45" s="2">
        <f t="shared" si="0"/>
        <v>8</v>
      </c>
      <c r="W45" s="2">
        <f t="shared" si="1"/>
        <v>8.6999999999999993</v>
      </c>
    </row>
    <row r="46" spans="1:23" x14ac:dyDescent="0.25">
      <c r="A46">
        <v>20212856</v>
      </c>
      <c r="B46" t="s">
        <v>155</v>
      </c>
      <c r="C46" t="s">
        <v>156</v>
      </c>
      <c r="D46" t="s">
        <v>157</v>
      </c>
      <c r="E46" t="s">
        <v>158</v>
      </c>
      <c r="F46" s="1" t="s">
        <v>191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1</v>
      </c>
      <c r="V46" s="2">
        <f t="shared" si="0"/>
        <v>6.6666666666666661</v>
      </c>
      <c r="W46" s="2">
        <f t="shared" si="1"/>
        <v>7.3666666666666663</v>
      </c>
    </row>
  </sheetData>
  <sortState xmlns:xlrd2="http://schemas.microsoft.com/office/spreadsheetml/2017/richdata2" ref="A2:R46">
    <sortCondition ref="B2:B46"/>
  </sortState>
  <phoneticPr fontId="2" type="noConversion"/>
  <conditionalFormatting sqref="V1:V46">
    <cfRule type="cellIs" dxfId="3" priority="2" operator="lessThan">
      <formula>6</formula>
    </cfRule>
  </conditionalFormatting>
  <conditionalFormatting sqref="W2:W46">
    <cfRule type="cellIs" dxfId="2" priority="1" operator="lessThan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CD3E-36A7-4351-B32E-220E87EAB788}">
  <dimension ref="A1:O46"/>
  <sheetViews>
    <sheetView workbookViewId="0"/>
  </sheetViews>
  <sheetFormatPr baseColWidth="10" defaultRowHeight="15" x14ac:dyDescent="0.25"/>
  <cols>
    <col min="5" max="5" width="20.140625" bestFit="1" customWidth="1"/>
    <col min="6" max="6" width="10" style="1" bestFit="1" customWidth="1"/>
    <col min="7" max="7" width="5" style="1" bestFit="1" customWidth="1"/>
    <col min="8" max="11" width="3.140625" style="1" bestFit="1" customWidth="1"/>
    <col min="12" max="13" width="4" style="1" bestFit="1" customWidth="1"/>
    <col min="14" max="14" width="3.140625" style="1" bestFit="1" customWidth="1"/>
    <col min="15" max="15" width="7.1406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182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181</v>
      </c>
    </row>
    <row r="2" spans="1:15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f>SUM(G2:N2)</f>
        <v>8</v>
      </c>
    </row>
    <row r="3" spans="1:15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1</v>
      </c>
      <c r="G3" s="1">
        <v>0.5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f>SUM(G3:N3)</f>
        <v>7.5</v>
      </c>
    </row>
    <row r="4" spans="1:15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f t="shared" ref="O4:O46" si="0">SUM(G4:N4)</f>
        <v>8</v>
      </c>
    </row>
    <row r="5" spans="1:15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 t="shared" si="0"/>
        <v>0</v>
      </c>
    </row>
    <row r="6" spans="1:15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f t="shared" si="0"/>
        <v>8</v>
      </c>
    </row>
    <row r="7" spans="1:15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f t="shared" si="0"/>
        <v>0</v>
      </c>
    </row>
    <row r="8" spans="1:15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f t="shared" si="0"/>
        <v>0</v>
      </c>
    </row>
    <row r="9" spans="1:15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f t="shared" si="0"/>
        <v>7</v>
      </c>
    </row>
    <row r="10" spans="1:15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f t="shared" si="0"/>
        <v>8</v>
      </c>
    </row>
    <row r="11" spans="1:15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f t="shared" si="0"/>
        <v>8</v>
      </c>
    </row>
    <row r="12" spans="1:15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f t="shared" si="0"/>
        <v>8</v>
      </c>
    </row>
    <row r="13" spans="1:15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1</v>
      </c>
      <c r="G13" s="1">
        <v>0.75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f t="shared" si="0"/>
        <v>7.75</v>
      </c>
    </row>
    <row r="14" spans="1:15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1</v>
      </c>
      <c r="G14" s="1">
        <v>0.75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f t="shared" si="0"/>
        <v>7.75</v>
      </c>
    </row>
    <row r="15" spans="1:15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f t="shared" si="0"/>
        <v>8</v>
      </c>
    </row>
    <row r="16" spans="1:15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f t="shared" si="0"/>
        <v>8</v>
      </c>
    </row>
    <row r="17" spans="1:15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f t="shared" si="0"/>
        <v>8</v>
      </c>
    </row>
    <row r="18" spans="1:15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f t="shared" si="0"/>
        <v>0</v>
      </c>
    </row>
    <row r="19" spans="1:15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f t="shared" si="0"/>
        <v>8</v>
      </c>
    </row>
    <row r="20" spans="1:15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f t="shared" si="0"/>
        <v>8</v>
      </c>
    </row>
    <row r="21" spans="1:15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f t="shared" si="0"/>
        <v>0</v>
      </c>
    </row>
    <row r="22" spans="1:15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0.5</v>
      </c>
      <c r="M22" s="1">
        <v>0.5</v>
      </c>
      <c r="N22" s="1">
        <v>1</v>
      </c>
      <c r="O22" s="1">
        <f t="shared" si="0"/>
        <v>7</v>
      </c>
    </row>
    <row r="23" spans="1:15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 t="shared" si="0"/>
        <v>0</v>
      </c>
    </row>
    <row r="24" spans="1:15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f t="shared" si="0"/>
        <v>0</v>
      </c>
    </row>
    <row r="25" spans="1:15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f t="shared" si="0"/>
        <v>2</v>
      </c>
    </row>
    <row r="26" spans="1:15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f t="shared" si="0"/>
        <v>0</v>
      </c>
    </row>
    <row r="27" spans="1:15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f t="shared" si="0"/>
        <v>0</v>
      </c>
    </row>
    <row r="28" spans="1:15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f t="shared" si="0"/>
        <v>0</v>
      </c>
    </row>
    <row r="29" spans="1:15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f t="shared" si="0"/>
        <v>8</v>
      </c>
    </row>
    <row r="30" spans="1:15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f t="shared" si="0"/>
        <v>0</v>
      </c>
    </row>
    <row r="31" spans="1:15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f t="shared" si="0"/>
        <v>8</v>
      </c>
    </row>
    <row r="32" spans="1:15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f t="shared" si="0"/>
        <v>0</v>
      </c>
    </row>
    <row r="33" spans="1:15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0</v>
      </c>
      <c r="N33" s="1">
        <v>1</v>
      </c>
      <c r="O33" s="1">
        <f t="shared" si="0"/>
        <v>7</v>
      </c>
    </row>
    <row r="34" spans="1:15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f t="shared" si="0"/>
        <v>8</v>
      </c>
    </row>
    <row r="35" spans="1:15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f t="shared" si="0"/>
        <v>8</v>
      </c>
    </row>
    <row r="36" spans="1:15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f t="shared" si="0"/>
        <v>8</v>
      </c>
    </row>
    <row r="37" spans="1:15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f t="shared" si="0"/>
        <v>8</v>
      </c>
    </row>
    <row r="38" spans="1:15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f t="shared" si="0"/>
        <v>8</v>
      </c>
    </row>
    <row r="39" spans="1:15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1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  <c r="O39" s="1">
        <f t="shared" si="0"/>
        <v>6</v>
      </c>
    </row>
    <row r="40" spans="1:15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f t="shared" si="0"/>
        <v>8</v>
      </c>
    </row>
    <row r="41" spans="1:15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f t="shared" si="0"/>
        <v>0</v>
      </c>
    </row>
    <row r="42" spans="1:15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f t="shared" si="0"/>
        <v>8</v>
      </c>
    </row>
    <row r="43" spans="1:15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f t="shared" si="0"/>
        <v>8</v>
      </c>
    </row>
    <row r="44" spans="1:15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f t="shared" si="0"/>
        <v>0</v>
      </c>
    </row>
    <row r="45" spans="1:15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f t="shared" si="0"/>
        <v>8</v>
      </c>
    </row>
    <row r="46" spans="1:15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1</v>
      </c>
      <c r="G46" s="1">
        <v>0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0</v>
      </c>
      <c r="N46" s="1">
        <v>1</v>
      </c>
      <c r="O46" s="1">
        <f t="shared" si="0"/>
        <v>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B1A0-075C-44DE-BE0A-5D4AED154153}">
  <dimension ref="A1:Q46"/>
  <sheetViews>
    <sheetView workbookViewId="0"/>
  </sheetViews>
  <sheetFormatPr baseColWidth="10" defaultRowHeight="15" x14ac:dyDescent="0.25"/>
  <cols>
    <col min="5" max="5" width="20.140625" bestFit="1" customWidth="1"/>
    <col min="6" max="6" width="10" style="1" bestFit="1" customWidth="1"/>
    <col min="7" max="8" width="4.140625" style="1" customWidth="1"/>
    <col min="9" max="9" width="5" style="1" bestFit="1" customWidth="1"/>
    <col min="10" max="13" width="4.140625" style="1" customWidth="1"/>
    <col min="14" max="14" width="5" style="1" bestFit="1" customWidth="1"/>
    <col min="15" max="15" width="4.140625" style="1" customWidth="1"/>
    <col min="16" max="16" width="5" style="1" bestFit="1" customWidth="1"/>
    <col min="17" max="17" width="7.140625" style="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182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185</v>
      </c>
      <c r="Q1" s="1" t="s">
        <v>181</v>
      </c>
    </row>
    <row r="2" spans="1:17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f>SUM(G2:P2)</f>
        <v>7</v>
      </c>
    </row>
    <row r="3" spans="1:17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0.8</v>
      </c>
      <c r="Q3" s="1">
        <f>SUM(G3:P3)</f>
        <v>8.8000000000000007</v>
      </c>
    </row>
    <row r="4" spans="1:17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0.9</v>
      </c>
      <c r="L4" s="1">
        <v>1</v>
      </c>
      <c r="M4" s="1">
        <v>1</v>
      </c>
      <c r="N4" s="1">
        <v>0</v>
      </c>
      <c r="O4" s="1">
        <v>0</v>
      </c>
      <c r="P4" s="1">
        <v>0.5</v>
      </c>
      <c r="Q4" s="1">
        <f t="shared" ref="Q4:Q46" si="0">SUM(G4:P4)</f>
        <v>6.4</v>
      </c>
    </row>
    <row r="5" spans="1:17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</row>
    <row r="6" spans="1:17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0.9</v>
      </c>
      <c r="L6" s="1">
        <v>1</v>
      </c>
      <c r="M6" s="1">
        <v>1</v>
      </c>
      <c r="N6" s="1">
        <v>1</v>
      </c>
      <c r="O6" s="1">
        <v>0</v>
      </c>
      <c r="P6" s="1">
        <v>0.5</v>
      </c>
      <c r="Q6" s="1">
        <f t="shared" si="0"/>
        <v>8.4</v>
      </c>
    </row>
    <row r="7" spans="1:17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 t="shared" si="0"/>
        <v>0</v>
      </c>
    </row>
    <row r="8" spans="1:17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f t="shared" si="0"/>
        <v>8</v>
      </c>
    </row>
    <row r="9" spans="1:17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f t="shared" si="0"/>
        <v>8</v>
      </c>
    </row>
    <row r="10" spans="1:17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0.9</v>
      </c>
      <c r="Q10" s="1">
        <f t="shared" si="0"/>
        <v>8.9</v>
      </c>
    </row>
    <row r="11" spans="1:17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f t="shared" si="0"/>
        <v>8</v>
      </c>
    </row>
    <row r="12" spans="1:17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1</v>
      </c>
      <c r="Q12" s="1">
        <f t="shared" si="0"/>
        <v>8</v>
      </c>
    </row>
    <row r="13" spans="1:17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f t="shared" si="0"/>
        <v>8</v>
      </c>
    </row>
    <row r="14" spans="1:17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0.8</v>
      </c>
      <c r="M14" s="1">
        <v>1</v>
      </c>
      <c r="N14" s="1">
        <v>0.8</v>
      </c>
      <c r="O14" s="1">
        <v>0</v>
      </c>
      <c r="P14" s="1">
        <v>0.8</v>
      </c>
      <c r="Q14" s="1">
        <f t="shared" si="0"/>
        <v>8.4</v>
      </c>
    </row>
    <row r="15" spans="1:17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f t="shared" si="0"/>
        <v>6</v>
      </c>
    </row>
    <row r="16" spans="1:17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0</v>
      </c>
      <c r="Q16" s="1">
        <f t="shared" si="0"/>
        <v>8</v>
      </c>
    </row>
    <row r="17" spans="1:17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0</v>
      </c>
      <c r="P17" s="1">
        <v>0</v>
      </c>
      <c r="Q17" s="1">
        <f t="shared" si="0"/>
        <v>7</v>
      </c>
    </row>
    <row r="18" spans="1:17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f t="shared" si="0"/>
        <v>8</v>
      </c>
    </row>
    <row r="19" spans="1:17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0.75</v>
      </c>
      <c r="O19" s="1">
        <v>0</v>
      </c>
      <c r="P19" s="1">
        <v>0.75</v>
      </c>
      <c r="Q19" s="1">
        <f t="shared" si="0"/>
        <v>8.5</v>
      </c>
    </row>
    <row r="20" spans="1:17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1</v>
      </c>
      <c r="Q20" s="1">
        <f t="shared" si="0"/>
        <v>9</v>
      </c>
    </row>
    <row r="21" spans="1:17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f t="shared" si="0"/>
        <v>9</v>
      </c>
    </row>
    <row r="22" spans="1:17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f t="shared" si="0"/>
        <v>9</v>
      </c>
    </row>
    <row r="23" spans="1:17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f t="shared" si="0"/>
        <v>9</v>
      </c>
    </row>
    <row r="24" spans="1:17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f t="shared" si="0"/>
        <v>0</v>
      </c>
    </row>
    <row r="25" spans="1:17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 t="shared" si="0"/>
        <v>0</v>
      </c>
    </row>
    <row r="26" spans="1:17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0.75</v>
      </c>
      <c r="O26" s="1">
        <v>0</v>
      </c>
      <c r="P26" s="1">
        <v>1</v>
      </c>
      <c r="Q26" s="1">
        <f t="shared" si="0"/>
        <v>8.75</v>
      </c>
    </row>
    <row r="27" spans="1:17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f t="shared" si="0"/>
        <v>0</v>
      </c>
    </row>
    <row r="28" spans="1:17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f t="shared" si="0"/>
        <v>8</v>
      </c>
    </row>
    <row r="29" spans="1:17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f t="shared" si="0"/>
        <v>9</v>
      </c>
    </row>
    <row r="30" spans="1:17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0"/>
        <v>0</v>
      </c>
    </row>
    <row r="31" spans="1:17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1</v>
      </c>
      <c r="Q31" s="1">
        <f t="shared" si="0"/>
        <v>9</v>
      </c>
    </row>
    <row r="32" spans="1:17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f t="shared" si="0"/>
        <v>0</v>
      </c>
    </row>
    <row r="33" spans="1:17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1</v>
      </c>
      <c r="G33" s="1">
        <v>0.9</v>
      </c>
      <c r="H33" s="1">
        <v>1</v>
      </c>
      <c r="I33" s="1">
        <v>0.75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0</v>
      </c>
      <c r="P33" s="1">
        <v>1</v>
      </c>
      <c r="Q33" s="1">
        <f t="shared" si="0"/>
        <v>8.65</v>
      </c>
    </row>
    <row r="34" spans="1:17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0</v>
      </c>
      <c r="P34" s="1">
        <v>1</v>
      </c>
      <c r="Q34" s="1">
        <f t="shared" si="0"/>
        <v>9</v>
      </c>
    </row>
    <row r="35" spans="1:17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f t="shared" si="0"/>
        <v>8</v>
      </c>
    </row>
    <row r="36" spans="1:17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f t="shared" si="0"/>
        <v>0</v>
      </c>
    </row>
    <row r="37" spans="1:17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1</v>
      </c>
      <c r="Q37" s="1">
        <f t="shared" si="0"/>
        <v>9</v>
      </c>
    </row>
    <row r="38" spans="1:17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f t="shared" si="0"/>
        <v>7</v>
      </c>
    </row>
    <row r="39" spans="1:17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f t="shared" si="0"/>
        <v>8</v>
      </c>
    </row>
    <row r="40" spans="1:17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0</v>
      </c>
      <c r="P40" s="1">
        <v>1</v>
      </c>
      <c r="Q40" s="1">
        <f t="shared" si="0"/>
        <v>9</v>
      </c>
    </row>
    <row r="41" spans="1:17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f t="shared" si="0"/>
        <v>0</v>
      </c>
    </row>
    <row r="42" spans="1:17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f t="shared" si="0"/>
        <v>7</v>
      </c>
    </row>
    <row r="43" spans="1:17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0</v>
      </c>
      <c r="N43" s="1">
        <v>1</v>
      </c>
      <c r="O43" s="1">
        <v>0</v>
      </c>
      <c r="P43" s="1">
        <v>0</v>
      </c>
      <c r="Q43" s="1">
        <f t="shared" si="0"/>
        <v>7</v>
      </c>
    </row>
    <row r="44" spans="1:17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f t="shared" si="0"/>
        <v>0</v>
      </c>
    </row>
    <row r="45" spans="1:17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f t="shared" si="0"/>
        <v>8</v>
      </c>
    </row>
    <row r="46" spans="1:17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f t="shared" si="0"/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F051-549F-459E-8651-7D23499FAC6B}">
  <dimension ref="A1:M46"/>
  <sheetViews>
    <sheetView topLeftCell="B7" zoomScale="120" zoomScaleNormal="120" workbookViewId="0">
      <selection activeCell="M9" sqref="M9"/>
    </sheetView>
  </sheetViews>
  <sheetFormatPr baseColWidth="10" defaultRowHeight="15" x14ac:dyDescent="0.25"/>
  <cols>
    <col min="5" max="5" width="20.140625" bestFit="1" customWidth="1"/>
    <col min="6" max="6" width="7" style="1" bestFit="1" customWidth="1"/>
    <col min="7" max="7" width="10.5703125" style="1" bestFit="1" customWidth="1"/>
    <col min="8" max="8" width="8.5703125" style="1" hidden="1" customWidth="1"/>
    <col min="9" max="9" width="12.42578125" style="1" hidden="1" customWidth="1"/>
    <col min="10" max="10" width="0" hidden="1" customWidth="1"/>
    <col min="11" max="11" width="12.42578125" hidden="1" customWidth="1"/>
    <col min="12" max="13" width="11.425781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162</v>
      </c>
      <c r="G1" s="1" t="s">
        <v>163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202</v>
      </c>
      <c r="M1" s="1" t="s">
        <v>203</v>
      </c>
    </row>
    <row r="2" spans="1:13" x14ac:dyDescent="0.25">
      <c r="A2">
        <v>20201915</v>
      </c>
      <c r="B2" t="s">
        <v>5</v>
      </c>
      <c r="C2" t="s">
        <v>6</v>
      </c>
      <c r="D2" t="s">
        <v>7</v>
      </c>
      <c r="E2" t="s">
        <v>8</v>
      </c>
      <c r="F2" s="2">
        <v>4.8600000000000003</v>
      </c>
      <c r="G2" s="2">
        <v>7.741491228070176</v>
      </c>
      <c r="H2" s="1">
        <v>10</v>
      </c>
      <c r="I2" s="2">
        <f>SUM(F2:H2)/3</f>
        <v>7.5338304093567254</v>
      </c>
      <c r="J2" s="2">
        <v>7</v>
      </c>
      <c r="K2" s="2">
        <f>SUM(F2:G2,J2)/3</f>
        <v>6.5338304093567254</v>
      </c>
      <c r="L2" s="2">
        <v>6.8933333333333326</v>
      </c>
      <c r="M2" s="2">
        <f>SUM(F2:G2,L2)/3</f>
        <v>6.4982748538011705</v>
      </c>
    </row>
    <row r="3" spans="1:13" x14ac:dyDescent="0.25">
      <c r="A3">
        <v>20228925</v>
      </c>
      <c r="B3" t="s">
        <v>9</v>
      </c>
      <c r="C3" t="s">
        <v>10</v>
      </c>
      <c r="D3" t="s">
        <v>11</v>
      </c>
      <c r="E3" t="s">
        <v>12</v>
      </c>
      <c r="F3" s="2">
        <v>3.5999999999999992</v>
      </c>
      <c r="G3" s="2">
        <v>6.6001535087719292</v>
      </c>
      <c r="H3" s="1">
        <v>10</v>
      </c>
      <c r="I3" s="2">
        <f t="shared" ref="I3:I45" si="0">SUM(F3:H3)/3</f>
        <v>6.7333845029239754</v>
      </c>
      <c r="J3" s="4">
        <v>7.7</v>
      </c>
      <c r="K3" s="2">
        <f t="shared" ref="K3:K45" si="1">SUM(F3:G3,J3)/3</f>
        <v>5.9667178362573097</v>
      </c>
      <c r="L3" s="2">
        <v>7.7</v>
      </c>
      <c r="M3" s="2">
        <f t="shared" ref="M3:M45" si="2">SUM(F3:G3,L3)/3</f>
        <v>5.9667178362573097</v>
      </c>
    </row>
    <row r="4" spans="1:13" x14ac:dyDescent="0.25">
      <c r="A4">
        <v>20230763</v>
      </c>
      <c r="B4" t="s">
        <v>13</v>
      </c>
      <c r="C4" t="s">
        <v>14</v>
      </c>
      <c r="D4" t="s">
        <v>15</v>
      </c>
      <c r="E4" t="s">
        <v>16</v>
      </c>
      <c r="F4" s="2">
        <v>7.879999999999999</v>
      </c>
      <c r="G4" s="2">
        <v>9.1616666666666653</v>
      </c>
      <c r="H4" s="1">
        <v>10</v>
      </c>
      <c r="I4" s="2">
        <f t="shared" si="0"/>
        <v>9.0138888888888875</v>
      </c>
      <c r="J4" s="2">
        <v>7</v>
      </c>
      <c r="K4" s="2">
        <f t="shared" si="1"/>
        <v>8.0138888888888875</v>
      </c>
      <c r="L4" s="2">
        <v>8.7558333333333334</v>
      </c>
      <c r="M4" s="2">
        <f t="shared" si="2"/>
        <v>8.5991666666666671</v>
      </c>
    </row>
    <row r="5" spans="1:13" x14ac:dyDescent="0.25">
      <c r="A5">
        <v>20225729</v>
      </c>
      <c r="B5" t="s">
        <v>17</v>
      </c>
      <c r="C5" t="s">
        <v>18</v>
      </c>
      <c r="D5" t="s">
        <v>19</v>
      </c>
      <c r="E5" t="s">
        <v>20</v>
      </c>
      <c r="F5" s="2">
        <v>4.09</v>
      </c>
      <c r="G5" s="2">
        <v>8.5116666666666667</v>
      </c>
      <c r="H5" s="1">
        <v>10</v>
      </c>
      <c r="I5" s="2">
        <f t="shared" si="0"/>
        <v>7.5338888888888889</v>
      </c>
      <c r="J5" s="2">
        <v>6</v>
      </c>
      <c r="K5" s="2">
        <f t="shared" si="1"/>
        <v>6.2005555555555558</v>
      </c>
      <c r="L5" s="2">
        <v>6.336666666666666</v>
      </c>
      <c r="M5" s="2">
        <f t="shared" si="2"/>
        <v>6.3127777777777778</v>
      </c>
    </row>
    <row r="6" spans="1:13" x14ac:dyDescent="0.25">
      <c r="A6">
        <v>20228019</v>
      </c>
      <c r="B6" t="s">
        <v>21</v>
      </c>
      <c r="C6" t="s">
        <v>22</v>
      </c>
      <c r="D6" t="s">
        <v>23</v>
      </c>
      <c r="E6" t="s">
        <v>24</v>
      </c>
      <c r="F6" s="2">
        <v>5</v>
      </c>
      <c r="G6" s="2">
        <v>6.8</v>
      </c>
      <c r="H6" s="1">
        <v>10</v>
      </c>
      <c r="I6" s="2">
        <f t="shared" si="0"/>
        <v>7.2666666666666666</v>
      </c>
      <c r="J6" s="4">
        <v>6.1</v>
      </c>
      <c r="K6" s="2">
        <f t="shared" si="1"/>
        <v>5.9666666666666659</v>
      </c>
      <c r="L6" s="2">
        <v>8.9116666666666653</v>
      </c>
      <c r="M6" s="2">
        <f t="shared" si="2"/>
        <v>6.903888888888889</v>
      </c>
    </row>
    <row r="7" spans="1:13" x14ac:dyDescent="0.25">
      <c r="A7">
        <v>20227095</v>
      </c>
      <c r="B7" t="s">
        <v>25</v>
      </c>
      <c r="C7" t="s">
        <v>26</v>
      </c>
      <c r="D7" t="s">
        <v>27</v>
      </c>
      <c r="E7" t="s">
        <v>28</v>
      </c>
      <c r="F7" s="2">
        <v>8.02</v>
      </c>
      <c r="G7" s="2">
        <v>8.2783333333333324</v>
      </c>
      <c r="H7" s="1">
        <v>10</v>
      </c>
      <c r="I7" s="2">
        <f t="shared" si="0"/>
        <v>8.7661111111111101</v>
      </c>
      <c r="J7" s="2">
        <v>7</v>
      </c>
      <c r="K7" s="2">
        <f t="shared" si="1"/>
        <v>7.766111111111111</v>
      </c>
      <c r="L7" s="2">
        <v>8.7033333333333331</v>
      </c>
      <c r="M7" s="2">
        <f t="shared" si="2"/>
        <v>8.3338888888888878</v>
      </c>
    </row>
    <row r="8" spans="1:13" x14ac:dyDescent="0.25">
      <c r="A8">
        <v>20195559</v>
      </c>
      <c r="B8" t="s">
        <v>29</v>
      </c>
      <c r="C8" t="s">
        <v>30</v>
      </c>
      <c r="D8" t="s">
        <v>31</v>
      </c>
      <c r="E8" t="s">
        <v>32</v>
      </c>
      <c r="F8" s="2">
        <v>5.42</v>
      </c>
      <c r="G8" s="2">
        <v>6.5783333333333331</v>
      </c>
      <c r="H8" s="1">
        <v>10</v>
      </c>
      <c r="I8" s="2">
        <f t="shared" si="0"/>
        <v>7.3327777777777783</v>
      </c>
      <c r="J8" s="4">
        <v>6</v>
      </c>
      <c r="K8" s="2">
        <f t="shared" si="1"/>
        <v>5.9994444444444452</v>
      </c>
      <c r="L8" s="2">
        <v>7.1595833333333321</v>
      </c>
      <c r="M8" s="2">
        <f t="shared" si="2"/>
        <v>6.3859722222222217</v>
      </c>
    </row>
    <row r="9" spans="1:13" x14ac:dyDescent="0.25">
      <c r="A9">
        <v>20211253</v>
      </c>
      <c r="B9" t="s">
        <v>33</v>
      </c>
      <c r="C9" t="s">
        <v>34</v>
      </c>
      <c r="D9" t="s">
        <v>35</v>
      </c>
      <c r="E9" t="s">
        <v>36</v>
      </c>
      <c r="F9" s="2">
        <v>6.89</v>
      </c>
      <c r="G9" s="2">
        <v>7.0246052631578939</v>
      </c>
      <c r="H9" s="1">
        <v>10</v>
      </c>
      <c r="I9" s="2">
        <f t="shared" si="0"/>
        <v>7.9715350877192988</v>
      </c>
      <c r="J9" s="2">
        <v>7</v>
      </c>
      <c r="K9" s="2">
        <f t="shared" si="1"/>
        <v>6.9715350877192988</v>
      </c>
      <c r="L9" s="2">
        <v>8.8000000000000007</v>
      </c>
      <c r="M9" s="2">
        <f t="shared" si="2"/>
        <v>7.5715350877192975</v>
      </c>
    </row>
    <row r="10" spans="1:13" x14ac:dyDescent="0.25">
      <c r="A10">
        <v>20225946</v>
      </c>
      <c r="B10" t="s">
        <v>37</v>
      </c>
      <c r="C10" t="s">
        <v>38</v>
      </c>
      <c r="D10" t="s">
        <v>39</v>
      </c>
      <c r="E10" t="s">
        <v>40</v>
      </c>
      <c r="F10" s="2">
        <v>5.51</v>
      </c>
      <c r="G10" s="2">
        <v>8.5449999999999999</v>
      </c>
      <c r="H10" s="1">
        <v>10</v>
      </c>
      <c r="I10" s="2">
        <f t="shared" si="0"/>
        <v>8.0183333333333326</v>
      </c>
      <c r="J10" s="2">
        <v>6</v>
      </c>
      <c r="K10" s="2">
        <f t="shared" si="1"/>
        <v>6.6849999999999996</v>
      </c>
      <c r="L10" s="2">
        <v>7.3587499999999988</v>
      </c>
      <c r="M10" s="2">
        <f t="shared" si="2"/>
        <v>7.1379166666666665</v>
      </c>
    </row>
    <row r="11" spans="1:13" x14ac:dyDescent="0.25">
      <c r="A11">
        <v>20230085</v>
      </c>
      <c r="B11" t="s">
        <v>41</v>
      </c>
      <c r="C11" t="s">
        <v>42</v>
      </c>
      <c r="D11" t="s">
        <v>43</v>
      </c>
      <c r="E11" t="s">
        <v>44</v>
      </c>
      <c r="F11" s="2">
        <v>6.89</v>
      </c>
      <c r="G11" s="2">
        <v>6.3414912280701747</v>
      </c>
      <c r="H11" s="1">
        <v>10</v>
      </c>
      <c r="I11" s="2">
        <f t="shared" si="0"/>
        <v>7.7438304093567254</v>
      </c>
      <c r="J11" s="2">
        <v>7</v>
      </c>
      <c r="K11" s="2">
        <f t="shared" si="1"/>
        <v>6.7438304093567254</v>
      </c>
      <c r="L11" s="2">
        <v>8.1616666666666671</v>
      </c>
      <c r="M11" s="2">
        <f t="shared" si="2"/>
        <v>7.1310526315789469</v>
      </c>
    </row>
    <row r="12" spans="1:13" x14ac:dyDescent="0.25">
      <c r="A12">
        <v>20229039</v>
      </c>
      <c r="B12" t="s">
        <v>45</v>
      </c>
      <c r="C12" t="s">
        <v>46</v>
      </c>
      <c r="D12" t="s">
        <v>47</v>
      </c>
      <c r="E12" t="s">
        <v>48</v>
      </c>
      <c r="F12" s="2">
        <v>7.77</v>
      </c>
      <c r="G12" s="2">
        <v>8.5449999999999999</v>
      </c>
      <c r="H12" s="1">
        <v>10</v>
      </c>
      <c r="I12" s="2">
        <f t="shared" si="0"/>
        <v>8.7716666666666665</v>
      </c>
      <c r="J12" s="2">
        <v>6</v>
      </c>
      <c r="K12" s="2">
        <f t="shared" si="1"/>
        <v>7.4383333333333326</v>
      </c>
      <c r="L12" s="2">
        <v>9.5783333333333331</v>
      </c>
      <c r="M12" s="2">
        <f t="shared" si="2"/>
        <v>8.6311111111111103</v>
      </c>
    </row>
    <row r="13" spans="1:13" x14ac:dyDescent="0.25">
      <c r="A13">
        <v>340440309</v>
      </c>
      <c r="B13" t="s">
        <v>49</v>
      </c>
      <c r="C13" t="s">
        <v>50</v>
      </c>
      <c r="D13" t="s">
        <v>51</v>
      </c>
      <c r="E13" t="s">
        <v>52</v>
      </c>
      <c r="F13" s="2">
        <v>6.43</v>
      </c>
      <c r="G13" s="2">
        <v>6.6125438596491213</v>
      </c>
      <c r="H13" s="1">
        <v>10</v>
      </c>
      <c r="I13" s="2">
        <f t="shared" si="0"/>
        <v>7.6808479532163743</v>
      </c>
      <c r="J13" s="2">
        <v>7</v>
      </c>
      <c r="K13" s="2">
        <f t="shared" si="1"/>
        <v>6.6808479532163743</v>
      </c>
      <c r="L13" s="2">
        <v>8.293333333333333</v>
      </c>
      <c r="M13" s="2">
        <f t="shared" si="2"/>
        <v>7.1119590643274853</v>
      </c>
    </row>
    <row r="14" spans="1:13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2">
        <v>7.1</v>
      </c>
      <c r="G14" s="2">
        <v>8.7783333333333324</v>
      </c>
      <c r="H14" s="1">
        <v>10</v>
      </c>
      <c r="I14" s="2">
        <f t="shared" si="0"/>
        <v>8.6261111111111095</v>
      </c>
      <c r="J14" s="2">
        <v>7</v>
      </c>
      <c r="K14" s="2">
        <f t="shared" si="1"/>
        <v>7.6261111111111104</v>
      </c>
      <c r="L14" s="2">
        <v>9</v>
      </c>
      <c r="M14" s="2">
        <f t="shared" si="2"/>
        <v>8.2927777777777774</v>
      </c>
    </row>
    <row r="15" spans="1:13" x14ac:dyDescent="0.25">
      <c r="A15">
        <v>20225468</v>
      </c>
      <c r="B15" t="s">
        <v>55</v>
      </c>
      <c r="C15" t="s">
        <v>56</v>
      </c>
      <c r="D15" t="s">
        <v>57</v>
      </c>
      <c r="E15" t="s">
        <v>58</v>
      </c>
      <c r="F15" s="2">
        <v>2.76</v>
      </c>
      <c r="G15" s="2">
        <v>2.6366666666666663</v>
      </c>
      <c r="H15" s="1">
        <v>10</v>
      </c>
      <c r="I15" s="2">
        <f t="shared" si="0"/>
        <v>5.1322222222222225</v>
      </c>
      <c r="J15" s="4">
        <v>7</v>
      </c>
      <c r="K15" s="5">
        <f t="shared" si="1"/>
        <v>4.1322222222222225</v>
      </c>
      <c r="L15" s="2">
        <v>3.1866666666666665</v>
      </c>
      <c r="M15" s="2">
        <f t="shared" si="2"/>
        <v>2.8611111111111107</v>
      </c>
    </row>
    <row r="16" spans="1:13" x14ac:dyDescent="0.25">
      <c r="A16">
        <v>20218555</v>
      </c>
      <c r="B16" t="s">
        <v>59</v>
      </c>
      <c r="C16" t="s">
        <v>60</v>
      </c>
      <c r="D16" t="s">
        <v>61</v>
      </c>
      <c r="E16" t="s">
        <v>62</v>
      </c>
      <c r="F16" s="2">
        <v>7.8900000000000006</v>
      </c>
      <c r="G16" s="2">
        <v>7.4283333333333328</v>
      </c>
      <c r="H16" s="1">
        <v>10</v>
      </c>
      <c r="I16" s="2">
        <f t="shared" si="0"/>
        <v>8.4394444444444456</v>
      </c>
      <c r="J16" s="2">
        <v>6</v>
      </c>
      <c r="K16" s="2">
        <f t="shared" si="1"/>
        <v>7.1061111111111117</v>
      </c>
      <c r="L16" s="2">
        <v>9</v>
      </c>
      <c r="M16" s="2">
        <f t="shared" si="2"/>
        <v>8.1061111111111117</v>
      </c>
    </row>
    <row r="17" spans="1:13" x14ac:dyDescent="0.25">
      <c r="A17">
        <v>20228496</v>
      </c>
      <c r="B17" t="s">
        <v>63</v>
      </c>
      <c r="C17" t="s">
        <v>64</v>
      </c>
      <c r="D17" t="s">
        <v>65</v>
      </c>
      <c r="E17" t="s">
        <v>66</v>
      </c>
      <c r="F17" s="2">
        <v>5.35</v>
      </c>
      <c r="G17" s="2">
        <v>7.7783333333333324</v>
      </c>
      <c r="H17" s="1">
        <v>10</v>
      </c>
      <c r="I17" s="2">
        <f t="shared" si="0"/>
        <v>7.7094444444444434</v>
      </c>
      <c r="J17" s="2">
        <v>7</v>
      </c>
      <c r="K17" s="2">
        <f t="shared" si="1"/>
        <v>6.7094444444444434</v>
      </c>
      <c r="L17" s="2">
        <v>9.3000000000000007</v>
      </c>
      <c r="M17" s="2">
        <f t="shared" si="2"/>
        <v>7.4761111111111118</v>
      </c>
    </row>
    <row r="18" spans="1:13" x14ac:dyDescent="0.25">
      <c r="A18">
        <v>20235059</v>
      </c>
      <c r="B18" t="s">
        <v>67</v>
      </c>
      <c r="C18" t="s">
        <v>68</v>
      </c>
      <c r="D18" t="s">
        <v>69</v>
      </c>
      <c r="E18" t="s">
        <v>70</v>
      </c>
      <c r="F18" s="2">
        <v>3.0399999999999996</v>
      </c>
      <c r="G18" s="2">
        <v>8.0002631578947376</v>
      </c>
      <c r="H18" s="1">
        <v>10</v>
      </c>
      <c r="I18" s="2">
        <f t="shared" si="0"/>
        <v>7.0134210526315783</v>
      </c>
      <c r="J18" s="4">
        <v>7</v>
      </c>
      <c r="K18" s="2">
        <f t="shared" si="1"/>
        <v>6.0134210526315783</v>
      </c>
      <c r="L18" s="2">
        <v>8.1</v>
      </c>
      <c r="M18" s="2">
        <f t="shared" si="2"/>
        <v>6.3800877192982455</v>
      </c>
    </row>
    <row r="19" spans="1:13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2">
        <v>7.03</v>
      </c>
      <c r="G19" s="2">
        <v>8.9283333333333328</v>
      </c>
      <c r="H19" s="1">
        <v>10</v>
      </c>
      <c r="I19" s="2">
        <f t="shared" si="0"/>
        <v>8.6527777777777768</v>
      </c>
      <c r="J19" s="2">
        <v>6</v>
      </c>
      <c r="K19" s="2">
        <f t="shared" si="1"/>
        <v>7.3194444444444438</v>
      </c>
      <c r="L19" s="2">
        <v>9.5783333333333331</v>
      </c>
      <c r="M19" s="2">
        <f t="shared" si="2"/>
        <v>8.5122222222222224</v>
      </c>
    </row>
    <row r="20" spans="1:13" x14ac:dyDescent="0.25">
      <c r="A20">
        <v>20224948</v>
      </c>
      <c r="B20" t="s">
        <v>77</v>
      </c>
      <c r="C20" t="s">
        <v>78</v>
      </c>
      <c r="D20" t="s">
        <v>51</v>
      </c>
      <c r="E20" t="s">
        <v>79</v>
      </c>
      <c r="F20" s="2">
        <v>6.3599999999999994</v>
      </c>
      <c r="G20" s="2">
        <v>5.8129824561403503</v>
      </c>
      <c r="H20" s="1">
        <v>10</v>
      </c>
      <c r="I20" s="2">
        <f t="shared" si="0"/>
        <v>7.3909941520467832</v>
      </c>
      <c r="J20" s="2">
        <v>6</v>
      </c>
      <c r="K20" s="2">
        <f t="shared" si="1"/>
        <v>6.0576608187134502</v>
      </c>
      <c r="L20" s="2">
        <v>7</v>
      </c>
      <c r="M20" s="2">
        <f t="shared" si="2"/>
        <v>6.3909941520467832</v>
      </c>
    </row>
    <row r="21" spans="1:13" x14ac:dyDescent="0.25">
      <c r="A21">
        <v>20231626</v>
      </c>
      <c r="B21" t="s">
        <v>80</v>
      </c>
      <c r="C21" t="s">
        <v>81</v>
      </c>
      <c r="D21" t="s">
        <v>35</v>
      </c>
      <c r="E21" t="s">
        <v>82</v>
      </c>
      <c r="F21" s="2">
        <v>6.26</v>
      </c>
      <c r="G21" s="2">
        <v>3.2783333333333333</v>
      </c>
      <c r="H21" s="1">
        <v>10</v>
      </c>
      <c r="I21" s="2">
        <f t="shared" si="0"/>
        <v>6.512777777777778</v>
      </c>
      <c r="J21" s="4">
        <v>8.5</v>
      </c>
      <c r="K21" s="2">
        <f t="shared" si="1"/>
        <v>6.012777777777778</v>
      </c>
      <c r="L21" s="2">
        <v>8.9366666666666656</v>
      </c>
      <c r="M21" s="2">
        <f t="shared" si="2"/>
        <v>6.1583333333333341</v>
      </c>
    </row>
    <row r="22" spans="1:13" x14ac:dyDescent="0.25">
      <c r="A22">
        <v>830175287</v>
      </c>
      <c r="B22" t="s">
        <v>83</v>
      </c>
      <c r="C22" t="s">
        <v>84</v>
      </c>
      <c r="D22" t="s">
        <v>85</v>
      </c>
      <c r="E22" t="s">
        <v>86</v>
      </c>
      <c r="F22" s="2">
        <v>8.73</v>
      </c>
      <c r="G22" s="2">
        <v>9.3949999999999996</v>
      </c>
      <c r="H22" s="1">
        <v>10</v>
      </c>
      <c r="I22" s="2">
        <f t="shared" si="0"/>
        <v>9.375</v>
      </c>
      <c r="J22" s="2">
        <v>6</v>
      </c>
      <c r="K22" s="2">
        <f t="shared" si="1"/>
        <v>8.0416666666666661</v>
      </c>
      <c r="L22" s="2">
        <v>8.9949999999999992</v>
      </c>
      <c r="M22" s="2">
        <f t="shared" si="2"/>
        <v>9.0399999999999991</v>
      </c>
    </row>
    <row r="23" spans="1:13" x14ac:dyDescent="0.25">
      <c r="A23">
        <v>20226942</v>
      </c>
      <c r="B23" t="s">
        <v>87</v>
      </c>
      <c r="C23" t="s">
        <v>31</v>
      </c>
      <c r="D23" t="s">
        <v>88</v>
      </c>
      <c r="E23" t="s">
        <v>86</v>
      </c>
      <c r="F23" s="2">
        <v>5.49</v>
      </c>
      <c r="G23" s="2">
        <v>9.1616666666666653</v>
      </c>
      <c r="H23" s="1">
        <v>10</v>
      </c>
      <c r="I23" s="2">
        <f t="shared" si="0"/>
        <v>8.2172222222222207</v>
      </c>
      <c r="J23" s="2">
        <v>7</v>
      </c>
      <c r="K23" s="2">
        <f t="shared" si="1"/>
        <v>7.2172222222222215</v>
      </c>
      <c r="L23" s="2">
        <v>9.1999999999999993</v>
      </c>
      <c r="M23" s="2">
        <f t="shared" si="2"/>
        <v>7.9505555555555558</v>
      </c>
    </row>
    <row r="24" spans="1:13" x14ac:dyDescent="0.25">
      <c r="A24">
        <v>20218389</v>
      </c>
      <c r="B24" t="s">
        <v>89</v>
      </c>
      <c r="C24" t="s">
        <v>31</v>
      </c>
      <c r="D24" t="s">
        <v>46</v>
      </c>
      <c r="E24" t="s">
        <v>90</v>
      </c>
      <c r="F24" s="2">
        <v>8.52</v>
      </c>
      <c r="G24" s="2">
        <v>9.3949999999999996</v>
      </c>
      <c r="H24" s="1">
        <v>10</v>
      </c>
      <c r="I24" s="2">
        <f t="shared" si="0"/>
        <v>9.3049999999999997</v>
      </c>
      <c r="J24" s="2">
        <v>6</v>
      </c>
      <c r="K24" s="2">
        <f t="shared" si="1"/>
        <v>7.9716666666666667</v>
      </c>
      <c r="L24" s="2">
        <v>8.8783333333333339</v>
      </c>
      <c r="M24" s="2">
        <f t="shared" si="2"/>
        <v>8.931111111111111</v>
      </c>
    </row>
    <row r="25" spans="1:13" x14ac:dyDescent="0.25">
      <c r="A25">
        <v>20196863</v>
      </c>
      <c r="B25" t="s">
        <v>91</v>
      </c>
      <c r="C25" t="s">
        <v>31</v>
      </c>
      <c r="D25" t="s">
        <v>92</v>
      </c>
      <c r="E25" t="s">
        <v>93</v>
      </c>
      <c r="F25" s="2">
        <v>3.0399999999999996</v>
      </c>
      <c r="G25" s="2">
        <v>9.4783333333333335</v>
      </c>
      <c r="H25" s="1">
        <v>10</v>
      </c>
      <c r="I25" s="2">
        <f t="shared" si="0"/>
        <v>7.5061111111111103</v>
      </c>
      <c r="J25" s="2">
        <v>7</v>
      </c>
      <c r="K25" s="2">
        <f t="shared" si="1"/>
        <v>6.5061111111111103</v>
      </c>
      <c r="L25" s="2">
        <v>8.7616666666666667</v>
      </c>
      <c r="M25" s="2">
        <f t="shared" si="2"/>
        <v>7.0933333333333337</v>
      </c>
    </row>
    <row r="26" spans="1:13" x14ac:dyDescent="0.25">
      <c r="A26">
        <v>20203982</v>
      </c>
      <c r="B26" t="s">
        <v>94</v>
      </c>
      <c r="C26" t="s">
        <v>95</v>
      </c>
      <c r="D26" t="s">
        <v>96</v>
      </c>
      <c r="E26" t="s">
        <v>48</v>
      </c>
      <c r="F26" s="2">
        <v>8.73</v>
      </c>
      <c r="G26" s="2">
        <v>8.461666666666666</v>
      </c>
      <c r="H26" s="1">
        <v>10</v>
      </c>
      <c r="I26" s="2">
        <f t="shared" si="0"/>
        <v>9.0638888888888882</v>
      </c>
      <c r="J26" s="2">
        <v>7</v>
      </c>
      <c r="K26" s="2">
        <f t="shared" si="1"/>
        <v>8.0638888888888882</v>
      </c>
      <c r="L26" s="2">
        <v>8.6449999999999996</v>
      </c>
      <c r="M26" s="2">
        <f t="shared" si="2"/>
        <v>8.612222222222222</v>
      </c>
    </row>
    <row r="27" spans="1:13" x14ac:dyDescent="0.25">
      <c r="A27">
        <v>20220993</v>
      </c>
      <c r="B27" t="s">
        <v>97</v>
      </c>
      <c r="C27" t="s">
        <v>98</v>
      </c>
      <c r="D27" t="s">
        <v>99</v>
      </c>
      <c r="E27" t="s">
        <v>100</v>
      </c>
      <c r="F27" s="2">
        <v>8.1199999999999992</v>
      </c>
      <c r="G27" s="2">
        <v>9.711666666666666</v>
      </c>
      <c r="H27" s="1">
        <v>10</v>
      </c>
      <c r="I27" s="2">
        <f t="shared" si="0"/>
        <v>9.2772222222222211</v>
      </c>
      <c r="J27" s="2">
        <v>7</v>
      </c>
      <c r="K27" s="2">
        <f t="shared" si="1"/>
        <v>8.2772222222222211</v>
      </c>
      <c r="L27" s="2">
        <v>9.5783333333333331</v>
      </c>
      <c r="M27" s="2">
        <f t="shared" si="2"/>
        <v>9.1366666666666649</v>
      </c>
    </row>
    <row r="28" spans="1:13" x14ac:dyDescent="0.25">
      <c r="A28">
        <v>20226710</v>
      </c>
      <c r="B28" t="s">
        <v>101</v>
      </c>
      <c r="C28" t="s">
        <v>102</v>
      </c>
      <c r="D28" t="s">
        <v>103</v>
      </c>
      <c r="E28" t="s">
        <v>104</v>
      </c>
      <c r="F28" s="2">
        <v>8.34</v>
      </c>
      <c r="G28" s="2">
        <v>9.0555263157894732</v>
      </c>
      <c r="H28" s="1">
        <v>10</v>
      </c>
      <c r="I28" s="2">
        <f t="shared" si="0"/>
        <v>9.1318421052631589</v>
      </c>
      <c r="J28" s="2">
        <v>7</v>
      </c>
      <c r="K28" s="2">
        <f t="shared" si="1"/>
        <v>8.1318421052631589</v>
      </c>
      <c r="L28" s="2">
        <v>8.1533333333333324</v>
      </c>
      <c r="M28" s="2">
        <f t="shared" si="2"/>
        <v>8.516286549707603</v>
      </c>
    </row>
    <row r="29" spans="1:13" x14ac:dyDescent="0.25">
      <c r="A29">
        <v>20228431</v>
      </c>
      <c r="B29" t="s">
        <v>105</v>
      </c>
      <c r="C29" t="s">
        <v>106</v>
      </c>
      <c r="D29" t="s">
        <v>107</v>
      </c>
      <c r="E29" t="s">
        <v>108</v>
      </c>
      <c r="F29" s="2">
        <v>7.9599999999999991</v>
      </c>
      <c r="G29" s="2">
        <v>8.2283333333333335</v>
      </c>
      <c r="H29" s="1">
        <v>10</v>
      </c>
      <c r="I29" s="2">
        <f t="shared" si="0"/>
        <v>8.7294444444444448</v>
      </c>
      <c r="J29" s="2">
        <v>6</v>
      </c>
      <c r="K29" s="2">
        <f t="shared" si="1"/>
        <v>7.3961111111111109</v>
      </c>
      <c r="L29" s="2">
        <v>8.4</v>
      </c>
      <c r="M29" s="2">
        <f t="shared" si="2"/>
        <v>8.1961111111111098</v>
      </c>
    </row>
    <row r="30" spans="1:13" x14ac:dyDescent="0.25">
      <c r="A30">
        <v>20205043</v>
      </c>
      <c r="B30" t="s">
        <v>109</v>
      </c>
      <c r="C30" t="s">
        <v>110</v>
      </c>
      <c r="D30" t="s">
        <v>107</v>
      </c>
      <c r="E30" t="s">
        <v>111</v>
      </c>
      <c r="F30" s="2">
        <v>8.8699999999999992</v>
      </c>
      <c r="G30" s="2">
        <v>8.2283333333333335</v>
      </c>
      <c r="H30" s="1">
        <v>10</v>
      </c>
      <c r="I30" s="2">
        <f t="shared" si="0"/>
        <v>9.0327777777777776</v>
      </c>
      <c r="J30" s="2">
        <v>7</v>
      </c>
      <c r="K30" s="2">
        <f t="shared" si="1"/>
        <v>8.0327777777777776</v>
      </c>
      <c r="L30" s="2">
        <v>8.6449999999999996</v>
      </c>
      <c r="M30" s="2">
        <f t="shared" si="2"/>
        <v>8.5811111111111114</v>
      </c>
    </row>
    <row r="31" spans="1:13" x14ac:dyDescent="0.25">
      <c r="A31">
        <v>20223975</v>
      </c>
      <c r="B31" t="s">
        <v>112</v>
      </c>
      <c r="C31" t="s">
        <v>113</v>
      </c>
      <c r="D31" t="s">
        <v>68</v>
      </c>
      <c r="E31" t="s">
        <v>114</v>
      </c>
      <c r="F31" s="2">
        <v>4.79</v>
      </c>
      <c r="G31" s="2">
        <v>6.0344736842105258</v>
      </c>
      <c r="H31" s="1">
        <v>10</v>
      </c>
      <c r="I31" s="2">
        <f t="shared" si="0"/>
        <v>6.9414912280701744</v>
      </c>
      <c r="J31" s="4">
        <v>7.1</v>
      </c>
      <c r="K31" s="2">
        <f t="shared" si="1"/>
        <v>5.9748245614035085</v>
      </c>
      <c r="L31" s="2">
        <v>8.1999999999999993</v>
      </c>
      <c r="M31" s="2">
        <f t="shared" si="2"/>
        <v>6.3414912280701756</v>
      </c>
    </row>
    <row r="32" spans="1:13" x14ac:dyDescent="0.25">
      <c r="A32">
        <v>20229017</v>
      </c>
      <c r="B32" t="s">
        <v>115</v>
      </c>
      <c r="C32" t="s">
        <v>35</v>
      </c>
      <c r="D32" t="s">
        <v>116</v>
      </c>
      <c r="E32" t="s">
        <v>117</v>
      </c>
      <c r="F32" s="2">
        <v>6.17</v>
      </c>
      <c r="G32" s="2">
        <v>7.7616666666666667</v>
      </c>
      <c r="H32" s="1">
        <v>10</v>
      </c>
      <c r="I32" s="2">
        <f t="shared" si="0"/>
        <v>7.9772222222222213</v>
      </c>
      <c r="J32" s="2">
        <v>7</v>
      </c>
      <c r="K32" s="2">
        <f t="shared" si="1"/>
        <v>6.9772222222222213</v>
      </c>
      <c r="L32" s="2">
        <v>8.4116666666666653</v>
      </c>
      <c r="M32" s="2">
        <f t="shared" si="2"/>
        <v>7.4477777777777776</v>
      </c>
    </row>
    <row r="33" spans="1:13" x14ac:dyDescent="0.25">
      <c r="A33">
        <v>20228845</v>
      </c>
      <c r="B33" t="s">
        <v>118</v>
      </c>
      <c r="C33" t="s">
        <v>119</v>
      </c>
      <c r="D33" t="s">
        <v>98</v>
      </c>
      <c r="E33" t="s">
        <v>120</v>
      </c>
      <c r="F33" s="2">
        <v>7.38</v>
      </c>
      <c r="G33" s="2">
        <v>8.7783333333333324</v>
      </c>
      <c r="H33" s="1">
        <v>10</v>
      </c>
      <c r="I33" s="2">
        <f t="shared" si="0"/>
        <v>8.7194444444444432</v>
      </c>
      <c r="J33" s="2">
        <v>7</v>
      </c>
      <c r="K33" s="2">
        <f t="shared" si="1"/>
        <v>7.7194444444444441</v>
      </c>
      <c r="L33" s="2">
        <v>8.1199999999999992</v>
      </c>
      <c r="M33" s="2">
        <f t="shared" si="2"/>
        <v>8.0927777777777763</v>
      </c>
    </row>
    <row r="34" spans="1:13" x14ac:dyDescent="0.25">
      <c r="A34">
        <v>20228142</v>
      </c>
      <c r="B34" t="s">
        <v>121</v>
      </c>
      <c r="C34" t="s">
        <v>122</v>
      </c>
      <c r="D34" t="s">
        <v>119</v>
      </c>
      <c r="E34" t="s">
        <v>123</v>
      </c>
      <c r="F34" s="2">
        <v>8.59</v>
      </c>
      <c r="G34" s="2">
        <v>7.5283333333333324</v>
      </c>
      <c r="H34" s="1">
        <v>10</v>
      </c>
      <c r="I34" s="2">
        <f t="shared" si="0"/>
        <v>8.7061111111111114</v>
      </c>
      <c r="J34" s="2">
        <v>7</v>
      </c>
      <c r="K34" s="2">
        <f t="shared" si="1"/>
        <v>7.7061111111111105</v>
      </c>
      <c r="L34" s="2">
        <v>8.5</v>
      </c>
      <c r="M34" s="2">
        <f t="shared" si="2"/>
        <v>8.2061111111111114</v>
      </c>
    </row>
    <row r="35" spans="1:13" x14ac:dyDescent="0.25">
      <c r="A35">
        <v>20222083</v>
      </c>
      <c r="B35" t="s">
        <v>124</v>
      </c>
      <c r="C35" t="s">
        <v>125</v>
      </c>
      <c r="D35" t="s">
        <v>126</v>
      </c>
      <c r="E35" t="s">
        <v>127</v>
      </c>
      <c r="F35" s="2">
        <v>9.01</v>
      </c>
      <c r="G35" s="2">
        <v>9.8616666666666664</v>
      </c>
      <c r="H35" s="1">
        <v>10</v>
      </c>
      <c r="I35" s="2">
        <f t="shared" si="0"/>
        <v>9.6238888888888887</v>
      </c>
      <c r="J35" s="2">
        <v>7</v>
      </c>
      <c r="K35" s="2">
        <f t="shared" si="1"/>
        <v>8.6238888888888887</v>
      </c>
      <c r="L35" s="2">
        <v>9.8116666666666656</v>
      </c>
      <c r="M35" s="2">
        <f t="shared" si="2"/>
        <v>9.56111111111111</v>
      </c>
    </row>
    <row r="36" spans="1:13" x14ac:dyDescent="0.25">
      <c r="A36">
        <v>340429212</v>
      </c>
      <c r="B36" t="s">
        <v>128</v>
      </c>
      <c r="C36" t="s">
        <v>129</v>
      </c>
      <c r="D36" t="s">
        <v>68</v>
      </c>
      <c r="E36" t="s">
        <v>130</v>
      </c>
      <c r="F36" s="2">
        <v>7.6499999999999995</v>
      </c>
      <c r="G36" s="2">
        <v>8.5138596491228071</v>
      </c>
      <c r="H36" s="1">
        <v>10</v>
      </c>
      <c r="I36" s="2">
        <f t="shared" si="0"/>
        <v>8.7212865497076013</v>
      </c>
      <c r="J36" s="2">
        <v>6</v>
      </c>
      <c r="K36" s="2">
        <f t="shared" si="1"/>
        <v>7.3879532163742683</v>
      </c>
      <c r="L36" s="2">
        <v>8.6783333333333328</v>
      </c>
      <c r="M36" s="2">
        <f t="shared" si="2"/>
        <v>8.2807309941520462</v>
      </c>
    </row>
    <row r="37" spans="1:13" x14ac:dyDescent="0.25">
      <c r="A37">
        <v>20225439</v>
      </c>
      <c r="B37" t="s">
        <v>131</v>
      </c>
      <c r="C37" t="s">
        <v>129</v>
      </c>
      <c r="D37" t="s">
        <v>72</v>
      </c>
      <c r="E37" t="s">
        <v>132</v>
      </c>
      <c r="F37" s="2">
        <v>3.1799999999999997</v>
      </c>
      <c r="G37" s="2">
        <v>7.2868859649122806</v>
      </c>
      <c r="H37" s="1">
        <v>10</v>
      </c>
      <c r="I37" s="2">
        <f t="shared" si="0"/>
        <v>6.8222953216374265</v>
      </c>
      <c r="J37" s="4">
        <v>7.5</v>
      </c>
      <c r="K37" s="2">
        <f t="shared" si="1"/>
        <v>5.9889619883040934</v>
      </c>
      <c r="L37" s="2">
        <v>3.6533333333333329</v>
      </c>
      <c r="M37" s="2">
        <f t="shared" si="2"/>
        <v>4.7067397660818706</v>
      </c>
    </row>
    <row r="38" spans="1:13" x14ac:dyDescent="0.25">
      <c r="A38">
        <v>20216188</v>
      </c>
      <c r="B38" t="s">
        <v>133</v>
      </c>
      <c r="C38" t="s">
        <v>134</v>
      </c>
      <c r="D38" t="s">
        <v>135</v>
      </c>
      <c r="E38" t="s">
        <v>136</v>
      </c>
      <c r="F38" s="2">
        <v>9.08</v>
      </c>
      <c r="G38" s="2">
        <v>9.6999999999999993</v>
      </c>
      <c r="H38" s="1">
        <v>10</v>
      </c>
      <c r="I38" s="2">
        <f t="shared" si="0"/>
        <v>9.5933333333333337</v>
      </c>
      <c r="J38" s="2">
        <v>7</v>
      </c>
      <c r="K38" s="2">
        <f t="shared" si="1"/>
        <v>8.5933333333333337</v>
      </c>
      <c r="L38" s="2">
        <v>9.8116666666666656</v>
      </c>
      <c r="M38" s="2">
        <f t="shared" si="2"/>
        <v>9.5305555555555568</v>
      </c>
    </row>
    <row r="39" spans="1:13" x14ac:dyDescent="0.25">
      <c r="A39">
        <v>20228319</v>
      </c>
      <c r="B39" t="s">
        <v>137</v>
      </c>
      <c r="C39" t="s">
        <v>138</v>
      </c>
      <c r="D39" t="s">
        <v>68</v>
      </c>
      <c r="E39" t="s">
        <v>139</v>
      </c>
      <c r="F39" s="2">
        <v>4.4399999999999995</v>
      </c>
      <c r="G39" s="2">
        <v>2.8</v>
      </c>
      <c r="H39" s="1">
        <v>10</v>
      </c>
      <c r="I39" s="2">
        <f t="shared" si="0"/>
        <v>5.7466666666666661</v>
      </c>
      <c r="J39" s="4">
        <v>8.52</v>
      </c>
      <c r="K39" s="5">
        <f t="shared" si="1"/>
        <v>5.253333333333333</v>
      </c>
      <c r="L39" s="2">
        <v>4.6533333333333324</v>
      </c>
      <c r="M39" s="2">
        <f t="shared" si="2"/>
        <v>3.9644444444444438</v>
      </c>
    </row>
    <row r="40" spans="1:13" x14ac:dyDescent="0.25">
      <c r="A40">
        <v>20227614</v>
      </c>
      <c r="B40" t="s">
        <v>140</v>
      </c>
      <c r="C40" t="s">
        <v>107</v>
      </c>
      <c r="D40" t="s">
        <v>31</v>
      </c>
      <c r="E40" t="s">
        <v>141</v>
      </c>
      <c r="F40" s="2">
        <v>9.15</v>
      </c>
      <c r="G40" s="2">
        <v>10</v>
      </c>
      <c r="H40" s="1">
        <v>10</v>
      </c>
      <c r="I40" s="2">
        <f t="shared" si="0"/>
        <v>9.7166666666666668</v>
      </c>
      <c r="J40" s="2">
        <v>7</v>
      </c>
      <c r="K40" s="2">
        <f t="shared" si="1"/>
        <v>8.7166666666666668</v>
      </c>
      <c r="L40" s="2">
        <v>9.8116666666666656</v>
      </c>
      <c r="M40" s="2">
        <f t="shared" si="2"/>
        <v>9.6538888888888881</v>
      </c>
    </row>
    <row r="41" spans="1:13" x14ac:dyDescent="0.25">
      <c r="A41">
        <v>20228109</v>
      </c>
      <c r="B41" t="s">
        <v>142</v>
      </c>
      <c r="C41" t="s">
        <v>107</v>
      </c>
      <c r="D41" t="s">
        <v>143</v>
      </c>
      <c r="E41" t="s">
        <v>144</v>
      </c>
      <c r="F41" s="2">
        <v>6.6099999999999994</v>
      </c>
      <c r="G41" s="2">
        <v>7.7449999999999992</v>
      </c>
      <c r="H41" s="1">
        <v>10</v>
      </c>
      <c r="I41" s="2">
        <f t="shared" si="0"/>
        <v>8.1183333333333323</v>
      </c>
      <c r="J41" s="2">
        <v>6</v>
      </c>
      <c r="K41" s="2">
        <f t="shared" si="1"/>
        <v>6.7849999999999993</v>
      </c>
      <c r="L41" s="2">
        <v>9.0183333333333326</v>
      </c>
      <c r="M41" s="2">
        <f t="shared" si="2"/>
        <v>7.7911111111111104</v>
      </c>
    </row>
    <row r="42" spans="1:13" x14ac:dyDescent="0.25">
      <c r="A42">
        <v>20245173</v>
      </c>
      <c r="B42" t="s">
        <v>145</v>
      </c>
      <c r="C42" t="s">
        <v>146</v>
      </c>
      <c r="D42" t="s">
        <v>138</v>
      </c>
      <c r="E42" t="s">
        <v>147</v>
      </c>
      <c r="F42" s="2">
        <v>3.9499999999999993</v>
      </c>
      <c r="G42" s="2">
        <v>6.089999999999999</v>
      </c>
      <c r="H42" s="1">
        <v>10</v>
      </c>
      <c r="I42" s="2">
        <f t="shared" si="0"/>
        <v>6.68</v>
      </c>
      <c r="J42" s="4">
        <v>7.9</v>
      </c>
      <c r="K42" s="2">
        <f t="shared" si="1"/>
        <v>5.9799999999999995</v>
      </c>
      <c r="L42" s="2">
        <v>0.17499999999999999</v>
      </c>
      <c r="M42" s="2">
        <f t="shared" si="2"/>
        <v>3.4049999999999998</v>
      </c>
    </row>
    <row r="43" spans="1:13" x14ac:dyDescent="0.25">
      <c r="A43">
        <v>20232376</v>
      </c>
      <c r="B43" t="s">
        <v>148</v>
      </c>
      <c r="C43" t="s">
        <v>149</v>
      </c>
      <c r="D43" t="s">
        <v>150</v>
      </c>
      <c r="E43" t="s">
        <v>151</v>
      </c>
      <c r="F43" s="2">
        <v>8.8699999999999992</v>
      </c>
      <c r="G43" s="2">
        <v>9.6283333333333339</v>
      </c>
      <c r="H43" s="1">
        <v>10</v>
      </c>
      <c r="I43" s="2">
        <f t="shared" si="0"/>
        <v>9.4994444444444444</v>
      </c>
      <c r="J43" s="2">
        <v>6</v>
      </c>
      <c r="K43" s="2">
        <f t="shared" si="1"/>
        <v>8.1661111111111122</v>
      </c>
      <c r="L43" s="2">
        <v>9.8116666666666656</v>
      </c>
      <c r="M43" s="2">
        <f t="shared" si="2"/>
        <v>9.4366666666666674</v>
      </c>
    </row>
    <row r="44" spans="1:13" x14ac:dyDescent="0.25">
      <c r="A44">
        <v>20222131</v>
      </c>
      <c r="B44" t="s">
        <v>152</v>
      </c>
      <c r="C44" t="s">
        <v>153</v>
      </c>
      <c r="D44" t="s">
        <v>107</v>
      </c>
      <c r="E44" t="s">
        <v>154</v>
      </c>
      <c r="F44" s="2">
        <v>8.52</v>
      </c>
      <c r="G44" s="2">
        <v>9.7783333333333324</v>
      </c>
      <c r="H44" s="1">
        <v>10</v>
      </c>
      <c r="I44" s="2">
        <f t="shared" si="0"/>
        <v>9.4327777777777779</v>
      </c>
      <c r="J44" s="2">
        <v>6</v>
      </c>
      <c r="K44" s="2">
        <f t="shared" si="1"/>
        <v>8.099444444444444</v>
      </c>
      <c r="L44" s="2">
        <v>9.3449999999999989</v>
      </c>
      <c r="M44" s="2">
        <f t="shared" si="2"/>
        <v>9.2144444444444442</v>
      </c>
    </row>
    <row r="45" spans="1:13" x14ac:dyDescent="0.25">
      <c r="A45">
        <v>20212856</v>
      </c>
      <c r="B45" t="s">
        <v>155</v>
      </c>
      <c r="C45" t="s">
        <v>156</v>
      </c>
      <c r="D45" t="s">
        <v>157</v>
      </c>
      <c r="E45" t="s">
        <v>158</v>
      </c>
      <c r="F45" s="2">
        <v>8.02</v>
      </c>
      <c r="G45" s="2">
        <v>8.2748245614035092</v>
      </c>
      <c r="H45" s="1">
        <v>10</v>
      </c>
      <c r="I45" s="2">
        <f t="shared" si="0"/>
        <v>8.7649415204678363</v>
      </c>
      <c r="J45" s="2">
        <v>7</v>
      </c>
      <c r="K45" s="2">
        <f t="shared" si="1"/>
        <v>7.7649415204678363</v>
      </c>
      <c r="L45" s="2">
        <v>6.0533333333333328</v>
      </c>
      <c r="M45" s="2">
        <f t="shared" si="2"/>
        <v>7.4493859649122811</v>
      </c>
    </row>
    <row r="46" spans="1:13" x14ac:dyDescent="0.25">
      <c r="M46" s="2"/>
    </row>
  </sheetData>
  <sortState xmlns:xlrd2="http://schemas.microsoft.com/office/spreadsheetml/2017/richdata2" ref="A2:E45">
    <sortCondition ref="B2:B45"/>
  </sortState>
  <conditionalFormatting sqref="F2:J45">
    <cfRule type="cellIs" dxfId="1" priority="2" operator="lessThan">
      <formula>6</formula>
    </cfRule>
  </conditionalFormatting>
  <conditionalFormatting sqref="M2:M45">
    <cfRule type="cellIs" dxfId="0" priority="1" operator="lessThan">
      <formula>6</formula>
    </cfRule>
  </conditionalFormatting>
  <pageMargins left="0.7" right="0.7" top="0.75" bottom="0.75" header="0.3" footer="0.3"/>
  <ignoredErrors>
    <ignoredError sqref="K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FFA1-3E63-4580-9F5D-B4C577C283FC}">
  <dimension ref="A1:G45"/>
  <sheetViews>
    <sheetView workbookViewId="0"/>
  </sheetViews>
  <sheetFormatPr baseColWidth="10" defaultRowHeight="15" x14ac:dyDescent="0.25"/>
  <cols>
    <col min="4" max="4" width="20.140625" bestFit="1" customWidth="1"/>
    <col min="5" max="5" width="6.5703125" style="1" bestFit="1" customWidth="1"/>
    <col min="6" max="6" width="11.140625" style="1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s="1" t="s">
        <v>164</v>
      </c>
      <c r="F1" s="1" t="s">
        <v>165</v>
      </c>
      <c r="G1" t="s">
        <v>166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s="1">
        <v>6.9</v>
      </c>
      <c r="F2" s="1">
        <v>0.1</v>
      </c>
      <c r="G2" s="3">
        <f>E2*0.7+F2*0.3</f>
        <v>4.8600000000000003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s="1">
        <v>5.0999999999999996</v>
      </c>
      <c r="F3" s="1">
        <v>0.1</v>
      </c>
      <c r="G3" s="3">
        <f t="shared" ref="G3:G45" si="0">E3*0.7+F3*0.3</f>
        <v>3.5999999999999992</v>
      </c>
    </row>
    <row r="4" spans="1:7" x14ac:dyDescent="0.25">
      <c r="A4" t="s">
        <v>13</v>
      </c>
      <c r="B4" t="s">
        <v>14</v>
      </c>
      <c r="C4" t="s">
        <v>15</v>
      </c>
      <c r="D4" t="s">
        <v>16</v>
      </c>
      <c r="E4" s="1">
        <v>7.4</v>
      </c>
      <c r="F4" s="1">
        <v>9</v>
      </c>
      <c r="G4" s="3">
        <f t="shared" si="0"/>
        <v>7.879999999999999</v>
      </c>
    </row>
    <row r="5" spans="1:7" x14ac:dyDescent="0.25">
      <c r="A5" t="s">
        <v>17</v>
      </c>
      <c r="B5" t="s">
        <v>18</v>
      </c>
      <c r="C5" t="s">
        <v>19</v>
      </c>
      <c r="D5" t="s">
        <v>20</v>
      </c>
      <c r="E5" s="1">
        <v>5.8</v>
      </c>
      <c r="F5" s="1">
        <v>0.1</v>
      </c>
      <c r="G5" s="3">
        <f t="shared" si="0"/>
        <v>4.09</v>
      </c>
    </row>
    <row r="6" spans="1:7" x14ac:dyDescent="0.25">
      <c r="A6" t="s">
        <v>21</v>
      </c>
      <c r="B6" t="s">
        <v>22</v>
      </c>
      <c r="C6" t="s">
        <v>23</v>
      </c>
      <c r="D6" t="s">
        <v>24</v>
      </c>
      <c r="E6" s="1">
        <v>7.1</v>
      </c>
      <c r="F6" s="1">
        <v>0.1</v>
      </c>
      <c r="G6" s="3">
        <f t="shared" si="0"/>
        <v>5</v>
      </c>
    </row>
    <row r="7" spans="1:7" x14ac:dyDescent="0.25">
      <c r="A7" t="s">
        <v>25</v>
      </c>
      <c r="B7" t="s">
        <v>26</v>
      </c>
      <c r="C7" t="s">
        <v>27</v>
      </c>
      <c r="D7" t="s">
        <v>28</v>
      </c>
      <c r="E7" s="1">
        <v>7.6</v>
      </c>
      <c r="F7" s="1">
        <v>9</v>
      </c>
      <c r="G7" s="3">
        <f t="shared" si="0"/>
        <v>8.02</v>
      </c>
    </row>
    <row r="8" spans="1:7" x14ac:dyDescent="0.25">
      <c r="A8" t="s">
        <v>29</v>
      </c>
      <c r="B8" t="s">
        <v>30</v>
      </c>
      <c r="C8" t="s">
        <v>31</v>
      </c>
      <c r="D8" t="s">
        <v>32</v>
      </c>
      <c r="E8" s="1">
        <v>7.7</v>
      </c>
      <c r="F8" s="1">
        <v>0.1</v>
      </c>
      <c r="G8" s="3">
        <f t="shared" si="0"/>
        <v>5.42</v>
      </c>
    </row>
    <row r="9" spans="1:7" x14ac:dyDescent="0.25">
      <c r="A9" t="s">
        <v>33</v>
      </c>
      <c r="B9" t="s">
        <v>34</v>
      </c>
      <c r="C9" t="s">
        <v>35</v>
      </c>
      <c r="D9" t="s">
        <v>36</v>
      </c>
      <c r="E9" s="1">
        <v>6.2</v>
      </c>
      <c r="F9" s="1">
        <v>8.5</v>
      </c>
      <c r="G9" s="3">
        <f t="shared" si="0"/>
        <v>6.89</v>
      </c>
    </row>
    <row r="10" spans="1:7" x14ac:dyDescent="0.25">
      <c r="A10" t="s">
        <v>37</v>
      </c>
      <c r="B10" t="s">
        <v>38</v>
      </c>
      <c r="C10" t="s">
        <v>39</v>
      </c>
      <c r="D10" t="s">
        <v>40</v>
      </c>
      <c r="E10" s="1">
        <v>3.8</v>
      </c>
      <c r="F10" s="1">
        <v>9.5</v>
      </c>
      <c r="G10" s="3">
        <f t="shared" si="0"/>
        <v>5.51</v>
      </c>
    </row>
    <row r="11" spans="1:7" x14ac:dyDescent="0.25">
      <c r="A11" t="s">
        <v>41</v>
      </c>
      <c r="B11" t="s">
        <v>42</v>
      </c>
      <c r="C11" t="s">
        <v>43</v>
      </c>
      <c r="D11" t="s">
        <v>44</v>
      </c>
      <c r="E11" s="1">
        <v>7.7</v>
      </c>
      <c r="F11" s="1">
        <v>5</v>
      </c>
      <c r="G11" s="3">
        <f t="shared" si="0"/>
        <v>6.89</v>
      </c>
    </row>
    <row r="12" spans="1:7" x14ac:dyDescent="0.25">
      <c r="A12" t="s">
        <v>45</v>
      </c>
      <c r="B12" t="s">
        <v>46</v>
      </c>
      <c r="C12" t="s">
        <v>47</v>
      </c>
      <c r="D12" t="s">
        <v>48</v>
      </c>
      <c r="E12" s="1">
        <v>8.1</v>
      </c>
      <c r="F12" s="1">
        <v>7</v>
      </c>
      <c r="G12" s="3">
        <f t="shared" si="0"/>
        <v>7.77</v>
      </c>
    </row>
    <row r="13" spans="1:7" x14ac:dyDescent="0.25">
      <c r="A13" t="s">
        <v>49</v>
      </c>
      <c r="B13" t="s">
        <v>50</v>
      </c>
      <c r="C13" t="s">
        <v>51</v>
      </c>
      <c r="D13" t="s">
        <v>52</v>
      </c>
      <c r="E13" s="1">
        <v>4.9000000000000004</v>
      </c>
      <c r="F13" s="1">
        <v>10</v>
      </c>
      <c r="G13" s="3">
        <f t="shared" si="0"/>
        <v>6.43</v>
      </c>
    </row>
    <row r="14" spans="1:7" x14ac:dyDescent="0.25">
      <c r="A14" t="s">
        <v>53</v>
      </c>
      <c r="B14" t="s">
        <v>19</v>
      </c>
      <c r="C14" t="s">
        <v>46</v>
      </c>
      <c r="D14" t="s">
        <v>54</v>
      </c>
      <c r="E14" s="1">
        <v>8</v>
      </c>
      <c r="F14" s="1">
        <v>5</v>
      </c>
      <c r="G14" s="3">
        <f t="shared" si="0"/>
        <v>7.1</v>
      </c>
    </row>
    <row r="15" spans="1:7" x14ac:dyDescent="0.25">
      <c r="A15" t="s">
        <v>55</v>
      </c>
      <c r="B15" t="s">
        <v>56</v>
      </c>
      <c r="C15" t="s">
        <v>57</v>
      </c>
      <c r="D15" t="s">
        <v>58</v>
      </c>
      <c r="E15" s="1">
        <v>3.9</v>
      </c>
      <c r="F15" s="1">
        <v>0.1</v>
      </c>
      <c r="G15" s="3">
        <f t="shared" si="0"/>
        <v>2.76</v>
      </c>
    </row>
    <row r="16" spans="1:7" x14ac:dyDescent="0.25">
      <c r="A16" t="s">
        <v>59</v>
      </c>
      <c r="B16" t="s">
        <v>60</v>
      </c>
      <c r="C16" t="s">
        <v>61</v>
      </c>
      <c r="D16" t="s">
        <v>62</v>
      </c>
      <c r="E16" s="1">
        <v>7.2</v>
      </c>
      <c r="F16" s="1">
        <v>9.5</v>
      </c>
      <c r="G16" s="3">
        <f t="shared" si="0"/>
        <v>7.8900000000000006</v>
      </c>
    </row>
    <row r="17" spans="1:7" x14ac:dyDescent="0.25">
      <c r="A17" t="s">
        <v>63</v>
      </c>
      <c r="B17" t="s">
        <v>64</v>
      </c>
      <c r="C17" t="s">
        <v>65</v>
      </c>
      <c r="D17" t="s">
        <v>66</v>
      </c>
      <c r="E17" s="1">
        <v>7.6</v>
      </c>
      <c r="F17" s="1">
        <v>0.1</v>
      </c>
      <c r="G17" s="3">
        <f t="shared" si="0"/>
        <v>5.35</v>
      </c>
    </row>
    <row r="18" spans="1:7" x14ac:dyDescent="0.25">
      <c r="A18" t="s">
        <v>67</v>
      </c>
      <c r="B18" t="s">
        <v>68</v>
      </c>
      <c r="C18" t="s">
        <v>69</v>
      </c>
      <c r="D18" t="s">
        <v>70</v>
      </c>
      <c r="E18" s="1">
        <v>4.3</v>
      </c>
      <c r="F18" s="1">
        <v>0.1</v>
      </c>
      <c r="G18" s="3">
        <f t="shared" si="0"/>
        <v>3.0399999999999996</v>
      </c>
    </row>
    <row r="19" spans="1:7" x14ac:dyDescent="0.25">
      <c r="A19" t="s">
        <v>74</v>
      </c>
      <c r="B19" t="s">
        <v>68</v>
      </c>
      <c r="C19" t="s">
        <v>75</v>
      </c>
      <c r="D19" t="s">
        <v>76</v>
      </c>
      <c r="E19" s="1">
        <v>7.9</v>
      </c>
      <c r="F19" s="1">
        <v>5</v>
      </c>
      <c r="G19" s="3">
        <f t="shared" si="0"/>
        <v>7.03</v>
      </c>
    </row>
    <row r="20" spans="1:7" x14ac:dyDescent="0.25">
      <c r="A20" t="s">
        <v>77</v>
      </c>
      <c r="B20" t="s">
        <v>78</v>
      </c>
      <c r="C20" t="s">
        <v>51</v>
      </c>
      <c r="D20" t="s">
        <v>79</v>
      </c>
      <c r="E20" s="1">
        <v>6.3</v>
      </c>
      <c r="F20" s="1">
        <v>6.5</v>
      </c>
      <c r="G20" s="3">
        <f t="shared" si="0"/>
        <v>6.3599999999999994</v>
      </c>
    </row>
    <row r="21" spans="1:7" x14ac:dyDescent="0.25">
      <c r="A21" t="s">
        <v>80</v>
      </c>
      <c r="B21" t="s">
        <v>81</v>
      </c>
      <c r="C21" t="s">
        <v>35</v>
      </c>
      <c r="D21" t="s">
        <v>82</v>
      </c>
      <c r="E21" s="1">
        <v>5.3</v>
      </c>
      <c r="F21" s="1">
        <v>8.5</v>
      </c>
      <c r="G21" s="3">
        <f t="shared" si="0"/>
        <v>6.26</v>
      </c>
    </row>
    <row r="22" spans="1:7" x14ac:dyDescent="0.25">
      <c r="A22" t="s">
        <v>83</v>
      </c>
      <c r="B22" t="s">
        <v>84</v>
      </c>
      <c r="C22" t="s">
        <v>85</v>
      </c>
      <c r="D22" t="s">
        <v>86</v>
      </c>
      <c r="E22" s="1">
        <v>8.4</v>
      </c>
      <c r="F22" s="1">
        <v>9.5</v>
      </c>
      <c r="G22" s="3">
        <f t="shared" si="0"/>
        <v>8.73</v>
      </c>
    </row>
    <row r="23" spans="1:7" x14ac:dyDescent="0.25">
      <c r="A23" t="s">
        <v>87</v>
      </c>
      <c r="B23" t="s">
        <v>31</v>
      </c>
      <c r="C23" t="s">
        <v>88</v>
      </c>
      <c r="D23" t="s">
        <v>86</v>
      </c>
      <c r="E23" s="1">
        <v>7.8</v>
      </c>
      <c r="F23" s="1">
        <v>0.1</v>
      </c>
      <c r="G23" s="3">
        <f t="shared" si="0"/>
        <v>5.49</v>
      </c>
    </row>
    <row r="24" spans="1:7" x14ac:dyDescent="0.25">
      <c r="A24" t="s">
        <v>89</v>
      </c>
      <c r="B24" t="s">
        <v>31</v>
      </c>
      <c r="C24" t="s">
        <v>46</v>
      </c>
      <c r="D24" t="s">
        <v>90</v>
      </c>
      <c r="E24" s="1">
        <v>8.1</v>
      </c>
      <c r="F24" s="1">
        <v>9.5</v>
      </c>
      <c r="G24" s="3">
        <f t="shared" si="0"/>
        <v>8.52</v>
      </c>
    </row>
    <row r="25" spans="1:7" x14ac:dyDescent="0.25">
      <c r="A25" t="s">
        <v>91</v>
      </c>
      <c r="B25" t="s">
        <v>31</v>
      </c>
      <c r="C25" t="s">
        <v>92</v>
      </c>
      <c r="D25" t="s">
        <v>93</v>
      </c>
      <c r="E25" s="1">
        <v>4.3</v>
      </c>
      <c r="F25" s="1">
        <v>0.1</v>
      </c>
      <c r="G25" s="3">
        <f t="shared" si="0"/>
        <v>3.0399999999999996</v>
      </c>
    </row>
    <row r="26" spans="1:7" x14ac:dyDescent="0.25">
      <c r="A26" t="s">
        <v>94</v>
      </c>
      <c r="B26" t="s">
        <v>95</v>
      </c>
      <c r="C26" t="s">
        <v>96</v>
      </c>
      <c r="D26" t="s">
        <v>48</v>
      </c>
      <c r="E26" s="1">
        <v>8.4</v>
      </c>
      <c r="F26" s="1">
        <v>9.5</v>
      </c>
      <c r="G26" s="3">
        <f t="shared" si="0"/>
        <v>8.73</v>
      </c>
    </row>
    <row r="27" spans="1:7" x14ac:dyDescent="0.25">
      <c r="A27" t="s">
        <v>97</v>
      </c>
      <c r="B27" t="s">
        <v>98</v>
      </c>
      <c r="C27" t="s">
        <v>99</v>
      </c>
      <c r="D27" t="s">
        <v>100</v>
      </c>
      <c r="E27" s="1">
        <v>8.6</v>
      </c>
      <c r="F27" s="1">
        <v>7</v>
      </c>
      <c r="G27" s="3">
        <f t="shared" si="0"/>
        <v>8.1199999999999992</v>
      </c>
    </row>
    <row r="28" spans="1:7" x14ac:dyDescent="0.25">
      <c r="A28" t="s">
        <v>101</v>
      </c>
      <c r="B28" t="s">
        <v>102</v>
      </c>
      <c r="C28" t="s">
        <v>103</v>
      </c>
      <c r="D28" t="s">
        <v>104</v>
      </c>
      <c r="E28" s="1">
        <v>8.6999999999999993</v>
      </c>
      <c r="F28" s="1">
        <v>7.5</v>
      </c>
      <c r="G28" s="3">
        <f t="shared" si="0"/>
        <v>8.34</v>
      </c>
    </row>
    <row r="29" spans="1:7" x14ac:dyDescent="0.25">
      <c r="A29" t="s">
        <v>105</v>
      </c>
      <c r="B29" t="s">
        <v>106</v>
      </c>
      <c r="C29" t="s">
        <v>107</v>
      </c>
      <c r="D29" t="s">
        <v>108</v>
      </c>
      <c r="E29" s="1">
        <v>7.3</v>
      </c>
      <c r="F29" s="1">
        <v>9.5</v>
      </c>
      <c r="G29" s="3">
        <f t="shared" si="0"/>
        <v>7.9599999999999991</v>
      </c>
    </row>
    <row r="30" spans="1:7" x14ac:dyDescent="0.25">
      <c r="A30" t="s">
        <v>109</v>
      </c>
      <c r="B30" t="s">
        <v>110</v>
      </c>
      <c r="C30" t="s">
        <v>107</v>
      </c>
      <c r="D30" t="s">
        <v>111</v>
      </c>
      <c r="E30" s="1">
        <v>8.6</v>
      </c>
      <c r="F30" s="1">
        <v>9.5</v>
      </c>
      <c r="G30" s="3">
        <f t="shared" si="0"/>
        <v>8.8699999999999992</v>
      </c>
    </row>
    <row r="31" spans="1:7" x14ac:dyDescent="0.25">
      <c r="A31" t="s">
        <v>112</v>
      </c>
      <c r="B31" t="s">
        <v>113</v>
      </c>
      <c r="C31" t="s">
        <v>68</v>
      </c>
      <c r="D31" t="s">
        <v>114</v>
      </c>
      <c r="E31" s="1">
        <v>6.8</v>
      </c>
      <c r="F31" s="1">
        <v>0.1</v>
      </c>
      <c r="G31" s="3">
        <f t="shared" si="0"/>
        <v>4.79</v>
      </c>
    </row>
    <row r="32" spans="1:7" x14ac:dyDescent="0.25">
      <c r="A32" t="s">
        <v>115</v>
      </c>
      <c r="B32" t="s">
        <v>35</v>
      </c>
      <c r="C32" t="s">
        <v>116</v>
      </c>
      <c r="D32" t="s">
        <v>117</v>
      </c>
      <c r="E32" s="1">
        <v>7.1</v>
      </c>
      <c r="F32" s="1">
        <v>4</v>
      </c>
      <c r="G32" s="3">
        <f t="shared" si="0"/>
        <v>6.17</v>
      </c>
    </row>
    <row r="33" spans="1:7" x14ac:dyDescent="0.25">
      <c r="A33" t="s">
        <v>118</v>
      </c>
      <c r="B33" t="s">
        <v>119</v>
      </c>
      <c r="C33" t="s">
        <v>98</v>
      </c>
      <c r="D33" t="s">
        <v>120</v>
      </c>
      <c r="E33" s="1">
        <v>7.2</v>
      </c>
      <c r="F33" s="1">
        <v>7.8</v>
      </c>
      <c r="G33" s="3">
        <f t="shared" si="0"/>
        <v>7.38</v>
      </c>
    </row>
    <row r="34" spans="1:7" x14ac:dyDescent="0.25">
      <c r="A34" t="s">
        <v>121</v>
      </c>
      <c r="B34" t="s">
        <v>122</v>
      </c>
      <c r="C34" t="s">
        <v>119</v>
      </c>
      <c r="D34" t="s">
        <v>123</v>
      </c>
      <c r="E34" s="1">
        <v>8.1999999999999993</v>
      </c>
      <c r="F34" s="1">
        <v>9.5</v>
      </c>
      <c r="G34" s="3">
        <f t="shared" si="0"/>
        <v>8.59</v>
      </c>
    </row>
    <row r="35" spans="1:7" x14ac:dyDescent="0.25">
      <c r="A35" t="s">
        <v>124</v>
      </c>
      <c r="B35" t="s">
        <v>125</v>
      </c>
      <c r="C35" t="s">
        <v>126</v>
      </c>
      <c r="D35" t="s">
        <v>127</v>
      </c>
      <c r="E35" s="1">
        <v>8.8000000000000007</v>
      </c>
      <c r="F35" s="1">
        <v>9.5</v>
      </c>
      <c r="G35" s="3">
        <f t="shared" si="0"/>
        <v>9.01</v>
      </c>
    </row>
    <row r="36" spans="1:7" x14ac:dyDescent="0.25">
      <c r="A36" t="s">
        <v>128</v>
      </c>
      <c r="B36" t="s">
        <v>129</v>
      </c>
      <c r="C36" t="s">
        <v>68</v>
      </c>
      <c r="D36" t="s">
        <v>130</v>
      </c>
      <c r="E36" s="1">
        <v>9</v>
      </c>
      <c r="F36" s="1">
        <v>4.5</v>
      </c>
      <c r="G36" s="3">
        <f t="shared" si="0"/>
        <v>7.6499999999999995</v>
      </c>
    </row>
    <row r="37" spans="1:7" x14ac:dyDescent="0.25">
      <c r="A37" t="s">
        <v>131</v>
      </c>
      <c r="B37" t="s">
        <v>129</v>
      </c>
      <c r="C37" t="s">
        <v>72</v>
      </c>
      <c r="D37" t="s">
        <v>132</v>
      </c>
      <c r="E37" s="1">
        <v>4.5</v>
      </c>
      <c r="F37" s="1">
        <v>0.1</v>
      </c>
      <c r="G37" s="3">
        <f t="shared" si="0"/>
        <v>3.1799999999999997</v>
      </c>
    </row>
    <row r="38" spans="1:7" x14ac:dyDescent="0.25">
      <c r="A38" t="s">
        <v>133</v>
      </c>
      <c r="B38" t="s">
        <v>134</v>
      </c>
      <c r="C38" t="s">
        <v>135</v>
      </c>
      <c r="D38" t="s">
        <v>136</v>
      </c>
      <c r="E38" s="1">
        <v>8.9</v>
      </c>
      <c r="F38" s="1">
        <v>9.5</v>
      </c>
      <c r="G38" s="3">
        <f t="shared" si="0"/>
        <v>9.08</v>
      </c>
    </row>
    <row r="39" spans="1:7" x14ac:dyDescent="0.25">
      <c r="A39" t="s">
        <v>137</v>
      </c>
      <c r="B39" t="s">
        <v>138</v>
      </c>
      <c r="C39" t="s">
        <v>68</v>
      </c>
      <c r="D39" t="s">
        <v>139</v>
      </c>
      <c r="E39" s="1">
        <v>6.3</v>
      </c>
      <c r="F39" s="1">
        <v>0.1</v>
      </c>
      <c r="G39" s="3">
        <f t="shared" si="0"/>
        <v>4.4399999999999995</v>
      </c>
    </row>
    <row r="40" spans="1:7" x14ac:dyDescent="0.25">
      <c r="A40" t="s">
        <v>140</v>
      </c>
      <c r="B40" t="s">
        <v>107</v>
      </c>
      <c r="C40" t="s">
        <v>31</v>
      </c>
      <c r="D40" t="s">
        <v>141</v>
      </c>
      <c r="E40" s="1">
        <v>9</v>
      </c>
      <c r="F40" s="1">
        <v>9.5</v>
      </c>
      <c r="G40" s="3">
        <f t="shared" si="0"/>
        <v>9.15</v>
      </c>
    </row>
    <row r="41" spans="1:7" x14ac:dyDescent="0.25">
      <c r="A41" t="s">
        <v>142</v>
      </c>
      <c r="B41" t="s">
        <v>107</v>
      </c>
      <c r="C41" t="s">
        <v>143</v>
      </c>
      <c r="D41" t="s">
        <v>144</v>
      </c>
      <c r="E41" s="1">
        <v>5.8</v>
      </c>
      <c r="F41" s="1">
        <v>8.5</v>
      </c>
      <c r="G41" s="3">
        <f t="shared" si="0"/>
        <v>6.6099999999999994</v>
      </c>
    </row>
    <row r="42" spans="1:7" x14ac:dyDescent="0.25">
      <c r="A42" t="s">
        <v>145</v>
      </c>
      <c r="B42" t="s">
        <v>146</v>
      </c>
      <c r="C42" t="s">
        <v>138</v>
      </c>
      <c r="D42" t="s">
        <v>147</v>
      </c>
      <c r="E42" s="1">
        <v>5.6</v>
      </c>
      <c r="F42" s="1">
        <v>0.1</v>
      </c>
      <c r="G42" s="3">
        <f t="shared" si="0"/>
        <v>3.9499999999999993</v>
      </c>
    </row>
    <row r="43" spans="1:7" x14ac:dyDescent="0.25">
      <c r="A43" t="s">
        <v>148</v>
      </c>
      <c r="B43" t="s">
        <v>149</v>
      </c>
      <c r="C43" t="s">
        <v>150</v>
      </c>
      <c r="D43" t="s">
        <v>151</v>
      </c>
      <c r="E43" s="1">
        <v>8.6</v>
      </c>
      <c r="F43" s="1">
        <v>9.5</v>
      </c>
      <c r="G43" s="3">
        <f t="shared" si="0"/>
        <v>8.8699999999999992</v>
      </c>
    </row>
    <row r="44" spans="1:7" x14ac:dyDescent="0.25">
      <c r="A44" t="s">
        <v>152</v>
      </c>
      <c r="B44" t="s">
        <v>153</v>
      </c>
      <c r="C44" t="s">
        <v>107</v>
      </c>
      <c r="D44" t="s">
        <v>154</v>
      </c>
      <c r="E44" s="1">
        <v>8.1</v>
      </c>
      <c r="F44" s="1">
        <v>9.5</v>
      </c>
      <c r="G44" s="3">
        <f t="shared" si="0"/>
        <v>8.52</v>
      </c>
    </row>
    <row r="45" spans="1:7" x14ac:dyDescent="0.25">
      <c r="A45" t="s">
        <v>155</v>
      </c>
      <c r="B45" t="s">
        <v>156</v>
      </c>
      <c r="C45" t="s">
        <v>157</v>
      </c>
      <c r="D45" t="s">
        <v>158</v>
      </c>
      <c r="E45" s="1">
        <v>7.6</v>
      </c>
      <c r="F45" s="1">
        <v>9</v>
      </c>
      <c r="G45" s="3">
        <f t="shared" si="0"/>
        <v>8.02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Concentrado</vt:lpstr>
      <vt:lpstr>Examen</vt:lpstr>
      <vt:lpstr>E_Newton</vt:lpstr>
      <vt:lpstr>E_Dinamica</vt:lpstr>
      <vt:lpstr>Parciales</vt:lpstr>
      <vt:lpstr>Primer_Parcial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2023-08-02T15:11:46Z</dcterms:created>
  <dcterms:modified xsi:type="dcterms:W3CDTF">2023-08-18T18:48:59Z</dcterms:modified>
</cp:coreProperties>
</file>