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2_BC\Combinacion\"/>
    </mc:Choice>
  </mc:AlternateContent>
  <xr:revisionPtr revIDLastSave="0" documentId="13_ncr:1_{D2DF4064-E987-4F87-B53F-B21CBD21FFA4}" xr6:coauthVersionLast="47" xr6:coauthVersionMax="47" xr10:uidLastSave="{00000000-0000-0000-0000-000000000000}"/>
  <bookViews>
    <workbookView xWindow="-120" yWindow="-120" windowWidth="20730" windowHeight="11160" tabRatio="617" firstSheet="2" activeTab="6" xr2:uid="{8040CDE1-419C-4E72-BF10-A9E438B6A516}"/>
  </bookViews>
  <sheets>
    <sheet name="Semana_7_Asistencia" sheetId="4" r:id="rId1"/>
    <sheet name="Semana_7_EC" sheetId="2" r:id="rId2"/>
    <sheet name="Examen" sheetId="7" r:id="rId3"/>
    <sheet name="Semana_7_Lab" sheetId="1" r:id="rId4"/>
    <sheet name="Semana_7_Concentrado_263" sheetId="3" r:id="rId5"/>
    <sheet name="Semana_8_Lab" sheetId="5" r:id="rId6"/>
    <sheet name="Concentrado" sheetId="6" r:id="rId7"/>
  </sheets>
  <definedNames>
    <definedName name="_xlnm._FilterDatabase" localSheetId="6" hidden="1">Concentrado!$A$2:$Y$48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6" l="1"/>
  <c r="O26" i="6"/>
  <c r="Q26" i="6"/>
  <c r="R28" i="6"/>
  <c r="R5" i="6"/>
  <c r="R18" i="6"/>
  <c r="R36" i="6"/>
  <c r="R42" i="6"/>
  <c r="R37" i="6"/>
  <c r="R26" i="6"/>
  <c r="R27" i="6"/>
  <c r="R11" i="6"/>
  <c r="R10" i="6"/>
  <c r="R17" i="6"/>
  <c r="R34" i="6"/>
  <c r="R38" i="6"/>
  <c r="R8" i="6"/>
  <c r="R33" i="6"/>
  <c r="R45" i="6"/>
  <c r="R6" i="6"/>
  <c r="R20" i="6"/>
  <c r="R16" i="6"/>
  <c r="R40" i="6"/>
  <c r="R47" i="6"/>
  <c r="R46" i="6"/>
  <c r="R43" i="6"/>
  <c r="R19" i="6"/>
  <c r="R22" i="6"/>
  <c r="R24" i="6"/>
  <c r="R31" i="6"/>
  <c r="R32" i="6"/>
  <c r="R30" i="6"/>
  <c r="R35" i="6"/>
  <c r="R25" i="6"/>
  <c r="R14" i="6"/>
  <c r="R44" i="6"/>
  <c r="R9" i="6"/>
  <c r="R29" i="6"/>
  <c r="R15" i="6"/>
  <c r="R13" i="6"/>
  <c r="R39" i="6"/>
  <c r="R7" i="6"/>
  <c r="R48" i="6"/>
  <c r="R12" i="6"/>
  <c r="R23" i="6"/>
  <c r="R3" i="6"/>
  <c r="R4" i="6"/>
  <c r="R21" i="6"/>
  <c r="R41" i="6"/>
  <c r="O28" i="6"/>
  <c r="O5" i="6"/>
  <c r="O18" i="6"/>
  <c r="O36" i="6"/>
  <c r="O42" i="6"/>
  <c r="O37" i="6"/>
  <c r="O27" i="6"/>
  <c r="O11" i="6"/>
  <c r="O10" i="6"/>
  <c r="O17" i="6"/>
  <c r="O34" i="6"/>
  <c r="O38" i="6"/>
  <c r="O8" i="6"/>
  <c r="O33" i="6"/>
  <c r="O45" i="6"/>
  <c r="O6" i="6"/>
  <c r="O20" i="6"/>
  <c r="O16" i="6"/>
  <c r="O40" i="6"/>
  <c r="O47" i="6"/>
  <c r="O46" i="6"/>
  <c r="O43" i="6"/>
  <c r="O19" i="6"/>
  <c r="O22" i="6"/>
  <c r="O24" i="6"/>
  <c r="O31" i="6"/>
  <c r="O32" i="6"/>
  <c r="O30" i="6"/>
  <c r="O35" i="6"/>
  <c r="O25" i="6"/>
  <c r="O14" i="6"/>
  <c r="O44" i="6"/>
  <c r="O9" i="6"/>
  <c r="O29" i="6"/>
  <c r="O15" i="6"/>
  <c r="O13" i="6"/>
  <c r="O39" i="6"/>
  <c r="O7" i="6"/>
  <c r="O48" i="6"/>
  <c r="O12" i="6"/>
  <c r="O23" i="6"/>
  <c r="O3" i="6"/>
  <c r="O4" i="6"/>
  <c r="O21" i="6"/>
  <c r="P28" i="6"/>
  <c r="P5" i="6"/>
  <c r="P18" i="6"/>
  <c r="P36" i="6"/>
  <c r="P42" i="6"/>
  <c r="P37" i="6"/>
  <c r="P26" i="6"/>
  <c r="P27" i="6"/>
  <c r="P11" i="6"/>
  <c r="P10" i="6"/>
  <c r="P17" i="6"/>
  <c r="P34" i="6"/>
  <c r="P38" i="6"/>
  <c r="P8" i="6"/>
  <c r="P33" i="6"/>
  <c r="P45" i="6"/>
  <c r="P6" i="6"/>
  <c r="P20" i="6"/>
  <c r="P16" i="6"/>
  <c r="P40" i="6"/>
  <c r="P47" i="6"/>
  <c r="P46" i="6"/>
  <c r="P43" i="6"/>
  <c r="P19" i="6"/>
  <c r="P22" i="6"/>
  <c r="P24" i="6"/>
  <c r="P31" i="6"/>
  <c r="P32" i="6"/>
  <c r="P30" i="6"/>
  <c r="P35" i="6"/>
  <c r="P25" i="6"/>
  <c r="P14" i="6"/>
  <c r="P44" i="6"/>
  <c r="P9" i="6"/>
  <c r="P29" i="6"/>
  <c r="P15" i="6"/>
  <c r="P13" i="6"/>
  <c r="P39" i="6"/>
  <c r="P7" i="6"/>
  <c r="P48" i="6"/>
  <c r="P12" i="6"/>
  <c r="P23" i="6"/>
  <c r="P3" i="6"/>
  <c r="P4" i="6"/>
  <c r="P21" i="6"/>
  <c r="P41" i="6"/>
  <c r="Q41" i="6"/>
  <c r="Q28" i="6"/>
  <c r="T4" i="7"/>
  <c r="T8" i="7"/>
  <c r="T16" i="7"/>
  <c r="U16" i="7" s="1"/>
  <c r="T17" i="7"/>
  <c r="U17" i="7" s="1"/>
  <c r="T18" i="7"/>
  <c r="U18" i="7" s="1"/>
  <c r="T19" i="7"/>
  <c r="U19" i="7" s="1"/>
  <c r="T20" i="7"/>
  <c r="T21" i="7"/>
  <c r="U21" i="7" s="1"/>
  <c r="T22" i="7"/>
  <c r="U22" i="7" s="1"/>
  <c r="T23" i="7"/>
  <c r="U23" i="7" s="1"/>
  <c r="T24" i="7"/>
  <c r="T25" i="7"/>
  <c r="U25" i="7" s="1"/>
  <c r="T26" i="7"/>
  <c r="U26" i="7" s="1"/>
  <c r="T27" i="7"/>
  <c r="U27" i="7" s="1"/>
  <c r="T28" i="7"/>
  <c r="U28" i="7" s="1"/>
  <c r="T29" i="7"/>
  <c r="U29" i="7" s="1"/>
  <c r="T30" i="7"/>
  <c r="T31" i="7"/>
  <c r="U31" i="7" s="1"/>
  <c r="T32" i="7"/>
  <c r="U32" i="7" s="1"/>
  <c r="T33" i="7"/>
  <c r="U33" i="7" s="1"/>
  <c r="T34" i="7"/>
  <c r="U34" i="7" s="1"/>
  <c r="T35" i="7"/>
  <c r="U35" i="7" s="1"/>
  <c r="T36" i="7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2" i="7"/>
  <c r="U2" i="7" s="1"/>
  <c r="T3" i="7"/>
  <c r="U3" i="7" s="1"/>
  <c r="U4" i="7"/>
  <c r="T5" i="7"/>
  <c r="U5" i="7" s="1"/>
  <c r="T6" i="7"/>
  <c r="U6" i="7" s="1"/>
  <c r="T7" i="7"/>
  <c r="U7" i="7" s="1"/>
  <c r="U8" i="7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20" i="7"/>
  <c r="U24" i="7"/>
  <c r="U30" i="7"/>
  <c r="U36" i="7"/>
  <c r="U15" i="7"/>
  <c r="O41" i="6"/>
  <c r="X28" i="6"/>
  <c r="X5" i="6"/>
  <c r="X18" i="6"/>
  <c r="X36" i="6"/>
  <c r="X42" i="6"/>
  <c r="X37" i="6"/>
  <c r="X26" i="6"/>
  <c r="X27" i="6"/>
  <c r="X11" i="6"/>
  <c r="X10" i="6"/>
  <c r="X17" i="6"/>
  <c r="X34" i="6"/>
  <c r="X38" i="6"/>
  <c r="X8" i="6"/>
  <c r="X33" i="6"/>
  <c r="X45" i="6"/>
  <c r="X6" i="6"/>
  <c r="X20" i="6"/>
  <c r="X16" i="6"/>
  <c r="X40" i="6"/>
  <c r="X47" i="6"/>
  <c r="X46" i="6"/>
  <c r="X43" i="6"/>
  <c r="X19" i="6"/>
  <c r="X22" i="6"/>
  <c r="X24" i="6"/>
  <c r="X31" i="6"/>
  <c r="X32" i="6"/>
  <c r="X30" i="6"/>
  <c r="X35" i="6"/>
  <c r="X25" i="6"/>
  <c r="X14" i="6"/>
  <c r="X44" i="6"/>
  <c r="X9" i="6"/>
  <c r="X29" i="6"/>
  <c r="X15" i="6"/>
  <c r="X13" i="6"/>
  <c r="X39" i="6"/>
  <c r="X7" i="6"/>
  <c r="X48" i="6"/>
  <c r="X12" i="6"/>
  <c r="X23" i="6"/>
  <c r="X3" i="6"/>
  <c r="X4" i="6"/>
  <c r="X21" i="6"/>
  <c r="X41" i="6"/>
  <c r="Q5" i="6"/>
  <c r="Q18" i="6"/>
  <c r="Q36" i="6"/>
  <c r="Q42" i="6"/>
  <c r="Q37" i="6"/>
  <c r="Q27" i="6"/>
  <c r="Q11" i="6"/>
  <c r="Q10" i="6"/>
  <c r="Q17" i="6"/>
  <c r="Q34" i="6"/>
  <c r="Q38" i="6"/>
  <c r="Q8" i="6"/>
  <c r="Q33" i="6"/>
  <c r="Q45" i="6"/>
  <c r="Q6" i="6"/>
  <c r="Q20" i="6"/>
  <c r="Q16" i="6"/>
  <c r="Q40" i="6"/>
  <c r="Q47" i="6"/>
  <c r="Q46" i="6"/>
  <c r="Q43" i="6"/>
  <c r="Q19" i="6"/>
  <c r="Q22" i="6"/>
  <c r="Q24" i="6"/>
  <c r="Q31" i="6"/>
  <c r="Q32" i="6"/>
  <c r="Q30" i="6"/>
  <c r="Q35" i="6"/>
  <c r="Q25" i="6"/>
  <c r="Q14" i="6"/>
  <c r="Q44" i="6"/>
  <c r="Q9" i="6"/>
  <c r="Q29" i="6"/>
  <c r="Q15" i="6"/>
  <c r="Q13" i="6"/>
  <c r="Q39" i="6"/>
  <c r="Q7" i="6"/>
  <c r="Q48" i="6"/>
  <c r="Q12" i="6"/>
  <c r="Q23" i="6"/>
  <c r="Q3" i="6"/>
  <c r="Q4" i="6"/>
  <c r="Q21" i="6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" i="2"/>
  <c r="S25" i="6" l="1"/>
  <c r="U25" i="6" s="1"/>
  <c r="Y25" i="6" s="1"/>
  <c r="W1" i="7"/>
  <c r="X1" i="7" s="1"/>
  <c r="S41" i="6"/>
  <c r="U41" i="6" s="1"/>
  <c r="Y41" i="6" s="1"/>
  <c r="S23" i="6"/>
  <c r="U23" i="6" s="1"/>
  <c r="Y23" i="6" s="1"/>
  <c r="S39" i="6"/>
  <c r="U39" i="6" s="1"/>
  <c r="Y39" i="6" s="1"/>
  <c r="S9" i="6"/>
  <c r="U9" i="6" s="1"/>
  <c r="Y9" i="6" s="1"/>
  <c r="S35" i="6"/>
  <c r="U35" i="6" s="1"/>
  <c r="Y35" i="6" s="1"/>
  <c r="S24" i="6"/>
  <c r="U24" i="6" s="1"/>
  <c r="Y24" i="6" s="1"/>
  <c r="S20" i="6"/>
  <c r="Y20" i="6" s="1"/>
  <c r="S8" i="6"/>
  <c r="U8" i="6" s="1"/>
  <c r="Y8" i="6" s="1"/>
  <c r="S10" i="6"/>
  <c r="U10" i="6" s="1"/>
  <c r="Y10" i="6" s="1"/>
  <c r="S37" i="6"/>
  <c r="U37" i="6" s="1"/>
  <c r="Y37" i="6" s="1"/>
  <c r="S5" i="6"/>
  <c r="U5" i="6" s="1"/>
  <c r="Y5" i="6" s="1"/>
  <c r="S21" i="6"/>
  <c r="U21" i="6" s="1"/>
  <c r="Y21" i="6" s="1"/>
  <c r="S12" i="6"/>
  <c r="U12" i="6" s="1"/>
  <c r="Y12" i="6" s="1"/>
  <c r="S13" i="6"/>
  <c r="U13" i="6" s="1"/>
  <c r="Y13" i="6" s="1"/>
  <c r="S44" i="6"/>
  <c r="U44" i="6" s="1"/>
  <c r="Y44" i="6" s="1"/>
  <c r="S30" i="6"/>
  <c r="U30" i="6" s="1"/>
  <c r="Y30" i="6" s="1"/>
  <c r="S22" i="6"/>
  <c r="U22" i="6" s="1"/>
  <c r="Y22" i="6" s="1"/>
  <c r="S47" i="6"/>
  <c r="U47" i="6" s="1"/>
  <c r="Y47" i="6" s="1"/>
  <c r="S6" i="6"/>
  <c r="U6" i="6" s="1"/>
  <c r="Y6" i="6" s="1"/>
  <c r="S38" i="6"/>
  <c r="U38" i="6" s="1"/>
  <c r="Y38" i="6" s="1"/>
  <c r="S11" i="6"/>
  <c r="U11" i="6" s="1"/>
  <c r="Y11" i="6" s="1"/>
  <c r="S42" i="6"/>
  <c r="U42" i="6" s="1"/>
  <c r="Y42" i="6" s="1"/>
  <c r="S28" i="6"/>
  <c r="U28" i="6" s="1"/>
  <c r="Y28" i="6" s="1"/>
  <c r="S46" i="6"/>
  <c r="U46" i="6" s="1"/>
  <c r="Y46" i="6" s="1"/>
  <c r="S4" i="6"/>
  <c r="U4" i="6" s="1"/>
  <c r="Y4" i="6" s="1"/>
  <c r="S15" i="6"/>
  <c r="U15" i="6" s="1"/>
  <c r="Y15" i="6" s="1"/>
  <c r="S32" i="6"/>
  <c r="U32" i="6" s="1"/>
  <c r="Y32" i="6" s="1"/>
  <c r="S40" i="6"/>
  <c r="U40" i="6" s="1"/>
  <c r="Y40" i="6" s="1"/>
  <c r="S34" i="6"/>
  <c r="U34" i="6" s="1"/>
  <c r="Y34" i="6" s="1"/>
  <c r="S27" i="6"/>
  <c r="U27" i="6" s="1"/>
  <c r="Y27" i="6" s="1"/>
  <c r="S3" i="6"/>
  <c r="U3" i="6" s="1"/>
  <c r="Y3" i="6" s="1"/>
  <c r="S7" i="6"/>
  <c r="U7" i="6" s="1"/>
  <c r="Y7" i="6" s="1"/>
  <c r="S29" i="6"/>
  <c r="U29" i="6" s="1"/>
  <c r="Y29" i="6" s="1"/>
  <c r="S31" i="6"/>
  <c r="U31" i="6" s="1"/>
  <c r="Y31" i="6" s="1"/>
  <c r="S43" i="6"/>
  <c r="U43" i="6" s="1"/>
  <c r="Y43" i="6" s="1"/>
  <c r="S16" i="6"/>
  <c r="U16" i="6" s="1"/>
  <c r="Y16" i="6" s="1"/>
  <c r="S33" i="6"/>
  <c r="U33" i="6" s="1"/>
  <c r="Y33" i="6" s="1"/>
  <c r="S17" i="6"/>
  <c r="U17" i="6" s="1"/>
  <c r="Y17" i="6" s="1"/>
  <c r="S26" i="6"/>
  <c r="U26" i="6" s="1"/>
  <c r="Y26" i="6" s="1"/>
  <c r="S18" i="6"/>
  <c r="U18" i="6" s="1"/>
  <c r="Y18" i="6" s="1"/>
  <c r="S48" i="6"/>
  <c r="U48" i="6" s="1"/>
  <c r="Y48" i="6" s="1"/>
  <c r="S14" i="6"/>
  <c r="U14" i="6" s="1"/>
  <c r="Y14" i="6" s="1"/>
  <c r="S19" i="6"/>
  <c r="U19" i="6" s="1"/>
  <c r="Y19" i="6" s="1"/>
  <c r="S45" i="6"/>
  <c r="U45" i="6" s="1"/>
  <c r="Y45" i="6" s="1"/>
  <c r="S36" i="6"/>
  <c r="U36" i="6" s="1"/>
  <c r="Y36" i="6" s="1"/>
  <c r="V5" i="7" l="1"/>
  <c r="V9" i="7"/>
  <c r="V13" i="7"/>
  <c r="V17" i="7"/>
  <c r="V21" i="7"/>
  <c r="V25" i="7"/>
  <c r="V29" i="7"/>
  <c r="V33" i="7"/>
  <c r="V37" i="7"/>
  <c r="V41" i="7"/>
  <c r="V45" i="7"/>
  <c r="V10" i="7"/>
  <c r="V14" i="7"/>
  <c r="V18" i="7"/>
  <c r="V22" i="7"/>
  <c r="V26" i="7"/>
  <c r="V30" i="7"/>
  <c r="V34" i="7"/>
  <c r="V38" i="7"/>
  <c r="V42" i="7"/>
  <c r="V46" i="7"/>
  <c r="V3" i="7"/>
  <c r="V7" i="7"/>
  <c r="V11" i="7"/>
  <c r="V15" i="7"/>
  <c r="V19" i="7"/>
  <c r="V23" i="7"/>
  <c r="V27" i="7"/>
  <c r="V31" i="7"/>
  <c r="V35" i="7"/>
  <c r="V39" i="7"/>
  <c r="V43" i="7"/>
  <c r="V47" i="7"/>
  <c r="V4" i="7"/>
  <c r="V8" i="7"/>
  <c r="V12" i="7"/>
  <c r="V16" i="7"/>
  <c r="V20" i="7"/>
  <c r="V24" i="7"/>
  <c r="V28" i="7"/>
  <c r="V32" i="7"/>
  <c r="V36" i="7"/>
  <c r="V40" i="7"/>
  <c r="V44" i="7"/>
  <c r="V2" i="7"/>
  <c r="V6" i="7"/>
</calcChain>
</file>

<file path=xl/sharedStrings.xml><?xml version="1.0" encoding="utf-8"?>
<sst xmlns="http://schemas.openxmlformats.org/spreadsheetml/2006/main" count="1398" uniqueCount="224">
  <si>
    <t>Matrícula</t>
  </si>
  <si>
    <t>Estudiante</t>
  </si>
  <si>
    <t>Apellido1</t>
  </si>
  <si>
    <t>Apellido2</t>
  </si>
  <si>
    <t>Nombre</t>
  </si>
  <si>
    <t>ROSETE GONZALEZ ADRIANA DANAE</t>
  </si>
  <si>
    <t>ROSETE</t>
  </si>
  <si>
    <t>GONZALEZ</t>
  </si>
  <si>
    <t>ADRIANA DANAE</t>
  </si>
  <si>
    <t>MONTAÑO BOCANEGRA AIRAM JOHANA</t>
  </si>
  <si>
    <t>MONTAÑO</t>
  </si>
  <si>
    <t>BOCANEGRA</t>
  </si>
  <si>
    <t>AIRAM JOHANA</t>
  </si>
  <si>
    <t>ANZURES ACERO ALEXIS AXAEL</t>
  </si>
  <si>
    <t>ANZURES</t>
  </si>
  <si>
    <t>ACERO</t>
  </si>
  <si>
    <t>ALEXIS AXAEL</t>
  </si>
  <si>
    <t>GUERRERO ACEVEZ ALISSON MELISSA</t>
  </si>
  <si>
    <t>GUERRERO</t>
  </si>
  <si>
    <t>ACEVEZ</t>
  </si>
  <si>
    <t>ALISSON MELISSA</t>
  </si>
  <si>
    <t>QUINTERO GARCIA ANDREA</t>
  </si>
  <si>
    <t>QUINTERO</t>
  </si>
  <si>
    <t>GARCIA</t>
  </si>
  <si>
    <t>ANDREA</t>
  </si>
  <si>
    <t>SANCHEZ ESTRADA ARTURO</t>
  </si>
  <si>
    <t>SANCHEZ</t>
  </si>
  <si>
    <t>ESTRADA</t>
  </si>
  <si>
    <t>ARTURO</t>
  </si>
  <si>
    <t>RAMIREZ ABRAHAM AXEL DANIEL</t>
  </si>
  <si>
    <t>RAMIREZ</t>
  </si>
  <si>
    <t>ABRAHAM</t>
  </si>
  <si>
    <t>AXEL DANIEL</t>
  </si>
  <si>
    <t>MIRON GARCIA AXEL EDMUNDO</t>
  </si>
  <si>
    <t>MIRON</t>
  </si>
  <si>
    <t>AXEL EDMUNDO</t>
  </si>
  <si>
    <t>MONROY RIVERA BRANDON JORDAN</t>
  </si>
  <si>
    <t>MONROY</t>
  </si>
  <si>
    <t>RIVERA</t>
  </si>
  <si>
    <t>BRANDON JORDAN</t>
  </si>
  <si>
    <t>GARCIA ARAGON CAMILA</t>
  </si>
  <si>
    <t>ARAGON</t>
  </si>
  <si>
    <t>CAMILA</t>
  </si>
  <si>
    <t>GAMEZ GUERRERO CARLA RUBI</t>
  </si>
  <si>
    <t>GAMEZ</t>
  </si>
  <si>
    <t>CARLA RUBI</t>
  </si>
  <si>
    <t>GUADARRAMA SANCHEZ CARMINA VALENTINA</t>
  </si>
  <si>
    <t>GUADARRAMA</t>
  </si>
  <si>
    <t>CARMINA VALENTINA</t>
  </si>
  <si>
    <t>PAZ TORRES CRISTIAN JESUS</t>
  </si>
  <si>
    <t>PAZ</t>
  </si>
  <si>
    <t>TORRES</t>
  </si>
  <si>
    <t>CRISTIAN JESUS</t>
  </si>
  <si>
    <t>REVILLA FUENTES DAMIAN</t>
  </si>
  <si>
    <t>REVILLA</t>
  </si>
  <si>
    <t>FUENTES</t>
  </si>
  <si>
    <t>DAMIAN</t>
  </si>
  <si>
    <t>DIAZ RAMIREZ DIEGO</t>
  </si>
  <si>
    <t>DIAZ</t>
  </si>
  <si>
    <t>DIEGO</t>
  </si>
  <si>
    <t>ORTEGA HERNANDEZ DIEGO</t>
  </si>
  <si>
    <t>ORTEGA</t>
  </si>
  <si>
    <t>HERNANDEZ</t>
  </si>
  <si>
    <t>VARGAS LUENGAS ELISA</t>
  </si>
  <si>
    <t>VARGAS</t>
  </si>
  <si>
    <t>LUENGAS</t>
  </si>
  <si>
    <t>ELISA</t>
  </si>
  <si>
    <t>BATLLIA AVALOS ELLIOT</t>
  </si>
  <si>
    <t>BATLLIA</t>
  </si>
  <si>
    <t>AVALOS</t>
  </si>
  <si>
    <t>ELLIOT</t>
  </si>
  <si>
    <t>HERNANDEZ SORIA EMILIANO</t>
  </si>
  <si>
    <t>SORIA</t>
  </si>
  <si>
    <t>EMILIANO</t>
  </si>
  <si>
    <t>GONZALEZ RAMIREZ EMILIANO ISRAEL</t>
  </si>
  <si>
    <t>EMILIANO ISRAEL</t>
  </si>
  <si>
    <t>RIOS ESQUIVEL ENYA SOFIA</t>
  </si>
  <si>
    <t>RIOS</t>
  </si>
  <si>
    <t>ESQUIVEL</t>
  </si>
  <si>
    <t>ENYA SOFIA</t>
  </si>
  <si>
    <t>VELAZQUEZ RAMIREZ FERNANDO DANIEL</t>
  </si>
  <si>
    <t>VELAZQUEZ</t>
  </si>
  <si>
    <t>FERNANDO DANIEL</t>
  </si>
  <si>
    <t>VAZQUEZ WONG ISAI</t>
  </si>
  <si>
    <t>VAZQUEZ</t>
  </si>
  <si>
    <t>WONG</t>
  </si>
  <si>
    <t>ISAI</t>
  </si>
  <si>
    <t>SANZ GUTIERREZ JOCELYN MAYTE</t>
  </si>
  <si>
    <t>SANZ</t>
  </si>
  <si>
    <t>GUTIERREZ</t>
  </si>
  <si>
    <t>JOCELYN MAYTE</t>
  </si>
  <si>
    <t>GUERRERO PEREZ JUAN MARCOS</t>
  </si>
  <si>
    <t>PEREZ</t>
  </si>
  <si>
    <t>JUAN MARCOS</t>
  </si>
  <si>
    <t>LOPEZ CORDOBA KARYME RENATA</t>
  </si>
  <si>
    <t>LOPEZ</t>
  </si>
  <si>
    <t>CORDOBA</t>
  </si>
  <si>
    <t>KARYME RENATA</t>
  </si>
  <si>
    <t>MENDOZA MENDEZ LEONARDO</t>
  </si>
  <si>
    <t>MENDOZA</t>
  </si>
  <si>
    <t>MENDEZ</t>
  </si>
  <si>
    <t>LEONARDO</t>
  </si>
  <si>
    <t>NERI ARCEO LUIS ANTONIO</t>
  </si>
  <si>
    <t>NERI</t>
  </si>
  <si>
    <t>ARCEO</t>
  </si>
  <si>
    <t>LUIS ANTONIO</t>
  </si>
  <si>
    <t>OLGUIN PULIDO LUIS MIGUEL GERARDO</t>
  </si>
  <si>
    <t>OLGUIN</t>
  </si>
  <si>
    <t>PULIDO</t>
  </si>
  <si>
    <t>LUIS MIGUEL GERARDO</t>
  </si>
  <si>
    <t>NAVARRETE MARTINEZ MACBETH</t>
  </si>
  <si>
    <t>NAVARRETE</t>
  </si>
  <si>
    <t>MARTINEZ</t>
  </si>
  <si>
    <t>MACBETH</t>
  </si>
  <si>
    <t>PEREZ CABRERA MARGARITA YARETZI</t>
  </si>
  <si>
    <t>CABRERA</t>
  </si>
  <si>
    <t>MARGARITA YARETZI</t>
  </si>
  <si>
    <t>MEZA ROMAN MARIANA</t>
  </si>
  <si>
    <t>MEZA</t>
  </si>
  <si>
    <t>ROMAN</t>
  </si>
  <si>
    <t>MARIANA</t>
  </si>
  <si>
    <t>GIL VALLE MARIANA BEATRIZ</t>
  </si>
  <si>
    <t>GIL</t>
  </si>
  <si>
    <t>VALLE</t>
  </si>
  <si>
    <t>MARIANA BEATRIZ</t>
  </si>
  <si>
    <t>TORAL VILLALOBOS MIA ELEA</t>
  </si>
  <si>
    <t>TORAL</t>
  </si>
  <si>
    <t>VILLALOBOS</t>
  </si>
  <si>
    <t>MIA ELEA</t>
  </si>
  <si>
    <t>FELIX CADIMA MICHELLE</t>
  </si>
  <si>
    <t>FELIX</t>
  </si>
  <si>
    <t>CADIMA</t>
  </si>
  <si>
    <t>MICHELLE</t>
  </si>
  <si>
    <t>MORENO CANUTO MICHELLE ALEXANDER</t>
  </si>
  <si>
    <t>MORENO</t>
  </si>
  <si>
    <t>CANUTO</t>
  </si>
  <si>
    <t>MICHELLE ALEXANDER</t>
  </si>
  <si>
    <t>GONZALEZ ORTEGA MILLIE</t>
  </si>
  <si>
    <t>MILLIE</t>
  </si>
  <si>
    <t>GASCON TREJO NELLY ADRIANA</t>
  </si>
  <si>
    <t>GASCON</t>
  </si>
  <si>
    <t>TREJO</t>
  </si>
  <si>
    <t>NELLY ADRIANA</t>
  </si>
  <si>
    <t>REYES ROBLES NURIA</t>
  </si>
  <si>
    <t>REYES</t>
  </si>
  <si>
    <t>ROBLES</t>
  </si>
  <si>
    <t>NURIA</t>
  </si>
  <si>
    <t>CHAVEZ INFANTE RENATA</t>
  </si>
  <si>
    <t>CHAVEZ</t>
  </si>
  <si>
    <t>INFANTE</t>
  </si>
  <si>
    <t>RENATA</t>
  </si>
  <si>
    <t>ZARATE BELTRAN RENATA</t>
  </si>
  <si>
    <t>ZARATE</t>
  </si>
  <si>
    <t>BELTRAN</t>
  </si>
  <si>
    <t>GARCIA QUEVEDO SANTIAGO</t>
  </si>
  <si>
    <t>QUEVEDO</t>
  </si>
  <si>
    <t>SANTIAGO</t>
  </si>
  <si>
    <t>MEDINA LOPEZ SANTIAGO</t>
  </si>
  <si>
    <t>MEDINA</t>
  </si>
  <si>
    <t>AGUIRRE SANCHEZ SIMONNE YAMILE</t>
  </si>
  <si>
    <t>AGUIRRE</t>
  </si>
  <si>
    <t>SIMONNE YAMILE</t>
  </si>
  <si>
    <t>ANGELES NORMAN SOREN</t>
  </si>
  <si>
    <t>ANGELES</t>
  </si>
  <si>
    <t>NORMAN</t>
  </si>
  <si>
    <t>SOREN</t>
  </si>
  <si>
    <t>JUAREZ HERNANDEZ YAEL JAVIER</t>
  </si>
  <si>
    <t>JUAREZ</t>
  </si>
  <si>
    <t>YAEL JAVIER</t>
  </si>
  <si>
    <t>Practica</t>
  </si>
  <si>
    <t>Previo</t>
  </si>
  <si>
    <t>Entregada</t>
  </si>
  <si>
    <t>Preparacion</t>
  </si>
  <si>
    <t>Trabajo_E</t>
  </si>
  <si>
    <t>Participacion</t>
  </si>
  <si>
    <t>Reporte</t>
  </si>
  <si>
    <t>Conclusiones</t>
  </si>
  <si>
    <t>Calificacion</t>
  </si>
  <si>
    <t>Comentarios</t>
  </si>
  <si>
    <t>Webinar</t>
  </si>
  <si>
    <t>Teoría</t>
  </si>
  <si>
    <t>Laboratorio</t>
  </si>
  <si>
    <t>F_Lab</t>
  </si>
  <si>
    <t>F_Teo</t>
  </si>
  <si>
    <t>Personajes</t>
  </si>
  <si>
    <t>Conv_Temperaturas</t>
  </si>
  <si>
    <t>Coef_Dilatacion</t>
  </si>
  <si>
    <t>Pendiente</t>
  </si>
  <si>
    <t>Tabla_Temperaturas</t>
  </si>
  <si>
    <t>Tabla_Energía</t>
  </si>
  <si>
    <t>Puntaje</t>
  </si>
  <si>
    <t>Opcionales7</t>
  </si>
  <si>
    <t>Practica3</t>
  </si>
  <si>
    <t>Practica4</t>
  </si>
  <si>
    <t>Puntos</t>
  </si>
  <si>
    <t>Puntos_Opc</t>
  </si>
  <si>
    <t>Eval_Cont</t>
  </si>
  <si>
    <t>Op_Semana_7</t>
  </si>
  <si>
    <t>Op_Semana_8</t>
  </si>
  <si>
    <t>Guía</t>
  </si>
  <si>
    <t>Ejer_Dilatacion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</si>
  <si>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</si>
  <si>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</si>
  <si>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</si>
  <si>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</si>
  <si>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</si>
  <si>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</si>
  <si>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</si>
  <si>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</si>
  <si>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</si>
  <si>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</si>
  <si>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</si>
  <si>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</si>
  <si>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</si>
  <si>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</si>
  <si>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</si>
  <si>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Calificación</t>
  </si>
  <si>
    <t>Ajuste</t>
  </si>
  <si>
    <t>Examen</t>
  </si>
  <si>
    <t>Calf_EC</t>
  </si>
  <si>
    <t>Cal_Opc</t>
  </si>
  <si>
    <t>Puntos_EC</t>
  </si>
  <si>
    <t>Calif_Teoría</t>
  </si>
  <si>
    <t>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</si>
</sst>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9A8-3B78-4361-9A0C-C4172342FE5C}">
  <dimension ref="A1:F47"/>
  <sheetViews>
    <sheetView topLeftCell="B26" workbookViewId="0">
      <selection activeCell="E1" sqref="E1:F47"/>
    </sheetView>
  </sheetViews>
  <sheetFormatPr baseColWidth="10" defaultRowHeight="15" x14ac:dyDescent="0.25"/>
  <cols>
    <col min="4" max="4" width="21" bestFit="1" customWidth="1"/>
    <col min="5" max="6" width="11.42578125" style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s="1" t="s">
        <v>180</v>
      </c>
      <c r="F1" s="1" t="s">
        <v>181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s="1">
        <v>0</v>
      </c>
      <c r="F2" s="1">
        <v>0</v>
      </c>
    </row>
    <row r="3" spans="1:6" x14ac:dyDescent="0.25">
      <c r="A3" t="s">
        <v>9</v>
      </c>
      <c r="B3" t="s">
        <v>10</v>
      </c>
      <c r="C3" t="s">
        <v>11</v>
      </c>
      <c r="D3" t="s">
        <v>12</v>
      </c>
      <c r="E3" s="1">
        <v>0</v>
      </c>
      <c r="F3" s="1">
        <v>0</v>
      </c>
    </row>
    <row r="4" spans="1:6" x14ac:dyDescent="0.25">
      <c r="A4" t="s">
        <v>13</v>
      </c>
      <c r="B4" t="s">
        <v>14</v>
      </c>
      <c r="C4" t="s">
        <v>15</v>
      </c>
      <c r="D4" t="s">
        <v>16</v>
      </c>
      <c r="E4" s="1">
        <v>0</v>
      </c>
      <c r="F4" s="1">
        <v>0</v>
      </c>
    </row>
    <row r="5" spans="1:6" x14ac:dyDescent="0.25">
      <c r="A5" t="s">
        <v>17</v>
      </c>
      <c r="B5" t="s">
        <v>18</v>
      </c>
      <c r="C5" t="s">
        <v>19</v>
      </c>
      <c r="D5" t="s">
        <v>20</v>
      </c>
      <c r="E5" s="1">
        <v>0</v>
      </c>
      <c r="F5" s="1">
        <v>0</v>
      </c>
    </row>
    <row r="6" spans="1:6" x14ac:dyDescent="0.25">
      <c r="A6" t="s">
        <v>21</v>
      </c>
      <c r="B6" t="s">
        <v>22</v>
      </c>
      <c r="C6" t="s">
        <v>23</v>
      </c>
      <c r="D6" t="s">
        <v>24</v>
      </c>
      <c r="E6" s="1">
        <v>0</v>
      </c>
      <c r="F6" s="1">
        <v>1</v>
      </c>
    </row>
    <row r="7" spans="1:6" x14ac:dyDescent="0.25">
      <c r="A7" t="s">
        <v>25</v>
      </c>
      <c r="B7" t="s">
        <v>26</v>
      </c>
      <c r="C7" t="s">
        <v>27</v>
      </c>
      <c r="D7" t="s">
        <v>28</v>
      </c>
      <c r="E7" s="1">
        <v>1</v>
      </c>
      <c r="F7" s="1">
        <v>0</v>
      </c>
    </row>
    <row r="8" spans="1:6" x14ac:dyDescent="0.25">
      <c r="A8" t="s">
        <v>29</v>
      </c>
      <c r="B8" t="s">
        <v>30</v>
      </c>
      <c r="C8" t="s">
        <v>31</v>
      </c>
      <c r="D8" t="s">
        <v>32</v>
      </c>
      <c r="E8" s="1">
        <v>0</v>
      </c>
      <c r="F8" s="1">
        <v>0</v>
      </c>
    </row>
    <row r="9" spans="1:6" x14ac:dyDescent="0.25">
      <c r="A9" t="s">
        <v>33</v>
      </c>
      <c r="B9" t="s">
        <v>34</v>
      </c>
      <c r="C9" t="s">
        <v>23</v>
      </c>
      <c r="D9" t="s">
        <v>35</v>
      </c>
      <c r="E9" s="1">
        <v>1</v>
      </c>
      <c r="F9" s="1">
        <v>0</v>
      </c>
    </row>
    <row r="10" spans="1:6" x14ac:dyDescent="0.25">
      <c r="A10" t="s">
        <v>36</v>
      </c>
      <c r="B10" t="s">
        <v>37</v>
      </c>
      <c r="C10" t="s">
        <v>38</v>
      </c>
      <c r="D10" t="s">
        <v>39</v>
      </c>
      <c r="E10" s="1">
        <v>0</v>
      </c>
      <c r="F10" s="1">
        <v>1</v>
      </c>
    </row>
    <row r="11" spans="1:6" x14ac:dyDescent="0.25">
      <c r="A11" t="s">
        <v>40</v>
      </c>
      <c r="B11" t="s">
        <v>23</v>
      </c>
      <c r="C11" t="s">
        <v>41</v>
      </c>
      <c r="D11" t="s">
        <v>42</v>
      </c>
      <c r="E11" s="1">
        <v>0</v>
      </c>
      <c r="F11" s="1">
        <v>0</v>
      </c>
    </row>
    <row r="12" spans="1:6" x14ac:dyDescent="0.25">
      <c r="A12" t="s">
        <v>43</v>
      </c>
      <c r="B12" t="s">
        <v>44</v>
      </c>
      <c r="C12" t="s">
        <v>18</v>
      </c>
      <c r="D12" t="s">
        <v>45</v>
      </c>
      <c r="E12" s="1">
        <v>2</v>
      </c>
      <c r="F12" s="1">
        <v>1</v>
      </c>
    </row>
    <row r="13" spans="1:6" x14ac:dyDescent="0.25">
      <c r="A13" t="s">
        <v>46</v>
      </c>
      <c r="B13" t="s">
        <v>47</v>
      </c>
      <c r="C13" t="s">
        <v>26</v>
      </c>
      <c r="D13" t="s">
        <v>48</v>
      </c>
      <c r="E13" s="1">
        <v>0</v>
      </c>
      <c r="F13" s="1">
        <v>0</v>
      </c>
    </row>
    <row r="14" spans="1:6" x14ac:dyDescent="0.25">
      <c r="A14" t="s">
        <v>49</v>
      </c>
      <c r="B14" t="s">
        <v>50</v>
      </c>
      <c r="C14" t="s">
        <v>51</v>
      </c>
      <c r="D14" t="s">
        <v>52</v>
      </c>
      <c r="E14" s="1">
        <v>0</v>
      </c>
      <c r="F14" s="1">
        <v>0</v>
      </c>
    </row>
    <row r="15" spans="1:6" x14ac:dyDescent="0.25">
      <c r="A15" t="s">
        <v>53</v>
      </c>
      <c r="B15" t="s">
        <v>54</v>
      </c>
      <c r="C15" t="s">
        <v>55</v>
      </c>
      <c r="D15" t="s">
        <v>56</v>
      </c>
      <c r="E15" s="1">
        <v>0</v>
      </c>
      <c r="F15" s="1">
        <v>0</v>
      </c>
    </row>
    <row r="16" spans="1:6" x14ac:dyDescent="0.25">
      <c r="A16" t="s">
        <v>57</v>
      </c>
      <c r="B16" t="s">
        <v>58</v>
      </c>
      <c r="C16" t="s">
        <v>30</v>
      </c>
      <c r="D16" t="s">
        <v>59</v>
      </c>
      <c r="E16" s="1">
        <v>0</v>
      </c>
      <c r="F16" s="1">
        <v>0</v>
      </c>
    </row>
    <row r="17" spans="1:6" x14ac:dyDescent="0.25">
      <c r="A17" t="s">
        <v>60</v>
      </c>
      <c r="B17" t="s">
        <v>61</v>
      </c>
      <c r="C17" t="s">
        <v>62</v>
      </c>
      <c r="D17" t="s">
        <v>59</v>
      </c>
      <c r="E17" s="1">
        <v>2</v>
      </c>
      <c r="F17" s="1">
        <v>1</v>
      </c>
    </row>
    <row r="18" spans="1:6" x14ac:dyDescent="0.25">
      <c r="A18" t="s">
        <v>63</v>
      </c>
      <c r="B18" t="s">
        <v>64</v>
      </c>
      <c r="C18" t="s">
        <v>65</v>
      </c>
      <c r="D18" t="s">
        <v>66</v>
      </c>
      <c r="E18" s="1">
        <v>0</v>
      </c>
      <c r="F18" s="1">
        <v>0</v>
      </c>
    </row>
    <row r="19" spans="1:6" x14ac:dyDescent="0.25">
      <c r="A19" t="s">
        <v>67</v>
      </c>
      <c r="B19" t="s">
        <v>68</v>
      </c>
      <c r="C19" t="s">
        <v>69</v>
      </c>
      <c r="D19" t="s">
        <v>70</v>
      </c>
      <c r="E19" s="1">
        <v>2</v>
      </c>
      <c r="F19" s="1">
        <v>0</v>
      </c>
    </row>
    <row r="20" spans="1:6" x14ac:dyDescent="0.25">
      <c r="A20" t="s">
        <v>71</v>
      </c>
      <c r="B20" t="s">
        <v>62</v>
      </c>
      <c r="C20" t="s">
        <v>72</v>
      </c>
      <c r="D20" t="s">
        <v>73</v>
      </c>
      <c r="E20" s="1">
        <v>0</v>
      </c>
      <c r="F20" s="1">
        <v>0</v>
      </c>
    </row>
    <row r="21" spans="1:6" x14ac:dyDescent="0.25">
      <c r="A21" t="s">
        <v>74</v>
      </c>
      <c r="B21" t="s">
        <v>7</v>
      </c>
      <c r="C21" t="s">
        <v>30</v>
      </c>
      <c r="D21" t="s">
        <v>75</v>
      </c>
      <c r="E21" s="1">
        <v>0</v>
      </c>
      <c r="F21" s="1">
        <v>0</v>
      </c>
    </row>
    <row r="22" spans="1:6" x14ac:dyDescent="0.25">
      <c r="A22" t="s">
        <v>76</v>
      </c>
      <c r="B22" t="s">
        <v>77</v>
      </c>
      <c r="C22" t="s">
        <v>78</v>
      </c>
      <c r="D22" t="s">
        <v>79</v>
      </c>
      <c r="E22" s="1">
        <v>0</v>
      </c>
      <c r="F22" s="1">
        <v>0</v>
      </c>
    </row>
    <row r="23" spans="1:6" x14ac:dyDescent="0.25">
      <c r="A23" t="s">
        <v>80</v>
      </c>
      <c r="B23" t="s">
        <v>81</v>
      </c>
      <c r="C23" t="s">
        <v>30</v>
      </c>
      <c r="D23" t="s">
        <v>82</v>
      </c>
      <c r="E23" s="1">
        <v>1</v>
      </c>
      <c r="F23" s="1">
        <v>1</v>
      </c>
    </row>
    <row r="24" spans="1:6" x14ac:dyDescent="0.25">
      <c r="A24" t="s">
        <v>83</v>
      </c>
      <c r="B24" t="s">
        <v>84</v>
      </c>
      <c r="C24" t="s">
        <v>85</v>
      </c>
      <c r="D24" t="s">
        <v>86</v>
      </c>
      <c r="E24" s="1">
        <v>0</v>
      </c>
      <c r="F24" s="1">
        <v>0</v>
      </c>
    </row>
    <row r="25" spans="1:6" x14ac:dyDescent="0.25">
      <c r="A25" t="s">
        <v>87</v>
      </c>
      <c r="B25" t="s">
        <v>88</v>
      </c>
      <c r="C25" t="s">
        <v>89</v>
      </c>
      <c r="D25" t="s">
        <v>90</v>
      </c>
      <c r="E25" s="1">
        <v>0</v>
      </c>
      <c r="F25" s="1">
        <v>0</v>
      </c>
    </row>
    <row r="26" spans="1:6" x14ac:dyDescent="0.25">
      <c r="A26" t="s">
        <v>91</v>
      </c>
      <c r="B26" t="s">
        <v>18</v>
      </c>
      <c r="C26" t="s">
        <v>92</v>
      </c>
      <c r="D26" t="s">
        <v>93</v>
      </c>
      <c r="E26" s="1">
        <v>0</v>
      </c>
      <c r="F26" s="1">
        <v>0</v>
      </c>
    </row>
    <row r="27" spans="1:6" x14ac:dyDescent="0.25">
      <c r="A27" t="s">
        <v>94</v>
      </c>
      <c r="B27" t="s">
        <v>95</v>
      </c>
      <c r="C27" t="s">
        <v>96</v>
      </c>
      <c r="D27" t="s">
        <v>97</v>
      </c>
      <c r="E27" s="1">
        <v>0</v>
      </c>
      <c r="F27" s="1">
        <v>0</v>
      </c>
    </row>
    <row r="28" spans="1:6" x14ac:dyDescent="0.25">
      <c r="A28" t="s">
        <v>98</v>
      </c>
      <c r="B28" t="s">
        <v>99</v>
      </c>
      <c r="C28" t="s">
        <v>100</v>
      </c>
      <c r="D28" t="s">
        <v>101</v>
      </c>
      <c r="E28" s="1">
        <v>0</v>
      </c>
      <c r="F28" s="1">
        <v>0</v>
      </c>
    </row>
    <row r="29" spans="1:6" x14ac:dyDescent="0.25">
      <c r="A29" t="s">
        <v>102</v>
      </c>
      <c r="B29" t="s">
        <v>103</v>
      </c>
      <c r="C29" t="s">
        <v>104</v>
      </c>
      <c r="D29" t="s">
        <v>105</v>
      </c>
      <c r="E29" s="1">
        <v>0</v>
      </c>
      <c r="F29" s="1">
        <v>1</v>
      </c>
    </row>
    <row r="30" spans="1:6" x14ac:dyDescent="0.25">
      <c r="A30" t="s">
        <v>106</v>
      </c>
      <c r="B30" t="s">
        <v>107</v>
      </c>
      <c r="C30" t="s">
        <v>108</v>
      </c>
      <c r="D30" t="s">
        <v>109</v>
      </c>
      <c r="E30" s="1">
        <v>0</v>
      </c>
      <c r="F30" s="1">
        <v>1</v>
      </c>
    </row>
    <row r="31" spans="1:6" x14ac:dyDescent="0.25">
      <c r="A31" t="s">
        <v>110</v>
      </c>
      <c r="B31" t="s">
        <v>111</v>
      </c>
      <c r="C31" t="s">
        <v>112</v>
      </c>
      <c r="D31" t="s">
        <v>113</v>
      </c>
      <c r="E31" s="1">
        <v>0</v>
      </c>
      <c r="F31" s="1">
        <v>0</v>
      </c>
    </row>
    <row r="32" spans="1:6" x14ac:dyDescent="0.25">
      <c r="A32" t="s">
        <v>114</v>
      </c>
      <c r="B32" t="s">
        <v>92</v>
      </c>
      <c r="C32" t="s">
        <v>115</v>
      </c>
      <c r="D32" t="s">
        <v>116</v>
      </c>
      <c r="E32" s="1">
        <v>0</v>
      </c>
      <c r="F32" s="1">
        <v>1</v>
      </c>
    </row>
    <row r="33" spans="1:6" x14ac:dyDescent="0.25">
      <c r="A33" t="s">
        <v>117</v>
      </c>
      <c r="B33" t="s">
        <v>118</v>
      </c>
      <c r="C33" t="s">
        <v>119</v>
      </c>
      <c r="D33" t="s">
        <v>120</v>
      </c>
      <c r="E33" s="1">
        <v>0</v>
      </c>
      <c r="F33" s="1">
        <v>0</v>
      </c>
    </row>
    <row r="34" spans="1:6" x14ac:dyDescent="0.25">
      <c r="A34" t="s">
        <v>121</v>
      </c>
      <c r="B34" t="s">
        <v>122</v>
      </c>
      <c r="C34" t="s">
        <v>123</v>
      </c>
      <c r="D34" t="s">
        <v>124</v>
      </c>
      <c r="E34" s="1">
        <v>0</v>
      </c>
      <c r="F34" s="1">
        <v>0</v>
      </c>
    </row>
    <row r="35" spans="1:6" x14ac:dyDescent="0.25">
      <c r="A35" t="s">
        <v>125</v>
      </c>
      <c r="B35" t="s">
        <v>126</v>
      </c>
      <c r="C35" t="s">
        <v>127</v>
      </c>
      <c r="D35" t="s">
        <v>128</v>
      </c>
      <c r="E35" s="1">
        <v>1</v>
      </c>
      <c r="F35" s="1">
        <v>1</v>
      </c>
    </row>
    <row r="36" spans="1:6" x14ac:dyDescent="0.25">
      <c r="A36" t="s">
        <v>129</v>
      </c>
      <c r="B36" t="s">
        <v>130</v>
      </c>
      <c r="C36" t="s">
        <v>131</v>
      </c>
      <c r="D36" t="s">
        <v>132</v>
      </c>
      <c r="E36" s="1">
        <v>0</v>
      </c>
      <c r="F36" s="1">
        <v>0</v>
      </c>
    </row>
    <row r="37" spans="1:6" x14ac:dyDescent="0.25">
      <c r="A37" t="s">
        <v>133</v>
      </c>
      <c r="B37" t="s">
        <v>134</v>
      </c>
      <c r="C37" t="s">
        <v>135</v>
      </c>
      <c r="D37" t="s">
        <v>136</v>
      </c>
      <c r="E37" s="1">
        <v>0</v>
      </c>
      <c r="F37" s="1">
        <v>0</v>
      </c>
    </row>
    <row r="38" spans="1:6" x14ac:dyDescent="0.25">
      <c r="A38" t="s">
        <v>137</v>
      </c>
      <c r="B38" t="s">
        <v>7</v>
      </c>
      <c r="C38" t="s">
        <v>61</v>
      </c>
      <c r="D38" t="s">
        <v>138</v>
      </c>
      <c r="E38" s="1">
        <v>1</v>
      </c>
      <c r="F38" s="1">
        <v>1</v>
      </c>
    </row>
    <row r="39" spans="1:6" x14ac:dyDescent="0.25">
      <c r="A39" t="s">
        <v>139</v>
      </c>
      <c r="B39" t="s">
        <v>140</v>
      </c>
      <c r="C39" t="s">
        <v>141</v>
      </c>
      <c r="D39" t="s">
        <v>142</v>
      </c>
      <c r="E39" s="1">
        <v>0</v>
      </c>
      <c r="F39" s="1">
        <v>0</v>
      </c>
    </row>
    <row r="40" spans="1:6" x14ac:dyDescent="0.25">
      <c r="A40" t="s">
        <v>143</v>
      </c>
      <c r="B40" t="s">
        <v>144</v>
      </c>
      <c r="C40" t="s">
        <v>145</v>
      </c>
      <c r="D40" t="s">
        <v>146</v>
      </c>
      <c r="E40" s="1">
        <v>2</v>
      </c>
      <c r="F40" s="1">
        <v>1</v>
      </c>
    </row>
    <row r="41" spans="1:6" x14ac:dyDescent="0.25">
      <c r="A41" t="s">
        <v>147</v>
      </c>
      <c r="B41" t="s">
        <v>148</v>
      </c>
      <c r="C41" t="s">
        <v>149</v>
      </c>
      <c r="D41" t="s">
        <v>150</v>
      </c>
      <c r="E41" s="1">
        <v>0</v>
      </c>
      <c r="F41" s="1">
        <v>0</v>
      </c>
    </row>
    <row r="42" spans="1:6" x14ac:dyDescent="0.25">
      <c r="A42" t="s">
        <v>151</v>
      </c>
      <c r="B42" t="s">
        <v>152</v>
      </c>
      <c r="C42" t="s">
        <v>153</v>
      </c>
      <c r="D42" t="s">
        <v>150</v>
      </c>
      <c r="E42" s="1">
        <v>1</v>
      </c>
      <c r="F42" s="1">
        <v>0</v>
      </c>
    </row>
    <row r="43" spans="1:6" x14ac:dyDescent="0.25">
      <c r="A43" t="s">
        <v>154</v>
      </c>
      <c r="B43" t="s">
        <v>23</v>
      </c>
      <c r="C43" t="s">
        <v>155</v>
      </c>
      <c r="D43" t="s">
        <v>156</v>
      </c>
      <c r="E43" s="1">
        <v>0</v>
      </c>
      <c r="F43" s="1">
        <v>1</v>
      </c>
    </row>
    <row r="44" spans="1:6" x14ac:dyDescent="0.25">
      <c r="A44" t="s">
        <v>157</v>
      </c>
      <c r="B44" t="s">
        <v>158</v>
      </c>
      <c r="C44" t="s">
        <v>95</v>
      </c>
      <c r="D44" t="s">
        <v>156</v>
      </c>
      <c r="E44" s="1">
        <v>0</v>
      </c>
      <c r="F44" s="1">
        <v>0</v>
      </c>
    </row>
    <row r="45" spans="1:6" x14ac:dyDescent="0.25">
      <c r="A45" t="s">
        <v>159</v>
      </c>
      <c r="B45" t="s">
        <v>160</v>
      </c>
      <c r="C45" t="s">
        <v>26</v>
      </c>
      <c r="D45" t="s">
        <v>161</v>
      </c>
      <c r="E45" s="1">
        <v>0</v>
      </c>
      <c r="F45" s="1">
        <v>0</v>
      </c>
    </row>
    <row r="46" spans="1:6" x14ac:dyDescent="0.25">
      <c r="A46" t="s">
        <v>162</v>
      </c>
      <c r="B46" t="s">
        <v>163</v>
      </c>
      <c r="C46" t="s">
        <v>164</v>
      </c>
      <c r="D46" t="s">
        <v>165</v>
      </c>
      <c r="E46" s="1">
        <v>2</v>
      </c>
      <c r="F46" s="1">
        <v>0</v>
      </c>
    </row>
    <row r="47" spans="1:6" x14ac:dyDescent="0.25">
      <c r="A47" t="s">
        <v>166</v>
      </c>
      <c r="B47" t="s">
        <v>167</v>
      </c>
      <c r="C47" t="s">
        <v>62</v>
      </c>
      <c r="D47" t="s">
        <v>168</v>
      </c>
      <c r="E47" s="1">
        <v>0</v>
      </c>
      <c r="F47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A850-8603-4F06-A15B-DD40E65E90E2}">
  <dimension ref="A1:M47"/>
  <sheetViews>
    <sheetView topLeftCell="B28" workbookViewId="0">
      <selection activeCell="B1" sqref="B1:E47"/>
    </sheetView>
  </sheetViews>
  <sheetFormatPr baseColWidth="10" defaultRowHeight="15" x14ac:dyDescent="0.25"/>
  <cols>
    <col min="5" max="5" width="21" bestFit="1" customWidth="1"/>
    <col min="6" max="7" width="11.42578125" style="1"/>
    <col min="8" max="8" width="18.85546875" style="1" bestFit="1" customWidth="1"/>
    <col min="9" max="9" width="18.85546875" style="1" customWidth="1"/>
    <col min="10" max="10" width="13.140625" style="1" bestFit="1" customWidth="1"/>
    <col min="11" max="11" width="15" style="1" bestFit="1" customWidth="1"/>
    <col min="12" max="12" width="15" style="1" customWidth="1"/>
    <col min="13" max="13" width="11.425781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179</v>
      </c>
      <c r="G1" s="1" t="s">
        <v>184</v>
      </c>
      <c r="H1" s="1" t="s">
        <v>185</v>
      </c>
      <c r="I1" s="1" t="s">
        <v>188</v>
      </c>
      <c r="J1" s="1" t="s">
        <v>189</v>
      </c>
      <c r="K1" s="1" t="s">
        <v>186</v>
      </c>
      <c r="L1" s="1" t="s">
        <v>191</v>
      </c>
      <c r="M1" s="1" t="s">
        <v>190</v>
      </c>
    </row>
    <row r="2" spans="1:13" x14ac:dyDescent="0.25">
      <c r="A2">
        <v>20234486</v>
      </c>
      <c r="B2" t="s">
        <v>5</v>
      </c>
      <c r="C2" t="s">
        <v>6</v>
      </c>
      <c r="D2" t="s">
        <v>7</v>
      </c>
      <c r="E2" t="s">
        <v>8</v>
      </c>
      <c r="F2" s="1">
        <v>1</v>
      </c>
      <c r="H2" s="1">
        <v>0.25</v>
      </c>
      <c r="I2" s="1">
        <v>0.75</v>
      </c>
      <c r="J2" s="1">
        <v>0</v>
      </c>
      <c r="K2" s="1" t="s">
        <v>187</v>
      </c>
      <c r="M2" s="1">
        <f>SUM(F2:L2)</f>
        <v>2</v>
      </c>
    </row>
    <row r="3" spans="1:13" x14ac:dyDescent="0.25">
      <c r="A3">
        <v>20259517</v>
      </c>
      <c r="B3" t="s">
        <v>9</v>
      </c>
      <c r="C3" t="s">
        <v>10</v>
      </c>
      <c r="D3" t="s">
        <v>11</v>
      </c>
      <c r="E3" t="s">
        <v>12</v>
      </c>
      <c r="F3" s="1">
        <v>1</v>
      </c>
      <c r="H3" s="1">
        <v>0.75</v>
      </c>
      <c r="I3" s="1">
        <v>0.75</v>
      </c>
      <c r="J3" s="1">
        <v>0</v>
      </c>
      <c r="K3" s="1">
        <v>1</v>
      </c>
      <c r="M3" s="1">
        <f t="shared" ref="M3:M47" si="0">SUM(F3:L3)</f>
        <v>3.5</v>
      </c>
    </row>
    <row r="4" spans="1:13" x14ac:dyDescent="0.25">
      <c r="A4">
        <v>20219020</v>
      </c>
      <c r="B4" t="s">
        <v>13</v>
      </c>
      <c r="C4" t="s">
        <v>14</v>
      </c>
      <c r="D4" t="s">
        <v>15</v>
      </c>
      <c r="E4" t="s">
        <v>16</v>
      </c>
      <c r="F4" s="1">
        <v>1</v>
      </c>
      <c r="H4" s="1">
        <v>0.75</v>
      </c>
      <c r="I4" s="1">
        <v>0.75</v>
      </c>
      <c r="J4" s="1">
        <v>0</v>
      </c>
      <c r="K4" s="1">
        <v>1</v>
      </c>
      <c r="M4" s="1">
        <f t="shared" si="0"/>
        <v>3.5</v>
      </c>
    </row>
    <row r="5" spans="1:13" x14ac:dyDescent="0.25">
      <c r="A5">
        <v>20216966</v>
      </c>
      <c r="B5" t="s">
        <v>17</v>
      </c>
      <c r="C5" t="s">
        <v>18</v>
      </c>
      <c r="D5" t="s">
        <v>19</v>
      </c>
      <c r="E5" t="s">
        <v>20</v>
      </c>
      <c r="F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1</v>
      </c>
    </row>
    <row r="6" spans="1:13" x14ac:dyDescent="0.25">
      <c r="A6">
        <v>80182522</v>
      </c>
      <c r="B6" t="s">
        <v>21</v>
      </c>
      <c r="C6" t="s">
        <v>22</v>
      </c>
      <c r="D6" t="s">
        <v>23</v>
      </c>
      <c r="E6" t="s">
        <v>24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</row>
    <row r="7" spans="1:13" x14ac:dyDescent="0.25">
      <c r="A7">
        <v>20242488</v>
      </c>
      <c r="B7" t="s">
        <v>25</v>
      </c>
      <c r="C7" t="s">
        <v>26</v>
      </c>
      <c r="D7" t="s">
        <v>27</v>
      </c>
      <c r="E7" t="s">
        <v>28</v>
      </c>
      <c r="F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</row>
    <row r="8" spans="1:13" x14ac:dyDescent="0.25">
      <c r="A8">
        <v>20218632</v>
      </c>
      <c r="B8" t="s">
        <v>29</v>
      </c>
      <c r="C8" t="s">
        <v>30</v>
      </c>
      <c r="D8" t="s">
        <v>31</v>
      </c>
      <c r="E8" t="s">
        <v>32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</row>
    <row r="9" spans="1:13" x14ac:dyDescent="0.25">
      <c r="A9">
        <v>20220753</v>
      </c>
      <c r="B9" t="s">
        <v>33</v>
      </c>
      <c r="C9" t="s">
        <v>34</v>
      </c>
      <c r="D9" t="s">
        <v>23</v>
      </c>
      <c r="E9" t="s">
        <v>35</v>
      </c>
      <c r="F9" s="1">
        <v>1</v>
      </c>
      <c r="G9" s="1">
        <v>0</v>
      </c>
      <c r="H9" s="1">
        <v>1</v>
      </c>
      <c r="I9" s="1">
        <v>0.8</v>
      </c>
      <c r="J9" s="1">
        <v>0.5</v>
      </c>
      <c r="K9" s="1">
        <v>1</v>
      </c>
      <c r="M9" s="1">
        <f t="shared" si="0"/>
        <v>4.3</v>
      </c>
    </row>
    <row r="10" spans="1:13" x14ac:dyDescent="0.25">
      <c r="A10">
        <v>20241374</v>
      </c>
      <c r="B10" t="s">
        <v>36</v>
      </c>
      <c r="C10" t="s">
        <v>37</v>
      </c>
      <c r="D10" t="s">
        <v>38</v>
      </c>
      <c r="E10" t="s">
        <v>39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M10" s="1">
        <f t="shared" si="0"/>
        <v>3</v>
      </c>
    </row>
    <row r="11" spans="1:13" x14ac:dyDescent="0.25">
      <c r="A11">
        <v>20190548</v>
      </c>
      <c r="B11" t="s">
        <v>40</v>
      </c>
      <c r="C11" t="s">
        <v>23</v>
      </c>
      <c r="D11" t="s">
        <v>41</v>
      </c>
      <c r="E11" t="s">
        <v>42</v>
      </c>
      <c r="F11" s="1">
        <v>0</v>
      </c>
      <c r="H11" s="1">
        <v>0</v>
      </c>
      <c r="I11" s="1">
        <v>0</v>
      </c>
      <c r="J11" s="1">
        <v>0</v>
      </c>
      <c r="K11" s="1">
        <v>1</v>
      </c>
      <c r="M11" s="1">
        <f t="shared" si="0"/>
        <v>1</v>
      </c>
    </row>
    <row r="12" spans="1:13" x14ac:dyDescent="0.25">
      <c r="A12">
        <v>20219391</v>
      </c>
      <c r="B12" t="s">
        <v>43</v>
      </c>
      <c r="C12" t="s">
        <v>44</v>
      </c>
      <c r="D12" t="s">
        <v>18</v>
      </c>
      <c r="E12" t="s">
        <v>45</v>
      </c>
      <c r="F12" s="1">
        <v>1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f t="shared" si="0"/>
        <v>3</v>
      </c>
    </row>
    <row r="13" spans="1:13" x14ac:dyDescent="0.25">
      <c r="A13">
        <v>20239573</v>
      </c>
      <c r="B13" t="s">
        <v>46</v>
      </c>
      <c r="C13" t="s">
        <v>47</v>
      </c>
      <c r="D13" t="s">
        <v>26</v>
      </c>
      <c r="E13" t="s">
        <v>48</v>
      </c>
      <c r="F13" s="1">
        <v>1</v>
      </c>
      <c r="H13" s="1">
        <v>1</v>
      </c>
      <c r="I13" s="1">
        <v>0.75</v>
      </c>
      <c r="J13" s="1">
        <v>0.75</v>
      </c>
      <c r="K13" s="1">
        <v>1</v>
      </c>
      <c r="M13" s="1">
        <f t="shared" si="0"/>
        <v>4.5</v>
      </c>
    </row>
    <row r="14" spans="1:13" x14ac:dyDescent="0.25">
      <c r="A14">
        <v>20260786</v>
      </c>
      <c r="B14" t="s">
        <v>49</v>
      </c>
      <c r="C14" t="s">
        <v>50</v>
      </c>
      <c r="D14" t="s">
        <v>51</v>
      </c>
      <c r="E14" t="s">
        <v>52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1</v>
      </c>
    </row>
    <row r="15" spans="1:13" x14ac:dyDescent="0.25">
      <c r="A15">
        <v>20216589</v>
      </c>
      <c r="B15" t="s">
        <v>53</v>
      </c>
      <c r="C15" t="s">
        <v>54</v>
      </c>
      <c r="D15" t="s">
        <v>55</v>
      </c>
      <c r="E15" t="s">
        <v>56</v>
      </c>
      <c r="F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f t="shared" si="0"/>
        <v>2</v>
      </c>
    </row>
    <row r="16" spans="1:13" x14ac:dyDescent="0.25">
      <c r="A16">
        <v>20220490</v>
      </c>
      <c r="B16" t="s">
        <v>57</v>
      </c>
      <c r="C16" t="s">
        <v>58</v>
      </c>
      <c r="D16" t="s">
        <v>30</v>
      </c>
      <c r="E16" t="s">
        <v>59</v>
      </c>
      <c r="F16" s="1">
        <v>1</v>
      </c>
      <c r="H16" s="1">
        <v>1</v>
      </c>
      <c r="I16" s="1">
        <v>0.8</v>
      </c>
      <c r="J16" s="1">
        <v>1</v>
      </c>
      <c r="K16" s="1">
        <v>1</v>
      </c>
      <c r="M16" s="1">
        <f t="shared" si="0"/>
        <v>4.8</v>
      </c>
    </row>
    <row r="17" spans="1:13" x14ac:dyDescent="0.25">
      <c r="A17">
        <v>20183406</v>
      </c>
      <c r="B17" t="s">
        <v>60</v>
      </c>
      <c r="C17" t="s">
        <v>61</v>
      </c>
      <c r="D17" t="s">
        <v>62</v>
      </c>
      <c r="E17" t="s">
        <v>59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1</v>
      </c>
    </row>
    <row r="18" spans="1:13" x14ac:dyDescent="0.25">
      <c r="A18">
        <v>20251977</v>
      </c>
      <c r="B18" t="s">
        <v>63</v>
      </c>
      <c r="C18" t="s">
        <v>64</v>
      </c>
      <c r="D18" t="s">
        <v>65</v>
      </c>
      <c r="E18" t="s">
        <v>66</v>
      </c>
      <c r="F18" s="1">
        <v>1</v>
      </c>
      <c r="K18" s="1">
        <v>1</v>
      </c>
      <c r="M18" s="1">
        <f t="shared" si="0"/>
        <v>2</v>
      </c>
    </row>
    <row r="19" spans="1:13" x14ac:dyDescent="0.25">
      <c r="A19">
        <v>20202700</v>
      </c>
      <c r="B19" t="s">
        <v>67</v>
      </c>
      <c r="C19" t="s">
        <v>68</v>
      </c>
      <c r="D19" t="s">
        <v>69</v>
      </c>
      <c r="E19" t="s">
        <v>70</v>
      </c>
      <c r="F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1</v>
      </c>
    </row>
    <row r="20" spans="1:13" x14ac:dyDescent="0.25">
      <c r="A20">
        <v>20245163</v>
      </c>
      <c r="B20" t="s">
        <v>71</v>
      </c>
      <c r="C20" t="s">
        <v>62</v>
      </c>
      <c r="D20" t="s">
        <v>72</v>
      </c>
      <c r="E20" t="s">
        <v>73</v>
      </c>
      <c r="F20" s="1">
        <v>1</v>
      </c>
      <c r="G20" s="1">
        <v>0</v>
      </c>
      <c r="K20" s="1">
        <v>1</v>
      </c>
      <c r="M20" s="1">
        <f t="shared" si="0"/>
        <v>2</v>
      </c>
    </row>
    <row r="21" spans="1:13" x14ac:dyDescent="0.25">
      <c r="A21">
        <v>20223805</v>
      </c>
      <c r="B21" t="s">
        <v>74</v>
      </c>
      <c r="C21" t="s">
        <v>7</v>
      </c>
      <c r="D21" t="s">
        <v>30</v>
      </c>
      <c r="E21" t="s">
        <v>75</v>
      </c>
      <c r="F21" s="1">
        <v>1</v>
      </c>
      <c r="K21" s="1">
        <v>1</v>
      </c>
      <c r="M21" s="1">
        <f t="shared" si="0"/>
        <v>2</v>
      </c>
    </row>
    <row r="22" spans="1:13" x14ac:dyDescent="0.25">
      <c r="A22">
        <v>20239259</v>
      </c>
      <c r="B22" t="s">
        <v>76</v>
      </c>
      <c r="C22" t="s">
        <v>77</v>
      </c>
      <c r="D22" t="s">
        <v>78</v>
      </c>
      <c r="E22" t="s">
        <v>79</v>
      </c>
      <c r="F22" s="1">
        <v>1</v>
      </c>
      <c r="H22" s="1" t="s">
        <v>187</v>
      </c>
      <c r="I22" s="1">
        <v>0.8</v>
      </c>
      <c r="J22" s="1">
        <v>0.75</v>
      </c>
      <c r="K22" s="1">
        <v>0</v>
      </c>
      <c r="L22" s="1">
        <v>0</v>
      </c>
      <c r="M22" s="1">
        <f t="shared" si="0"/>
        <v>2.5499999999999998</v>
      </c>
    </row>
    <row r="23" spans="1:13" x14ac:dyDescent="0.25">
      <c r="A23">
        <v>20243258</v>
      </c>
      <c r="B23" t="s">
        <v>80</v>
      </c>
      <c r="C23" t="s">
        <v>81</v>
      </c>
      <c r="D23" t="s">
        <v>30</v>
      </c>
      <c r="E23" t="s">
        <v>82</v>
      </c>
      <c r="F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</row>
    <row r="24" spans="1:13" x14ac:dyDescent="0.25">
      <c r="A24">
        <v>20255639</v>
      </c>
      <c r="B24" t="s">
        <v>83</v>
      </c>
      <c r="C24" t="s">
        <v>84</v>
      </c>
      <c r="D24" t="s">
        <v>85</v>
      </c>
      <c r="E24" t="s">
        <v>86</v>
      </c>
      <c r="F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1</v>
      </c>
    </row>
    <row r="25" spans="1:13" x14ac:dyDescent="0.25">
      <c r="A25">
        <v>20226477</v>
      </c>
      <c r="B25" t="s">
        <v>87</v>
      </c>
      <c r="C25" t="s">
        <v>88</v>
      </c>
      <c r="D25" t="s">
        <v>89</v>
      </c>
      <c r="E25" t="s">
        <v>90</v>
      </c>
      <c r="F25" s="1">
        <v>0</v>
      </c>
      <c r="K25" s="1">
        <v>1</v>
      </c>
      <c r="M25" s="1">
        <f t="shared" si="0"/>
        <v>1</v>
      </c>
    </row>
    <row r="26" spans="1:13" x14ac:dyDescent="0.25">
      <c r="A26">
        <v>20220935</v>
      </c>
      <c r="B26" t="s">
        <v>91</v>
      </c>
      <c r="C26" t="s">
        <v>18</v>
      </c>
      <c r="D26" t="s">
        <v>92</v>
      </c>
      <c r="E26" t="s">
        <v>93</v>
      </c>
      <c r="F26" s="1">
        <v>1</v>
      </c>
      <c r="K26" s="1">
        <v>1</v>
      </c>
      <c r="L26" s="1">
        <v>0</v>
      </c>
      <c r="M26" s="1">
        <f t="shared" si="0"/>
        <v>2</v>
      </c>
    </row>
    <row r="27" spans="1:13" x14ac:dyDescent="0.25">
      <c r="A27">
        <v>20256378</v>
      </c>
      <c r="B27" t="s">
        <v>94</v>
      </c>
      <c r="C27" t="s">
        <v>95</v>
      </c>
      <c r="D27" t="s">
        <v>96</v>
      </c>
      <c r="E27" t="s">
        <v>97</v>
      </c>
      <c r="F27" s="1">
        <v>1</v>
      </c>
      <c r="K27" s="1">
        <v>1</v>
      </c>
      <c r="M27" s="1">
        <f t="shared" si="0"/>
        <v>2</v>
      </c>
    </row>
    <row r="28" spans="1:13" x14ac:dyDescent="0.25">
      <c r="A28">
        <v>20219791</v>
      </c>
      <c r="B28" t="s">
        <v>98</v>
      </c>
      <c r="C28" t="s">
        <v>99</v>
      </c>
      <c r="D28" t="s">
        <v>100</v>
      </c>
      <c r="E28" t="s">
        <v>101</v>
      </c>
      <c r="F28" s="1">
        <v>1</v>
      </c>
      <c r="K28" s="1" t="s">
        <v>187</v>
      </c>
      <c r="M28" s="1">
        <f t="shared" si="0"/>
        <v>1</v>
      </c>
    </row>
    <row r="29" spans="1:13" x14ac:dyDescent="0.25">
      <c r="A29">
        <v>20219334</v>
      </c>
      <c r="B29" t="s">
        <v>102</v>
      </c>
      <c r="C29" t="s">
        <v>103</v>
      </c>
      <c r="D29" t="s">
        <v>104</v>
      </c>
      <c r="E29" t="s">
        <v>105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</row>
    <row r="30" spans="1:13" x14ac:dyDescent="0.25">
      <c r="A30">
        <v>20258574</v>
      </c>
      <c r="B30" t="s">
        <v>106</v>
      </c>
      <c r="C30" t="s">
        <v>107</v>
      </c>
      <c r="D30" t="s">
        <v>108</v>
      </c>
      <c r="E30" t="s">
        <v>109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1</v>
      </c>
    </row>
    <row r="31" spans="1:13" x14ac:dyDescent="0.25">
      <c r="A31">
        <v>20239273</v>
      </c>
      <c r="B31" t="s">
        <v>110</v>
      </c>
      <c r="C31" t="s">
        <v>111</v>
      </c>
      <c r="D31" t="s">
        <v>112</v>
      </c>
      <c r="E31" t="s">
        <v>113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</row>
    <row r="32" spans="1:13" x14ac:dyDescent="0.25">
      <c r="A32">
        <v>190202306</v>
      </c>
      <c r="B32" t="s">
        <v>114</v>
      </c>
      <c r="C32" t="s">
        <v>92</v>
      </c>
      <c r="D32" t="s">
        <v>115</v>
      </c>
      <c r="E32" t="s">
        <v>116</v>
      </c>
      <c r="F32" s="1">
        <v>1</v>
      </c>
      <c r="K32" s="1">
        <v>1</v>
      </c>
      <c r="M32" s="1">
        <f t="shared" si="0"/>
        <v>2</v>
      </c>
    </row>
    <row r="33" spans="1:13" x14ac:dyDescent="0.25">
      <c r="A33">
        <v>340450199</v>
      </c>
      <c r="B33" t="s">
        <v>117</v>
      </c>
      <c r="C33" t="s">
        <v>118</v>
      </c>
      <c r="D33" t="s">
        <v>119</v>
      </c>
      <c r="E33" t="s">
        <v>120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</row>
    <row r="34" spans="1:13" x14ac:dyDescent="0.25">
      <c r="A34">
        <v>20236323</v>
      </c>
      <c r="B34" t="s">
        <v>121</v>
      </c>
      <c r="C34" t="s">
        <v>122</v>
      </c>
      <c r="D34" t="s">
        <v>123</v>
      </c>
      <c r="E34" t="s">
        <v>124</v>
      </c>
      <c r="F34" s="1">
        <v>1</v>
      </c>
      <c r="K34" s="1">
        <v>1</v>
      </c>
      <c r="M34" s="1">
        <f t="shared" si="0"/>
        <v>2</v>
      </c>
    </row>
    <row r="35" spans="1:13" x14ac:dyDescent="0.25">
      <c r="A35">
        <v>20217807</v>
      </c>
      <c r="B35" t="s">
        <v>125</v>
      </c>
      <c r="C35" t="s">
        <v>126</v>
      </c>
      <c r="D35" t="s">
        <v>127</v>
      </c>
      <c r="E35" t="s">
        <v>128</v>
      </c>
      <c r="F35" s="1">
        <v>1</v>
      </c>
      <c r="K35" s="1">
        <v>1</v>
      </c>
      <c r="L35" s="1">
        <v>0</v>
      </c>
      <c r="M35" s="1">
        <f t="shared" si="0"/>
        <v>2</v>
      </c>
    </row>
    <row r="36" spans="1:13" x14ac:dyDescent="0.25">
      <c r="A36">
        <v>20220973</v>
      </c>
      <c r="B36" t="s">
        <v>129</v>
      </c>
      <c r="C36" t="s">
        <v>130</v>
      </c>
      <c r="D36" t="s">
        <v>131</v>
      </c>
      <c r="E36" t="s">
        <v>132</v>
      </c>
      <c r="F36" s="1">
        <v>1</v>
      </c>
      <c r="K36" s="1">
        <v>1</v>
      </c>
      <c r="M36" s="1">
        <f t="shared" si="0"/>
        <v>2</v>
      </c>
    </row>
    <row r="37" spans="1:13" x14ac:dyDescent="0.25">
      <c r="A37">
        <v>20219515</v>
      </c>
      <c r="B37" t="s">
        <v>133</v>
      </c>
      <c r="C37" t="s">
        <v>134</v>
      </c>
      <c r="D37" t="s">
        <v>135</v>
      </c>
      <c r="E37" t="s">
        <v>136</v>
      </c>
      <c r="F37" s="1">
        <v>1</v>
      </c>
      <c r="K37" s="1">
        <v>1</v>
      </c>
      <c r="M37" s="1">
        <f t="shared" si="0"/>
        <v>2</v>
      </c>
    </row>
    <row r="38" spans="1:13" x14ac:dyDescent="0.25">
      <c r="A38">
        <v>20242455</v>
      </c>
      <c r="B38" t="s">
        <v>137</v>
      </c>
      <c r="C38" t="s">
        <v>7</v>
      </c>
      <c r="D38" t="s">
        <v>61</v>
      </c>
      <c r="E38" t="s">
        <v>138</v>
      </c>
      <c r="F38" s="1">
        <v>1</v>
      </c>
      <c r="H38" s="1">
        <v>0</v>
      </c>
      <c r="I38" s="1">
        <v>0</v>
      </c>
      <c r="J38" s="1">
        <v>0</v>
      </c>
      <c r="K38" s="1">
        <v>0</v>
      </c>
      <c r="M38" s="1">
        <f t="shared" si="0"/>
        <v>1</v>
      </c>
    </row>
    <row r="39" spans="1:13" x14ac:dyDescent="0.25">
      <c r="A39">
        <v>20217174</v>
      </c>
      <c r="B39" t="s">
        <v>139</v>
      </c>
      <c r="C39" t="s">
        <v>140</v>
      </c>
      <c r="D39" t="s">
        <v>141</v>
      </c>
      <c r="E39" t="s">
        <v>142</v>
      </c>
      <c r="F39" s="1">
        <v>0</v>
      </c>
      <c r="K39" s="1">
        <v>1</v>
      </c>
      <c r="M39" s="1">
        <f t="shared" si="0"/>
        <v>1</v>
      </c>
    </row>
    <row r="40" spans="1:13" x14ac:dyDescent="0.25">
      <c r="A40">
        <v>190210202</v>
      </c>
      <c r="B40" t="s">
        <v>143</v>
      </c>
      <c r="C40" t="s">
        <v>144</v>
      </c>
      <c r="D40" t="s">
        <v>145</v>
      </c>
      <c r="E40" t="s">
        <v>146</v>
      </c>
      <c r="F40" s="1">
        <v>1</v>
      </c>
      <c r="K40" s="1">
        <v>1</v>
      </c>
      <c r="M40" s="1">
        <f t="shared" si="0"/>
        <v>2</v>
      </c>
    </row>
    <row r="41" spans="1:13" x14ac:dyDescent="0.25">
      <c r="A41">
        <v>20235919</v>
      </c>
      <c r="B41" t="s">
        <v>147</v>
      </c>
      <c r="C41" t="s">
        <v>148</v>
      </c>
      <c r="D41" t="s">
        <v>149</v>
      </c>
      <c r="E41" t="s">
        <v>150</v>
      </c>
      <c r="F41" s="1">
        <v>1</v>
      </c>
      <c r="K41" s="1">
        <v>1</v>
      </c>
      <c r="M41" s="1">
        <f t="shared" si="0"/>
        <v>2</v>
      </c>
    </row>
    <row r="42" spans="1:13" x14ac:dyDescent="0.25">
      <c r="A42">
        <v>20219196</v>
      </c>
      <c r="B42" t="s">
        <v>151</v>
      </c>
      <c r="C42" t="s">
        <v>152</v>
      </c>
      <c r="D42" t="s">
        <v>153</v>
      </c>
      <c r="E42" t="s">
        <v>150</v>
      </c>
      <c r="F42" s="1">
        <v>1</v>
      </c>
      <c r="H42" s="1">
        <v>1</v>
      </c>
      <c r="I42" s="1">
        <v>0</v>
      </c>
      <c r="J42" s="1">
        <v>0</v>
      </c>
      <c r="K42" s="1">
        <v>1</v>
      </c>
      <c r="M42" s="1">
        <f t="shared" si="0"/>
        <v>3</v>
      </c>
    </row>
    <row r="43" spans="1:13" x14ac:dyDescent="0.25">
      <c r="A43">
        <v>20202873</v>
      </c>
      <c r="B43" t="s">
        <v>154</v>
      </c>
      <c r="C43" t="s">
        <v>23</v>
      </c>
      <c r="D43" t="s">
        <v>155</v>
      </c>
      <c r="E43" t="s">
        <v>156</v>
      </c>
      <c r="F43" s="1">
        <v>0</v>
      </c>
      <c r="K43" s="1">
        <v>1</v>
      </c>
      <c r="M43" s="1">
        <f t="shared" si="0"/>
        <v>1</v>
      </c>
    </row>
    <row r="44" spans="1:13" x14ac:dyDescent="0.25">
      <c r="A44">
        <v>20217263</v>
      </c>
      <c r="B44" t="s">
        <v>157</v>
      </c>
      <c r="C44" t="s">
        <v>158</v>
      </c>
      <c r="D44" t="s">
        <v>95</v>
      </c>
      <c r="E44" t="s">
        <v>156</v>
      </c>
      <c r="F44" s="1">
        <v>1</v>
      </c>
      <c r="K44" s="1">
        <v>1</v>
      </c>
      <c r="L44" s="1">
        <v>0</v>
      </c>
      <c r="M44" s="1">
        <f t="shared" si="0"/>
        <v>2</v>
      </c>
    </row>
    <row r="45" spans="1:13" x14ac:dyDescent="0.25">
      <c r="A45">
        <v>20228530</v>
      </c>
      <c r="B45" t="s">
        <v>159</v>
      </c>
      <c r="C45" t="s">
        <v>160</v>
      </c>
      <c r="D45" t="s">
        <v>26</v>
      </c>
      <c r="E45" t="s">
        <v>161</v>
      </c>
      <c r="F45" s="1">
        <v>1</v>
      </c>
      <c r="H45" s="1">
        <v>0.75</v>
      </c>
      <c r="I45" s="1">
        <v>0.8</v>
      </c>
      <c r="J45" s="1">
        <v>0.8</v>
      </c>
      <c r="K45" s="1">
        <v>0</v>
      </c>
      <c r="L45" s="1">
        <v>0</v>
      </c>
      <c r="M45" s="1">
        <f t="shared" si="0"/>
        <v>3.3499999999999996</v>
      </c>
    </row>
    <row r="46" spans="1:13" x14ac:dyDescent="0.25">
      <c r="A46">
        <v>20237286</v>
      </c>
      <c r="B46" t="s">
        <v>162</v>
      </c>
      <c r="C46" t="s">
        <v>163</v>
      </c>
      <c r="D46" t="s">
        <v>164</v>
      </c>
      <c r="E46" t="s">
        <v>165</v>
      </c>
      <c r="F46" s="1">
        <v>1</v>
      </c>
      <c r="K46" s="1">
        <v>1</v>
      </c>
      <c r="M46" s="1">
        <f t="shared" si="0"/>
        <v>2</v>
      </c>
    </row>
    <row r="47" spans="1:13" x14ac:dyDescent="0.25">
      <c r="A47">
        <v>20216591</v>
      </c>
      <c r="B47" t="s">
        <v>166</v>
      </c>
      <c r="C47" t="s">
        <v>167</v>
      </c>
      <c r="D47" t="s">
        <v>62</v>
      </c>
      <c r="E47" t="s">
        <v>168</v>
      </c>
      <c r="F47" s="1">
        <v>1</v>
      </c>
      <c r="G47" s="1">
        <v>0</v>
      </c>
      <c r="M47" s="1">
        <f t="shared" si="0"/>
        <v>1</v>
      </c>
    </row>
  </sheetData>
  <conditionalFormatting sqref="M1:M47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3A7C-1A36-4871-8250-6A73A2213118}">
  <dimension ref="A1:X47"/>
  <sheetViews>
    <sheetView topLeftCell="B28" workbookViewId="0">
      <selection activeCell="T45" sqref="T45"/>
    </sheetView>
  </sheetViews>
  <sheetFormatPr baseColWidth="10" defaultRowHeight="15" x14ac:dyDescent="0.25"/>
  <cols>
    <col min="4" max="4" width="21" bestFit="1" customWidth="1"/>
    <col min="5" max="13" width="3.140625" style="1" bestFit="1" customWidth="1"/>
    <col min="14" max="19" width="4.140625" style="1" bestFit="1" customWidth="1"/>
    <col min="20" max="20" width="7.140625" style="1" bestFit="1" customWidth="1"/>
    <col min="21" max="21" width="11.140625" style="1" bestFit="1" customWidth="1"/>
    <col min="22" max="22" width="11.42578125" style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s="1" t="s">
        <v>201</v>
      </c>
      <c r="F1" s="1" t="s">
        <v>202</v>
      </c>
      <c r="G1" s="1" t="s">
        <v>203</v>
      </c>
      <c r="H1" s="1" t="s">
        <v>204</v>
      </c>
      <c r="I1" s="1" t="s">
        <v>205</v>
      </c>
      <c r="J1" s="1" t="s">
        <v>206</v>
      </c>
      <c r="K1" s="1" t="s">
        <v>207</v>
      </c>
      <c r="L1" s="1" t="s">
        <v>208</v>
      </c>
      <c r="M1" s="1" t="s">
        <v>209</v>
      </c>
      <c r="N1" s="1" t="s">
        <v>210</v>
      </c>
      <c r="O1" s="1" t="s">
        <v>211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194</v>
      </c>
      <c r="U1" s="1" t="s">
        <v>216</v>
      </c>
      <c r="V1" s="1" t="s">
        <v>217</v>
      </c>
      <c r="W1" s="5">
        <f>MAX(U2:U47)</f>
        <v>9.3333333333333339</v>
      </c>
      <c r="X1" s="4">
        <f>10-W1</f>
        <v>0.66666666666666607</v>
      </c>
    </row>
    <row r="2" spans="1:24" x14ac:dyDescent="0.25">
      <c r="A2" t="s">
        <v>5</v>
      </c>
      <c r="B2" t="s">
        <v>6</v>
      </c>
      <c r="C2" t="s">
        <v>7</v>
      </c>
      <c r="D2" t="s">
        <v>8</v>
      </c>
      <c r="E2" s="1">
        <v>0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1</v>
      </c>
      <c r="Q2" s="1">
        <v>0</v>
      </c>
      <c r="R2" s="1">
        <v>1</v>
      </c>
      <c r="S2" s="1">
        <v>0</v>
      </c>
      <c r="T2" s="1">
        <f t="shared" ref="T2:T14" si="0">SUM(E2:S2)</f>
        <v>8</v>
      </c>
      <c r="U2" s="4">
        <f t="shared" ref="U2:U14" si="1">(T2/15)*10</f>
        <v>5.333333333333333</v>
      </c>
      <c r="V2" s="4">
        <f>U2+$X$1</f>
        <v>5.9999999999999991</v>
      </c>
    </row>
    <row r="3" spans="1:24" x14ac:dyDescent="0.25">
      <c r="A3" t="s">
        <v>9</v>
      </c>
      <c r="B3" t="s">
        <v>10</v>
      </c>
      <c r="C3" t="s">
        <v>11</v>
      </c>
      <c r="D3" t="s">
        <v>12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1</v>
      </c>
      <c r="T3" s="1">
        <f t="shared" si="0"/>
        <v>11</v>
      </c>
      <c r="U3" s="4">
        <f t="shared" si="1"/>
        <v>7.333333333333333</v>
      </c>
      <c r="V3" s="4">
        <f t="shared" ref="V3:V47" si="2">U3+$X$1</f>
        <v>7.9999999999999991</v>
      </c>
    </row>
    <row r="4" spans="1:24" x14ac:dyDescent="0.25">
      <c r="A4" t="s">
        <v>13</v>
      </c>
      <c r="B4" t="s">
        <v>14</v>
      </c>
      <c r="C4" t="s">
        <v>15</v>
      </c>
      <c r="D4" t="s">
        <v>16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0</v>
      </c>
      <c r="S4" s="1">
        <v>1</v>
      </c>
      <c r="T4" s="1">
        <f t="shared" si="0"/>
        <v>10</v>
      </c>
      <c r="U4" s="4">
        <f t="shared" si="1"/>
        <v>6.6666666666666661</v>
      </c>
      <c r="V4" s="4">
        <f t="shared" si="2"/>
        <v>7.3333333333333321</v>
      </c>
    </row>
    <row r="5" spans="1:24" x14ac:dyDescent="0.25">
      <c r="A5" t="s">
        <v>17</v>
      </c>
      <c r="B5" t="s">
        <v>18</v>
      </c>
      <c r="C5" t="s">
        <v>19</v>
      </c>
      <c r="D5" t="s">
        <v>20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0</v>
      </c>
      <c r="T5" s="1">
        <f t="shared" si="0"/>
        <v>8</v>
      </c>
      <c r="U5" s="4">
        <f t="shared" si="1"/>
        <v>5.333333333333333</v>
      </c>
      <c r="V5" s="4">
        <f t="shared" si="2"/>
        <v>5.9999999999999991</v>
      </c>
    </row>
    <row r="6" spans="1:24" x14ac:dyDescent="0.25">
      <c r="A6" t="s">
        <v>21</v>
      </c>
      <c r="B6" t="s">
        <v>22</v>
      </c>
      <c r="C6" t="s">
        <v>23</v>
      </c>
      <c r="D6" t="s">
        <v>24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f t="shared" si="0"/>
        <v>9</v>
      </c>
      <c r="U6" s="4">
        <f t="shared" si="1"/>
        <v>6</v>
      </c>
      <c r="V6" s="4">
        <f t="shared" si="2"/>
        <v>6.6666666666666661</v>
      </c>
    </row>
    <row r="7" spans="1:24" x14ac:dyDescent="0.25">
      <c r="A7" t="s">
        <v>25</v>
      </c>
      <c r="B7" t="s">
        <v>26</v>
      </c>
      <c r="C7" t="s">
        <v>27</v>
      </c>
      <c r="D7" t="s">
        <v>28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f t="shared" si="0"/>
        <v>7</v>
      </c>
      <c r="U7" s="4">
        <f t="shared" si="1"/>
        <v>4.666666666666667</v>
      </c>
      <c r="V7" s="4">
        <f t="shared" si="2"/>
        <v>5.333333333333333</v>
      </c>
    </row>
    <row r="8" spans="1:24" x14ac:dyDescent="0.25">
      <c r="A8" t="s">
        <v>29</v>
      </c>
      <c r="B8" t="s">
        <v>30</v>
      </c>
      <c r="C8" t="s">
        <v>31</v>
      </c>
      <c r="D8" t="s">
        <v>32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f t="shared" si="0"/>
        <v>7</v>
      </c>
      <c r="U8" s="4">
        <f t="shared" si="1"/>
        <v>4.666666666666667</v>
      </c>
      <c r="V8" s="4">
        <f t="shared" si="2"/>
        <v>5.333333333333333</v>
      </c>
    </row>
    <row r="9" spans="1:24" x14ac:dyDescent="0.25">
      <c r="A9" t="s">
        <v>33</v>
      </c>
      <c r="B9" t="s">
        <v>34</v>
      </c>
      <c r="C9" t="s">
        <v>23</v>
      </c>
      <c r="D9" t="s">
        <v>35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f t="shared" si="0"/>
        <v>13</v>
      </c>
      <c r="U9" s="4">
        <f t="shared" si="1"/>
        <v>8.6666666666666679</v>
      </c>
      <c r="V9" s="4">
        <f t="shared" si="2"/>
        <v>9.3333333333333339</v>
      </c>
    </row>
    <row r="10" spans="1:24" x14ac:dyDescent="0.25">
      <c r="A10" t="s">
        <v>36</v>
      </c>
      <c r="B10" t="s">
        <v>37</v>
      </c>
      <c r="C10" t="s">
        <v>38</v>
      </c>
      <c r="D10" t="s">
        <v>39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f t="shared" si="0"/>
        <v>10</v>
      </c>
      <c r="U10" s="4">
        <f t="shared" si="1"/>
        <v>6.6666666666666661</v>
      </c>
      <c r="V10" s="4">
        <f t="shared" si="2"/>
        <v>7.3333333333333321</v>
      </c>
    </row>
    <row r="11" spans="1:24" x14ac:dyDescent="0.25">
      <c r="A11" t="s">
        <v>40</v>
      </c>
      <c r="B11" t="s">
        <v>23</v>
      </c>
      <c r="C11" t="s">
        <v>41</v>
      </c>
      <c r="D11" t="s">
        <v>42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1</v>
      </c>
      <c r="S11" s="1">
        <v>0</v>
      </c>
      <c r="T11" s="1">
        <f t="shared" si="0"/>
        <v>6</v>
      </c>
      <c r="U11" s="4">
        <f t="shared" si="1"/>
        <v>4</v>
      </c>
      <c r="V11" s="4">
        <f t="shared" si="2"/>
        <v>4.6666666666666661</v>
      </c>
    </row>
    <row r="12" spans="1:24" x14ac:dyDescent="0.25">
      <c r="A12" t="s">
        <v>43</v>
      </c>
      <c r="B12" t="s">
        <v>44</v>
      </c>
      <c r="C12" t="s">
        <v>18</v>
      </c>
      <c r="D12" t="s">
        <v>45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0</v>
      </c>
      <c r="Q12" s="1">
        <v>1</v>
      </c>
      <c r="R12" s="1">
        <v>1</v>
      </c>
      <c r="S12" s="1">
        <v>1</v>
      </c>
      <c r="T12" s="1">
        <f t="shared" si="0"/>
        <v>11</v>
      </c>
      <c r="U12" s="4">
        <f t="shared" si="1"/>
        <v>7.333333333333333</v>
      </c>
      <c r="V12" s="4">
        <f t="shared" si="2"/>
        <v>7.9999999999999991</v>
      </c>
    </row>
    <row r="13" spans="1:24" x14ac:dyDescent="0.25">
      <c r="A13" t="s">
        <v>46</v>
      </c>
      <c r="B13" t="s">
        <v>47</v>
      </c>
      <c r="C13" t="s">
        <v>26</v>
      </c>
      <c r="D13" t="s">
        <v>48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f t="shared" si="0"/>
        <v>12</v>
      </c>
      <c r="U13" s="4">
        <f t="shared" si="1"/>
        <v>8</v>
      </c>
      <c r="V13" s="4">
        <f t="shared" si="2"/>
        <v>8.6666666666666661</v>
      </c>
    </row>
    <row r="14" spans="1:24" x14ac:dyDescent="0.25">
      <c r="A14" t="s">
        <v>49</v>
      </c>
      <c r="B14" t="s">
        <v>50</v>
      </c>
      <c r="C14" t="s">
        <v>51</v>
      </c>
      <c r="D14" t="s">
        <v>52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f t="shared" si="0"/>
        <v>8</v>
      </c>
      <c r="U14" s="4">
        <f t="shared" si="1"/>
        <v>5.333333333333333</v>
      </c>
      <c r="V14" s="4">
        <f t="shared" si="2"/>
        <v>5.9999999999999991</v>
      </c>
    </row>
    <row r="15" spans="1:24" x14ac:dyDescent="0.25">
      <c r="A15" t="s">
        <v>53</v>
      </c>
      <c r="B15" t="s">
        <v>54</v>
      </c>
      <c r="C15" t="s">
        <v>55</v>
      </c>
      <c r="D15" t="s">
        <v>56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  <c r="T15" s="1">
        <f>SUM(E15:S15)</f>
        <v>10</v>
      </c>
      <c r="U15" s="4">
        <f>(T15/15)*10</f>
        <v>6.6666666666666661</v>
      </c>
      <c r="V15" s="4">
        <f t="shared" si="2"/>
        <v>7.3333333333333321</v>
      </c>
    </row>
    <row r="16" spans="1:24" x14ac:dyDescent="0.25">
      <c r="A16" t="s">
        <v>57</v>
      </c>
      <c r="B16" t="s">
        <v>58</v>
      </c>
      <c r="C16" t="s">
        <v>30</v>
      </c>
      <c r="D16" t="s">
        <v>59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f t="shared" ref="T16:T47" si="3">SUM(E16:S16)</f>
        <v>10</v>
      </c>
      <c r="U16" s="4">
        <f t="shared" ref="U16:U47" si="4">(T16/15)*10</f>
        <v>6.6666666666666661</v>
      </c>
      <c r="V16" s="4">
        <f t="shared" si="2"/>
        <v>7.3333333333333321</v>
      </c>
    </row>
    <row r="17" spans="1:22" x14ac:dyDescent="0.25">
      <c r="A17" t="s">
        <v>60</v>
      </c>
      <c r="B17" t="s">
        <v>61</v>
      </c>
      <c r="C17" t="s">
        <v>62</v>
      </c>
      <c r="D17" t="s">
        <v>59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1</v>
      </c>
      <c r="S17" s="1">
        <v>1</v>
      </c>
      <c r="T17" s="1">
        <f t="shared" si="3"/>
        <v>9</v>
      </c>
      <c r="U17" s="4">
        <f t="shared" si="4"/>
        <v>6</v>
      </c>
      <c r="V17" s="4">
        <f t="shared" si="2"/>
        <v>6.6666666666666661</v>
      </c>
    </row>
    <row r="18" spans="1:22" x14ac:dyDescent="0.25">
      <c r="A18" t="s">
        <v>63</v>
      </c>
      <c r="B18" t="s">
        <v>64</v>
      </c>
      <c r="C18" t="s">
        <v>65</v>
      </c>
      <c r="D18" t="s">
        <v>66</v>
      </c>
      <c r="E18" s="1">
        <v>0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1</v>
      </c>
      <c r="T18" s="1">
        <f t="shared" si="3"/>
        <v>10</v>
      </c>
      <c r="U18" s="4">
        <f t="shared" si="4"/>
        <v>6.6666666666666661</v>
      </c>
      <c r="V18" s="4">
        <f t="shared" si="2"/>
        <v>7.3333333333333321</v>
      </c>
    </row>
    <row r="19" spans="1:22" x14ac:dyDescent="0.25">
      <c r="A19" t="s">
        <v>67</v>
      </c>
      <c r="B19" t="s">
        <v>68</v>
      </c>
      <c r="C19" t="s">
        <v>69</v>
      </c>
      <c r="D19" t="s">
        <v>70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0</v>
      </c>
      <c r="T19" s="1">
        <f t="shared" si="3"/>
        <v>10</v>
      </c>
      <c r="U19" s="4">
        <f t="shared" si="4"/>
        <v>6.6666666666666661</v>
      </c>
      <c r="V19" s="4">
        <f t="shared" si="2"/>
        <v>7.3333333333333321</v>
      </c>
    </row>
    <row r="20" spans="1:22" x14ac:dyDescent="0.25">
      <c r="A20" t="s">
        <v>71</v>
      </c>
      <c r="B20" t="s">
        <v>62</v>
      </c>
      <c r="C20" t="s">
        <v>72</v>
      </c>
      <c r="D20" t="s">
        <v>73</v>
      </c>
      <c r="E20" s="1">
        <v>1</v>
      </c>
      <c r="F20" s="1">
        <v>0</v>
      </c>
      <c r="G20" s="1">
        <v>1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1</v>
      </c>
      <c r="S20" s="1">
        <v>1</v>
      </c>
      <c r="T20" s="1">
        <f t="shared" si="3"/>
        <v>9</v>
      </c>
      <c r="U20" s="4">
        <f t="shared" si="4"/>
        <v>6</v>
      </c>
      <c r="V20" s="4">
        <f t="shared" si="2"/>
        <v>6.6666666666666661</v>
      </c>
    </row>
    <row r="21" spans="1:22" x14ac:dyDescent="0.25">
      <c r="A21" t="s">
        <v>74</v>
      </c>
      <c r="B21" t="s">
        <v>7</v>
      </c>
      <c r="C21" t="s">
        <v>30</v>
      </c>
      <c r="D21" t="s">
        <v>75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f t="shared" si="3"/>
        <v>12</v>
      </c>
      <c r="U21" s="4">
        <f t="shared" si="4"/>
        <v>8</v>
      </c>
      <c r="V21" s="4">
        <f t="shared" si="2"/>
        <v>8.6666666666666661</v>
      </c>
    </row>
    <row r="22" spans="1:22" x14ac:dyDescent="0.25">
      <c r="A22" t="s">
        <v>76</v>
      </c>
      <c r="B22" t="s">
        <v>77</v>
      </c>
      <c r="C22" t="s">
        <v>78</v>
      </c>
      <c r="D22" t="s">
        <v>79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  <c r="R22" s="1">
        <v>1</v>
      </c>
      <c r="S22" s="1">
        <v>0</v>
      </c>
      <c r="T22" s="1">
        <f t="shared" si="3"/>
        <v>9</v>
      </c>
      <c r="U22" s="4">
        <f t="shared" si="4"/>
        <v>6</v>
      </c>
      <c r="V22" s="4">
        <f t="shared" si="2"/>
        <v>6.6666666666666661</v>
      </c>
    </row>
    <row r="23" spans="1:22" x14ac:dyDescent="0.25">
      <c r="A23" t="s">
        <v>80</v>
      </c>
      <c r="B23" t="s">
        <v>81</v>
      </c>
      <c r="C23" t="s">
        <v>30</v>
      </c>
      <c r="D23" t="s">
        <v>82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1</v>
      </c>
      <c r="S23" s="1">
        <v>0</v>
      </c>
      <c r="T23" s="1">
        <f t="shared" si="3"/>
        <v>11</v>
      </c>
      <c r="U23" s="4">
        <f t="shared" si="4"/>
        <v>7.333333333333333</v>
      </c>
      <c r="V23" s="4">
        <f t="shared" si="2"/>
        <v>7.9999999999999991</v>
      </c>
    </row>
    <row r="24" spans="1:22" x14ac:dyDescent="0.25">
      <c r="A24" t="s">
        <v>83</v>
      </c>
      <c r="B24" t="s">
        <v>84</v>
      </c>
      <c r="C24" t="s">
        <v>85</v>
      </c>
      <c r="D24" t="s">
        <v>86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1">
        <v>1</v>
      </c>
      <c r="T24" s="1">
        <f t="shared" si="3"/>
        <v>9</v>
      </c>
      <c r="U24" s="4">
        <f t="shared" si="4"/>
        <v>6</v>
      </c>
      <c r="V24" s="4">
        <f t="shared" si="2"/>
        <v>6.6666666666666661</v>
      </c>
    </row>
    <row r="25" spans="1:22" x14ac:dyDescent="0.25">
      <c r="A25" t="s">
        <v>87</v>
      </c>
      <c r="B25" t="s">
        <v>88</v>
      </c>
      <c r="C25" t="s">
        <v>89</v>
      </c>
      <c r="D25" t="s">
        <v>90</v>
      </c>
      <c r="E25" s="1">
        <v>0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f t="shared" si="3"/>
        <v>10</v>
      </c>
      <c r="U25" s="4">
        <f t="shared" si="4"/>
        <v>6.6666666666666661</v>
      </c>
      <c r="V25" s="4">
        <f t="shared" si="2"/>
        <v>7.3333333333333321</v>
      </c>
    </row>
    <row r="26" spans="1:22" x14ac:dyDescent="0.25">
      <c r="A26" t="s">
        <v>91</v>
      </c>
      <c r="B26" t="s">
        <v>18</v>
      </c>
      <c r="C26" t="s">
        <v>92</v>
      </c>
      <c r="D26" t="s">
        <v>93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1</v>
      </c>
      <c r="N26" s="1">
        <v>1</v>
      </c>
      <c r="O26" s="1">
        <v>1</v>
      </c>
      <c r="P26" s="1">
        <v>0</v>
      </c>
      <c r="Q26" s="1">
        <v>1</v>
      </c>
      <c r="R26" s="1">
        <v>1</v>
      </c>
      <c r="S26" s="1">
        <v>1</v>
      </c>
      <c r="T26" s="1">
        <f t="shared" si="3"/>
        <v>12</v>
      </c>
      <c r="U26" s="4">
        <f t="shared" si="4"/>
        <v>8</v>
      </c>
      <c r="V26" s="4">
        <f t="shared" si="2"/>
        <v>8.6666666666666661</v>
      </c>
    </row>
    <row r="27" spans="1:22" x14ac:dyDescent="0.25">
      <c r="A27" t="s">
        <v>94</v>
      </c>
      <c r="B27" t="s">
        <v>95</v>
      </c>
      <c r="C27" t="s">
        <v>96</v>
      </c>
      <c r="D27" t="s">
        <v>97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1</v>
      </c>
      <c r="T27" s="1">
        <f t="shared" si="3"/>
        <v>14</v>
      </c>
      <c r="U27" s="4">
        <f t="shared" si="4"/>
        <v>9.3333333333333339</v>
      </c>
      <c r="V27" s="4">
        <f t="shared" si="2"/>
        <v>10</v>
      </c>
    </row>
    <row r="28" spans="1:22" x14ac:dyDescent="0.25">
      <c r="A28" t="s">
        <v>98</v>
      </c>
      <c r="B28" t="s">
        <v>99</v>
      </c>
      <c r="C28" t="s">
        <v>100</v>
      </c>
      <c r="D28" t="s">
        <v>101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1</v>
      </c>
      <c r="L28" s="1">
        <v>1</v>
      </c>
      <c r="M28" s="1">
        <v>0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f t="shared" si="3"/>
        <v>11</v>
      </c>
      <c r="U28" s="4">
        <f t="shared" si="4"/>
        <v>7.333333333333333</v>
      </c>
      <c r="V28" s="4">
        <f t="shared" si="2"/>
        <v>7.9999999999999991</v>
      </c>
    </row>
    <row r="29" spans="1:22" x14ac:dyDescent="0.25">
      <c r="A29" t="s">
        <v>102</v>
      </c>
      <c r="B29" t="s">
        <v>103</v>
      </c>
      <c r="C29" t="s">
        <v>104</v>
      </c>
      <c r="D29" t="s">
        <v>105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1</v>
      </c>
      <c r="S29" s="1">
        <v>1</v>
      </c>
      <c r="T29" s="1">
        <f t="shared" si="3"/>
        <v>6</v>
      </c>
      <c r="U29" s="4">
        <f t="shared" si="4"/>
        <v>4</v>
      </c>
      <c r="V29" s="4">
        <f t="shared" si="2"/>
        <v>4.6666666666666661</v>
      </c>
    </row>
    <row r="30" spans="1:22" x14ac:dyDescent="0.25">
      <c r="A30" t="s">
        <v>106</v>
      </c>
      <c r="B30" t="s">
        <v>107</v>
      </c>
      <c r="C30" t="s">
        <v>108</v>
      </c>
      <c r="D30" t="s">
        <v>109</v>
      </c>
      <c r="T30" s="1">
        <f t="shared" si="3"/>
        <v>0</v>
      </c>
      <c r="U30" s="4">
        <f t="shared" si="4"/>
        <v>0</v>
      </c>
      <c r="V30" s="4">
        <f t="shared" si="2"/>
        <v>0.66666666666666607</v>
      </c>
    </row>
    <row r="31" spans="1:22" x14ac:dyDescent="0.25">
      <c r="A31" t="s">
        <v>110</v>
      </c>
      <c r="B31" t="s">
        <v>111</v>
      </c>
      <c r="C31" t="s">
        <v>112</v>
      </c>
      <c r="D31" t="s">
        <v>113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1</v>
      </c>
      <c r="R31" s="1">
        <v>1</v>
      </c>
      <c r="S31" s="1">
        <v>0</v>
      </c>
      <c r="T31" s="1">
        <f t="shared" si="3"/>
        <v>10</v>
      </c>
      <c r="U31" s="4">
        <f t="shared" si="4"/>
        <v>6.6666666666666661</v>
      </c>
      <c r="V31" s="4">
        <f t="shared" si="2"/>
        <v>7.3333333333333321</v>
      </c>
    </row>
    <row r="32" spans="1:22" x14ac:dyDescent="0.25">
      <c r="A32" t="s">
        <v>114</v>
      </c>
      <c r="B32" t="s">
        <v>92</v>
      </c>
      <c r="C32" t="s">
        <v>115</v>
      </c>
      <c r="D32" t="s">
        <v>116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0</v>
      </c>
      <c r="T32" s="1">
        <f t="shared" si="3"/>
        <v>13</v>
      </c>
      <c r="U32" s="4">
        <f t="shared" si="4"/>
        <v>8.6666666666666679</v>
      </c>
      <c r="V32" s="4">
        <f t="shared" si="2"/>
        <v>9.3333333333333339</v>
      </c>
    </row>
    <row r="33" spans="1:22" x14ac:dyDescent="0.25">
      <c r="A33" t="s">
        <v>117</v>
      </c>
      <c r="B33" t="s">
        <v>118</v>
      </c>
      <c r="C33" t="s">
        <v>119</v>
      </c>
      <c r="D33" t="s">
        <v>120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  <c r="S33" s="1">
        <v>1</v>
      </c>
      <c r="T33" s="1">
        <f t="shared" si="3"/>
        <v>12</v>
      </c>
      <c r="U33" s="4">
        <f t="shared" si="4"/>
        <v>8</v>
      </c>
      <c r="V33" s="4">
        <f t="shared" si="2"/>
        <v>8.6666666666666661</v>
      </c>
    </row>
    <row r="34" spans="1:22" x14ac:dyDescent="0.25">
      <c r="A34" t="s">
        <v>121</v>
      </c>
      <c r="B34" t="s">
        <v>122</v>
      </c>
      <c r="C34" t="s">
        <v>123</v>
      </c>
      <c r="D34" t="s">
        <v>124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">
        <v>0</v>
      </c>
      <c r="S34" s="1">
        <v>0</v>
      </c>
      <c r="T34" s="1">
        <f t="shared" si="3"/>
        <v>6</v>
      </c>
      <c r="U34" s="4">
        <f t="shared" si="4"/>
        <v>4</v>
      </c>
      <c r="V34" s="4">
        <f t="shared" si="2"/>
        <v>4.6666666666666661</v>
      </c>
    </row>
    <row r="35" spans="1:22" x14ac:dyDescent="0.25">
      <c r="A35" t="s">
        <v>125</v>
      </c>
      <c r="B35" t="s">
        <v>126</v>
      </c>
      <c r="C35" t="s">
        <v>127</v>
      </c>
      <c r="D35" t="s">
        <v>128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1</v>
      </c>
      <c r="K35" s="1">
        <v>1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f t="shared" si="3"/>
        <v>10</v>
      </c>
      <c r="U35" s="4">
        <f t="shared" si="4"/>
        <v>6.6666666666666661</v>
      </c>
      <c r="V35" s="4">
        <f t="shared" si="2"/>
        <v>7.3333333333333321</v>
      </c>
    </row>
    <row r="36" spans="1:22" x14ac:dyDescent="0.25">
      <c r="A36" t="s">
        <v>129</v>
      </c>
      <c r="B36" t="s">
        <v>130</v>
      </c>
      <c r="C36" t="s">
        <v>131</v>
      </c>
      <c r="D36" t="s">
        <v>132</v>
      </c>
      <c r="E36" s="1">
        <v>0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1</v>
      </c>
      <c r="L36" s="1">
        <v>0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f t="shared" si="3"/>
        <v>10</v>
      </c>
      <c r="U36" s="4">
        <f t="shared" si="4"/>
        <v>6.6666666666666661</v>
      </c>
      <c r="V36" s="4">
        <f t="shared" si="2"/>
        <v>7.3333333333333321</v>
      </c>
    </row>
    <row r="37" spans="1:22" x14ac:dyDescent="0.25">
      <c r="A37" t="s">
        <v>133</v>
      </c>
      <c r="B37" t="s">
        <v>134</v>
      </c>
      <c r="C37" t="s">
        <v>135</v>
      </c>
      <c r="D37" t="s">
        <v>136</v>
      </c>
      <c r="E37" s="1">
        <v>1</v>
      </c>
      <c r="F37" s="1">
        <v>1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f t="shared" si="3"/>
        <v>12</v>
      </c>
      <c r="U37" s="4">
        <f t="shared" si="4"/>
        <v>8</v>
      </c>
      <c r="V37" s="4">
        <f t="shared" si="2"/>
        <v>8.6666666666666661</v>
      </c>
    </row>
    <row r="38" spans="1:22" x14ac:dyDescent="0.25">
      <c r="A38" t="s">
        <v>137</v>
      </c>
      <c r="B38" t="s">
        <v>7</v>
      </c>
      <c r="C38" t="s">
        <v>61</v>
      </c>
      <c r="D38" t="s">
        <v>138</v>
      </c>
      <c r="E38" s="1">
        <v>0</v>
      </c>
      <c r="F38" s="1">
        <v>1</v>
      </c>
      <c r="G38" s="1">
        <v>1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f t="shared" si="3"/>
        <v>11</v>
      </c>
      <c r="U38" s="4">
        <f t="shared" si="4"/>
        <v>7.333333333333333</v>
      </c>
      <c r="V38" s="4">
        <f t="shared" si="2"/>
        <v>7.9999999999999991</v>
      </c>
    </row>
    <row r="39" spans="1:22" x14ac:dyDescent="0.25">
      <c r="A39" t="s">
        <v>139</v>
      </c>
      <c r="B39" t="s">
        <v>140</v>
      </c>
      <c r="C39" t="s">
        <v>141</v>
      </c>
      <c r="D39" t="s">
        <v>142</v>
      </c>
      <c r="E39" s="1">
        <v>0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1</v>
      </c>
      <c r="Q39" s="1">
        <v>0</v>
      </c>
      <c r="R39" s="1">
        <v>1</v>
      </c>
      <c r="S39" s="1">
        <v>0</v>
      </c>
      <c r="T39" s="1">
        <f t="shared" si="3"/>
        <v>8</v>
      </c>
      <c r="U39" s="4">
        <f t="shared" si="4"/>
        <v>5.333333333333333</v>
      </c>
      <c r="V39" s="4">
        <f t="shared" si="2"/>
        <v>5.9999999999999991</v>
      </c>
    </row>
    <row r="40" spans="1:22" x14ac:dyDescent="0.25">
      <c r="A40" t="s">
        <v>143</v>
      </c>
      <c r="B40" t="s">
        <v>144</v>
      </c>
      <c r="C40" t="s">
        <v>145</v>
      </c>
      <c r="D40" t="s">
        <v>146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1</v>
      </c>
      <c r="S40" s="1">
        <v>0</v>
      </c>
      <c r="T40" s="1">
        <f t="shared" si="3"/>
        <v>8</v>
      </c>
      <c r="U40" s="4">
        <f t="shared" si="4"/>
        <v>5.333333333333333</v>
      </c>
      <c r="V40" s="4">
        <f t="shared" si="2"/>
        <v>5.9999999999999991</v>
      </c>
    </row>
    <row r="41" spans="1:22" x14ac:dyDescent="0.25">
      <c r="A41" t="s">
        <v>147</v>
      </c>
      <c r="B41" t="s">
        <v>148</v>
      </c>
      <c r="C41" t="s">
        <v>149</v>
      </c>
      <c r="D41" t="s">
        <v>150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f t="shared" si="3"/>
        <v>12</v>
      </c>
      <c r="U41" s="4">
        <f t="shared" si="4"/>
        <v>8</v>
      </c>
      <c r="V41" s="4">
        <f t="shared" si="2"/>
        <v>8.6666666666666661</v>
      </c>
    </row>
    <row r="42" spans="1:22" x14ac:dyDescent="0.25">
      <c r="A42" t="s">
        <v>151</v>
      </c>
      <c r="B42" t="s">
        <v>152</v>
      </c>
      <c r="C42" t="s">
        <v>153</v>
      </c>
      <c r="D42" t="s">
        <v>150</v>
      </c>
      <c r="E42" s="1">
        <v>0</v>
      </c>
      <c r="F42" s="1">
        <v>1</v>
      </c>
      <c r="G42" s="1">
        <v>1</v>
      </c>
      <c r="H42" s="1">
        <v>1</v>
      </c>
      <c r="I42" s="1">
        <v>1</v>
      </c>
      <c r="J42" s="1">
        <v>0</v>
      </c>
      <c r="K42" s="1">
        <v>1</v>
      </c>
      <c r="L42" s="1">
        <v>1</v>
      </c>
      <c r="M42" s="1">
        <v>1</v>
      </c>
      <c r="N42" s="1">
        <v>0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f t="shared" si="3"/>
        <v>10</v>
      </c>
      <c r="U42" s="4">
        <f t="shared" si="4"/>
        <v>6.6666666666666661</v>
      </c>
      <c r="V42" s="4">
        <f t="shared" si="2"/>
        <v>7.3333333333333321</v>
      </c>
    </row>
    <row r="43" spans="1:22" x14ac:dyDescent="0.25">
      <c r="A43" t="s">
        <v>154</v>
      </c>
      <c r="B43" t="s">
        <v>23</v>
      </c>
      <c r="C43" t="s">
        <v>155</v>
      </c>
      <c r="D43" t="s">
        <v>156</v>
      </c>
      <c r="E43" s="1">
        <v>0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0</v>
      </c>
      <c r="T43" s="1">
        <f t="shared" si="3"/>
        <v>10</v>
      </c>
      <c r="U43" s="4">
        <f t="shared" si="4"/>
        <v>6.6666666666666661</v>
      </c>
      <c r="V43" s="4">
        <f t="shared" si="2"/>
        <v>7.3333333333333321</v>
      </c>
    </row>
    <row r="44" spans="1:22" x14ac:dyDescent="0.25">
      <c r="A44" t="s">
        <v>157</v>
      </c>
      <c r="B44" t="s">
        <v>158</v>
      </c>
      <c r="C44" t="s">
        <v>95</v>
      </c>
      <c r="D44" t="s">
        <v>156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1</v>
      </c>
      <c r="Q44" s="1">
        <v>1</v>
      </c>
      <c r="R44" s="1">
        <v>1</v>
      </c>
      <c r="S44" s="1">
        <v>0</v>
      </c>
      <c r="T44" s="1">
        <f t="shared" si="3"/>
        <v>8</v>
      </c>
      <c r="U44" s="4">
        <f t="shared" si="4"/>
        <v>5.333333333333333</v>
      </c>
      <c r="V44" s="4">
        <f t="shared" si="2"/>
        <v>5.9999999999999991</v>
      </c>
    </row>
    <row r="45" spans="1:22" x14ac:dyDescent="0.25">
      <c r="A45" t="s">
        <v>159</v>
      </c>
      <c r="B45" t="s">
        <v>160</v>
      </c>
      <c r="C45" t="s">
        <v>26</v>
      </c>
      <c r="D45" t="s">
        <v>161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0</v>
      </c>
      <c r="R45" s="1">
        <v>0</v>
      </c>
      <c r="S45" s="1">
        <v>0</v>
      </c>
      <c r="T45" s="1">
        <f t="shared" si="3"/>
        <v>10</v>
      </c>
      <c r="U45" s="4">
        <f t="shared" si="4"/>
        <v>6.6666666666666661</v>
      </c>
      <c r="V45" s="4">
        <f t="shared" si="2"/>
        <v>7.3333333333333321</v>
      </c>
    </row>
    <row r="46" spans="1:22" x14ac:dyDescent="0.25">
      <c r="A46" t="s">
        <v>162</v>
      </c>
      <c r="B46" t="s">
        <v>163</v>
      </c>
      <c r="C46" t="s">
        <v>164</v>
      </c>
      <c r="D46" t="s">
        <v>165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1</v>
      </c>
      <c r="Q46" s="1">
        <v>0</v>
      </c>
      <c r="R46" s="1">
        <v>1</v>
      </c>
      <c r="S46" s="1">
        <v>1</v>
      </c>
      <c r="T46" s="1">
        <f t="shared" si="3"/>
        <v>9</v>
      </c>
      <c r="U46" s="4">
        <f t="shared" si="4"/>
        <v>6</v>
      </c>
      <c r="V46" s="4">
        <f t="shared" si="2"/>
        <v>6.6666666666666661</v>
      </c>
    </row>
    <row r="47" spans="1:22" x14ac:dyDescent="0.25">
      <c r="A47" t="s">
        <v>166</v>
      </c>
      <c r="B47" t="s">
        <v>167</v>
      </c>
      <c r="C47" t="s">
        <v>62</v>
      </c>
      <c r="D47" t="s">
        <v>168</v>
      </c>
      <c r="E47" s="1">
        <v>0</v>
      </c>
      <c r="F47" s="1">
        <v>1</v>
      </c>
      <c r="G47" s="1">
        <v>1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1</v>
      </c>
      <c r="R47" s="1">
        <v>0</v>
      </c>
      <c r="S47" s="1">
        <v>0</v>
      </c>
      <c r="T47" s="1">
        <f t="shared" si="3"/>
        <v>6</v>
      </c>
      <c r="U47" s="4">
        <f t="shared" si="4"/>
        <v>4</v>
      </c>
      <c r="V47" s="4">
        <f t="shared" si="2"/>
        <v>4.6666666666666661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EEEF-E43A-45C7-B6A0-BE0B1B265101}">
  <dimension ref="A1:O47"/>
  <sheetViews>
    <sheetView topLeftCell="A28" workbookViewId="0">
      <selection activeCell="H1" sqref="H1:H47"/>
    </sheetView>
  </sheetViews>
  <sheetFormatPr baseColWidth="10" defaultRowHeight="15" x14ac:dyDescent="0.25"/>
  <cols>
    <col min="2" max="2" width="21.85546875" customWidth="1"/>
    <col min="3" max="3" width="14" bestFit="1" customWidth="1"/>
    <col min="4" max="4" width="12.140625" bestFit="1" customWidth="1"/>
    <col min="5" max="5" width="21" bestFit="1" customWidth="1"/>
    <col min="6" max="6" width="11.42578125" style="2"/>
    <col min="7" max="7" width="6.7109375" style="1" bestFit="1" customWidth="1"/>
    <col min="8" max="8" width="9.85546875" style="1" bestFit="1" customWidth="1"/>
    <col min="9" max="9" width="11.5703125" style="1" bestFit="1" customWidth="1"/>
    <col min="10" max="10" width="9.5703125" bestFit="1" customWidth="1"/>
    <col min="11" max="11" width="12.42578125" bestFit="1" customWidth="1"/>
    <col min="12" max="12" width="8.140625" bestFit="1" customWidth="1"/>
    <col min="13" max="13" width="12.7109375" bestFit="1" customWidth="1"/>
    <col min="14" max="14" width="11.140625" bestFit="1" customWidth="1"/>
    <col min="15" max="15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174</v>
      </c>
      <c r="L1" s="2" t="s">
        <v>175</v>
      </c>
      <c r="M1" s="2" t="s">
        <v>176</v>
      </c>
      <c r="N1" s="2" t="s">
        <v>177</v>
      </c>
      <c r="O1" s="2" t="s">
        <v>178</v>
      </c>
    </row>
    <row r="2" spans="1:15" x14ac:dyDescent="0.25">
      <c r="A2">
        <v>20234486</v>
      </c>
      <c r="B2" t="s">
        <v>5</v>
      </c>
      <c r="C2" t="s">
        <v>6</v>
      </c>
      <c r="D2" t="s">
        <v>7</v>
      </c>
      <c r="E2" t="s">
        <v>8</v>
      </c>
      <c r="F2" s="2">
        <v>3</v>
      </c>
      <c r="G2" s="1">
        <v>1</v>
      </c>
    </row>
    <row r="3" spans="1:15" x14ac:dyDescent="0.25">
      <c r="A3">
        <v>20259517</v>
      </c>
      <c r="B3" t="s">
        <v>9</v>
      </c>
      <c r="C3" t="s">
        <v>10</v>
      </c>
      <c r="D3" t="s">
        <v>11</v>
      </c>
      <c r="E3" t="s">
        <v>12</v>
      </c>
      <c r="F3" s="2">
        <v>3</v>
      </c>
      <c r="G3" s="1">
        <v>1</v>
      </c>
    </row>
    <row r="4" spans="1:15" x14ac:dyDescent="0.25">
      <c r="A4">
        <v>20219020</v>
      </c>
      <c r="B4" t="s">
        <v>13</v>
      </c>
      <c r="C4" t="s">
        <v>14</v>
      </c>
      <c r="D4" t="s">
        <v>15</v>
      </c>
      <c r="E4" t="s">
        <v>16</v>
      </c>
      <c r="F4" s="2">
        <v>3</v>
      </c>
      <c r="G4" s="1">
        <v>0</v>
      </c>
    </row>
    <row r="5" spans="1:15" x14ac:dyDescent="0.25">
      <c r="A5">
        <v>20216966</v>
      </c>
      <c r="B5" t="s">
        <v>17</v>
      </c>
      <c r="C5" t="s">
        <v>18</v>
      </c>
      <c r="D5" t="s">
        <v>19</v>
      </c>
      <c r="E5" t="s">
        <v>20</v>
      </c>
      <c r="F5" s="2">
        <v>3</v>
      </c>
      <c r="G5" s="1">
        <v>1</v>
      </c>
    </row>
    <row r="6" spans="1:15" x14ac:dyDescent="0.25">
      <c r="A6">
        <v>80182522</v>
      </c>
      <c r="B6" t="s">
        <v>21</v>
      </c>
      <c r="C6" t="s">
        <v>22</v>
      </c>
      <c r="D6" t="s">
        <v>23</v>
      </c>
      <c r="E6" t="s">
        <v>24</v>
      </c>
      <c r="F6" s="2">
        <v>3</v>
      </c>
      <c r="G6" s="1">
        <v>1</v>
      </c>
      <c r="H6" s="1">
        <v>0</v>
      </c>
      <c r="I6" s="1">
        <v>0</v>
      </c>
    </row>
    <row r="7" spans="1:15" x14ac:dyDescent="0.25">
      <c r="A7">
        <v>20242488</v>
      </c>
      <c r="B7" t="s">
        <v>25</v>
      </c>
      <c r="C7" t="s">
        <v>26</v>
      </c>
      <c r="D7" t="s">
        <v>27</v>
      </c>
      <c r="E7" t="s">
        <v>28</v>
      </c>
      <c r="F7" s="2">
        <v>3</v>
      </c>
      <c r="G7" s="1">
        <v>0</v>
      </c>
    </row>
    <row r="8" spans="1:15" x14ac:dyDescent="0.25">
      <c r="A8">
        <v>20218632</v>
      </c>
      <c r="B8" t="s">
        <v>29</v>
      </c>
      <c r="C8" t="s">
        <v>30</v>
      </c>
      <c r="D8" t="s">
        <v>31</v>
      </c>
      <c r="E8" t="s">
        <v>32</v>
      </c>
      <c r="F8" s="2">
        <v>3</v>
      </c>
      <c r="G8" s="1">
        <v>0</v>
      </c>
      <c r="H8" s="1">
        <v>0</v>
      </c>
      <c r="I8" s="1">
        <v>0</v>
      </c>
    </row>
    <row r="9" spans="1:15" x14ac:dyDescent="0.25">
      <c r="A9">
        <v>20220753</v>
      </c>
      <c r="B9" t="s">
        <v>33</v>
      </c>
      <c r="C9" t="s">
        <v>34</v>
      </c>
      <c r="D9" t="s">
        <v>23</v>
      </c>
      <c r="E9" t="s">
        <v>35</v>
      </c>
      <c r="F9" s="2">
        <v>3</v>
      </c>
      <c r="G9" s="1">
        <v>1</v>
      </c>
    </row>
    <row r="10" spans="1:15" x14ac:dyDescent="0.25">
      <c r="A10">
        <v>20241374</v>
      </c>
      <c r="B10" t="s">
        <v>36</v>
      </c>
      <c r="C10" t="s">
        <v>37</v>
      </c>
      <c r="D10" t="s">
        <v>38</v>
      </c>
      <c r="E10" t="s">
        <v>39</v>
      </c>
      <c r="F10" s="2">
        <v>3</v>
      </c>
      <c r="G10" s="1">
        <v>1</v>
      </c>
    </row>
    <row r="11" spans="1:15" x14ac:dyDescent="0.25">
      <c r="A11">
        <v>20190548</v>
      </c>
      <c r="B11" t="s">
        <v>40</v>
      </c>
      <c r="C11" t="s">
        <v>23</v>
      </c>
      <c r="D11" t="s">
        <v>41</v>
      </c>
      <c r="E11" t="s">
        <v>42</v>
      </c>
      <c r="F11" s="2">
        <v>3</v>
      </c>
      <c r="G11" s="1">
        <v>0</v>
      </c>
    </row>
    <row r="12" spans="1:15" x14ac:dyDescent="0.25">
      <c r="A12">
        <v>20219391</v>
      </c>
      <c r="B12" t="s">
        <v>43</v>
      </c>
      <c r="C12" t="s">
        <v>44</v>
      </c>
      <c r="D12" t="s">
        <v>18</v>
      </c>
      <c r="E12" t="s">
        <v>45</v>
      </c>
      <c r="F12" s="2">
        <v>3</v>
      </c>
      <c r="G12" s="1">
        <v>1</v>
      </c>
      <c r="H12" s="1">
        <v>0</v>
      </c>
      <c r="I12" s="1">
        <v>0</v>
      </c>
    </row>
    <row r="13" spans="1:15" x14ac:dyDescent="0.25">
      <c r="A13">
        <v>20239573</v>
      </c>
      <c r="B13" t="s">
        <v>46</v>
      </c>
      <c r="C13" t="s">
        <v>47</v>
      </c>
      <c r="D13" t="s">
        <v>26</v>
      </c>
      <c r="E13" t="s">
        <v>48</v>
      </c>
      <c r="F13" s="2">
        <v>3</v>
      </c>
      <c r="G13" s="1">
        <v>1</v>
      </c>
    </row>
    <row r="14" spans="1:15" x14ac:dyDescent="0.25">
      <c r="A14">
        <v>20260786</v>
      </c>
      <c r="B14" t="s">
        <v>49</v>
      </c>
      <c r="C14" t="s">
        <v>50</v>
      </c>
      <c r="D14" t="s">
        <v>51</v>
      </c>
      <c r="E14" t="s">
        <v>52</v>
      </c>
      <c r="F14" s="2">
        <v>3</v>
      </c>
      <c r="G14" s="1">
        <v>1</v>
      </c>
      <c r="H14" s="1">
        <v>0</v>
      </c>
      <c r="I14" s="1">
        <v>0</v>
      </c>
    </row>
    <row r="15" spans="1:15" x14ac:dyDescent="0.25">
      <c r="A15">
        <v>20216589</v>
      </c>
      <c r="B15" t="s">
        <v>53</v>
      </c>
      <c r="C15" t="s">
        <v>54</v>
      </c>
      <c r="D15" t="s">
        <v>55</v>
      </c>
      <c r="E15" t="s">
        <v>56</v>
      </c>
      <c r="F15" s="2">
        <v>3</v>
      </c>
      <c r="G15" s="1">
        <v>0</v>
      </c>
    </row>
    <row r="16" spans="1:15" x14ac:dyDescent="0.25">
      <c r="A16">
        <v>20220490</v>
      </c>
      <c r="B16" t="s">
        <v>57</v>
      </c>
      <c r="C16" t="s">
        <v>58</v>
      </c>
      <c r="D16" t="s">
        <v>30</v>
      </c>
      <c r="E16" t="s">
        <v>59</v>
      </c>
      <c r="F16" s="2">
        <v>3</v>
      </c>
      <c r="G16" s="1">
        <v>1</v>
      </c>
    </row>
    <row r="17" spans="1:9" x14ac:dyDescent="0.25">
      <c r="A17">
        <v>20183406</v>
      </c>
      <c r="B17" t="s">
        <v>60</v>
      </c>
      <c r="C17" t="s">
        <v>61</v>
      </c>
      <c r="D17" t="s">
        <v>62</v>
      </c>
      <c r="E17" t="s">
        <v>59</v>
      </c>
      <c r="F17" s="2">
        <v>3</v>
      </c>
      <c r="G17" s="1">
        <v>1</v>
      </c>
    </row>
    <row r="18" spans="1:9" x14ac:dyDescent="0.25">
      <c r="A18">
        <v>20251977</v>
      </c>
      <c r="B18" t="s">
        <v>63</v>
      </c>
      <c r="C18" t="s">
        <v>64</v>
      </c>
      <c r="D18" t="s">
        <v>65</v>
      </c>
      <c r="E18" t="s">
        <v>66</v>
      </c>
      <c r="F18" s="2">
        <v>3</v>
      </c>
      <c r="G18" s="1">
        <v>1</v>
      </c>
    </row>
    <row r="19" spans="1:9" x14ac:dyDescent="0.25">
      <c r="A19">
        <v>20202700</v>
      </c>
      <c r="B19" t="s">
        <v>67</v>
      </c>
      <c r="C19" t="s">
        <v>68</v>
      </c>
      <c r="D19" t="s">
        <v>69</v>
      </c>
      <c r="E19" t="s">
        <v>70</v>
      </c>
      <c r="F19" s="2">
        <v>3</v>
      </c>
      <c r="G19" s="1">
        <v>0</v>
      </c>
    </row>
    <row r="20" spans="1:9" x14ac:dyDescent="0.25">
      <c r="A20">
        <v>20245163</v>
      </c>
      <c r="B20" t="s">
        <v>71</v>
      </c>
      <c r="C20" t="s">
        <v>62</v>
      </c>
      <c r="D20" t="s">
        <v>72</v>
      </c>
      <c r="E20" t="s">
        <v>73</v>
      </c>
      <c r="F20" s="2">
        <v>3</v>
      </c>
      <c r="G20" s="1">
        <v>0</v>
      </c>
      <c r="H20" s="1">
        <v>0</v>
      </c>
      <c r="I20" s="1">
        <v>0</v>
      </c>
    </row>
    <row r="21" spans="1:9" x14ac:dyDescent="0.25">
      <c r="A21">
        <v>20223805</v>
      </c>
      <c r="B21" t="s">
        <v>74</v>
      </c>
      <c r="C21" t="s">
        <v>7</v>
      </c>
      <c r="D21" t="s">
        <v>30</v>
      </c>
      <c r="E21" t="s">
        <v>75</v>
      </c>
      <c r="F21" s="2">
        <v>3</v>
      </c>
      <c r="G21" s="1">
        <v>1</v>
      </c>
    </row>
    <row r="22" spans="1:9" x14ac:dyDescent="0.25">
      <c r="A22">
        <v>20239259</v>
      </c>
      <c r="B22" t="s">
        <v>76</v>
      </c>
      <c r="C22" t="s">
        <v>77</v>
      </c>
      <c r="D22" t="s">
        <v>78</v>
      </c>
      <c r="E22" t="s">
        <v>79</v>
      </c>
      <c r="F22" s="2">
        <v>3</v>
      </c>
      <c r="G22" s="1">
        <v>1</v>
      </c>
    </row>
    <row r="23" spans="1:9" x14ac:dyDescent="0.25">
      <c r="A23">
        <v>20243258</v>
      </c>
      <c r="B23" t="s">
        <v>80</v>
      </c>
      <c r="C23" t="s">
        <v>81</v>
      </c>
      <c r="D23" t="s">
        <v>30</v>
      </c>
      <c r="E23" t="s">
        <v>82</v>
      </c>
      <c r="F23" s="2">
        <v>3</v>
      </c>
      <c r="G23" s="1">
        <v>0</v>
      </c>
    </row>
    <row r="24" spans="1:9" x14ac:dyDescent="0.25">
      <c r="A24">
        <v>20255639</v>
      </c>
      <c r="B24" t="s">
        <v>83</v>
      </c>
      <c r="C24" t="s">
        <v>84</v>
      </c>
      <c r="D24" t="s">
        <v>85</v>
      </c>
      <c r="E24" t="s">
        <v>86</v>
      </c>
      <c r="F24" s="2">
        <v>3</v>
      </c>
      <c r="G24" s="1">
        <v>1</v>
      </c>
    </row>
    <row r="25" spans="1:9" x14ac:dyDescent="0.25">
      <c r="A25">
        <v>20226477</v>
      </c>
      <c r="B25" t="s">
        <v>87</v>
      </c>
      <c r="C25" t="s">
        <v>88</v>
      </c>
      <c r="D25" t="s">
        <v>89</v>
      </c>
      <c r="E25" t="s">
        <v>90</v>
      </c>
      <c r="F25" s="2">
        <v>3</v>
      </c>
      <c r="G25" s="1">
        <v>1</v>
      </c>
    </row>
    <row r="26" spans="1:9" x14ac:dyDescent="0.25">
      <c r="A26">
        <v>20220935</v>
      </c>
      <c r="B26" t="s">
        <v>91</v>
      </c>
      <c r="C26" t="s">
        <v>18</v>
      </c>
      <c r="D26" t="s">
        <v>92</v>
      </c>
      <c r="E26" t="s">
        <v>93</v>
      </c>
      <c r="F26" s="2">
        <v>3</v>
      </c>
      <c r="G26" s="1">
        <v>1</v>
      </c>
    </row>
    <row r="27" spans="1:9" x14ac:dyDescent="0.25">
      <c r="A27">
        <v>20256378</v>
      </c>
      <c r="B27" t="s">
        <v>94</v>
      </c>
      <c r="C27" t="s">
        <v>95</v>
      </c>
      <c r="D27" t="s">
        <v>96</v>
      </c>
      <c r="E27" t="s">
        <v>97</v>
      </c>
      <c r="F27" s="2">
        <v>3</v>
      </c>
      <c r="G27" s="1">
        <v>1</v>
      </c>
      <c r="H27" s="1">
        <v>0</v>
      </c>
      <c r="I27" s="1">
        <v>0</v>
      </c>
    </row>
    <row r="28" spans="1:9" x14ac:dyDescent="0.25">
      <c r="A28">
        <v>20219791</v>
      </c>
      <c r="B28" t="s">
        <v>98</v>
      </c>
      <c r="C28" t="s">
        <v>99</v>
      </c>
      <c r="D28" t="s">
        <v>100</v>
      </c>
      <c r="E28" t="s">
        <v>101</v>
      </c>
      <c r="F28" s="2">
        <v>3</v>
      </c>
      <c r="G28" s="1">
        <v>1</v>
      </c>
    </row>
    <row r="29" spans="1:9" x14ac:dyDescent="0.25">
      <c r="A29">
        <v>20219334</v>
      </c>
      <c r="B29" t="s">
        <v>102</v>
      </c>
      <c r="C29" t="s">
        <v>103</v>
      </c>
      <c r="D29" t="s">
        <v>104</v>
      </c>
      <c r="E29" t="s">
        <v>105</v>
      </c>
      <c r="F29" s="2">
        <v>3</v>
      </c>
      <c r="G29" s="1">
        <v>0</v>
      </c>
      <c r="H29" s="1">
        <v>0</v>
      </c>
    </row>
    <row r="30" spans="1:9" x14ac:dyDescent="0.25">
      <c r="A30">
        <v>20258574</v>
      </c>
      <c r="B30" t="s">
        <v>106</v>
      </c>
      <c r="C30" t="s">
        <v>107</v>
      </c>
      <c r="D30" t="s">
        <v>108</v>
      </c>
      <c r="E30" t="s">
        <v>109</v>
      </c>
      <c r="F30" s="2">
        <v>3</v>
      </c>
      <c r="G30" s="1">
        <v>1</v>
      </c>
      <c r="H30" s="1">
        <v>0</v>
      </c>
    </row>
    <row r="31" spans="1:9" x14ac:dyDescent="0.25">
      <c r="A31">
        <v>20239273</v>
      </c>
      <c r="B31" t="s">
        <v>110</v>
      </c>
      <c r="C31" t="s">
        <v>111</v>
      </c>
      <c r="D31" t="s">
        <v>112</v>
      </c>
      <c r="E31" t="s">
        <v>113</v>
      </c>
      <c r="F31" s="2">
        <v>3</v>
      </c>
      <c r="G31" s="1">
        <v>0</v>
      </c>
      <c r="H31" s="1">
        <v>0</v>
      </c>
      <c r="I31" s="1">
        <v>0</v>
      </c>
    </row>
    <row r="32" spans="1:9" x14ac:dyDescent="0.25">
      <c r="A32">
        <v>190202306</v>
      </c>
      <c r="B32" t="s">
        <v>114</v>
      </c>
      <c r="C32" t="s">
        <v>92</v>
      </c>
      <c r="D32" t="s">
        <v>115</v>
      </c>
      <c r="E32" t="s">
        <v>116</v>
      </c>
      <c r="F32" s="2">
        <v>3</v>
      </c>
      <c r="G32" s="1">
        <v>1</v>
      </c>
    </row>
    <row r="33" spans="1:9" x14ac:dyDescent="0.25">
      <c r="A33">
        <v>340450199</v>
      </c>
      <c r="B33" t="s">
        <v>117</v>
      </c>
      <c r="C33" t="s">
        <v>118</v>
      </c>
      <c r="D33" t="s">
        <v>119</v>
      </c>
      <c r="E33" t="s">
        <v>120</v>
      </c>
      <c r="F33" s="2">
        <v>3</v>
      </c>
      <c r="G33" s="1">
        <v>0</v>
      </c>
      <c r="H33" s="1">
        <v>0</v>
      </c>
    </row>
    <row r="34" spans="1:9" x14ac:dyDescent="0.25">
      <c r="A34">
        <v>20236323</v>
      </c>
      <c r="B34" t="s">
        <v>121</v>
      </c>
      <c r="C34" t="s">
        <v>122</v>
      </c>
      <c r="D34" t="s">
        <v>123</v>
      </c>
      <c r="E34" t="s">
        <v>124</v>
      </c>
      <c r="F34" s="2">
        <v>3</v>
      </c>
      <c r="G34" s="1">
        <v>1</v>
      </c>
      <c r="H34" s="1">
        <v>0</v>
      </c>
    </row>
    <row r="35" spans="1:9" x14ac:dyDescent="0.25">
      <c r="A35">
        <v>20217807</v>
      </c>
      <c r="B35" t="s">
        <v>125</v>
      </c>
      <c r="C35" t="s">
        <v>126</v>
      </c>
      <c r="D35" t="s">
        <v>127</v>
      </c>
      <c r="E35" t="s">
        <v>128</v>
      </c>
      <c r="F35" s="2">
        <v>3</v>
      </c>
      <c r="G35" s="1">
        <v>1</v>
      </c>
    </row>
    <row r="36" spans="1:9" x14ac:dyDescent="0.25">
      <c r="A36">
        <v>20220973</v>
      </c>
      <c r="B36" t="s">
        <v>129</v>
      </c>
      <c r="C36" t="s">
        <v>130</v>
      </c>
      <c r="D36" t="s">
        <v>131</v>
      </c>
      <c r="E36" t="s">
        <v>132</v>
      </c>
      <c r="F36" s="2">
        <v>3</v>
      </c>
      <c r="G36" s="1">
        <v>1</v>
      </c>
    </row>
    <row r="37" spans="1:9" x14ac:dyDescent="0.25">
      <c r="A37">
        <v>20219515</v>
      </c>
      <c r="B37" t="s">
        <v>133</v>
      </c>
      <c r="C37" t="s">
        <v>134</v>
      </c>
      <c r="D37" t="s">
        <v>135</v>
      </c>
      <c r="E37" t="s">
        <v>136</v>
      </c>
      <c r="F37" s="2">
        <v>3</v>
      </c>
      <c r="G37" s="1">
        <v>0</v>
      </c>
    </row>
    <row r="38" spans="1:9" x14ac:dyDescent="0.25">
      <c r="A38">
        <v>20242455</v>
      </c>
      <c r="B38" t="s">
        <v>137</v>
      </c>
      <c r="C38" t="s">
        <v>7</v>
      </c>
      <c r="D38" t="s">
        <v>61</v>
      </c>
      <c r="E38" t="s">
        <v>138</v>
      </c>
      <c r="F38" s="2">
        <v>3</v>
      </c>
      <c r="G38" s="1">
        <v>1</v>
      </c>
    </row>
    <row r="39" spans="1:9" x14ac:dyDescent="0.25">
      <c r="A39">
        <v>20217174</v>
      </c>
      <c r="B39" t="s">
        <v>139</v>
      </c>
      <c r="C39" t="s">
        <v>140</v>
      </c>
      <c r="D39" t="s">
        <v>141</v>
      </c>
      <c r="E39" t="s">
        <v>142</v>
      </c>
      <c r="F39" s="2">
        <v>3</v>
      </c>
      <c r="G39" s="1">
        <v>1</v>
      </c>
    </row>
    <row r="40" spans="1:9" x14ac:dyDescent="0.25">
      <c r="A40">
        <v>190210202</v>
      </c>
      <c r="B40" t="s">
        <v>143</v>
      </c>
      <c r="C40" t="s">
        <v>144</v>
      </c>
      <c r="D40" t="s">
        <v>145</v>
      </c>
      <c r="E40" t="s">
        <v>146</v>
      </c>
      <c r="F40" s="2">
        <v>3</v>
      </c>
      <c r="G40" s="1">
        <v>0</v>
      </c>
      <c r="H40" s="1">
        <v>0</v>
      </c>
    </row>
    <row r="41" spans="1:9" x14ac:dyDescent="0.25">
      <c r="A41">
        <v>20235919</v>
      </c>
      <c r="B41" t="s">
        <v>147</v>
      </c>
      <c r="C41" t="s">
        <v>148</v>
      </c>
      <c r="D41" t="s">
        <v>149</v>
      </c>
      <c r="E41" t="s">
        <v>150</v>
      </c>
      <c r="F41" s="2">
        <v>3</v>
      </c>
      <c r="G41" s="1">
        <v>1</v>
      </c>
    </row>
    <row r="42" spans="1:9" x14ac:dyDescent="0.25">
      <c r="A42">
        <v>20219196</v>
      </c>
      <c r="B42" t="s">
        <v>151</v>
      </c>
      <c r="C42" t="s">
        <v>152</v>
      </c>
      <c r="D42" t="s">
        <v>153</v>
      </c>
      <c r="E42" t="s">
        <v>150</v>
      </c>
      <c r="F42" s="2">
        <v>3</v>
      </c>
      <c r="G42" s="1">
        <v>0</v>
      </c>
    </row>
    <row r="43" spans="1:9" x14ac:dyDescent="0.25">
      <c r="A43">
        <v>20202873</v>
      </c>
      <c r="B43" t="s">
        <v>154</v>
      </c>
      <c r="C43" t="s">
        <v>23</v>
      </c>
      <c r="D43" t="s">
        <v>155</v>
      </c>
      <c r="E43" t="s">
        <v>156</v>
      </c>
      <c r="F43" s="2">
        <v>3</v>
      </c>
      <c r="G43" s="1">
        <v>1</v>
      </c>
      <c r="H43" s="1">
        <v>0</v>
      </c>
      <c r="I43" s="1">
        <v>0</v>
      </c>
    </row>
    <row r="44" spans="1:9" x14ac:dyDescent="0.25">
      <c r="A44">
        <v>20217263</v>
      </c>
      <c r="B44" t="s">
        <v>157</v>
      </c>
      <c r="C44" t="s">
        <v>158</v>
      </c>
      <c r="D44" t="s">
        <v>95</v>
      </c>
      <c r="E44" t="s">
        <v>156</v>
      </c>
      <c r="F44" s="2">
        <v>3</v>
      </c>
      <c r="G44" s="1">
        <v>1</v>
      </c>
    </row>
    <row r="45" spans="1:9" x14ac:dyDescent="0.25">
      <c r="A45">
        <v>20228530</v>
      </c>
      <c r="B45" t="s">
        <v>159</v>
      </c>
      <c r="C45" t="s">
        <v>160</v>
      </c>
      <c r="D45" t="s">
        <v>26</v>
      </c>
      <c r="E45" t="s">
        <v>161</v>
      </c>
      <c r="F45" s="2">
        <v>3</v>
      </c>
      <c r="G45" s="1">
        <v>1</v>
      </c>
      <c r="H45" s="1">
        <v>0</v>
      </c>
      <c r="I45" s="1">
        <v>0</v>
      </c>
    </row>
    <row r="46" spans="1:9" x14ac:dyDescent="0.25">
      <c r="A46">
        <v>20237286</v>
      </c>
      <c r="B46" t="s">
        <v>162</v>
      </c>
      <c r="C46" t="s">
        <v>163</v>
      </c>
      <c r="D46" t="s">
        <v>164</v>
      </c>
      <c r="E46" t="s">
        <v>165</v>
      </c>
      <c r="F46" s="2">
        <v>3</v>
      </c>
      <c r="G46" s="1">
        <v>1</v>
      </c>
    </row>
    <row r="47" spans="1:9" x14ac:dyDescent="0.25">
      <c r="A47">
        <v>20216591</v>
      </c>
      <c r="B47" t="s">
        <v>166</v>
      </c>
      <c r="C47" t="s">
        <v>167</v>
      </c>
      <c r="D47" t="s">
        <v>62</v>
      </c>
      <c r="E47" t="s">
        <v>168</v>
      </c>
      <c r="F47" s="2">
        <v>3</v>
      </c>
      <c r="G47" s="1">
        <v>0</v>
      </c>
      <c r="H47" s="1">
        <v>0</v>
      </c>
      <c r="I4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D29D-4D69-4637-86A9-CFC96035AEA2}">
  <dimension ref="A1:I47"/>
  <sheetViews>
    <sheetView workbookViewId="0">
      <selection activeCell="I10" sqref="I10"/>
    </sheetView>
  </sheetViews>
  <sheetFormatPr baseColWidth="10" defaultRowHeight="15" x14ac:dyDescent="0.25"/>
  <cols>
    <col min="6" max="6" width="6.28515625" bestFit="1" customWidth="1"/>
    <col min="7" max="7" width="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183</v>
      </c>
      <c r="G1" s="1" t="s">
        <v>182</v>
      </c>
      <c r="H1" s="1" t="s">
        <v>179</v>
      </c>
      <c r="I1" s="2" t="s">
        <v>170</v>
      </c>
    </row>
    <row r="2" spans="1:9" x14ac:dyDescent="0.25">
      <c r="A2">
        <v>20234486</v>
      </c>
      <c r="B2" t="s">
        <v>5</v>
      </c>
      <c r="C2" t="s">
        <v>6</v>
      </c>
      <c r="D2" t="s">
        <v>7</v>
      </c>
      <c r="E2" t="s">
        <v>8</v>
      </c>
      <c r="F2" s="1">
        <v>0</v>
      </c>
      <c r="G2" s="1">
        <v>0</v>
      </c>
      <c r="H2" s="1">
        <v>1</v>
      </c>
      <c r="I2" s="1">
        <v>1</v>
      </c>
    </row>
    <row r="3" spans="1:9" x14ac:dyDescent="0.25">
      <c r="A3">
        <v>20259517</v>
      </c>
      <c r="B3" t="s">
        <v>9</v>
      </c>
      <c r="C3" t="s">
        <v>10</v>
      </c>
      <c r="D3" t="s">
        <v>11</v>
      </c>
      <c r="E3" t="s">
        <v>12</v>
      </c>
      <c r="F3" s="1">
        <v>0</v>
      </c>
      <c r="G3" s="1">
        <v>0</v>
      </c>
      <c r="H3" s="1">
        <v>1</v>
      </c>
      <c r="I3" s="1">
        <v>1</v>
      </c>
    </row>
    <row r="4" spans="1:9" x14ac:dyDescent="0.25">
      <c r="A4">
        <v>20219020</v>
      </c>
      <c r="B4" t="s">
        <v>13</v>
      </c>
      <c r="C4" t="s">
        <v>14</v>
      </c>
      <c r="D4" t="s">
        <v>15</v>
      </c>
      <c r="E4" t="s">
        <v>16</v>
      </c>
      <c r="F4" s="1">
        <v>0</v>
      </c>
      <c r="G4" s="1">
        <v>0</v>
      </c>
      <c r="H4" s="1">
        <v>1</v>
      </c>
      <c r="I4" s="1">
        <v>0</v>
      </c>
    </row>
    <row r="5" spans="1:9" x14ac:dyDescent="0.25">
      <c r="A5">
        <v>20216966</v>
      </c>
      <c r="B5" t="s">
        <v>17</v>
      </c>
      <c r="C5" t="s">
        <v>18</v>
      </c>
      <c r="D5" t="s">
        <v>19</v>
      </c>
      <c r="E5" t="s">
        <v>20</v>
      </c>
      <c r="F5" s="1">
        <v>0</v>
      </c>
      <c r="G5" s="1">
        <v>0</v>
      </c>
      <c r="H5" s="1">
        <v>1</v>
      </c>
      <c r="I5" s="1">
        <v>1</v>
      </c>
    </row>
    <row r="6" spans="1:9" x14ac:dyDescent="0.25">
      <c r="A6">
        <v>80182522</v>
      </c>
      <c r="B6" t="s">
        <v>21</v>
      </c>
      <c r="C6" t="s">
        <v>22</v>
      </c>
      <c r="D6" t="s">
        <v>23</v>
      </c>
      <c r="E6" t="s">
        <v>24</v>
      </c>
      <c r="F6" s="1">
        <v>0</v>
      </c>
      <c r="G6" s="1">
        <v>1</v>
      </c>
      <c r="H6" s="1">
        <v>0</v>
      </c>
      <c r="I6" s="1">
        <v>1</v>
      </c>
    </row>
    <row r="7" spans="1:9" x14ac:dyDescent="0.25">
      <c r="A7">
        <v>20242488</v>
      </c>
      <c r="B7" t="s">
        <v>25</v>
      </c>
      <c r="C7" t="s">
        <v>26</v>
      </c>
      <c r="D7" t="s">
        <v>27</v>
      </c>
      <c r="E7" t="s">
        <v>28</v>
      </c>
      <c r="F7" s="1">
        <v>1</v>
      </c>
      <c r="G7" s="1">
        <v>0</v>
      </c>
      <c r="H7" s="1">
        <v>0</v>
      </c>
      <c r="I7" s="1">
        <v>0</v>
      </c>
    </row>
    <row r="8" spans="1:9" x14ac:dyDescent="0.25">
      <c r="A8">
        <v>20218632</v>
      </c>
      <c r="B8" t="s">
        <v>29</v>
      </c>
      <c r="C8" t="s">
        <v>30</v>
      </c>
      <c r="D8" t="s">
        <v>31</v>
      </c>
      <c r="E8" t="s">
        <v>32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>
        <v>20220753</v>
      </c>
      <c r="B9" t="s">
        <v>33</v>
      </c>
      <c r="C9" t="s">
        <v>34</v>
      </c>
      <c r="D9" t="s">
        <v>23</v>
      </c>
      <c r="E9" t="s">
        <v>35</v>
      </c>
      <c r="F9" s="1">
        <v>1</v>
      </c>
      <c r="G9" s="1">
        <v>0</v>
      </c>
      <c r="H9" s="1">
        <v>1</v>
      </c>
      <c r="I9" s="1">
        <v>1</v>
      </c>
    </row>
    <row r="10" spans="1:9" x14ac:dyDescent="0.25">
      <c r="A10">
        <v>20241374</v>
      </c>
      <c r="B10" t="s">
        <v>36</v>
      </c>
      <c r="C10" t="s">
        <v>37</v>
      </c>
      <c r="D10" t="s">
        <v>38</v>
      </c>
      <c r="E10" t="s">
        <v>39</v>
      </c>
      <c r="F10" s="1">
        <v>0</v>
      </c>
      <c r="G10" s="1">
        <v>1</v>
      </c>
      <c r="H10" s="1">
        <v>1</v>
      </c>
      <c r="I10" s="1">
        <v>1</v>
      </c>
    </row>
    <row r="11" spans="1:9" x14ac:dyDescent="0.25">
      <c r="A11">
        <v>20190548</v>
      </c>
      <c r="B11" t="s">
        <v>40</v>
      </c>
      <c r="C11" t="s">
        <v>23</v>
      </c>
      <c r="D11" t="s">
        <v>41</v>
      </c>
      <c r="E11" t="s">
        <v>42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>
        <v>20219391</v>
      </c>
      <c r="B12" t="s">
        <v>43</v>
      </c>
      <c r="C12" t="s">
        <v>44</v>
      </c>
      <c r="D12" t="s">
        <v>18</v>
      </c>
      <c r="E12" t="s">
        <v>45</v>
      </c>
      <c r="F12" s="1">
        <v>2</v>
      </c>
      <c r="G12" s="1">
        <v>1</v>
      </c>
      <c r="H12" s="1">
        <v>1</v>
      </c>
      <c r="I12" s="1">
        <v>1</v>
      </c>
    </row>
    <row r="13" spans="1:9" x14ac:dyDescent="0.25">
      <c r="A13">
        <v>20239573</v>
      </c>
      <c r="B13" t="s">
        <v>46</v>
      </c>
      <c r="C13" t="s">
        <v>47</v>
      </c>
      <c r="D13" t="s">
        <v>26</v>
      </c>
      <c r="E13" t="s">
        <v>48</v>
      </c>
      <c r="F13" s="1">
        <v>0</v>
      </c>
      <c r="G13" s="1">
        <v>0</v>
      </c>
      <c r="H13" s="1">
        <v>1</v>
      </c>
      <c r="I13" s="1">
        <v>1</v>
      </c>
    </row>
    <row r="14" spans="1:9" x14ac:dyDescent="0.25">
      <c r="A14">
        <v>20260786</v>
      </c>
      <c r="B14" t="s">
        <v>49</v>
      </c>
      <c r="C14" t="s">
        <v>50</v>
      </c>
      <c r="D14" t="s">
        <v>51</v>
      </c>
      <c r="E14" t="s">
        <v>52</v>
      </c>
      <c r="F14" s="1">
        <v>0</v>
      </c>
      <c r="G14" s="1">
        <v>0</v>
      </c>
      <c r="H14" s="1">
        <v>1</v>
      </c>
      <c r="I14" s="1">
        <v>1</v>
      </c>
    </row>
    <row r="15" spans="1:9" x14ac:dyDescent="0.25">
      <c r="A15">
        <v>20216589</v>
      </c>
      <c r="B15" t="s">
        <v>53</v>
      </c>
      <c r="C15" t="s">
        <v>54</v>
      </c>
      <c r="D15" t="s">
        <v>55</v>
      </c>
      <c r="E15" t="s">
        <v>56</v>
      </c>
      <c r="F15" s="1">
        <v>0</v>
      </c>
      <c r="G15" s="1">
        <v>0</v>
      </c>
      <c r="H15" s="1">
        <v>1</v>
      </c>
      <c r="I15" s="1">
        <v>0</v>
      </c>
    </row>
    <row r="16" spans="1:9" x14ac:dyDescent="0.25">
      <c r="A16">
        <v>20220490</v>
      </c>
      <c r="B16" t="s">
        <v>57</v>
      </c>
      <c r="C16" t="s">
        <v>58</v>
      </c>
      <c r="D16" t="s">
        <v>30</v>
      </c>
      <c r="E16" t="s">
        <v>59</v>
      </c>
      <c r="F16" s="1">
        <v>0</v>
      </c>
      <c r="G16" s="1">
        <v>0</v>
      </c>
      <c r="H16" s="1">
        <v>1</v>
      </c>
      <c r="I16" s="1">
        <v>1</v>
      </c>
    </row>
    <row r="17" spans="1:9" x14ac:dyDescent="0.25">
      <c r="A17">
        <v>20183406</v>
      </c>
      <c r="B17" t="s">
        <v>60</v>
      </c>
      <c r="C17" t="s">
        <v>61</v>
      </c>
      <c r="D17" t="s">
        <v>62</v>
      </c>
      <c r="E17" t="s">
        <v>59</v>
      </c>
      <c r="F17" s="1">
        <v>2</v>
      </c>
      <c r="G17" s="1">
        <v>1</v>
      </c>
      <c r="H17" s="1">
        <v>1</v>
      </c>
      <c r="I17" s="1">
        <v>1</v>
      </c>
    </row>
    <row r="18" spans="1:9" x14ac:dyDescent="0.25">
      <c r="A18">
        <v>20251977</v>
      </c>
      <c r="B18" t="s">
        <v>63</v>
      </c>
      <c r="C18" t="s">
        <v>64</v>
      </c>
      <c r="D18" t="s">
        <v>65</v>
      </c>
      <c r="E18" t="s">
        <v>66</v>
      </c>
      <c r="F18" s="1">
        <v>0</v>
      </c>
      <c r="G18" s="1">
        <v>0</v>
      </c>
      <c r="H18" s="1">
        <v>1</v>
      </c>
      <c r="I18" s="1">
        <v>1</v>
      </c>
    </row>
    <row r="19" spans="1:9" x14ac:dyDescent="0.25">
      <c r="A19">
        <v>20202700</v>
      </c>
      <c r="B19" t="s">
        <v>67</v>
      </c>
      <c r="C19" t="s">
        <v>68</v>
      </c>
      <c r="D19" t="s">
        <v>69</v>
      </c>
      <c r="E19" t="s">
        <v>70</v>
      </c>
      <c r="F19" s="1">
        <v>2</v>
      </c>
      <c r="G19" s="1">
        <v>0</v>
      </c>
      <c r="H19" s="1">
        <v>1</v>
      </c>
      <c r="I19" s="1">
        <v>0</v>
      </c>
    </row>
    <row r="20" spans="1:9" x14ac:dyDescent="0.25">
      <c r="A20">
        <v>20245163</v>
      </c>
      <c r="B20" t="s">
        <v>71</v>
      </c>
      <c r="C20" t="s">
        <v>62</v>
      </c>
      <c r="D20" t="s">
        <v>72</v>
      </c>
      <c r="E20" t="s">
        <v>73</v>
      </c>
      <c r="F20" s="1">
        <v>0</v>
      </c>
      <c r="G20" s="1">
        <v>0</v>
      </c>
      <c r="H20" s="1">
        <v>1</v>
      </c>
      <c r="I20" s="1">
        <v>0</v>
      </c>
    </row>
    <row r="21" spans="1:9" x14ac:dyDescent="0.25">
      <c r="A21">
        <v>20223805</v>
      </c>
      <c r="B21" t="s">
        <v>74</v>
      </c>
      <c r="C21" t="s">
        <v>7</v>
      </c>
      <c r="D21" t="s">
        <v>30</v>
      </c>
      <c r="E21" t="s">
        <v>75</v>
      </c>
      <c r="F21" s="1">
        <v>0</v>
      </c>
      <c r="G21" s="1">
        <v>0</v>
      </c>
      <c r="H21" s="1">
        <v>1</v>
      </c>
      <c r="I21" s="1">
        <v>1</v>
      </c>
    </row>
    <row r="22" spans="1:9" x14ac:dyDescent="0.25">
      <c r="A22">
        <v>20239259</v>
      </c>
      <c r="B22" t="s">
        <v>76</v>
      </c>
      <c r="C22" t="s">
        <v>77</v>
      </c>
      <c r="D22" t="s">
        <v>78</v>
      </c>
      <c r="E22" t="s">
        <v>79</v>
      </c>
      <c r="F22" s="1">
        <v>0</v>
      </c>
      <c r="G22" s="1">
        <v>0</v>
      </c>
      <c r="H22" s="1">
        <v>1</v>
      </c>
      <c r="I22" s="1">
        <v>1</v>
      </c>
    </row>
    <row r="23" spans="1:9" x14ac:dyDescent="0.25">
      <c r="A23">
        <v>20243258</v>
      </c>
      <c r="B23" t="s">
        <v>80</v>
      </c>
      <c r="C23" t="s">
        <v>81</v>
      </c>
      <c r="D23" t="s">
        <v>30</v>
      </c>
      <c r="E23" t="s">
        <v>82</v>
      </c>
      <c r="F23" s="1">
        <v>1</v>
      </c>
      <c r="G23" s="1">
        <v>1</v>
      </c>
      <c r="H23" s="1">
        <v>0</v>
      </c>
      <c r="I23" s="1">
        <v>0</v>
      </c>
    </row>
    <row r="24" spans="1:9" x14ac:dyDescent="0.25">
      <c r="A24">
        <v>20255639</v>
      </c>
      <c r="B24" t="s">
        <v>83</v>
      </c>
      <c r="C24" t="s">
        <v>84</v>
      </c>
      <c r="D24" t="s">
        <v>85</v>
      </c>
      <c r="E24" t="s">
        <v>86</v>
      </c>
      <c r="F24" s="1">
        <v>0</v>
      </c>
      <c r="G24" s="1">
        <v>0</v>
      </c>
      <c r="H24" s="1">
        <v>1</v>
      </c>
      <c r="I24" s="1">
        <v>1</v>
      </c>
    </row>
    <row r="25" spans="1:9" x14ac:dyDescent="0.25">
      <c r="A25">
        <v>20226477</v>
      </c>
      <c r="B25" t="s">
        <v>87</v>
      </c>
      <c r="C25" t="s">
        <v>88</v>
      </c>
      <c r="D25" t="s">
        <v>89</v>
      </c>
      <c r="E25" t="s">
        <v>90</v>
      </c>
      <c r="F25" s="1">
        <v>0</v>
      </c>
      <c r="G25" s="1">
        <v>0</v>
      </c>
      <c r="H25" s="1">
        <v>0</v>
      </c>
      <c r="I25" s="1">
        <v>1</v>
      </c>
    </row>
    <row r="26" spans="1:9" x14ac:dyDescent="0.25">
      <c r="A26">
        <v>20220935</v>
      </c>
      <c r="B26" t="s">
        <v>91</v>
      </c>
      <c r="C26" t="s">
        <v>18</v>
      </c>
      <c r="D26" t="s">
        <v>92</v>
      </c>
      <c r="E26" t="s">
        <v>93</v>
      </c>
      <c r="F26" s="1">
        <v>0</v>
      </c>
      <c r="G26" s="1">
        <v>0</v>
      </c>
      <c r="H26" s="1">
        <v>1</v>
      </c>
      <c r="I26" s="1">
        <v>1</v>
      </c>
    </row>
    <row r="27" spans="1:9" x14ac:dyDescent="0.25">
      <c r="A27">
        <v>20256378</v>
      </c>
      <c r="B27" t="s">
        <v>94</v>
      </c>
      <c r="C27" t="s">
        <v>95</v>
      </c>
      <c r="D27" t="s">
        <v>96</v>
      </c>
      <c r="E27" t="s">
        <v>97</v>
      </c>
      <c r="F27" s="1">
        <v>0</v>
      </c>
      <c r="G27" s="1">
        <v>0</v>
      </c>
      <c r="H27" s="1">
        <v>1</v>
      </c>
      <c r="I27" s="1">
        <v>1</v>
      </c>
    </row>
    <row r="28" spans="1:9" x14ac:dyDescent="0.25">
      <c r="A28">
        <v>20219791</v>
      </c>
      <c r="B28" t="s">
        <v>98</v>
      </c>
      <c r="C28" t="s">
        <v>99</v>
      </c>
      <c r="D28" t="s">
        <v>100</v>
      </c>
      <c r="E28" t="s">
        <v>101</v>
      </c>
      <c r="F28" s="1">
        <v>0</v>
      </c>
      <c r="G28" s="1">
        <v>0</v>
      </c>
      <c r="H28" s="1">
        <v>1</v>
      </c>
      <c r="I28" s="1">
        <v>1</v>
      </c>
    </row>
    <row r="29" spans="1:9" x14ac:dyDescent="0.25">
      <c r="A29">
        <v>20219334</v>
      </c>
      <c r="B29" t="s">
        <v>102</v>
      </c>
      <c r="C29" t="s">
        <v>103</v>
      </c>
      <c r="D29" t="s">
        <v>104</v>
      </c>
      <c r="E29" t="s">
        <v>105</v>
      </c>
      <c r="F29" s="1">
        <v>0</v>
      </c>
      <c r="G29" s="1">
        <v>1</v>
      </c>
      <c r="H29" s="1">
        <v>0</v>
      </c>
      <c r="I29" s="1">
        <v>0</v>
      </c>
    </row>
    <row r="30" spans="1:9" x14ac:dyDescent="0.25">
      <c r="A30">
        <v>20258574</v>
      </c>
      <c r="B30" t="s">
        <v>106</v>
      </c>
      <c r="C30" t="s">
        <v>107</v>
      </c>
      <c r="D30" t="s">
        <v>108</v>
      </c>
      <c r="E30" t="s">
        <v>109</v>
      </c>
      <c r="F30" s="1">
        <v>0</v>
      </c>
      <c r="G30" s="1">
        <v>1</v>
      </c>
      <c r="H30" s="1">
        <v>1</v>
      </c>
      <c r="I30" s="1">
        <v>1</v>
      </c>
    </row>
    <row r="31" spans="1:9" x14ac:dyDescent="0.25">
      <c r="A31">
        <v>20239273</v>
      </c>
      <c r="B31" t="s">
        <v>110</v>
      </c>
      <c r="C31" t="s">
        <v>111</v>
      </c>
      <c r="D31" t="s">
        <v>112</v>
      </c>
      <c r="E31" t="s">
        <v>113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25">
      <c r="A32">
        <v>190202306</v>
      </c>
      <c r="B32" t="s">
        <v>114</v>
      </c>
      <c r="C32" t="s">
        <v>92</v>
      </c>
      <c r="D32" t="s">
        <v>115</v>
      </c>
      <c r="E32" t="s">
        <v>116</v>
      </c>
      <c r="F32" s="1">
        <v>0</v>
      </c>
      <c r="G32" s="1">
        <v>1</v>
      </c>
      <c r="H32" s="1">
        <v>1</v>
      </c>
      <c r="I32" s="1">
        <v>1</v>
      </c>
    </row>
    <row r="33" spans="1:9" x14ac:dyDescent="0.25">
      <c r="A33">
        <v>340450199</v>
      </c>
      <c r="B33" t="s">
        <v>117</v>
      </c>
      <c r="C33" t="s">
        <v>118</v>
      </c>
      <c r="D33" t="s">
        <v>119</v>
      </c>
      <c r="E33" t="s">
        <v>120</v>
      </c>
      <c r="F33" s="1">
        <v>0</v>
      </c>
      <c r="G33" s="1">
        <v>0</v>
      </c>
      <c r="H33" s="1">
        <v>0</v>
      </c>
      <c r="I33" s="1">
        <v>0</v>
      </c>
    </row>
    <row r="34" spans="1:9" x14ac:dyDescent="0.25">
      <c r="A34">
        <v>20236323</v>
      </c>
      <c r="B34" t="s">
        <v>121</v>
      </c>
      <c r="C34" t="s">
        <v>122</v>
      </c>
      <c r="D34" t="s">
        <v>123</v>
      </c>
      <c r="E34" t="s">
        <v>124</v>
      </c>
      <c r="F34" s="1">
        <v>0</v>
      </c>
      <c r="G34" s="1">
        <v>0</v>
      </c>
      <c r="H34" s="1">
        <v>1</v>
      </c>
      <c r="I34" s="1">
        <v>1</v>
      </c>
    </row>
    <row r="35" spans="1:9" x14ac:dyDescent="0.25">
      <c r="A35">
        <v>20217807</v>
      </c>
      <c r="B35" t="s">
        <v>125</v>
      </c>
      <c r="C35" t="s">
        <v>126</v>
      </c>
      <c r="D35" t="s">
        <v>127</v>
      </c>
      <c r="E35" t="s">
        <v>128</v>
      </c>
      <c r="F35" s="1">
        <v>1</v>
      </c>
      <c r="G35" s="1">
        <v>1</v>
      </c>
      <c r="H35" s="1">
        <v>1</v>
      </c>
      <c r="I35" s="1">
        <v>1</v>
      </c>
    </row>
    <row r="36" spans="1:9" x14ac:dyDescent="0.25">
      <c r="A36">
        <v>20220973</v>
      </c>
      <c r="B36" t="s">
        <v>129</v>
      </c>
      <c r="C36" t="s">
        <v>130</v>
      </c>
      <c r="D36" t="s">
        <v>131</v>
      </c>
      <c r="E36" t="s">
        <v>132</v>
      </c>
      <c r="F36" s="1">
        <v>0</v>
      </c>
      <c r="G36" s="1">
        <v>0</v>
      </c>
      <c r="H36" s="1">
        <v>1</v>
      </c>
      <c r="I36" s="1">
        <v>1</v>
      </c>
    </row>
    <row r="37" spans="1:9" x14ac:dyDescent="0.25">
      <c r="A37">
        <v>20219515</v>
      </c>
      <c r="B37" t="s">
        <v>133</v>
      </c>
      <c r="C37" t="s">
        <v>134</v>
      </c>
      <c r="D37" t="s">
        <v>135</v>
      </c>
      <c r="E37" t="s">
        <v>136</v>
      </c>
      <c r="F37" s="1">
        <v>0</v>
      </c>
      <c r="G37" s="1">
        <v>0</v>
      </c>
      <c r="H37" s="1">
        <v>1</v>
      </c>
      <c r="I37" s="1">
        <v>0</v>
      </c>
    </row>
    <row r="38" spans="1:9" x14ac:dyDescent="0.25">
      <c r="A38">
        <v>20242455</v>
      </c>
      <c r="B38" t="s">
        <v>137</v>
      </c>
      <c r="C38" t="s">
        <v>7</v>
      </c>
      <c r="D38" t="s">
        <v>61</v>
      </c>
      <c r="E38" t="s">
        <v>138</v>
      </c>
      <c r="F38" s="1">
        <v>1</v>
      </c>
      <c r="G38" s="1">
        <v>1</v>
      </c>
      <c r="H38" s="1">
        <v>1</v>
      </c>
      <c r="I38" s="1">
        <v>1</v>
      </c>
    </row>
    <row r="39" spans="1:9" x14ac:dyDescent="0.25">
      <c r="A39">
        <v>20217174</v>
      </c>
      <c r="B39" t="s">
        <v>139</v>
      </c>
      <c r="C39" t="s">
        <v>140</v>
      </c>
      <c r="D39" t="s">
        <v>141</v>
      </c>
      <c r="E39" t="s">
        <v>142</v>
      </c>
      <c r="F39" s="1">
        <v>0</v>
      </c>
      <c r="G39" s="1">
        <v>0</v>
      </c>
      <c r="H39" s="1">
        <v>0</v>
      </c>
      <c r="I39" s="1">
        <v>1</v>
      </c>
    </row>
    <row r="40" spans="1:9" x14ac:dyDescent="0.25">
      <c r="A40">
        <v>190210202</v>
      </c>
      <c r="B40" t="s">
        <v>143</v>
      </c>
      <c r="C40" t="s">
        <v>144</v>
      </c>
      <c r="D40" t="s">
        <v>145</v>
      </c>
      <c r="E40" t="s">
        <v>146</v>
      </c>
      <c r="F40" s="1">
        <v>2</v>
      </c>
      <c r="G40" s="1">
        <v>1</v>
      </c>
      <c r="H40" s="1">
        <v>1</v>
      </c>
      <c r="I40" s="1">
        <v>0</v>
      </c>
    </row>
    <row r="41" spans="1:9" x14ac:dyDescent="0.25">
      <c r="A41">
        <v>20235919</v>
      </c>
      <c r="B41" t="s">
        <v>147</v>
      </c>
      <c r="C41" t="s">
        <v>148</v>
      </c>
      <c r="D41" t="s">
        <v>149</v>
      </c>
      <c r="E41" t="s">
        <v>150</v>
      </c>
      <c r="F41" s="1">
        <v>0</v>
      </c>
      <c r="G41" s="1">
        <v>0</v>
      </c>
      <c r="H41" s="1">
        <v>1</v>
      </c>
      <c r="I41" s="1">
        <v>1</v>
      </c>
    </row>
    <row r="42" spans="1:9" x14ac:dyDescent="0.25">
      <c r="A42">
        <v>20219196</v>
      </c>
      <c r="B42" t="s">
        <v>151</v>
      </c>
      <c r="C42" t="s">
        <v>152</v>
      </c>
      <c r="D42" t="s">
        <v>153</v>
      </c>
      <c r="E42" t="s">
        <v>150</v>
      </c>
      <c r="F42" s="1">
        <v>1</v>
      </c>
      <c r="G42" s="1">
        <v>0</v>
      </c>
      <c r="H42" s="1">
        <v>1</v>
      </c>
      <c r="I42" s="1">
        <v>0</v>
      </c>
    </row>
    <row r="43" spans="1:9" x14ac:dyDescent="0.25">
      <c r="A43">
        <v>20202873</v>
      </c>
      <c r="B43" t="s">
        <v>154</v>
      </c>
      <c r="C43" t="s">
        <v>23</v>
      </c>
      <c r="D43" t="s">
        <v>155</v>
      </c>
      <c r="E43" t="s">
        <v>156</v>
      </c>
      <c r="F43" s="1">
        <v>0</v>
      </c>
      <c r="G43" s="1">
        <v>1</v>
      </c>
      <c r="H43" s="1">
        <v>0</v>
      </c>
      <c r="I43" s="1">
        <v>1</v>
      </c>
    </row>
    <row r="44" spans="1:9" x14ac:dyDescent="0.25">
      <c r="A44">
        <v>20217263</v>
      </c>
      <c r="B44" t="s">
        <v>157</v>
      </c>
      <c r="C44" t="s">
        <v>158</v>
      </c>
      <c r="D44" t="s">
        <v>95</v>
      </c>
      <c r="E44" t="s">
        <v>156</v>
      </c>
      <c r="F44" s="1">
        <v>0</v>
      </c>
      <c r="G44" s="1">
        <v>0</v>
      </c>
      <c r="H44" s="1">
        <v>1</v>
      </c>
      <c r="I44" s="1">
        <v>1</v>
      </c>
    </row>
    <row r="45" spans="1:9" x14ac:dyDescent="0.25">
      <c r="A45">
        <v>20228530</v>
      </c>
      <c r="B45" t="s">
        <v>159</v>
      </c>
      <c r="C45" t="s">
        <v>160</v>
      </c>
      <c r="D45" t="s">
        <v>26</v>
      </c>
      <c r="E45" t="s">
        <v>161</v>
      </c>
      <c r="F45" s="1">
        <v>0</v>
      </c>
      <c r="G45" s="1">
        <v>0</v>
      </c>
      <c r="H45" s="1">
        <v>1</v>
      </c>
      <c r="I45" s="1">
        <v>1</v>
      </c>
    </row>
    <row r="46" spans="1:9" x14ac:dyDescent="0.25">
      <c r="A46">
        <v>20237286</v>
      </c>
      <c r="B46" t="s">
        <v>162</v>
      </c>
      <c r="C46" t="s">
        <v>163</v>
      </c>
      <c r="D46" t="s">
        <v>164</v>
      </c>
      <c r="E46" t="s">
        <v>165</v>
      </c>
      <c r="F46" s="1">
        <v>2</v>
      </c>
      <c r="G46" s="1">
        <v>0</v>
      </c>
      <c r="H46" s="1">
        <v>1</v>
      </c>
      <c r="I46" s="1">
        <v>1</v>
      </c>
    </row>
    <row r="47" spans="1:9" x14ac:dyDescent="0.25">
      <c r="A47">
        <v>20216591</v>
      </c>
      <c r="B47" t="s">
        <v>166</v>
      </c>
      <c r="C47" t="s">
        <v>167</v>
      </c>
      <c r="D47" t="s">
        <v>62</v>
      </c>
      <c r="E47" t="s">
        <v>168</v>
      </c>
      <c r="F47" s="1">
        <v>0</v>
      </c>
      <c r="G47" s="1">
        <v>0</v>
      </c>
      <c r="H47" s="1">
        <v>1</v>
      </c>
      <c r="I4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9819-C198-4556-9FFC-75DA69591214}">
  <dimension ref="A1:O47"/>
  <sheetViews>
    <sheetView workbookViewId="0">
      <selection activeCell="H1" sqref="H1:H47"/>
    </sheetView>
  </sheetViews>
  <sheetFormatPr baseColWidth="10" defaultRowHeight="15" x14ac:dyDescent="0.25"/>
  <cols>
    <col min="8" max="8" width="11.425781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169</v>
      </c>
      <c r="G1" s="2" t="s">
        <v>170</v>
      </c>
      <c r="H1" s="2" t="s">
        <v>171</v>
      </c>
      <c r="I1" s="2" t="s">
        <v>172</v>
      </c>
      <c r="J1" s="2" t="s">
        <v>173</v>
      </c>
      <c r="K1" s="2" t="s">
        <v>174</v>
      </c>
      <c r="L1" s="2" t="s">
        <v>175</v>
      </c>
      <c r="M1" s="2" t="s">
        <v>176</v>
      </c>
      <c r="N1" s="2" t="s">
        <v>177</v>
      </c>
      <c r="O1" s="2" t="s">
        <v>178</v>
      </c>
    </row>
    <row r="2" spans="1:15" x14ac:dyDescent="0.25">
      <c r="A2">
        <v>20234486</v>
      </c>
      <c r="B2" t="s">
        <v>5</v>
      </c>
      <c r="C2" t="s">
        <v>6</v>
      </c>
      <c r="D2" t="s">
        <v>7</v>
      </c>
      <c r="E2" t="s">
        <v>8</v>
      </c>
      <c r="F2" s="2">
        <v>4</v>
      </c>
      <c r="G2" s="1"/>
    </row>
    <row r="3" spans="1:15" x14ac:dyDescent="0.25">
      <c r="A3">
        <v>20259517</v>
      </c>
      <c r="B3" t="s">
        <v>9</v>
      </c>
      <c r="C3" t="s">
        <v>10</v>
      </c>
      <c r="D3" t="s">
        <v>11</v>
      </c>
      <c r="E3" t="s">
        <v>12</v>
      </c>
      <c r="F3" s="2">
        <v>4</v>
      </c>
      <c r="G3" s="1"/>
    </row>
    <row r="4" spans="1:15" x14ac:dyDescent="0.25">
      <c r="A4">
        <v>20219020</v>
      </c>
      <c r="B4" t="s">
        <v>13</v>
      </c>
      <c r="C4" t="s">
        <v>14</v>
      </c>
      <c r="D4" t="s">
        <v>15</v>
      </c>
      <c r="E4" t="s">
        <v>16</v>
      </c>
      <c r="F4" s="2">
        <v>4</v>
      </c>
      <c r="G4" s="1"/>
    </row>
    <row r="5" spans="1:15" x14ac:dyDescent="0.25">
      <c r="A5">
        <v>20216966</v>
      </c>
      <c r="B5" t="s">
        <v>17</v>
      </c>
      <c r="C5" t="s">
        <v>18</v>
      </c>
      <c r="D5" t="s">
        <v>19</v>
      </c>
      <c r="E5" t="s">
        <v>20</v>
      </c>
      <c r="F5" s="2">
        <v>4</v>
      </c>
      <c r="G5" s="1"/>
    </row>
    <row r="6" spans="1:15" x14ac:dyDescent="0.25">
      <c r="A6">
        <v>80182522</v>
      </c>
      <c r="B6" t="s">
        <v>21</v>
      </c>
      <c r="C6" t="s">
        <v>22</v>
      </c>
      <c r="D6" t="s">
        <v>23</v>
      </c>
      <c r="E6" t="s">
        <v>24</v>
      </c>
      <c r="F6" s="2">
        <v>4</v>
      </c>
      <c r="G6" s="1"/>
      <c r="H6" s="1">
        <v>0</v>
      </c>
    </row>
    <row r="7" spans="1:15" x14ac:dyDescent="0.25">
      <c r="A7">
        <v>20242488</v>
      </c>
      <c r="B7" t="s">
        <v>25</v>
      </c>
      <c r="C7" t="s">
        <v>26</v>
      </c>
      <c r="D7" t="s">
        <v>27</v>
      </c>
      <c r="E7" t="s">
        <v>28</v>
      </c>
      <c r="F7" s="2">
        <v>4</v>
      </c>
      <c r="G7" s="1"/>
    </row>
    <row r="8" spans="1:15" x14ac:dyDescent="0.25">
      <c r="A8">
        <v>20218632</v>
      </c>
      <c r="B8" t="s">
        <v>29</v>
      </c>
      <c r="C8" t="s">
        <v>30</v>
      </c>
      <c r="D8" t="s">
        <v>31</v>
      </c>
      <c r="E8" t="s">
        <v>32</v>
      </c>
      <c r="F8" s="2">
        <v>4</v>
      </c>
      <c r="G8" s="1"/>
      <c r="H8" s="1">
        <v>0</v>
      </c>
    </row>
    <row r="9" spans="1:15" x14ac:dyDescent="0.25">
      <c r="A9">
        <v>20220753</v>
      </c>
      <c r="B9" t="s">
        <v>33</v>
      </c>
      <c r="C9" t="s">
        <v>34</v>
      </c>
      <c r="D9" t="s">
        <v>23</v>
      </c>
      <c r="E9" t="s">
        <v>35</v>
      </c>
      <c r="F9" s="2">
        <v>4</v>
      </c>
      <c r="G9" s="1"/>
    </row>
    <row r="10" spans="1:15" x14ac:dyDescent="0.25">
      <c r="A10">
        <v>20241374</v>
      </c>
      <c r="B10" t="s">
        <v>36</v>
      </c>
      <c r="C10" t="s">
        <v>37</v>
      </c>
      <c r="D10" t="s">
        <v>38</v>
      </c>
      <c r="E10" t="s">
        <v>39</v>
      </c>
      <c r="F10" s="2">
        <v>4</v>
      </c>
      <c r="G10" s="1"/>
    </row>
    <row r="11" spans="1:15" x14ac:dyDescent="0.25">
      <c r="A11">
        <v>20190548</v>
      </c>
      <c r="B11" t="s">
        <v>40</v>
      </c>
      <c r="C11" t="s">
        <v>23</v>
      </c>
      <c r="D11" t="s">
        <v>41</v>
      </c>
      <c r="E11" t="s">
        <v>42</v>
      </c>
      <c r="F11" s="2">
        <v>4</v>
      </c>
      <c r="G11" s="1"/>
    </row>
    <row r="12" spans="1:15" x14ac:dyDescent="0.25">
      <c r="A12">
        <v>20219391</v>
      </c>
      <c r="B12" t="s">
        <v>43</v>
      </c>
      <c r="C12" t="s">
        <v>44</v>
      </c>
      <c r="D12" t="s">
        <v>18</v>
      </c>
      <c r="E12" t="s">
        <v>45</v>
      </c>
      <c r="F12" s="2">
        <v>4</v>
      </c>
      <c r="G12" s="1"/>
      <c r="H12" s="1">
        <v>0</v>
      </c>
    </row>
    <row r="13" spans="1:15" x14ac:dyDescent="0.25">
      <c r="A13">
        <v>20239573</v>
      </c>
      <c r="B13" t="s">
        <v>46</v>
      </c>
      <c r="C13" t="s">
        <v>47</v>
      </c>
      <c r="D13" t="s">
        <v>26</v>
      </c>
      <c r="E13" t="s">
        <v>48</v>
      </c>
      <c r="F13" s="2">
        <v>4</v>
      </c>
      <c r="G13" s="1"/>
    </row>
    <row r="14" spans="1:15" x14ac:dyDescent="0.25">
      <c r="A14">
        <v>20260786</v>
      </c>
      <c r="B14" t="s">
        <v>49</v>
      </c>
      <c r="C14" t="s">
        <v>50</v>
      </c>
      <c r="D14" t="s">
        <v>51</v>
      </c>
      <c r="E14" t="s">
        <v>52</v>
      </c>
      <c r="F14" s="2">
        <v>4</v>
      </c>
      <c r="G14" s="1"/>
    </row>
    <row r="15" spans="1:15" x14ac:dyDescent="0.25">
      <c r="A15">
        <v>20216589</v>
      </c>
      <c r="B15" t="s">
        <v>53</v>
      </c>
      <c r="C15" t="s">
        <v>54</v>
      </c>
      <c r="D15" t="s">
        <v>55</v>
      </c>
      <c r="E15" t="s">
        <v>56</v>
      </c>
      <c r="F15" s="2">
        <v>4</v>
      </c>
      <c r="G15" s="1"/>
    </row>
    <row r="16" spans="1:15" x14ac:dyDescent="0.25">
      <c r="A16">
        <v>20220490</v>
      </c>
      <c r="B16" t="s">
        <v>57</v>
      </c>
      <c r="C16" t="s">
        <v>58</v>
      </c>
      <c r="D16" t="s">
        <v>30</v>
      </c>
      <c r="E16" t="s">
        <v>59</v>
      </c>
      <c r="F16" s="2">
        <v>4</v>
      </c>
      <c r="G16" s="1"/>
    </row>
    <row r="17" spans="1:8" x14ac:dyDescent="0.25">
      <c r="A17">
        <v>20183406</v>
      </c>
      <c r="B17" t="s">
        <v>60</v>
      </c>
      <c r="C17" t="s">
        <v>61</v>
      </c>
      <c r="D17" t="s">
        <v>62</v>
      </c>
      <c r="E17" t="s">
        <v>59</v>
      </c>
      <c r="F17" s="2">
        <v>4</v>
      </c>
      <c r="G17" s="1"/>
    </row>
    <row r="18" spans="1:8" x14ac:dyDescent="0.25">
      <c r="A18">
        <v>20251977</v>
      </c>
      <c r="B18" t="s">
        <v>63</v>
      </c>
      <c r="C18" t="s">
        <v>64</v>
      </c>
      <c r="D18" t="s">
        <v>65</v>
      </c>
      <c r="E18" t="s">
        <v>66</v>
      </c>
      <c r="F18" s="2">
        <v>4</v>
      </c>
      <c r="G18" s="1"/>
    </row>
    <row r="19" spans="1:8" x14ac:dyDescent="0.25">
      <c r="A19">
        <v>20202700</v>
      </c>
      <c r="B19" t="s">
        <v>67</v>
      </c>
      <c r="C19" t="s">
        <v>68</v>
      </c>
      <c r="D19" t="s">
        <v>69</v>
      </c>
      <c r="E19" t="s">
        <v>70</v>
      </c>
      <c r="F19" s="2">
        <v>4</v>
      </c>
      <c r="G19" s="1"/>
    </row>
    <row r="20" spans="1:8" x14ac:dyDescent="0.25">
      <c r="A20">
        <v>20245163</v>
      </c>
      <c r="B20" t="s">
        <v>71</v>
      </c>
      <c r="C20" t="s">
        <v>62</v>
      </c>
      <c r="D20" t="s">
        <v>72</v>
      </c>
      <c r="E20" t="s">
        <v>73</v>
      </c>
      <c r="F20" s="2">
        <v>4</v>
      </c>
      <c r="G20" s="1"/>
      <c r="H20" s="1">
        <v>0</v>
      </c>
    </row>
    <row r="21" spans="1:8" x14ac:dyDescent="0.25">
      <c r="A21">
        <v>20223805</v>
      </c>
      <c r="B21" t="s">
        <v>74</v>
      </c>
      <c r="C21" t="s">
        <v>7</v>
      </c>
      <c r="D21" t="s">
        <v>30</v>
      </c>
      <c r="E21" t="s">
        <v>75</v>
      </c>
      <c r="F21" s="2">
        <v>4</v>
      </c>
      <c r="G21" s="1"/>
    </row>
    <row r="22" spans="1:8" x14ac:dyDescent="0.25">
      <c r="A22">
        <v>20239259</v>
      </c>
      <c r="B22" t="s">
        <v>76</v>
      </c>
      <c r="C22" t="s">
        <v>77</v>
      </c>
      <c r="D22" t="s">
        <v>78</v>
      </c>
      <c r="E22" t="s">
        <v>79</v>
      </c>
      <c r="F22" s="2">
        <v>4</v>
      </c>
      <c r="G22" s="1"/>
      <c r="H22" s="1" t="s">
        <v>187</v>
      </c>
    </row>
    <row r="23" spans="1:8" x14ac:dyDescent="0.25">
      <c r="A23">
        <v>20243258</v>
      </c>
      <c r="B23" t="s">
        <v>80</v>
      </c>
      <c r="C23" t="s">
        <v>81</v>
      </c>
      <c r="D23" t="s">
        <v>30</v>
      </c>
      <c r="E23" t="s">
        <v>82</v>
      </c>
      <c r="F23" s="2">
        <v>4</v>
      </c>
      <c r="G23" s="1"/>
      <c r="H23" s="1">
        <v>0</v>
      </c>
    </row>
    <row r="24" spans="1:8" x14ac:dyDescent="0.25">
      <c r="A24">
        <v>20255639</v>
      </c>
      <c r="B24" t="s">
        <v>83</v>
      </c>
      <c r="C24" t="s">
        <v>84</v>
      </c>
      <c r="D24" t="s">
        <v>85</v>
      </c>
      <c r="E24" t="s">
        <v>86</v>
      </c>
      <c r="F24" s="2">
        <v>4</v>
      </c>
      <c r="G24" s="1"/>
    </row>
    <row r="25" spans="1:8" x14ac:dyDescent="0.25">
      <c r="A25">
        <v>20226477</v>
      </c>
      <c r="B25" t="s">
        <v>87</v>
      </c>
      <c r="C25" t="s">
        <v>88</v>
      </c>
      <c r="D25" t="s">
        <v>89</v>
      </c>
      <c r="E25" t="s">
        <v>90</v>
      </c>
      <c r="F25" s="2">
        <v>4</v>
      </c>
      <c r="G25" s="1"/>
    </row>
    <row r="26" spans="1:8" x14ac:dyDescent="0.25">
      <c r="A26">
        <v>20220935</v>
      </c>
      <c r="B26" t="s">
        <v>91</v>
      </c>
      <c r="C26" t="s">
        <v>18</v>
      </c>
      <c r="D26" t="s">
        <v>92</v>
      </c>
      <c r="E26" t="s">
        <v>93</v>
      </c>
      <c r="F26" s="2">
        <v>4</v>
      </c>
      <c r="G26" s="1"/>
    </row>
    <row r="27" spans="1:8" x14ac:dyDescent="0.25">
      <c r="A27">
        <v>20256378</v>
      </c>
      <c r="B27" t="s">
        <v>94</v>
      </c>
      <c r="C27" t="s">
        <v>95</v>
      </c>
      <c r="D27" t="s">
        <v>96</v>
      </c>
      <c r="E27" t="s">
        <v>97</v>
      </c>
      <c r="F27" s="2">
        <v>4</v>
      </c>
      <c r="G27" s="1"/>
    </row>
    <row r="28" spans="1:8" x14ac:dyDescent="0.25">
      <c r="A28">
        <v>20219791</v>
      </c>
      <c r="B28" t="s">
        <v>98</v>
      </c>
      <c r="C28" t="s">
        <v>99</v>
      </c>
      <c r="D28" t="s">
        <v>100</v>
      </c>
      <c r="E28" t="s">
        <v>101</v>
      </c>
      <c r="F28" s="2">
        <v>4</v>
      </c>
      <c r="G28" s="1"/>
    </row>
    <row r="29" spans="1:8" x14ac:dyDescent="0.25">
      <c r="A29">
        <v>20219334</v>
      </c>
      <c r="B29" t="s">
        <v>102</v>
      </c>
      <c r="C29" t="s">
        <v>103</v>
      </c>
      <c r="D29" t="s">
        <v>104</v>
      </c>
      <c r="E29" t="s">
        <v>105</v>
      </c>
      <c r="F29" s="2">
        <v>4</v>
      </c>
      <c r="G29" s="1"/>
    </row>
    <row r="30" spans="1:8" x14ac:dyDescent="0.25">
      <c r="A30">
        <v>20258574</v>
      </c>
      <c r="B30" t="s">
        <v>106</v>
      </c>
      <c r="C30" t="s">
        <v>107</v>
      </c>
      <c r="D30" t="s">
        <v>108</v>
      </c>
      <c r="E30" t="s">
        <v>109</v>
      </c>
      <c r="F30" s="2">
        <v>4</v>
      </c>
      <c r="G30" s="1"/>
    </row>
    <row r="31" spans="1:8" x14ac:dyDescent="0.25">
      <c r="A31">
        <v>20239273</v>
      </c>
      <c r="B31" t="s">
        <v>110</v>
      </c>
      <c r="C31" t="s">
        <v>111</v>
      </c>
      <c r="D31" t="s">
        <v>112</v>
      </c>
      <c r="E31" t="s">
        <v>113</v>
      </c>
      <c r="F31" s="2">
        <v>4</v>
      </c>
      <c r="G31" s="1"/>
      <c r="H31" s="1">
        <v>0</v>
      </c>
    </row>
    <row r="32" spans="1:8" x14ac:dyDescent="0.25">
      <c r="A32">
        <v>190202306</v>
      </c>
      <c r="B32" t="s">
        <v>114</v>
      </c>
      <c r="C32" t="s">
        <v>92</v>
      </c>
      <c r="D32" t="s">
        <v>115</v>
      </c>
      <c r="E32" t="s">
        <v>116</v>
      </c>
      <c r="F32" s="2">
        <v>4</v>
      </c>
      <c r="G32" s="1"/>
    </row>
    <row r="33" spans="1:8" x14ac:dyDescent="0.25">
      <c r="A33">
        <v>340450199</v>
      </c>
      <c r="B33" t="s">
        <v>117</v>
      </c>
      <c r="C33" t="s">
        <v>118</v>
      </c>
      <c r="D33" t="s">
        <v>119</v>
      </c>
      <c r="E33" t="s">
        <v>120</v>
      </c>
      <c r="F33" s="2">
        <v>4</v>
      </c>
      <c r="G33" s="1"/>
    </row>
    <row r="34" spans="1:8" x14ac:dyDescent="0.25">
      <c r="A34">
        <v>20236323</v>
      </c>
      <c r="B34" t="s">
        <v>121</v>
      </c>
      <c r="C34" t="s">
        <v>122</v>
      </c>
      <c r="D34" t="s">
        <v>123</v>
      </c>
      <c r="E34" t="s">
        <v>124</v>
      </c>
      <c r="F34" s="2">
        <v>4</v>
      </c>
      <c r="G34" s="1"/>
    </row>
    <row r="35" spans="1:8" x14ac:dyDescent="0.25">
      <c r="A35">
        <v>20217807</v>
      </c>
      <c r="B35" t="s">
        <v>125</v>
      </c>
      <c r="C35" t="s">
        <v>126</v>
      </c>
      <c r="D35" t="s">
        <v>127</v>
      </c>
      <c r="E35" t="s">
        <v>128</v>
      </c>
      <c r="F35" s="2">
        <v>4</v>
      </c>
      <c r="G35" s="1"/>
    </row>
    <row r="36" spans="1:8" x14ac:dyDescent="0.25">
      <c r="A36">
        <v>20220973</v>
      </c>
      <c r="B36" t="s">
        <v>129</v>
      </c>
      <c r="C36" t="s">
        <v>130</v>
      </c>
      <c r="D36" t="s">
        <v>131</v>
      </c>
      <c r="E36" t="s">
        <v>132</v>
      </c>
      <c r="F36" s="2">
        <v>4</v>
      </c>
      <c r="G36" s="1"/>
    </row>
    <row r="37" spans="1:8" x14ac:dyDescent="0.25">
      <c r="A37">
        <v>20219515</v>
      </c>
      <c r="B37" t="s">
        <v>133</v>
      </c>
      <c r="C37" t="s">
        <v>134</v>
      </c>
      <c r="D37" t="s">
        <v>135</v>
      </c>
      <c r="E37" t="s">
        <v>136</v>
      </c>
      <c r="F37" s="2">
        <v>4</v>
      </c>
      <c r="G37" s="1"/>
    </row>
    <row r="38" spans="1:8" x14ac:dyDescent="0.25">
      <c r="A38">
        <v>20242455</v>
      </c>
      <c r="B38" t="s">
        <v>137</v>
      </c>
      <c r="C38" t="s">
        <v>7</v>
      </c>
      <c r="D38" t="s">
        <v>61</v>
      </c>
      <c r="E38" t="s">
        <v>138</v>
      </c>
      <c r="F38" s="2">
        <v>4</v>
      </c>
      <c r="G38" s="1"/>
      <c r="H38" s="1">
        <v>0</v>
      </c>
    </row>
    <row r="39" spans="1:8" x14ac:dyDescent="0.25">
      <c r="A39">
        <v>20217174</v>
      </c>
      <c r="B39" t="s">
        <v>139</v>
      </c>
      <c r="C39" t="s">
        <v>140</v>
      </c>
      <c r="D39" t="s">
        <v>141</v>
      </c>
      <c r="E39" t="s">
        <v>142</v>
      </c>
      <c r="F39" s="2">
        <v>4</v>
      </c>
      <c r="G39" s="1"/>
    </row>
    <row r="40" spans="1:8" x14ac:dyDescent="0.25">
      <c r="A40">
        <v>190210202</v>
      </c>
      <c r="B40" t="s">
        <v>143</v>
      </c>
      <c r="C40" t="s">
        <v>144</v>
      </c>
      <c r="D40" t="s">
        <v>145</v>
      </c>
      <c r="E40" t="s">
        <v>146</v>
      </c>
      <c r="F40" s="2">
        <v>4</v>
      </c>
      <c r="G40" s="1"/>
    </row>
    <row r="41" spans="1:8" x14ac:dyDescent="0.25">
      <c r="A41">
        <v>20235919</v>
      </c>
      <c r="B41" t="s">
        <v>147</v>
      </c>
      <c r="C41" t="s">
        <v>148</v>
      </c>
      <c r="D41" t="s">
        <v>149</v>
      </c>
      <c r="E41" t="s">
        <v>150</v>
      </c>
      <c r="F41" s="2">
        <v>4</v>
      </c>
      <c r="G41" s="1"/>
    </row>
    <row r="42" spans="1:8" x14ac:dyDescent="0.25">
      <c r="A42">
        <v>20219196</v>
      </c>
      <c r="B42" t="s">
        <v>151</v>
      </c>
      <c r="C42" t="s">
        <v>152</v>
      </c>
      <c r="D42" t="s">
        <v>153</v>
      </c>
      <c r="E42" t="s">
        <v>150</v>
      </c>
      <c r="F42" s="2">
        <v>4</v>
      </c>
      <c r="G42" s="1"/>
    </row>
    <row r="43" spans="1:8" x14ac:dyDescent="0.25">
      <c r="A43">
        <v>20202873</v>
      </c>
      <c r="B43" t="s">
        <v>154</v>
      </c>
      <c r="C43" t="s">
        <v>23</v>
      </c>
      <c r="D43" t="s">
        <v>155</v>
      </c>
      <c r="E43" t="s">
        <v>156</v>
      </c>
      <c r="F43" s="2">
        <v>4</v>
      </c>
      <c r="G43" s="1"/>
      <c r="H43" s="1">
        <v>0</v>
      </c>
    </row>
    <row r="44" spans="1:8" x14ac:dyDescent="0.25">
      <c r="A44">
        <v>20217263</v>
      </c>
      <c r="B44" t="s">
        <v>157</v>
      </c>
      <c r="C44" t="s">
        <v>158</v>
      </c>
      <c r="D44" t="s">
        <v>95</v>
      </c>
      <c r="E44" t="s">
        <v>156</v>
      </c>
      <c r="F44" s="2">
        <v>4</v>
      </c>
      <c r="G44" s="1"/>
    </row>
    <row r="45" spans="1:8" x14ac:dyDescent="0.25">
      <c r="A45">
        <v>20228530</v>
      </c>
      <c r="B45" t="s">
        <v>159</v>
      </c>
      <c r="C45" t="s">
        <v>160</v>
      </c>
      <c r="D45" t="s">
        <v>26</v>
      </c>
      <c r="E45" t="s">
        <v>161</v>
      </c>
      <c r="F45" s="2">
        <v>4</v>
      </c>
      <c r="G45" s="1"/>
      <c r="H45" s="1">
        <v>0</v>
      </c>
    </row>
    <row r="46" spans="1:8" x14ac:dyDescent="0.25">
      <c r="A46">
        <v>20237286</v>
      </c>
      <c r="B46" t="s">
        <v>162</v>
      </c>
      <c r="C46" t="s">
        <v>163</v>
      </c>
      <c r="D46" t="s">
        <v>164</v>
      </c>
      <c r="E46" t="s">
        <v>165</v>
      </c>
      <c r="F46" s="2">
        <v>4</v>
      </c>
      <c r="G46" s="1"/>
    </row>
    <row r="47" spans="1:8" x14ac:dyDescent="0.25">
      <c r="A47">
        <v>20216591</v>
      </c>
      <c r="B47" t="s">
        <v>166</v>
      </c>
      <c r="C47" t="s">
        <v>167</v>
      </c>
      <c r="D47" t="s">
        <v>62</v>
      </c>
      <c r="E47" t="s">
        <v>168</v>
      </c>
      <c r="F47" s="2">
        <v>4</v>
      </c>
      <c r="G4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7A06-3BA3-41F2-9590-A797ED285169}">
  <dimension ref="A1:Y48"/>
  <sheetViews>
    <sheetView tabSelected="1" workbookViewId="0">
      <pane xSplit="6195" ySplit="900" topLeftCell="P13" activePane="bottomLeft"/>
      <selection activeCell="A2" sqref="A2"/>
      <selection pane="topRight" activeCell="R1" sqref="R1"/>
      <selection pane="bottomLeft" activeCell="D29" sqref="D29"/>
      <selection pane="bottomRight" activeCell="U38" sqref="U38"/>
    </sheetView>
  </sheetViews>
  <sheetFormatPr baseColWidth="10" defaultRowHeight="15" x14ac:dyDescent="0.25"/>
  <cols>
    <col min="4" max="4" width="21" bestFit="1" customWidth="1"/>
    <col min="5" max="5" width="8.5703125" bestFit="1" customWidth="1"/>
    <col min="7" max="7" width="18.85546875" bestFit="1" customWidth="1"/>
    <col min="8" max="8" width="19.140625" bestFit="1" customWidth="1"/>
    <col min="9" max="9" width="13.140625" bestFit="1" customWidth="1"/>
    <col min="10" max="10" width="15" bestFit="1" customWidth="1"/>
    <col min="11" max="11" width="15" customWidth="1"/>
    <col min="12" max="13" width="13.5703125" bestFit="1" customWidth="1"/>
    <col min="14" max="14" width="4.85546875" bestFit="1" customWidth="1"/>
    <col min="15" max="15" width="10.28515625" bestFit="1" customWidth="1"/>
    <col min="16" max="16" width="7.5703125" bestFit="1" customWidth="1"/>
    <col min="17" max="17" width="11.5703125" bestFit="1" customWidth="1"/>
    <col min="18" max="18" width="11.5703125" customWidth="1"/>
    <col min="19" max="19" width="9.7109375" bestFit="1" customWidth="1"/>
    <col min="21" max="21" width="11" customWidth="1"/>
    <col min="22" max="23" width="10.28515625" style="1" customWidth="1"/>
    <col min="24" max="24" width="11.42578125" style="1" customWidth="1"/>
  </cols>
  <sheetData>
    <row r="1" spans="1:25" x14ac:dyDescent="0.25">
      <c r="E1" s="1">
        <v>1</v>
      </c>
      <c r="F1" s="1">
        <v>6</v>
      </c>
      <c r="G1" s="1">
        <v>1</v>
      </c>
      <c r="H1" s="1">
        <v>1</v>
      </c>
      <c r="I1" s="1">
        <v>1</v>
      </c>
      <c r="J1" s="1">
        <v>1</v>
      </c>
      <c r="K1" s="1">
        <v>5</v>
      </c>
      <c r="L1" s="1">
        <v>5</v>
      </c>
      <c r="M1" s="1">
        <v>5</v>
      </c>
      <c r="N1" s="1">
        <v>1</v>
      </c>
      <c r="O1" s="1">
        <v>16</v>
      </c>
      <c r="P1" s="1">
        <v>10</v>
      </c>
      <c r="Q1" s="1">
        <v>11</v>
      </c>
      <c r="R1" s="1">
        <v>3</v>
      </c>
      <c r="S1" s="1">
        <v>10</v>
      </c>
      <c r="T1" s="1">
        <v>10</v>
      </c>
      <c r="U1" s="1">
        <v>10</v>
      </c>
      <c r="V1" s="1">
        <v>10</v>
      </c>
      <c r="W1" s="1">
        <v>10</v>
      </c>
      <c r="X1" s="1">
        <v>10</v>
      </c>
    </row>
    <row r="2" spans="1:25" x14ac:dyDescent="0.25">
      <c r="A2" t="s">
        <v>1</v>
      </c>
      <c r="B2" t="s">
        <v>2</v>
      </c>
      <c r="C2" t="s">
        <v>3</v>
      </c>
      <c r="D2" t="s">
        <v>4</v>
      </c>
      <c r="E2" s="1" t="s">
        <v>179</v>
      </c>
      <c r="F2" s="1" t="s">
        <v>184</v>
      </c>
      <c r="G2" s="1" t="s">
        <v>185</v>
      </c>
      <c r="H2" s="1" t="s">
        <v>188</v>
      </c>
      <c r="I2" s="1" t="s">
        <v>189</v>
      </c>
      <c r="J2" s="1" t="s">
        <v>186</v>
      </c>
      <c r="K2" s="1" t="s">
        <v>200</v>
      </c>
      <c r="L2" s="1" t="s">
        <v>197</v>
      </c>
      <c r="M2" s="1" t="s">
        <v>198</v>
      </c>
      <c r="N2" s="1" t="s">
        <v>199</v>
      </c>
      <c r="O2" s="1" t="s">
        <v>221</v>
      </c>
      <c r="P2" s="1" t="s">
        <v>219</v>
      </c>
      <c r="Q2" s="1" t="s">
        <v>195</v>
      </c>
      <c r="R2" s="1" t="s">
        <v>220</v>
      </c>
      <c r="S2" s="1" t="s">
        <v>196</v>
      </c>
      <c r="T2" s="1" t="s">
        <v>218</v>
      </c>
      <c r="U2" s="1" t="s">
        <v>222</v>
      </c>
      <c r="V2" s="1" t="s">
        <v>192</v>
      </c>
      <c r="W2" s="2" t="s">
        <v>193</v>
      </c>
      <c r="X2" s="1" t="s">
        <v>181</v>
      </c>
      <c r="Y2" s="1" t="s">
        <v>223</v>
      </c>
    </row>
    <row r="3" spans="1:25" x14ac:dyDescent="0.25">
      <c r="A3" t="s">
        <v>159</v>
      </c>
      <c r="B3" t="s">
        <v>160</v>
      </c>
      <c r="C3" t="s">
        <v>26</v>
      </c>
      <c r="D3" t="s">
        <v>161</v>
      </c>
      <c r="E3" s="1">
        <v>1</v>
      </c>
      <c r="F3" s="1">
        <v>5</v>
      </c>
      <c r="G3" s="1">
        <v>0.75</v>
      </c>
      <c r="H3" s="1">
        <v>0.8</v>
      </c>
      <c r="I3" s="1">
        <v>0.8</v>
      </c>
      <c r="J3" s="1">
        <v>0</v>
      </c>
      <c r="K3" s="1">
        <v>4.5</v>
      </c>
      <c r="L3" s="1">
        <v>0</v>
      </c>
      <c r="M3" s="1">
        <v>0</v>
      </c>
      <c r="N3" s="1">
        <v>1</v>
      </c>
      <c r="O3" s="1">
        <f t="shared" ref="O3:O48" si="0">SUM(E3:K3)</f>
        <v>12.85</v>
      </c>
      <c r="P3" s="4">
        <f t="shared" ref="P3:P48" si="1">(SUM(E3:K3)/16)*10</f>
        <v>8.03125</v>
      </c>
      <c r="Q3" s="1">
        <f t="shared" ref="Q3:Q48" si="2">SUM(L3:N3)</f>
        <v>1</v>
      </c>
      <c r="R3" s="4">
        <f t="shared" ref="R3:R48" si="3">(SUM(L3:N3)/11)*3</f>
        <v>0.27272727272727271</v>
      </c>
      <c r="S3" s="4">
        <f t="shared" ref="S3:S48" si="4">IF(SUM(P3,R3)&gt;10,10, SUM(P3,R3))</f>
        <v>8.3039772727272734</v>
      </c>
      <c r="T3" s="4">
        <v>7.3</v>
      </c>
      <c r="U3" s="4">
        <f t="shared" ref="U3:U48" si="5">SUM(S3,T3)/2</f>
        <v>7.801988636363637</v>
      </c>
      <c r="V3" s="1">
        <v>7</v>
      </c>
      <c r="W3" s="1">
        <v>7</v>
      </c>
      <c r="X3" s="1">
        <f t="shared" ref="X3:X48" si="6">SUM(V3:W3)/2</f>
        <v>7</v>
      </c>
      <c r="Y3" s="4">
        <f>U3*0.7+X3*0.3</f>
        <v>7.5613920454545465</v>
      </c>
    </row>
    <row r="4" spans="1:25" x14ac:dyDescent="0.25">
      <c r="A4" t="s">
        <v>162</v>
      </c>
      <c r="B4" t="s">
        <v>163</v>
      </c>
      <c r="C4" t="s">
        <v>164</v>
      </c>
      <c r="D4" t="s">
        <v>165</v>
      </c>
      <c r="E4" s="1">
        <v>1</v>
      </c>
      <c r="F4" s="1">
        <v>5</v>
      </c>
      <c r="G4" s="1">
        <v>0.75</v>
      </c>
      <c r="H4" s="1">
        <v>0.75</v>
      </c>
      <c r="I4" s="1">
        <v>0</v>
      </c>
      <c r="J4" s="1">
        <v>1</v>
      </c>
      <c r="K4" s="1">
        <v>2.5</v>
      </c>
      <c r="L4" s="1">
        <v>5</v>
      </c>
      <c r="M4" s="1">
        <v>0</v>
      </c>
      <c r="N4" s="1">
        <v>1</v>
      </c>
      <c r="O4" s="1">
        <f t="shared" si="0"/>
        <v>11</v>
      </c>
      <c r="P4" s="4">
        <f t="shared" si="1"/>
        <v>6.875</v>
      </c>
      <c r="Q4" s="1">
        <f t="shared" si="2"/>
        <v>6</v>
      </c>
      <c r="R4" s="4">
        <f t="shared" si="3"/>
        <v>1.6363636363636362</v>
      </c>
      <c r="S4" s="4">
        <f t="shared" si="4"/>
        <v>8.5113636363636367</v>
      </c>
      <c r="T4" s="4">
        <v>6</v>
      </c>
      <c r="U4" s="4">
        <f t="shared" si="5"/>
        <v>7.2556818181818183</v>
      </c>
      <c r="V4" s="1">
        <v>9</v>
      </c>
      <c r="W4" s="1">
        <v>8.5</v>
      </c>
      <c r="X4" s="4">
        <f t="shared" si="6"/>
        <v>8.75</v>
      </c>
      <c r="Y4" s="4">
        <f t="shared" ref="Y4:Y48" si="7">U4*0.7+X4*0.3</f>
        <v>7.7039772727272728</v>
      </c>
    </row>
    <row r="5" spans="1:25" x14ac:dyDescent="0.25">
      <c r="A5" t="s">
        <v>13</v>
      </c>
      <c r="B5" t="s">
        <v>14</v>
      </c>
      <c r="C5" t="s">
        <v>15</v>
      </c>
      <c r="D5" t="s">
        <v>16</v>
      </c>
      <c r="E5" s="1">
        <v>1</v>
      </c>
      <c r="F5" s="1">
        <v>5</v>
      </c>
      <c r="G5" s="1">
        <v>0.75</v>
      </c>
      <c r="H5" s="1">
        <v>0.75</v>
      </c>
      <c r="I5" s="1">
        <v>0</v>
      </c>
      <c r="J5" s="1">
        <v>1</v>
      </c>
      <c r="K5" s="1">
        <v>0.75</v>
      </c>
      <c r="L5" s="1">
        <v>5</v>
      </c>
      <c r="M5" s="1">
        <v>0</v>
      </c>
      <c r="N5" s="1">
        <v>1</v>
      </c>
      <c r="O5" s="1">
        <f t="shared" si="0"/>
        <v>9.25</v>
      </c>
      <c r="P5" s="4">
        <f t="shared" si="1"/>
        <v>5.78125</v>
      </c>
      <c r="Q5" s="1">
        <f t="shared" si="2"/>
        <v>6</v>
      </c>
      <c r="R5" s="4">
        <f t="shared" si="3"/>
        <v>1.6363636363636362</v>
      </c>
      <c r="S5" s="4">
        <f t="shared" si="4"/>
        <v>7.4176136363636367</v>
      </c>
      <c r="T5" s="4">
        <v>6.6666666666666661</v>
      </c>
      <c r="U5" s="4">
        <f t="shared" si="5"/>
        <v>7.0421401515151514</v>
      </c>
      <c r="V5" s="1">
        <v>8</v>
      </c>
      <c r="W5" s="1">
        <v>9</v>
      </c>
      <c r="X5" s="1">
        <f t="shared" si="6"/>
        <v>8.5</v>
      </c>
      <c r="Y5" s="4">
        <f t="shared" si="7"/>
        <v>7.4794981060606052</v>
      </c>
    </row>
    <row r="6" spans="1:25" x14ac:dyDescent="0.25">
      <c r="A6" t="s">
        <v>67</v>
      </c>
      <c r="B6" t="s">
        <v>68</v>
      </c>
      <c r="C6" t="s">
        <v>69</v>
      </c>
      <c r="D6" s="3" t="s">
        <v>70</v>
      </c>
      <c r="E6" s="1">
        <v>1</v>
      </c>
      <c r="F6" s="1">
        <v>5.5</v>
      </c>
      <c r="G6" s="1">
        <v>1</v>
      </c>
      <c r="H6" s="1">
        <v>0.9</v>
      </c>
      <c r="I6" s="1">
        <v>0.75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f t="shared" si="0"/>
        <v>9.15</v>
      </c>
      <c r="P6" s="4">
        <f t="shared" si="1"/>
        <v>5.71875</v>
      </c>
      <c r="Q6" s="1">
        <f t="shared" si="2"/>
        <v>0</v>
      </c>
      <c r="R6" s="4">
        <f t="shared" si="3"/>
        <v>0</v>
      </c>
      <c r="S6" s="4">
        <f t="shared" si="4"/>
        <v>5.71875</v>
      </c>
      <c r="T6" s="4">
        <v>6.6666666666666661</v>
      </c>
      <c r="U6" s="4">
        <f t="shared" si="5"/>
        <v>6.192708333333333</v>
      </c>
      <c r="V6" s="1">
        <v>10</v>
      </c>
      <c r="W6" s="1">
        <v>0</v>
      </c>
      <c r="X6" s="1">
        <f t="shared" si="6"/>
        <v>5</v>
      </c>
      <c r="Y6" s="4">
        <f t="shared" si="7"/>
        <v>5.8348958333333325</v>
      </c>
    </row>
    <row r="7" spans="1:25" x14ac:dyDescent="0.25">
      <c r="A7" t="s">
        <v>147</v>
      </c>
      <c r="B7" t="s">
        <v>148</v>
      </c>
      <c r="C7" t="s">
        <v>149</v>
      </c>
      <c r="D7" t="s">
        <v>150</v>
      </c>
      <c r="E7" s="1">
        <v>1</v>
      </c>
      <c r="F7" s="1">
        <v>6</v>
      </c>
      <c r="G7" s="1">
        <v>1</v>
      </c>
      <c r="H7" s="1">
        <v>0.9</v>
      </c>
      <c r="I7" s="1">
        <v>0.8</v>
      </c>
      <c r="J7" s="1">
        <v>1</v>
      </c>
      <c r="K7" s="1">
        <v>4</v>
      </c>
      <c r="L7" s="1">
        <v>5</v>
      </c>
      <c r="M7" s="1">
        <v>5</v>
      </c>
      <c r="N7" s="1">
        <v>1</v>
      </c>
      <c r="O7" s="1">
        <f t="shared" si="0"/>
        <v>14.700000000000001</v>
      </c>
      <c r="P7" s="4">
        <f t="shared" si="1"/>
        <v>9.1875</v>
      </c>
      <c r="Q7" s="1">
        <f t="shared" si="2"/>
        <v>11</v>
      </c>
      <c r="R7" s="4">
        <f t="shared" si="3"/>
        <v>3</v>
      </c>
      <c r="S7" s="4">
        <f t="shared" si="4"/>
        <v>10</v>
      </c>
      <c r="T7" s="4">
        <v>8</v>
      </c>
      <c r="U7" s="4">
        <f t="shared" si="5"/>
        <v>9</v>
      </c>
      <c r="V7" s="1">
        <v>10</v>
      </c>
      <c r="W7" s="1">
        <v>10</v>
      </c>
      <c r="X7" s="1">
        <f t="shared" si="6"/>
        <v>10</v>
      </c>
      <c r="Y7" s="4">
        <f t="shared" si="7"/>
        <v>9.3000000000000007</v>
      </c>
    </row>
    <row r="8" spans="1:25" x14ac:dyDescent="0.25">
      <c r="A8" t="s">
        <v>57</v>
      </c>
      <c r="B8" t="s">
        <v>58</v>
      </c>
      <c r="C8" t="s">
        <v>30</v>
      </c>
      <c r="D8" t="s">
        <v>59</v>
      </c>
      <c r="E8" s="1">
        <v>1</v>
      </c>
      <c r="F8" s="1">
        <v>6</v>
      </c>
      <c r="G8" s="1">
        <v>1</v>
      </c>
      <c r="H8" s="1">
        <v>0.8</v>
      </c>
      <c r="I8" s="1">
        <v>1</v>
      </c>
      <c r="J8" s="1">
        <v>1</v>
      </c>
      <c r="K8" s="1">
        <v>5</v>
      </c>
      <c r="L8" s="1">
        <v>5</v>
      </c>
      <c r="M8" s="1">
        <v>5</v>
      </c>
      <c r="N8" s="1">
        <v>0</v>
      </c>
      <c r="O8" s="1">
        <f t="shared" si="0"/>
        <v>15.8</v>
      </c>
      <c r="P8" s="4">
        <f t="shared" si="1"/>
        <v>9.875</v>
      </c>
      <c r="Q8" s="1">
        <f t="shared" si="2"/>
        <v>10</v>
      </c>
      <c r="R8" s="4">
        <f t="shared" si="3"/>
        <v>2.7272727272727271</v>
      </c>
      <c r="S8" s="4">
        <f t="shared" si="4"/>
        <v>10</v>
      </c>
      <c r="T8" s="4">
        <v>6.6666666666666661</v>
      </c>
      <c r="U8" s="4">
        <f t="shared" si="5"/>
        <v>8.3333333333333321</v>
      </c>
      <c r="V8" s="1">
        <v>8</v>
      </c>
      <c r="W8" s="1">
        <v>10</v>
      </c>
      <c r="X8" s="1">
        <f t="shared" si="6"/>
        <v>9</v>
      </c>
      <c r="Y8" s="4">
        <f t="shared" si="7"/>
        <v>8.5333333333333314</v>
      </c>
    </row>
    <row r="9" spans="1:25" x14ac:dyDescent="0.25">
      <c r="A9" t="s">
        <v>129</v>
      </c>
      <c r="B9" t="s">
        <v>130</v>
      </c>
      <c r="C9" t="s">
        <v>131</v>
      </c>
      <c r="D9" t="s">
        <v>132</v>
      </c>
      <c r="E9" s="1">
        <v>1</v>
      </c>
      <c r="F9" s="1">
        <v>6</v>
      </c>
      <c r="G9" s="1">
        <v>1</v>
      </c>
      <c r="H9" s="1">
        <v>0.9</v>
      </c>
      <c r="I9" s="1">
        <v>0.75</v>
      </c>
      <c r="J9" s="1">
        <v>1</v>
      </c>
      <c r="K9" s="1">
        <v>1.75</v>
      </c>
      <c r="L9" s="1">
        <v>5</v>
      </c>
      <c r="M9" s="1">
        <v>5</v>
      </c>
      <c r="N9" s="1">
        <v>1</v>
      </c>
      <c r="O9" s="1">
        <f t="shared" si="0"/>
        <v>12.4</v>
      </c>
      <c r="P9" s="4">
        <f t="shared" si="1"/>
        <v>7.75</v>
      </c>
      <c r="Q9" s="1">
        <f t="shared" si="2"/>
        <v>11</v>
      </c>
      <c r="R9" s="4">
        <f t="shared" si="3"/>
        <v>3</v>
      </c>
      <c r="S9" s="4">
        <f t="shared" si="4"/>
        <v>10</v>
      </c>
      <c r="T9" s="4">
        <v>6.6666666666666661</v>
      </c>
      <c r="U9" s="4">
        <f t="shared" si="5"/>
        <v>8.3333333333333321</v>
      </c>
      <c r="V9" s="1">
        <v>8</v>
      </c>
      <c r="W9" s="1">
        <v>9</v>
      </c>
      <c r="X9" s="1">
        <f t="shared" si="6"/>
        <v>8.5</v>
      </c>
      <c r="Y9" s="4">
        <f t="shared" si="7"/>
        <v>8.3833333333333329</v>
      </c>
    </row>
    <row r="10" spans="1:25" x14ac:dyDescent="0.25">
      <c r="A10" t="s">
        <v>43</v>
      </c>
      <c r="B10" t="s">
        <v>44</v>
      </c>
      <c r="C10" t="s">
        <v>18</v>
      </c>
      <c r="D10" t="s">
        <v>45</v>
      </c>
      <c r="E10" s="1">
        <v>1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">
        <v>1.55</v>
      </c>
      <c r="L10" s="1">
        <v>0</v>
      </c>
      <c r="M10" s="1">
        <v>0</v>
      </c>
      <c r="N10" s="1">
        <v>1</v>
      </c>
      <c r="O10" s="1">
        <f t="shared" si="0"/>
        <v>9.5500000000000007</v>
      </c>
      <c r="P10" s="4">
        <f t="shared" si="1"/>
        <v>5.96875</v>
      </c>
      <c r="Q10" s="1">
        <f t="shared" si="2"/>
        <v>1</v>
      </c>
      <c r="R10" s="4">
        <f t="shared" si="3"/>
        <v>0.27272727272727271</v>
      </c>
      <c r="S10" s="4">
        <f t="shared" si="4"/>
        <v>6.2414772727272725</v>
      </c>
      <c r="T10" s="4">
        <v>7.333333333333333</v>
      </c>
      <c r="U10" s="4">
        <f t="shared" si="5"/>
        <v>6.7874053030303028</v>
      </c>
      <c r="V10" s="1">
        <v>7</v>
      </c>
      <c r="W10" s="1">
        <v>9</v>
      </c>
      <c r="X10" s="1">
        <f t="shared" si="6"/>
        <v>8</v>
      </c>
      <c r="Y10" s="4">
        <f t="shared" si="7"/>
        <v>7.1511837121212114</v>
      </c>
    </row>
    <row r="11" spans="1:25" x14ac:dyDescent="0.25">
      <c r="A11" t="s">
        <v>40</v>
      </c>
      <c r="B11" t="s">
        <v>23</v>
      </c>
      <c r="C11" t="s">
        <v>41</v>
      </c>
      <c r="D11" t="s">
        <v>42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">
        <v>2.8</v>
      </c>
      <c r="L11" s="1">
        <v>5</v>
      </c>
      <c r="M11" s="1">
        <v>0</v>
      </c>
      <c r="N11" s="1">
        <v>0</v>
      </c>
      <c r="O11" s="1">
        <f t="shared" si="0"/>
        <v>8.8000000000000007</v>
      </c>
      <c r="P11" s="4">
        <f t="shared" si="1"/>
        <v>5.5</v>
      </c>
      <c r="Q11" s="1">
        <f t="shared" si="2"/>
        <v>5</v>
      </c>
      <c r="R11" s="4">
        <f t="shared" si="3"/>
        <v>1.3636363636363635</v>
      </c>
      <c r="S11" s="4">
        <f t="shared" si="4"/>
        <v>6.8636363636363633</v>
      </c>
      <c r="T11" s="4">
        <v>4</v>
      </c>
      <c r="U11" s="4">
        <f t="shared" si="5"/>
        <v>5.4318181818181817</v>
      </c>
      <c r="V11" s="1">
        <v>7</v>
      </c>
      <c r="W11" s="1">
        <v>0</v>
      </c>
      <c r="X11" s="1">
        <f t="shared" si="6"/>
        <v>3.5</v>
      </c>
      <c r="Y11" s="4">
        <f t="shared" si="7"/>
        <v>4.8522727272727266</v>
      </c>
    </row>
    <row r="12" spans="1:25" x14ac:dyDescent="0.25">
      <c r="A12" t="s">
        <v>154</v>
      </c>
      <c r="B12" t="s">
        <v>23</v>
      </c>
      <c r="C12" t="s">
        <v>155</v>
      </c>
      <c r="D12" t="s">
        <v>156</v>
      </c>
      <c r="E12" s="1">
        <v>0</v>
      </c>
      <c r="F12" s="1">
        <v>5</v>
      </c>
      <c r="G12" s="1">
        <v>1</v>
      </c>
      <c r="H12" s="1">
        <v>0.9</v>
      </c>
      <c r="I12" s="1">
        <v>0</v>
      </c>
      <c r="J12" s="1">
        <v>1</v>
      </c>
      <c r="K12" s="1">
        <v>5</v>
      </c>
      <c r="L12" s="1">
        <v>5</v>
      </c>
      <c r="M12" s="1">
        <v>5</v>
      </c>
      <c r="N12" s="1">
        <v>0</v>
      </c>
      <c r="O12" s="1">
        <f t="shared" si="0"/>
        <v>12.9</v>
      </c>
      <c r="P12" s="4">
        <f t="shared" si="1"/>
        <v>8.0625</v>
      </c>
      <c r="Q12" s="1">
        <f t="shared" si="2"/>
        <v>10</v>
      </c>
      <c r="R12" s="4">
        <f t="shared" si="3"/>
        <v>2.7272727272727271</v>
      </c>
      <c r="S12" s="4">
        <f t="shared" si="4"/>
        <v>10</v>
      </c>
      <c r="T12" s="4">
        <v>6.6666666666666661</v>
      </c>
      <c r="U12" s="4">
        <f t="shared" si="5"/>
        <v>8.3333333333333321</v>
      </c>
      <c r="V12" s="1">
        <v>0</v>
      </c>
      <c r="W12" s="1">
        <v>9</v>
      </c>
      <c r="X12" s="1">
        <f t="shared" si="6"/>
        <v>4.5</v>
      </c>
      <c r="Y12" s="4">
        <f t="shared" si="7"/>
        <v>7.1833333333333318</v>
      </c>
    </row>
    <row r="13" spans="1:25" x14ac:dyDescent="0.25">
      <c r="A13" t="s">
        <v>139</v>
      </c>
      <c r="B13" t="s">
        <v>140</v>
      </c>
      <c r="C13" t="s">
        <v>141</v>
      </c>
      <c r="D13" t="s">
        <v>142</v>
      </c>
      <c r="E13" s="1">
        <v>0</v>
      </c>
      <c r="F13" s="1">
        <v>5</v>
      </c>
      <c r="G13" s="1">
        <v>1</v>
      </c>
      <c r="H13" s="1">
        <v>0</v>
      </c>
      <c r="I13" s="1">
        <v>0</v>
      </c>
      <c r="J13" s="1">
        <v>1</v>
      </c>
      <c r="K13" s="1">
        <v>1.75</v>
      </c>
      <c r="L13" s="1">
        <v>5</v>
      </c>
      <c r="M13" s="1">
        <v>5</v>
      </c>
      <c r="N13" s="1">
        <v>0</v>
      </c>
      <c r="O13" s="1">
        <f t="shared" si="0"/>
        <v>8.75</v>
      </c>
      <c r="P13" s="4">
        <f t="shared" si="1"/>
        <v>5.46875</v>
      </c>
      <c r="Q13" s="1">
        <f t="shared" si="2"/>
        <v>10</v>
      </c>
      <c r="R13" s="4">
        <f t="shared" si="3"/>
        <v>2.7272727272727271</v>
      </c>
      <c r="S13" s="4">
        <f t="shared" si="4"/>
        <v>8.1960227272727266</v>
      </c>
      <c r="T13" s="4">
        <v>5.333333333333333</v>
      </c>
      <c r="U13" s="4">
        <f t="shared" si="5"/>
        <v>6.7646780303030294</v>
      </c>
      <c r="V13" s="1">
        <v>9</v>
      </c>
      <c r="W13" s="1">
        <v>9</v>
      </c>
      <c r="X13" s="1">
        <f t="shared" si="6"/>
        <v>9</v>
      </c>
      <c r="Y13" s="4">
        <f t="shared" si="7"/>
        <v>7.4352746212121197</v>
      </c>
    </row>
    <row r="14" spans="1:25" x14ac:dyDescent="0.25">
      <c r="A14" t="s">
        <v>121</v>
      </c>
      <c r="B14" t="s">
        <v>122</v>
      </c>
      <c r="C14" t="s">
        <v>123</v>
      </c>
      <c r="D14" t="s">
        <v>124</v>
      </c>
      <c r="E14" s="1">
        <v>1</v>
      </c>
      <c r="F14" s="1">
        <v>5</v>
      </c>
      <c r="G14" s="1">
        <v>1</v>
      </c>
      <c r="H14" s="1">
        <v>0.9</v>
      </c>
      <c r="I14" s="1">
        <v>0.75</v>
      </c>
      <c r="J14" s="1">
        <v>1</v>
      </c>
      <c r="K14" s="1">
        <v>2.75</v>
      </c>
      <c r="L14" s="1">
        <v>5</v>
      </c>
      <c r="M14" s="1">
        <v>5</v>
      </c>
      <c r="N14" s="1">
        <v>1</v>
      </c>
      <c r="O14" s="1">
        <f t="shared" si="0"/>
        <v>12.4</v>
      </c>
      <c r="P14" s="4">
        <f t="shared" si="1"/>
        <v>7.75</v>
      </c>
      <c r="Q14" s="1">
        <f t="shared" si="2"/>
        <v>11</v>
      </c>
      <c r="R14" s="4">
        <f t="shared" si="3"/>
        <v>3</v>
      </c>
      <c r="S14" s="4">
        <f t="shared" si="4"/>
        <v>10</v>
      </c>
      <c r="T14" s="4">
        <v>4</v>
      </c>
      <c r="U14" s="4">
        <f t="shared" si="5"/>
        <v>7</v>
      </c>
      <c r="V14" s="1">
        <v>8</v>
      </c>
      <c r="W14" s="1">
        <v>9</v>
      </c>
      <c r="X14" s="1">
        <f t="shared" si="6"/>
        <v>8.5</v>
      </c>
      <c r="Y14" s="4">
        <f t="shared" si="7"/>
        <v>7.4499999999999993</v>
      </c>
    </row>
    <row r="15" spans="1:25" x14ac:dyDescent="0.25">
      <c r="A15" t="s">
        <v>137</v>
      </c>
      <c r="B15" t="s">
        <v>7</v>
      </c>
      <c r="C15" t="s">
        <v>61</v>
      </c>
      <c r="D15" t="s">
        <v>138</v>
      </c>
      <c r="E15" s="1">
        <v>1</v>
      </c>
      <c r="F15" s="1">
        <v>5.5</v>
      </c>
      <c r="G15" s="1">
        <v>0</v>
      </c>
      <c r="H15" s="1">
        <v>0.8</v>
      </c>
      <c r="I15" s="1">
        <v>0.8</v>
      </c>
      <c r="J15" s="1">
        <v>1</v>
      </c>
      <c r="K15" s="1">
        <v>0</v>
      </c>
      <c r="L15" s="1">
        <v>5</v>
      </c>
      <c r="M15" s="1">
        <v>5</v>
      </c>
      <c r="N15" s="1">
        <v>0</v>
      </c>
      <c r="O15" s="1">
        <f t="shared" si="0"/>
        <v>9.1</v>
      </c>
      <c r="P15" s="4">
        <f t="shared" si="1"/>
        <v>5.6875</v>
      </c>
      <c r="Q15" s="1">
        <f t="shared" si="2"/>
        <v>10</v>
      </c>
      <c r="R15" s="4">
        <f t="shared" si="3"/>
        <v>2.7272727272727271</v>
      </c>
      <c r="S15" s="4">
        <f t="shared" si="4"/>
        <v>8.4147727272727266</v>
      </c>
      <c r="T15" s="4">
        <v>7.333333333333333</v>
      </c>
      <c r="U15" s="4">
        <f t="shared" si="5"/>
        <v>7.8740530303030294</v>
      </c>
      <c r="V15" s="1">
        <v>10</v>
      </c>
      <c r="W15" s="1">
        <v>9</v>
      </c>
      <c r="X15" s="1">
        <f t="shared" si="6"/>
        <v>9.5</v>
      </c>
      <c r="Y15" s="4">
        <f t="shared" si="7"/>
        <v>8.3618371212121207</v>
      </c>
    </row>
    <row r="16" spans="1:25" x14ac:dyDescent="0.25">
      <c r="A16" t="s">
        <v>74</v>
      </c>
      <c r="B16" t="s">
        <v>7</v>
      </c>
      <c r="C16" t="s">
        <v>30</v>
      </c>
      <c r="D16" t="s">
        <v>75</v>
      </c>
      <c r="E16" s="1">
        <v>1</v>
      </c>
      <c r="F16" s="1">
        <v>5</v>
      </c>
      <c r="G16" s="1">
        <v>1</v>
      </c>
      <c r="H16" s="1">
        <v>0.9</v>
      </c>
      <c r="I16" s="1">
        <v>0.75</v>
      </c>
      <c r="J16" s="1">
        <v>1</v>
      </c>
      <c r="K16" s="1">
        <v>1.75</v>
      </c>
      <c r="L16" s="1">
        <v>0</v>
      </c>
      <c r="M16" s="1">
        <v>5</v>
      </c>
      <c r="N16" s="1">
        <v>1</v>
      </c>
      <c r="O16" s="1">
        <f t="shared" si="0"/>
        <v>11.4</v>
      </c>
      <c r="P16" s="4">
        <f t="shared" si="1"/>
        <v>7.125</v>
      </c>
      <c r="Q16" s="1">
        <f t="shared" si="2"/>
        <v>6</v>
      </c>
      <c r="R16" s="4">
        <f t="shared" si="3"/>
        <v>1.6363636363636362</v>
      </c>
      <c r="S16" s="4">
        <f t="shared" si="4"/>
        <v>8.7613636363636367</v>
      </c>
      <c r="T16" s="4">
        <v>8</v>
      </c>
      <c r="U16" s="4">
        <f t="shared" si="5"/>
        <v>8.3806818181818183</v>
      </c>
      <c r="V16" s="1">
        <v>7</v>
      </c>
      <c r="W16" s="1">
        <v>8.5</v>
      </c>
      <c r="X16" s="4">
        <f t="shared" si="6"/>
        <v>7.75</v>
      </c>
      <c r="Y16" s="4">
        <f t="shared" si="7"/>
        <v>8.1914772727272727</v>
      </c>
    </row>
    <row r="17" spans="1:25" x14ac:dyDescent="0.25">
      <c r="A17" t="s">
        <v>46</v>
      </c>
      <c r="B17" t="s">
        <v>47</v>
      </c>
      <c r="C17" t="s">
        <v>26</v>
      </c>
      <c r="D17" t="s">
        <v>48</v>
      </c>
      <c r="E17" s="1">
        <v>1</v>
      </c>
      <c r="F17" s="1">
        <v>5</v>
      </c>
      <c r="G17" s="1">
        <v>1</v>
      </c>
      <c r="H17" s="1">
        <v>0.75</v>
      </c>
      <c r="I17" s="1">
        <v>0.75</v>
      </c>
      <c r="J17" s="1">
        <v>1</v>
      </c>
      <c r="K17" s="1">
        <v>0</v>
      </c>
      <c r="L17" s="1">
        <v>5</v>
      </c>
      <c r="M17" s="1">
        <v>5</v>
      </c>
      <c r="N17" s="1">
        <v>1</v>
      </c>
      <c r="O17" s="1">
        <f t="shared" si="0"/>
        <v>9.5</v>
      </c>
      <c r="P17" s="4">
        <f t="shared" si="1"/>
        <v>5.9375</v>
      </c>
      <c r="Q17" s="1">
        <f t="shared" si="2"/>
        <v>11</v>
      </c>
      <c r="R17" s="4">
        <f t="shared" si="3"/>
        <v>3</v>
      </c>
      <c r="S17" s="4">
        <f t="shared" si="4"/>
        <v>8.9375</v>
      </c>
      <c r="T17" s="4">
        <v>8</v>
      </c>
      <c r="U17" s="4">
        <f t="shared" si="5"/>
        <v>8.46875</v>
      </c>
      <c r="V17" s="1">
        <v>9</v>
      </c>
      <c r="W17" s="1">
        <v>9</v>
      </c>
      <c r="X17" s="1">
        <f t="shared" si="6"/>
        <v>9</v>
      </c>
      <c r="Y17" s="4">
        <f t="shared" si="7"/>
        <v>8.6281249999999989</v>
      </c>
    </row>
    <row r="18" spans="1:25" x14ac:dyDescent="0.25">
      <c r="A18" t="s">
        <v>17</v>
      </c>
      <c r="B18" t="s">
        <v>18</v>
      </c>
      <c r="C18" t="s">
        <v>19</v>
      </c>
      <c r="D18" t="s">
        <v>20</v>
      </c>
      <c r="E18" s="1">
        <v>1</v>
      </c>
      <c r="F18" s="1">
        <v>5</v>
      </c>
      <c r="G18" s="1">
        <v>1</v>
      </c>
      <c r="H18" s="1">
        <v>1</v>
      </c>
      <c r="I18" s="1">
        <v>0</v>
      </c>
      <c r="J18" s="1">
        <v>1</v>
      </c>
      <c r="K18" s="1">
        <v>1.55</v>
      </c>
      <c r="L18" s="1">
        <v>5</v>
      </c>
      <c r="M18" s="1">
        <v>5</v>
      </c>
      <c r="N18" s="1">
        <v>1</v>
      </c>
      <c r="O18" s="1">
        <f t="shared" si="0"/>
        <v>10.55</v>
      </c>
      <c r="P18" s="4">
        <f t="shared" si="1"/>
        <v>6.59375</v>
      </c>
      <c r="Q18" s="1">
        <f t="shared" si="2"/>
        <v>11</v>
      </c>
      <c r="R18" s="4">
        <f t="shared" si="3"/>
        <v>3</v>
      </c>
      <c r="S18" s="4">
        <f t="shared" si="4"/>
        <v>9.59375</v>
      </c>
      <c r="T18" s="4">
        <v>5.333333333333333</v>
      </c>
      <c r="U18" s="4">
        <f t="shared" si="5"/>
        <v>7.4635416666666661</v>
      </c>
      <c r="V18" s="1">
        <v>10</v>
      </c>
      <c r="W18" s="1">
        <v>9</v>
      </c>
      <c r="X18" s="1">
        <f t="shared" si="6"/>
        <v>9.5</v>
      </c>
      <c r="Y18" s="4">
        <f t="shared" si="7"/>
        <v>8.0744791666666664</v>
      </c>
    </row>
    <row r="19" spans="1:25" x14ac:dyDescent="0.25">
      <c r="A19" t="s">
        <v>91</v>
      </c>
      <c r="B19" t="s">
        <v>18</v>
      </c>
      <c r="C19" t="s">
        <v>92</v>
      </c>
      <c r="D19" t="s">
        <v>93</v>
      </c>
      <c r="E19" s="1">
        <v>1</v>
      </c>
      <c r="F19" s="1">
        <v>5</v>
      </c>
      <c r="G19" s="1">
        <v>1</v>
      </c>
      <c r="H19" s="1">
        <v>0.75</v>
      </c>
      <c r="I19" s="1">
        <v>0.9</v>
      </c>
      <c r="J19" s="1">
        <v>1</v>
      </c>
      <c r="K19" s="1">
        <v>3.25</v>
      </c>
      <c r="L19" s="1">
        <v>0</v>
      </c>
      <c r="M19" s="1">
        <v>5</v>
      </c>
      <c r="N19" s="1">
        <v>1</v>
      </c>
      <c r="O19" s="1">
        <f t="shared" si="0"/>
        <v>12.9</v>
      </c>
      <c r="P19" s="4">
        <f t="shared" si="1"/>
        <v>8.0625</v>
      </c>
      <c r="Q19" s="1">
        <f t="shared" si="2"/>
        <v>6</v>
      </c>
      <c r="R19" s="4">
        <f t="shared" si="3"/>
        <v>1.6363636363636362</v>
      </c>
      <c r="S19" s="4">
        <f t="shared" si="4"/>
        <v>9.6988636363636367</v>
      </c>
      <c r="T19" s="4">
        <v>8</v>
      </c>
      <c r="U19" s="4">
        <f t="shared" si="5"/>
        <v>8.8494318181818183</v>
      </c>
      <c r="V19" s="1">
        <v>8</v>
      </c>
      <c r="W19" s="1">
        <v>9</v>
      </c>
      <c r="X19" s="1">
        <f t="shared" si="6"/>
        <v>8.5</v>
      </c>
      <c r="Y19" s="4">
        <f t="shared" si="7"/>
        <v>8.7446022727272723</v>
      </c>
    </row>
    <row r="20" spans="1:25" x14ac:dyDescent="0.25">
      <c r="A20" t="s">
        <v>71</v>
      </c>
      <c r="B20" t="s">
        <v>62</v>
      </c>
      <c r="C20" t="s">
        <v>72</v>
      </c>
      <c r="D20" t="s">
        <v>73</v>
      </c>
      <c r="E20" s="1">
        <v>1</v>
      </c>
      <c r="F20" s="1">
        <v>0</v>
      </c>
      <c r="G20" s="1">
        <v>1</v>
      </c>
      <c r="H20" s="1">
        <v>0.9</v>
      </c>
      <c r="I20" s="1">
        <v>0.75</v>
      </c>
      <c r="J20" s="1">
        <v>1</v>
      </c>
      <c r="K20" s="1">
        <v>1.75</v>
      </c>
      <c r="L20" s="1">
        <v>5</v>
      </c>
      <c r="M20" s="1">
        <v>5</v>
      </c>
      <c r="N20" s="1">
        <v>1</v>
      </c>
      <c r="O20" s="1">
        <f t="shared" si="0"/>
        <v>6.4</v>
      </c>
      <c r="P20" s="4">
        <f t="shared" si="1"/>
        <v>4</v>
      </c>
      <c r="Q20" s="1">
        <f t="shared" si="2"/>
        <v>11</v>
      </c>
      <c r="R20" s="4">
        <f t="shared" si="3"/>
        <v>3</v>
      </c>
      <c r="S20" s="4">
        <f t="shared" si="4"/>
        <v>7</v>
      </c>
      <c r="T20" s="4">
        <v>6</v>
      </c>
      <c r="U20" s="4">
        <f>SUM(S20,T20)/2</f>
        <v>6.5</v>
      </c>
      <c r="V20" s="1">
        <v>8</v>
      </c>
      <c r="W20" s="1">
        <v>10</v>
      </c>
      <c r="X20" s="1">
        <f t="shared" si="6"/>
        <v>9</v>
      </c>
      <c r="Y20" s="4">
        <f t="shared" si="7"/>
        <v>7.25</v>
      </c>
    </row>
    <row r="21" spans="1:25" x14ac:dyDescent="0.25">
      <c r="A21" t="s">
        <v>166</v>
      </c>
      <c r="B21" t="s">
        <v>167</v>
      </c>
      <c r="C21" t="s">
        <v>62</v>
      </c>
      <c r="D21" t="s">
        <v>168</v>
      </c>
      <c r="E21" s="1">
        <v>1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3.75</v>
      </c>
      <c r="L21" s="1">
        <v>5</v>
      </c>
      <c r="M21" s="1">
        <v>5</v>
      </c>
      <c r="N21" s="1">
        <v>1</v>
      </c>
      <c r="O21" s="1">
        <f t="shared" si="0"/>
        <v>5.75</v>
      </c>
      <c r="P21" s="4">
        <f t="shared" si="1"/>
        <v>3.59375</v>
      </c>
      <c r="Q21" s="1">
        <f t="shared" si="2"/>
        <v>11</v>
      </c>
      <c r="R21" s="4">
        <f t="shared" si="3"/>
        <v>3</v>
      </c>
      <c r="S21" s="4">
        <f t="shared" si="4"/>
        <v>6.59375</v>
      </c>
      <c r="T21" s="4">
        <v>4</v>
      </c>
      <c r="U21" s="4">
        <f t="shared" si="5"/>
        <v>5.296875</v>
      </c>
      <c r="V21" s="1">
        <v>7</v>
      </c>
      <c r="W21" s="1">
        <v>9</v>
      </c>
      <c r="X21" s="1">
        <f t="shared" si="6"/>
        <v>8</v>
      </c>
      <c r="Y21" s="4">
        <f t="shared" si="7"/>
        <v>6.1078124999999996</v>
      </c>
    </row>
    <row r="22" spans="1:25" x14ac:dyDescent="0.25">
      <c r="A22" t="s">
        <v>94</v>
      </c>
      <c r="B22" t="s">
        <v>95</v>
      </c>
      <c r="C22" t="s">
        <v>96</v>
      </c>
      <c r="D22" t="s">
        <v>97</v>
      </c>
      <c r="E22" s="1">
        <v>1</v>
      </c>
      <c r="F22" s="1">
        <v>6</v>
      </c>
      <c r="G22" s="1">
        <v>0.8</v>
      </c>
      <c r="H22" s="1">
        <v>0.9</v>
      </c>
      <c r="I22" s="1">
        <v>0</v>
      </c>
      <c r="J22" s="1">
        <v>1</v>
      </c>
      <c r="K22" s="1">
        <v>4</v>
      </c>
      <c r="L22" s="1">
        <v>5</v>
      </c>
      <c r="M22" s="1">
        <v>5</v>
      </c>
      <c r="N22" s="1">
        <v>1</v>
      </c>
      <c r="O22" s="1">
        <f t="shared" si="0"/>
        <v>13.7</v>
      </c>
      <c r="P22" s="4">
        <f t="shared" si="1"/>
        <v>8.5625</v>
      </c>
      <c r="Q22" s="1">
        <f t="shared" si="2"/>
        <v>11</v>
      </c>
      <c r="R22" s="4">
        <f t="shared" si="3"/>
        <v>3</v>
      </c>
      <c r="S22" s="4">
        <f t="shared" si="4"/>
        <v>10</v>
      </c>
      <c r="T22" s="4">
        <v>9.3333333333333339</v>
      </c>
      <c r="U22" s="4">
        <f t="shared" si="5"/>
        <v>9.6666666666666679</v>
      </c>
      <c r="V22" s="1">
        <v>9</v>
      </c>
      <c r="W22" s="1">
        <v>7</v>
      </c>
      <c r="X22" s="1">
        <f t="shared" si="6"/>
        <v>8</v>
      </c>
      <c r="Y22" s="4">
        <f t="shared" si="7"/>
        <v>9.1666666666666679</v>
      </c>
    </row>
    <row r="23" spans="1:25" x14ac:dyDescent="0.25">
      <c r="A23" t="s">
        <v>157</v>
      </c>
      <c r="B23" t="s">
        <v>158</v>
      </c>
      <c r="C23" t="s">
        <v>95</v>
      </c>
      <c r="D23" t="s">
        <v>156</v>
      </c>
      <c r="E23" s="1">
        <v>1</v>
      </c>
      <c r="F23" s="1">
        <v>6</v>
      </c>
      <c r="G23" s="1">
        <v>1</v>
      </c>
      <c r="H23" s="1">
        <v>0.9</v>
      </c>
      <c r="I23" s="1">
        <v>0.75</v>
      </c>
      <c r="J23" s="1">
        <v>1</v>
      </c>
      <c r="K23" s="1">
        <v>1.75</v>
      </c>
      <c r="L23" s="1">
        <v>0</v>
      </c>
      <c r="M23" s="1">
        <v>0</v>
      </c>
      <c r="N23" s="1">
        <v>1</v>
      </c>
      <c r="O23" s="1">
        <f t="shared" si="0"/>
        <v>12.4</v>
      </c>
      <c r="P23" s="4">
        <f t="shared" si="1"/>
        <v>7.75</v>
      </c>
      <c r="Q23" s="1">
        <f t="shared" si="2"/>
        <v>1</v>
      </c>
      <c r="R23" s="4">
        <f t="shared" si="3"/>
        <v>0.27272727272727271</v>
      </c>
      <c r="S23" s="4">
        <f t="shared" si="4"/>
        <v>8.0227272727272734</v>
      </c>
      <c r="T23" s="4">
        <v>5.333333333333333</v>
      </c>
      <c r="U23" s="4">
        <f t="shared" si="5"/>
        <v>6.6780303030303028</v>
      </c>
      <c r="V23" s="1">
        <v>8</v>
      </c>
      <c r="W23" s="1">
        <v>8</v>
      </c>
      <c r="X23" s="1">
        <f t="shared" si="6"/>
        <v>8</v>
      </c>
      <c r="Y23" s="4">
        <f t="shared" si="7"/>
        <v>7.0746212121212118</v>
      </c>
    </row>
    <row r="24" spans="1:25" x14ac:dyDescent="0.25">
      <c r="A24" t="s">
        <v>98</v>
      </c>
      <c r="B24" t="s">
        <v>99</v>
      </c>
      <c r="C24" t="s">
        <v>100</v>
      </c>
      <c r="D24" t="s">
        <v>101</v>
      </c>
      <c r="E24" s="1">
        <v>1</v>
      </c>
      <c r="F24" s="1">
        <v>0</v>
      </c>
      <c r="G24" s="1">
        <v>1</v>
      </c>
      <c r="H24" s="1">
        <v>0.5</v>
      </c>
      <c r="I24" s="1">
        <v>0.8</v>
      </c>
      <c r="J24" s="1">
        <v>1</v>
      </c>
      <c r="K24" s="1">
        <v>4</v>
      </c>
      <c r="L24" s="1">
        <v>5</v>
      </c>
      <c r="M24" s="1">
        <v>5</v>
      </c>
      <c r="N24" s="1">
        <v>0</v>
      </c>
      <c r="O24" s="1">
        <f t="shared" si="0"/>
        <v>8.3000000000000007</v>
      </c>
      <c r="P24" s="4">
        <f t="shared" si="1"/>
        <v>5.1875</v>
      </c>
      <c r="Q24" s="1">
        <f t="shared" si="2"/>
        <v>10</v>
      </c>
      <c r="R24" s="4">
        <f t="shared" si="3"/>
        <v>2.7272727272727271</v>
      </c>
      <c r="S24" s="4">
        <f t="shared" si="4"/>
        <v>7.9147727272727266</v>
      </c>
      <c r="T24" s="4">
        <v>7.333333333333333</v>
      </c>
      <c r="U24" s="4">
        <f t="shared" si="5"/>
        <v>7.6240530303030294</v>
      </c>
      <c r="V24" s="1">
        <v>10</v>
      </c>
      <c r="W24" s="1">
        <v>9</v>
      </c>
      <c r="X24" s="1">
        <f t="shared" si="6"/>
        <v>9.5</v>
      </c>
      <c r="Y24" s="4">
        <f t="shared" si="7"/>
        <v>8.18683712121212</v>
      </c>
    </row>
    <row r="25" spans="1:25" x14ac:dyDescent="0.25">
      <c r="A25" t="s">
        <v>117</v>
      </c>
      <c r="B25" t="s">
        <v>118</v>
      </c>
      <c r="C25" t="s">
        <v>119</v>
      </c>
      <c r="D25" s="3" t="s">
        <v>120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1">
        <v>5</v>
      </c>
      <c r="N25" s="1">
        <v>0</v>
      </c>
      <c r="O25" s="1">
        <f t="shared" si="0"/>
        <v>1</v>
      </c>
      <c r="P25" s="4">
        <f t="shared" si="1"/>
        <v>0.625</v>
      </c>
      <c r="Q25" s="1">
        <f t="shared" si="2"/>
        <v>5</v>
      </c>
      <c r="R25" s="4">
        <f t="shared" si="3"/>
        <v>1.3636363636363635</v>
      </c>
      <c r="S25" s="4">
        <f t="shared" si="4"/>
        <v>1.9886363636363635</v>
      </c>
      <c r="T25" s="4">
        <v>8</v>
      </c>
      <c r="U25" s="4">
        <f t="shared" si="5"/>
        <v>4.9943181818181817</v>
      </c>
      <c r="V25" s="1">
        <v>7</v>
      </c>
      <c r="W25" s="1">
        <v>7</v>
      </c>
      <c r="X25" s="1">
        <f t="shared" si="6"/>
        <v>7</v>
      </c>
      <c r="Y25" s="4">
        <f t="shared" si="7"/>
        <v>5.596022727272727</v>
      </c>
    </row>
    <row r="26" spans="1:25" x14ac:dyDescent="0.25">
      <c r="A26" t="s">
        <v>33</v>
      </c>
      <c r="B26" t="s">
        <v>34</v>
      </c>
      <c r="C26" t="s">
        <v>23</v>
      </c>
      <c r="D26" t="s">
        <v>35</v>
      </c>
      <c r="E26" s="1">
        <v>1</v>
      </c>
      <c r="F26" s="1">
        <v>5</v>
      </c>
      <c r="G26" s="1">
        <v>1</v>
      </c>
      <c r="H26" s="1">
        <v>0.8</v>
      </c>
      <c r="I26" s="1">
        <v>0.5</v>
      </c>
      <c r="J26" s="1">
        <v>1</v>
      </c>
      <c r="K26" s="1">
        <v>0</v>
      </c>
      <c r="L26" s="1">
        <v>5</v>
      </c>
      <c r="M26" s="1">
        <v>5</v>
      </c>
      <c r="N26" s="1">
        <v>0</v>
      </c>
      <c r="O26" s="1">
        <f t="shared" si="0"/>
        <v>9.3000000000000007</v>
      </c>
      <c r="P26" s="4">
        <f t="shared" si="1"/>
        <v>5.8125</v>
      </c>
      <c r="Q26" s="1">
        <f t="shared" si="2"/>
        <v>10</v>
      </c>
      <c r="R26" s="4">
        <f t="shared" si="3"/>
        <v>2.7272727272727271</v>
      </c>
      <c r="S26" s="4">
        <f t="shared" si="4"/>
        <v>8.5397727272727266</v>
      </c>
      <c r="T26" s="4">
        <v>8.6666666666666679</v>
      </c>
      <c r="U26" s="4">
        <f t="shared" si="5"/>
        <v>8.6032196969696972</v>
      </c>
      <c r="V26" s="1">
        <v>10</v>
      </c>
      <c r="W26" s="1">
        <v>9</v>
      </c>
      <c r="X26" s="1">
        <f t="shared" si="6"/>
        <v>9.5</v>
      </c>
      <c r="Y26" s="4">
        <f t="shared" si="7"/>
        <v>8.8722537878787886</v>
      </c>
    </row>
    <row r="27" spans="1:25" x14ac:dyDescent="0.25">
      <c r="A27" t="s">
        <v>36</v>
      </c>
      <c r="B27" t="s">
        <v>37</v>
      </c>
      <c r="C27" t="s">
        <v>38</v>
      </c>
      <c r="D27" t="s">
        <v>39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4.8</v>
      </c>
      <c r="L27" s="1">
        <v>5</v>
      </c>
      <c r="M27" s="1">
        <v>5</v>
      </c>
      <c r="N27" s="1">
        <v>0</v>
      </c>
      <c r="O27" s="1">
        <f t="shared" si="0"/>
        <v>7.8</v>
      </c>
      <c r="P27" s="4">
        <f t="shared" si="1"/>
        <v>4.875</v>
      </c>
      <c r="Q27" s="1">
        <f t="shared" si="2"/>
        <v>10</v>
      </c>
      <c r="R27" s="4">
        <f t="shared" si="3"/>
        <v>2.7272727272727271</v>
      </c>
      <c r="S27" s="4">
        <f t="shared" si="4"/>
        <v>7.6022727272727266</v>
      </c>
      <c r="T27" s="4">
        <v>6.6666666666666661</v>
      </c>
      <c r="U27" s="4">
        <f t="shared" si="5"/>
        <v>7.1344696969696964</v>
      </c>
      <c r="V27" s="1">
        <v>9</v>
      </c>
      <c r="W27" s="1">
        <v>0</v>
      </c>
      <c r="X27" s="1">
        <f t="shared" si="6"/>
        <v>4.5</v>
      </c>
      <c r="Y27" s="4">
        <f t="shared" si="7"/>
        <v>6.3441287878787866</v>
      </c>
    </row>
    <row r="28" spans="1:25" x14ac:dyDescent="0.25">
      <c r="A28" t="s">
        <v>9</v>
      </c>
      <c r="B28" t="s">
        <v>10</v>
      </c>
      <c r="C28" t="s">
        <v>11</v>
      </c>
      <c r="D28" t="s">
        <v>12</v>
      </c>
      <c r="E28" s="1">
        <v>1</v>
      </c>
      <c r="F28" s="1">
        <v>5</v>
      </c>
      <c r="G28" s="1">
        <v>0.75</v>
      </c>
      <c r="H28" s="1">
        <v>0.75</v>
      </c>
      <c r="I28" s="1">
        <v>0</v>
      </c>
      <c r="J28" s="1">
        <v>1</v>
      </c>
      <c r="K28" s="1">
        <v>2</v>
      </c>
      <c r="L28" s="1">
        <v>5</v>
      </c>
      <c r="M28" s="1">
        <v>5</v>
      </c>
      <c r="N28" s="1">
        <v>1</v>
      </c>
      <c r="O28" s="1">
        <f t="shared" si="0"/>
        <v>10.5</v>
      </c>
      <c r="P28" s="4">
        <f t="shared" si="1"/>
        <v>6.5625</v>
      </c>
      <c r="Q28" s="1">
        <f t="shared" si="2"/>
        <v>11</v>
      </c>
      <c r="R28" s="4">
        <f t="shared" si="3"/>
        <v>3</v>
      </c>
      <c r="S28" s="4">
        <f t="shared" si="4"/>
        <v>9.5625</v>
      </c>
      <c r="T28" s="4">
        <v>7.333333333333333</v>
      </c>
      <c r="U28" s="4">
        <f t="shared" si="5"/>
        <v>8.4479166666666661</v>
      </c>
      <c r="V28" s="1">
        <v>9</v>
      </c>
      <c r="W28" s="1">
        <v>9</v>
      </c>
      <c r="X28" s="1">
        <f t="shared" si="6"/>
        <v>9</v>
      </c>
      <c r="Y28" s="4">
        <f t="shared" si="7"/>
        <v>8.6135416666666664</v>
      </c>
    </row>
    <row r="29" spans="1:25" x14ac:dyDescent="0.25">
      <c r="A29" t="s">
        <v>133</v>
      </c>
      <c r="B29" t="s">
        <v>134</v>
      </c>
      <c r="C29" t="s">
        <v>135</v>
      </c>
      <c r="D29" t="s">
        <v>136</v>
      </c>
      <c r="E29" s="1">
        <v>1</v>
      </c>
      <c r="F29" s="1">
        <v>6</v>
      </c>
      <c r="G29" s="1">
        <v>1</v>
      </c>
      <c r="H29" s="1">
        <v>0</v>
      </c>
      <c r="I29" s="1">
        <v>0</v>
      </c>
      <c r="J29" s="1">
        <v>1</v>
      </c>
      <c r="K29" s="1">
        <v>2</v>
      </c>
      <c r="L29" s="1">
        <v>5</v>
      </c>
      <c r="M29" s="1">
        <v>5</v>
      </c>
      <c r="N29" s="1">
        <v>1</v>
      </c>
      <c r="O29" s="1">
        <f t="shared" si="0"/>
        <v>11</v>
      </c>
      <c r="P29" s="4">
        <f t="shared" si="1"/>
        <v>6.875</v>
      </c>
      <c r="Q29" s="1">
        <f t="shared" si="2"/>
        <v>11</v>
      </c>
      <c r="R29" s="4">
        <f t="shared" si="3"/>
        <v>3</v>
      </c>
      <c r="S29" s="4">
        <f t="shared" si="4"/>
        <v>9.875</v>
      </c>
      <c r="T29" s="4">
        <v>8.6999999999999993</v>
      </c>
      <c r="U29" s="4">
        <f t="shared" si="5"/>
        <v>9.2874999999999996</v>
      </c>
      <c r="V29" s="1">
        <v>9</v>
      </c>
      <c r="W29" s="1">
        <v>10</v>
      </c>
      <c r="X29" s="1">
        <f t="shared" si="6"/>
        <v>9.5</v>
      </c>
      <c r="Y29" s="4">
        <f t="shared" si="7"/>
        <v>9.3512500000000003</v>
      </c>
    </row>
    <row r="30" spans="1:25" x14ac:dyDescent="0.25">
      <c r="A30" t="s">
        <v>110</v>
      </c>
      <c r="B30" t="s">
        <v>111</v>
      </c>
      <c r="C30" t="s">
        <v>112</v>
      </c>
      <c r="D30" s="3" t="s">
        <v>113</v>
      </c>
      <c r="E30" s="1">
        <v>0</v>
      </c>
      <c r="F30" s="1">
        <v>5.5</v>
      </c>
      <c r="G30" s="1">
        <v>0.9</v>
      </c>
      <c r="H30" s="1">
        <v>0.8</v>
      </c>
      <c r="I30" s="1">
        <v>0.75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f t="shared" si="0"/>
        <v>8.9499999999999993</v>
      </c>
      <c r="P30" s="4">
        <f t="shared" si="1"/>
        <v>5.59375</v>
      </c>
      <c r="Q30" s="1">
        <f t="shared" si="2"/>
        <v>0</v>
      </c>
      <c r="R30" s="4">
        <f t="shared" si="3"/>
        <v>0</v>
      </c>
      <c r="S30" s="4">
        <f t="shared" si="4"/>
        <v>5.59375</v>
      </c>
      <c r="T30" s="4">
        <v>6.6666666666666661</v>
      </c>
      <c r="U30" s="4">
        <f t="shared" si="5"/>
        <v>6.130208333333333</v>
      </c>
      <c r="V30" s="1">
        <v>7</v>
      </c>
      <c r="W30" s="1">
        <v>8</v>
      </c>
      <c r="X30" s="1">
        <f t="shared" si="6"/>
        <v>7.5</v>
      </c>
      <c r="Y30" s="4">
        <f t="shared" si="7"/>
        <v>6.5411458333333332</v>
      </c>
    </row>
    <row r="31" spans="1:25" x14ac:dyDescent="0.25">
      <c r="A31" t="s">
        <v>102</v>
      </c>
      <c r="B31" t="s">
        <v>103</v>
      </c>
      <c r="C31" t="s">
        <v>104</v>
      </c>
      <c r="D31" s="3" t="s">
        <v>105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f t="shared" si="0"/>
        <v>0</v>
      </c>
      <c r="P31" s="4">
        <f t="shared" si="1"/>
        <v>0</v>
      </c>
      <c r="Q31" s="1">
        <f t="shared" si="2"/>
        <v>0</v>
      </c>
      <c r="R31" s="4">
        <f t="shared" si="3"/>
        <v>0</v>
      </c>
      <c r="S31" s="4">
        <f t="shared" si="4"/>
        <v>0</v>
      </c>
      <c r="T31" s="4">
        <v>4</v>
      </c>
      <c r="U31" s="4">
        <f t="shared" si="5"/>
        <v>2</v>
      </c>
      <c r="V31" s="1">
        <v>0</v>
      </c>
      <c r="W31" s="1">
        <v>0</v>
      </c>
      <c r="X31" s="1">
        <f t="shared" si="6"/>
        <v>0</v>
      </c>
      <c r="Y31" s="4">
        <f t="shared" si="7"/>
        <v>1.4</v>
      </c>
    </row>
    <row r="32" spans="1:25" x14ac:dyDescent="0.25">
      <c r="A32" t="s">
        <v>106</v>
      </c>
      <c r="B32" t="s">
        <v>107</v>
      </c>
      <c r="C32" t="s">
        <v>108</v>
      </c>
      <c r="D32" s="3" t="s">
        <v>109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f t="shared" si="0"/>
        <v>1</v>
      </c>
      <c r="P32" s="4">
        <f t="shared" si="1"/>
        <v>0.625</v>
      </c>
      <c r="Q32" s="1">
        <f t="shared" si="2"/>
        <v>0</v>
      </c>
      <c r="R32" s="4">
        <f t="shared" si="3"/>
        <v>0</v>
      </c>
      <c r="S32" s="4">
        <f t="shared" si="4"/>
        <v>0.625</v>
      </c>
      <c r="T32" s="4">
        <v>0</v>
      </c>
      <c r="U32" s="4">
        <f t="shared" si="5"/>
        <v>0.3125</v>
      </c>
      <c r="V32" s="1">
        <v>0</v>
      </c>
      <c r="W32" s="1">
        <v>0</v>
      </c>
      <c r="X32" s="1">
        <f t="shared" si="6"/>
        <v>0</v>
      </c>
      <c r="Y32" s="4">
        <f t="shared" si="7"/>
        <v>0.21875</v>
      </c>
    </row>
    <row r="33" spans="1:25" x14ac:dyDescent="0.25">
      <c r="A33" t="s">
        <v>60</v>
      </c>
      <c r="B33" t="s">
        <v>61</v>
      </c>
      <c r="C33" t="s">
        <v>62</v>
      </c>
      <c r="D33" s="3" t="s">
        <v>59</v>
      </c>
      <c r="E33" s="1">
        <v>1</v>
      </c>
      <c r="F33" s="1">
        <v>6</v>
      </c>
      <c r="G33" s="1">
        <v>1</v>
      </c>
      <c r="H33" s="1">
        <v>0.9</v>
      </c>
      <c r="I33" s="1">
        <v>0.9</v>
      </c>
      <c r="J33" s="1">
        <v>1</v>
      </c>
      <c r="K33" s="1">
        <v>4.8</v>
      </c>
      <c r="L33" s="1">
        <v>0</v>
      </c>
      <c r="M33" s="1">
        <v>5</v>
      </c>
      <c r="N33" s="1">
        <v>0</v>
      </c>
      <c r="O33" s="1">
        <f t="shared" si="0"/>
        <v>15.600000000000001</v>
      </c>
      <c r="P33" s="4">
        <f t="shared" si="1"/>
        <v>9.75</v>
      </c>
      <c r="Q33" s="1">
        <f t="shared" si="2"/>
        <v>5</v>
      </c>
      <c r="R33" s="4">
        <f t="shared" si="3"/>
        <v>1.3636363636363635</v>
      </c>
      <c r="S33" s="4">
        <f t="shared" si="4"/>
        <v>10</v>
      </c>
      <c r="T33" s="4">
        <v>6</v>
      </c>
      <c r="U33" s="4">
        <f t="shared" si="5"/>
        <v>8</v>
      </c>
      <c r="V33" s="1">
        <v>9</v>
      </c>
      <c r="W33" s="1">
        <v>0</v>
      </c>
      <c r="X33" s="1">
        <f t="shared" si="6"/>
        <v>4.5</v>
      </c>
      <c r="Y33" s="4">
        <f t="shared" si="7"/>
        <v>6.9499999999999993</v>
      </c>
    </row>
    <row r="34" spans="1:25" x14ac:dyDescent="0.25">
      <c r="A34" t="s">
        <v>49</v>
      </c>
      <c r="B34" t="s">
        <v>50</v>
      </c>
      <c r="C34" t="s">
        <v>51</v>
      </c>
      <c r="D34" s="3" t="s">
        <v>52</v>
      </c>
      <c r="E34" s="1">
        <v>1</v>
      </c>
      <c r="F34" s="1">
        <v>5</v>
      </c>
      <c r="G34" s="1">
        <v>0</v>
      </c>
      <c r="H34" s="1">
        <v>0</v>
      </c>
      <c r="I34" s="1">
        <v>0</v>
      </c>
      <c r="J34" s="1">
        <v>0</v>
      </c>
      <c r="K34" s="1">
        <v>3.5</v>
      </c>
      <c r="L34" s="1">
        <v>0</v>
      </c>
      <c r="M34" s="1">
        <v>5</v>
      </c>
      <c r="N34" s="1">
        <v>1</v>
      </c>
      <c r="O34" s="1">
        <f t="shared" si="0"/>
        <v>9.5</v>
      </c>
      <c r="P34" s="4">
        <f t="shared" si="1"/>
        <v>5.9375</v>
      </c>
      <c r="Q34" s="1">
        <f t="shared" si="2"/>
        <v>6</v>
      </c>
      <c r="R34" s="4">
        <f t="shared" si="3"/>
        <v>1.6363636363636362</v>
      </c>
      <c r="S34" s="4">
        <f t="shared" si="4"/>
        <v>7.5738636363636367</v>
      </c>
      <c r="T34" s="4">
        <v>5.333333333333333</v>
      </c>
      <c r="U34" s="4">
        <f t="shared" si="5"/>
        <v>6.4535984848484844</v>
      </c>
      <c r="V34" s="1">
        <v>5</v>
      </c>
      <c r="W34" s="1">
        <v>9</v>
      </c>
      <c r="X34" s="1">
        <f t="shared" si="6"/>
        <v>7</v>
      </c>
      <c r="Y34" s="4">
        <f t="shared" si="7"/>
        <v>6.6175189393939391</v>
      </c>
    </row>
    <row r="35" spans="1:25" x14ac:dyDescent="0.25">
      <c r="A35" t="s">
        <v>114</v>
      </c>
      <c r="B35" t="s">
        <v>92</v>
      </c>
      <c r="C35" t="s">
        <v>115</v>
      </c>
      <c r="D35" t="s">
        <v>116</v>
      </c>
      <c r="E35" s="1">
        <v>1</v>
      </c>
      <c r="F35" s="1">
        <v>5.5</v>
      </c>
      <c r="G35" s="1">
        <v>1</v>
      </c>
      <c r="H35" s="1">
        <v>0.9</v>
      </c>
      <c r="I35" s="1">
        <v>0.75</v>
      </c>
      <c r="J35" s="1">
        <v>1</v>
      </c>
      <c r="K35" s="1">
        <v>2</v>
      </c>
      <c r="L35" s="1">
        <v>5</v>
      </c>
      <c r="M35" s="1">
        <v>5</v>
      </c>
      <c r="N35" s="1">
        <v>1</v>
      </c>
      <c r="O35" s="1">
        <f t="shared" si="0"/>
        <v>12.15</v>
      </c>
      <c r="P35" s="4">
        <f t="shared" si="1"/>
        <v>7.59375</v>
      </c>
      <c r="Q35" s="1">
        <f t="shared" si="2"/>
        <v>11</v>
      </c>
      <c r="R35" s="4">
        <f t="shared" si="3"/>
        <v>3</v>
      </c>
      <c r="S35" s="4">
        <f t="shared" si="4"/>
        <v>10</v>
      </c>
      <c r="T35" s="4">
        <v>8.6666666666666679</v>
      </c>
      <c r="U35" s="4">
        <f t="shared" si="5"/>
        <v>9.3333333333333339</v>
      </c>
      <c r="V35" s="1">
        <v>9</v>
      </c>
      <c r="W35" s="1">
        <v>7</v>
      </c>
      <c r="X35" s="1">
        <f t="shared" si="6"/>
        <v>8</v>
      </c>
      <c r="Y35" s="4">
        <f t="shared" si="7"/>
        <v>8.9333333333333336</v>
      </c>
    </row>
    <row r="36" spans="1:25" x14ac:dyDescent="0.25">
      <c r="A36" t="s">
        <v>21</v>
      </c>
      <c r="B36" t="s">
        <v>22</v>
      </c>
      <c r="C36" t="s">
        <v>23</v>
      </c>
      <c r="D36" s="3" t="s">
        <v>24</v>
      </c>
      <c r="E36" s="1">
        <v>0</v>
      </c>
      <c r="F36" s="1">
        <v>4.5</v>
      </c>
      <c r="G36" s="1">
        <v>0.75</v>
      </c>
      <c r="H36" s="1">
        <v>0.75</v>
      </c>
      <c r="I36" s="1">
        <v>0.75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f t="shared" si="0"/>
        <v>6.75</v>
      </c>
      <c r="P36" s="4">
        <f t="shared" si="1"/>
        <v>4.21875</v>
      </c>
      <c r="Q36" s="1">
        <f t="shared" si="2"/>
        <v>5</v>
      </c>
      <c r="R36" s="4">
        <f t="shared" si="3"/>
        <v>1.3636363636363635</v>
      </c>
      <c r="S36" s="4">
        <f t="shared" si="4"/>
        <v>5.5823863636363633</v>
      </c>
      <c r="T36" s="4">
        <v>6.7</v>
      </c>
      <c r="U36" s="4">
        <f t="shared" si="5"/>
        <v>6.1411931818181813</v>
      </c>
      <c r="V36" s="1">
        <v>0</v>
      </c>
      <c r="W36" s="1">
        <v>0</v>
      </c>
      <c r="X36" s="1">
        <f t="shared" si="6"/>
        <v>0</v>
      </c>
      <c r="Y36" s="4">
        <f t="shared" si="7"/>
        <v>4.2988352272727264</v>
      </c>
    </row>
    <row r="37" spans="1:25" x14ac:dyDescent="0.25">
      <c r="A37" t="s">
        <v>29</v>
      </c>
      <c r="B37" t="s">
        <v>30</v>
      </c>
      <c r="C37" t="s">
        <v>31</v>
      </c>
      <c r="D37" s="3" t="s">
        <v>32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f t="shared" si="0"/>
        <v>0</v>
      </c>
      <c r="P37" s="4">
        <f t="shared" si="1"/>
        <v>0</v>
      </c>
      <c r="Q37" s="1">
        <f t="shared" si="2"/>
        <v>0</v>
      </c>
      <c r="R37" s="4">
        <f t="shared" si="3"/>
        <v>0</v>
      </c>
      <c r="S37" s="4">
        <f t="shared" si="4"/>
        <v>0</v>
      </c>
      <c r="T37" s="4">
        <v>4.666666666666667</v>
      </c>
      <c r="U37" s="4">
        <f t="shared" si="5"/>
        <v>2.3333333333333335</v>
      </c>
      <c r="V37" s="1">
        <v>0</v>
      </c>
      <c r="W37" s="1">
        <v>0</v>
      </c>
      <c r="X37" s="1">
        <f t="shared" si="6"/>
        <v>0</v>
      </c>
      <c r="Y37" s="4">
        <f t="shared" si="7"/>
        <v>1.6333333333333333</v>
      </c>
    </row>
    <row r="38" spans="1:25" x14ac:dyDescent="0.25">
      <c r="A38" t="s">
        <v>53</v>
      </c>
      <c r="B38" t="s">
        <v>54</v>
      </c>
      <c r="C38" t="s">
        <v>55</v>
      </c>
      <c r="D38" t="s">
        <v>56</v>
      </c>
      <c r="E38" s="1">
        <v>1</v>
      </c>
      <c r="F38" s="1">
        <v>5</v>
      </c>
      <c r="G38" s="1">
        <v>0</v>
      </c>
      <c r="H38" s="1">
        <v>0</v>
      </c>
      <c r="I38" s="1">
        <v>0</v>
      </c>
      <c r="J38" s="1">
        <v>1</v>
      </c>
      <c r="K38" s="1">
        <v>1.75</v>
      </c>
      <c r="L38" s="1">
        <v>0</v>
      </c>
      <c r="M38" s="1">
        <v>5</v>
      </c>
      <c r="N38" s="1">
        <v>1</v>
      </c>
      <c r="O38" s="1">
        <f t="shared" si="0"/>
        <v>8.75</v>
      </c>
      <c r="P38" s="4">
        <f t="shared" si="1"/>
        <v>5.46875</v>
      </c>
      <c r="Q38" s="1">
        <f t="shared" si="2"/>
        <v>6</v>
      </c>
      <c r="R38" s="4">
        <f t="shared" si="3"/>
        <v>1.6363636363636362</v>
      </c>
      <c r="S38" s="4">
        <f t="shared" si="4"/>
        <v>7.1051136363636367</v>
      </c>
      <c r="T38" s="4">
        <v>6.6666666666666661</v>
      </c>
      <c r="U38" s="4">
        <f t="shared" si="5"/>
        <v>6.8858901515151514</v>
      </c>
      <c r="V38" s="1">
        <v>8</v>
      </c>
      <c r="W38" s="1">
        <v>9</v>
      </c>
      <c r="X38" s="1">
        <f t="shared" si="6"/>
        <v>8.5</v>
      </c>
      <c r="Y38" s="4">
        <f t="shared" si="7"/>
        <v>7.3701231060606052</v>
      </c>
    </row>
    <row r="39" spans="1:25" x14ac:dyDescent="0.25">
      <c r="A39" t="s">
        <v>143</v>
      </c>
      <c r="B39" t="s">
        <v>144</v>
      </c>
      <c r="C39" t="s">
        <v>145</v>
      </c>
      <c r="D39" t="s">
        <v>146</v>
      </c>
      <c r="E39" s="1">
        <v>1</v>
      </c>
      <c r="F39" s="1">
        <v>6</v>
      </c>
      <c r="G39" s="1">
        <v>1</v>
      </c>
      <c r="H39" s="1">
        <v>0.9</v>
      </c>
      <c r="I39" s="1">
        <v>0.75</v>
      </c>
      <c r="J39" s="1">
        <v>1</v>
      </c>
      <c r="K39" s="1">
        <v>2.25</v>
      </c>
      <c r="L39" s="1">
        <v>5</v>
      </c>
      <c r="M39" s="1">
        <v>5</v>
      </c>
      <c r="N39" s="1">
        <v>1</v>
      </c>
      <c r="O39" s="1">
        <f t="shared" si="0"/>
        <v>12.9</v>
      </c>
      <c r="P39" s="4">
        <f t="shared" si="1"/>
        <v>8.0625</v>
      </c>
      <c r="Q39" s="1">
        <f t="shared" si="2"/>
        <v>11</v>
      </c>
      <c r="R39" s="4">
        <f t="shared" si="3"/>
        <v>3</v>
      </c>
      <c r="S39" s="4">
        <f t="shared" si="4"/>
        <v>10</v>
      </c>
      <c r="T39" s="4">
        <v>5.333333333333333</v>
      </c>
      <c r="U39" s="4">
        <f t="shared" si="5"/>
        <v>7.6666666666666661</v>
      </c>
      <c r="V39" s="1">
        <v>7</v>
      </c>
      <c r="W39" s="1">
        <v>9</v>
      </c>
      <c r="X39" s="1">
        <f t="shared" si="6"/>
        <v>8</v>
      </c>
      <c r="Y39" s="4">
        <f t="shared" si="7"/>
        <v>7.7666666666666657</v>
      </c>
    </row>
    <row r="40" spans="1:25" x14ac:dyDescent="0.25">
      <c r="A40" t="s">
        <v>76</v>
      </c>
      <c r="B40" t="s">
        <v>77</v>
      </c>
      <c r="C40" t="s">
        <v>78</v>
      </c>
      <c r="D40" t="s">
        <v>79</v>
      </c>
      <c r="E40" s="1">
        <v>1</v>
      </c>
      <c r="F40" s="1">
        <v>5</v>
      </c>
      <c r="G40" s="1">
        <v>1</v>
      </c>
      <c r="H40" s="1">
        <v>0.8</v>
      </c>
      <c r="I40" s="1">
        <v>0.75</v>
      </c>
      <c r="J40" s="1">
        <v>1</v>
      </c>
      <c r="K40" s="1">
        <v>5</v>
      </c>
      <c r="L40" s="1">
        <v>5</v>
      </c>
      <c r="M40" s="1">
        <v>5</v>
      </c>
      <c r="N40" s="1">
        <v>1</v>
      </c>
      <c r="O40" s="1">
        <f t="shared" si="0"/>
        <v>14.55</v>
      </c>
      <c r="P40" s="4">
        <f t="shared" si="1"/>
        <v>9.09375</v>
      </c>
      <c r="Q40" s="1">
        <f t="shared" si="2"/>
        <v>11</v>
      </c>
      <c r="R40" s="4">
        <f t="shared" si="3"/>
        <v>3</v>
      </c>
      <c r="S40" s="4">
        <f t="shared" si="4"/>
        <v>10</v>
      </c>
      <c r="T40" s="4">
        <v>6</v>
      </c>
      <c r="U40" s="4">
        <f t="shared" si="5"/>
        <v>8</v>
      </c>
      <c r="V40" s="1">
        <v>10</v>
      </c>
      <c r="W40" s="1">
        <v>10</v>
      </c>
      <c r="X40" s="1">
        <f t="shared" si="6"/>
        <v>10</v>
      </c>
      <c r="Y40" s="4">
        <f t="shared" si="7"/>
        <v>8.6</v>
      </c>
    </row>
    <row r="41" spans="1:25" x14ac:dyDescent="0.25">
      <c r="A41" t="s">
        <v>5</v>
      </c>
      <c r="B41" t="s">
        <v>6</v>
      </c>
      <c r="C41" t="s">
        <v>7</v>
      </c>
      <c r="D41" t="s">
        <v>8</v>
      </c>
      <c r="E41" s="1">
        <v>1</v>
      </c>
      <c r="F41" s="1">
        <v>5</v>
      </c>
      <c r="G41" s="1">
        <v>0.25</v>
      </c>
      <c r="H41" s="1">
        <v>0.75</v>
      </c>
      <c r="I41" s="1">
        <v>0</v>
      </c>
      <c r="J41" s="1" t="s">
        <v>187</v>
      </c>
      <c r="K41" s="1">
        <v>1.8</v>
      </c>
      <c r="L41" s="1">
        <v>5</v>
      </c>
      <c r="M41" s="1">
        <v>5</v>
      </c>
      <c r="N41" s="1">
        <v>1</v>
      </c>
      <c r="O41" s="1">
        <f t="shared" si="0"/>
        <v>8.8000000000000007</v>
      </c>
      <c r="P41" s="4">
        <f t="shared" si="1"/>
        <v>5.5</v>
      </c>
      <c r="Q41" s="1">
        <f t="shared" si="2"/>
        <v>11</v>
      </c>
      <c r="R41" s="4">
        <f t="shared" si="3"/>
        <v>3</v>
      </c>
      <c r="S41" s="4">
        <f t="shared" si="4"/>
        <v>8.5</v>
      </c>
      <c r="T41" s="4">
        <v>5.333333333333333</v>
      </c>
      <c r="U41" s="4">
        <f t="shared" si="5"/>
        <v>6.9166666666666661</v>
      </c>
      <c r="V41" s="1">
        <v>8</v>
      </c>
      <c r="W41" s="1">
        <v>9</v>
      </c>
      <c r="X41" s="1">
        <f t="shared" si="6"/>
        <v>8.5</v>
      </c>
      <c r="Y41" s="4">
        <f t="shared" si="7"/>
        <v>7.3916666666666657</v>
      </c>
    </row>
    <row r="42" spans="1:25" x14ac:dyDescent="0.25">
      <c r="A42" t="s">
        <v>25</v>
      </c>
      <c r="B42" t="s">
        <v>26</v>
      </c>
      <c r="C42" t="s">
        <v>27</v>
      </c>
      <c r="D42" s="3" t="s">
        <v>28</v>
      </c>
      <c r="E42" s="1">
        <v>0</v>
      </c>
      <c r="F42" s="1">
        <v>5</v>
      </c>
      <c r="G42" s="1">
        <v>1</v>
      </c>
      <c r="H42" s="1">
        <v>0.75</v>
      </c>
      <c r="I42" s="1">
        <v>0.75</v>
      </c>
      <c r="J42" s="1">
        <v>1</v>
      </c>
      <c r="K42" s="1">
        <v>0</v>
      </c>
      <c r="L42" s="1">
        <v>5</v>
      </c>
      <c r="M42" s="1">
        <v>0</v>
      </c>
      <c r="N42" s="1">
        <v>0</v>
      </c>
      <c r="O42" s="1">
        <f t="shared" si="0"/>
        <v>8.5</v>
      </c>
      <c r="P42" s="4">
        <f t="shared" si="1"/>
        <v>5.3125</v>
      </c>
      <c r="Q42" s="1">
        <f t="shared" si="2"/>
        <v>5</v>
      </c>
      <c r="R42" s="4">
        <f t="shared" si="3"/>
        <v>1.3636363636363635</v>
      </c>
      <c r="S42" s="4">
        <f t="shared" si="4"/>
        <v>6.6761363636363633</v>
      </c>
      <c r="T42" s="4">
        <v>4.666666666666667</v>
      </c>
      <c r="U42" s="4">
        <f t="shared" si="5"/>
        <v>5.6714015151515156</v>
      </c>
      <c r="V42" s="1">
        <v>9</v>
      </c>
      <c r="W42" s="1">
        <v>0</v>
      </c>
      <c r="X42" s="1">
        <f t="shared" si="6"/>
        <v>4.5</v>
      </c>
      <c r="Y42" s="4">
        <f t="shared" si="7"/>
        <v>5.3199810606060609</v>
      </c>
    </row>
    <row r="43" spans="1:25" x14ac:dyDescent="0.25">
      <c r="A43" t="s">
        <v>87</v>
      </c>
      <c r="B43" t="s">
        <v>88</v>
      </c>
      <c r="C43" t="s">
        <v>89</v>
      </c>
      <c r="D43" t="s">
        <v>90</v>
      </c>
      <c r="E43" s="1">
        <v>0</v>
      </c>
      <c r="F43" s="1">
        <v>5</v>
      </c>
      <c r="G43" s="1">
        <v>1</v>
      </c>
      <c r="H43" s="1">
        <v>0.9</v>
      </c>
      <c r="I43" s="1">
        <v>0</v>
      </c>
      <c r="J43" s="1">
        <v>1</v>
      </c>
      <c r="K43" s="1">
        <v>4.75</v>
      </c>
      <c r="L43" s="1">
        <v>5</v>
      </c>
      <c r="M43" s="1">
        <v>5</v>
      </c>
      <c r="N43" s="1"/>
      <c r="O43" s="1">
        <f t="shared" si="0"/>
        <v>12.65</v>
      </c>
      <c r="P43" s="4">
        <f t="shared" si="1"/>
        <v>7.90625</v>
      </c>
      <c r="Q43" s="1">
        <f t="shared" si="2"/>
        <v>10</v>
      </c>
      <c r="R43" s="4">
        <f t="shared" si="3"/>
        <v>2.7272727272727271</v>
      </c>
      <c r="S43" s="4">
        <f t="shared" si="4"/>
        <v>10</v>
      </c>
      <c r="T43" s="4">
        <v>6.6666666666666661</v>
      </c>
      <c r="U43" s="4">
        <f t="shared" si="5"/>
        <v>8.3333333333333321</v>
      </c>
      <c r="V43" s="1">
        <v>7</v>
      </c>
      <c r="W43" s="1">
        <v>9</v>
      </c>
      <c r="X43" s="1">
        <f t="shared" si="6"/>
        <v>8</v>
      </c>
      <c r="Y43" s="4">
        <f t="shared" si="7"/>
        <v>8.2333333333333325</v>
      </c>
    </row>
    <row r="44" spans="1:25" x14ac:dyDescent="0.25">
      <c r="A44" t="s">
        <v>125</v>
      </c>
      <c r="B44" t="s">
        <v>126</v>
      </c>
      <c r="C44" t="s">
        <v>127</v>
      </c>
      <c r="D44" t="s">
        <v>128</v>
      </c>
      <c r="E44" s="1">
        <v>1</v>
      </c>
      <c r="F44" s="1">
        <v>5</v>
      </c>
      <c r="G44" s="1">
        <v>1</v>
      </c>
      <c r="H44" s="1">
        <v>0.9</v>
      </c>
      <c r="I44" s="1">
        <v>0.75</v>
      </c>
      <c r="J44" s="1">
        <v>1</v>
      </c>
      <c r="K44" s="1">
        <v>1.75</v>
      </c>
      <c r="L44" s="1">
        <v>0</v>
      </c>
      <c r="M44" s="1">
        <v>5</v>
      </c>
      <c r="N44" s="1">
        <v>1</v>
      </c>
      <c r="O44" s="1">
        <f t="shared" si="0"/>
        <v>11.4</v>
      </c>
      <c r="P44" s="4">
        <f t="shared" si="1"/>
        <v>7.125</v>
      </c>
      <c r="Q44" s="1">
        <f t="shared" si="2"/>
        <v>6</v>
      </c>
      <c r="R44" s="4">
        <f t="shared" si="3"/>
        <v>1.6363636363636362</v>
      </c>
      <c r="S44" s="4">
        <f t="shared" si="4"/>
        <v>8.7613636363636367</v>
      </c>
      <c r="T44" s="4">
        <v>6.6666666666666661</v>
      </c>
      <c r="U44" s="4">
        <f t="shared" si="5"/>
        <v>7.7140151515151514</v>
      </c>
      <c r="V44" s="1">
        <v>8</v>
      </c>
      <c r="W44" s="1">
        <v>10</v>
      </c>
      <c r="X44" s="1">
        <f t="shared" si="6"/>
        <v>9</v>
      </c>
      <c r="Y44" s="4">
        <f t="shared" si="7"/>
        <v>8.0998106060606059</v>
      </c>
    </row>
    <row r="45" spans="1:25" x14ac:dyDescent="0.25">
      <c r="A45" t="s">
        <v>63</v>
      </c>
      <c r="B45" t="s">
        <v>64</v>
      </c>
      <c r="C45" t="s">
        <v>65</v>
      </c>
      <c r="D45" t="s">
        <v>66</v>
      </c>
      <c r="E45" s="1">
        <v>1</v>
      </c>
      <c r="F45" s="1">
        <v>5</v>
      </c>
      <c r="G45" s="1">
        <v>1</v>
      </c>
      <c r="H45" s="1">
        <v>0.9</v>
      </c>
      <c r="I45" s="1">
        <v>0.75</v>
      </c>
      <c r="J45" s="1">
        <v>1</v>
      </c>
      <c r="K45" s="1">
        <v>4</v>
      </c>
      <c r="L45" s="1">
        <v>5</v>
      </c>
      <c r="M45" s="1">
        <v>5</v>
      </c>
      <c r="N45" s="1">
        <v>1</v>
      </c>
      <c r="O45" s="1">
        <f t="shared" si="0"/>
        <v>13.65</v>
      </c>
      <c r="P45" s="4">
        <f t="shared" si="1"/>
        <v>8.53125</v>
      </c>
      <c r="Q45" s="1">
        <f t="shared" si="2"/>
        <v>11</v>
      </c>
      <c r="R45" s="4">
        <f t="shared" si="3"/>
        <v>3</v>
      </c>
      <c r="S45" s="4">
        <f t="shared" si="4"/>
        <v>10</v>
      </c>
      <c r="T45" s="4">
        <v>6.6666666666666661</v>
      </c>
      <c r="U45" s="4">
        <f t="shared" si="5"/>
        <v>8.3333333333333321</v>
      </c>
      <c r="V45" s="1">
        <v>8</v>
      </c>
      <c r="W45" s="1">
        <v>10</v>
      </c>
      <c r="X45" s="1">
        <f t="shared" si="6"/>
        <v>9</v>
      </c>
      <c r="Y45" s="4">
        <f t="shared" si="7"/>
        <v>8.5333333333333314</v>
      </c>
    </row>
    <row r="46" spans="1:25" x14ac:dyDescent="0.25">
      <c r="A46" t="s">
        <v>83</v>
      </c>
      <c r="B46" t="s">
        <v>84</v>
      </c>
      <c r="C46" t="s">
        <v>85</v>
      </c>
      <c r="D46" t="s">
        <v>86</v>
      </c>
      <c r="E46" s="1">
        <v>1</v>
      </c>
      <c r="F46" s="1">
        <v>5</v>
      </c>
      <c r="G46" s="1">
        <v>1</v>
      </c>
      <c r="H46" s="1">
        <v>0.8</v>
      </c>
      <c r="I46" s="1">
        <v>0</v>
      </c>
      <c r="J46" s="1">
        <v>1</v>
      </c>
      <c r="K46" s="1">
        <v>4.75</v>
      </c>
      <c r="L46" s="1">
        <v>5</v>
      </c>
      <c r="M46" s="1">
        <v>5</v>
      </c>
      <c r="N46" s="1">
        <v>1</v>
      </c>
      <c r="O46" s="1">
        <f t="shared" si="0"/>
        <v>13.55</v>
      </c>
      <c r="P46" s="4">
        <f t="shared" si="1"/>
        <v>8.46875</v>
      </c>
      <c r="Q46" s="1">
        <f t="shared" si="2"/>
        <v>11</v>
      </c>
      <c r="R46" s="4">
        <f t="shared" si="3"/>
        <v>3</v>
      </c>
      <c r="S46" s="4">
        <f t="shared" si="4"/>
        <v>10</v>
      </c>
      <c r="T46" s="4">
        <v>6</v>
      </c>
      <c r="U46" s="4">
        <f t="shared" si="5"/>
        <v>8</v>
      </c>
      <c r="V46" s="1">
        <v>9</v>
      </c>
      <c r="W46" s="1">
        <v>6</v>
      </c>
      <c r="X46" s="1">
        <f t="shared" si="6"/>
        <v>7.5</v>
      </c>
      <c r="Y46" s="4">
        <f t="shared" si="7"/>
        <v>7.85</v>
      </c>
    </row>
    <row r="47" spans="1:25" x14ac:dyDescent="0.25">
      <c r="A47" t="s">
        <v>80</v>
      </c>
      <c r="B47" t="s">
        <v>81</v>
      </c>
      <c r="C47" t="s">
        <v>30</v>
      </c>
      <c r="D47" s="3" t="s">
        <v>82</v>
      </c>
      <c r="E47" s="1">
        <v>0</v>
      </c>
      <c r="F47" s="1">
        <v>5</v>
      </c>
      <c r="G47" s="1">
        <v>0</v>
      </c>
      <c r="H47" s="1">
        <v>0</v>
      </c>
      <c r="I47" s="1">
        <v>0</v>
      </c>
      <c r="J47" s="1">
        <v>0</v>
      </c>
      <c r="K47" s="1">
        <v>4.75</v>
      </c>
      <c r="L47" s="1">
        <v>0</v>
      </c>
      <c r="M47" s="1">
        <v>5</v>
      </c>
      <c r="N47" s="1">
        <v>0</v>
      </c>
      <c r="O47" s="1">
        <f t="shared" si="0"/>
        <v>9.75</v>
      </c>
      <c r="P47" s="4">
        <f t="shared" si="1"/>
        <v>6.09375</v>
      </c>
      <c r="Q47" s="1">
        <f t="shared" si="2"/>
        <v>5</v>
      </c>
      <c r="R47" s="4">
        <f t="shared" si="3"/>
        <v>1.3636363636363635</v>
      </c>
      <c r="S47" s="4">
        <f t="shared" si="4"/>
        <v>7.4573863636363633</v>
      </c>
      <c r="T47" s="4">
        <v>7.333333333333333</v>
      </c>
      <c r="U47" s="4">
        <f t="shared" si="5"/>
        <v>7.3953598484848477</v>
      </c>
      <c r="V47" s="1">
        <v>7</v>
      </c>
      <c r="W47" s="1">
        <v>7</v>
      </c>
      <c r="X47" s="1">
        <f t="shared" si="6"/>
        <v>7</v>
      </c>
      <c r="Y47" s="4">
        <f t="shared" si="7"/>
        <v>7.2767518939393927</v>
      </c>
    </row>
    <row r="48" spans="1:25" x14ac:dyDescent="0.25">
      <c r="A48" t="s">
        <v>151</v>
      </c>
      <c r="B48" t="s">
        <v>152</v>
      </c>
      <c r="C48" t="s">
        <v>153</v>
      </c>
      <c r="D48" t="s">
        <v>150</v>
      </c>
      <c r="E48" s="1">
        <v>1</v>
      </c>
      <c r="F48" s="1">
        <v>5</v>
      </c>
      <c r="G48" s="1">
        <v>1</v>
      </c>
      <c r="H48" s="1">
        <v>0</v>
      </c>
      <c r="I48" s="1">
        <v>0</v>
      </c>
      <c r="J48" s="1">
        <v>1</v>
      </c>
      <c r="K48" s="1">
        <v>4.75</v>
      </c>
      <c r="L48" s="1">
        <v>5</v>
      </c>
      <c r="M48" s="1">
        <v>5</v>
      </c>
      <c r="N48" s="1">
        <v>1</v>
      </c>
      <c r="O48" s="1">
        <f t="shared" si="0"/>
        <v>12.75</v>
      </c>
      <c r="P48" s="4">
        <f t="shared" si="1"/>
        <v>7.96875</v>
      </c>
      <c r="Q48" s="1">
        <f t="shared" si="2"/>
        <v>11</v>
      </c>
      <c r="R48" s="4">
        <f t="shared" si="3"/>
        <v>3</v>
      </c>
      <c r="S48" s="4">
        <f t="shared" si="4"/>
        <v>10</v>
      </c>
      <c r="T48" s="4">
        <v>6.6666666666666661</v>
      </c>
      <c r="U48" s="4">
        <f t="shared" si="5"/>
        <v>8.3333333333333321</v>
      </c>
      <c r="V48" s="1">
        <v>9</v>
      </c>
      <c r="W48" s="1">
        <v>9</v>
      </c>
      <c r="X48" s="1">
        <f t="shared" si="6"/>
        <v>9</v>
      </c>
      <c r="Y48" s="4">
        <f t="shared" si="7"/>
        <v>8.5333333333333314</v>
      </c>
    </row>
  </sheetData>
  <sortState xmlns:xlrd2="http://schemas.microsoft.com/office/spreadsheetml/2017/richdata2" ref="A3:U48">
    <sortCondition ref="A3:A48"/>
  </sortState>
  <conditionalFormatting sqref="U3:Y48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Semana_7_Asistencia</vt:lpstr>
      <vt:lpstr>Semana_7_EC</vt:lpstr>
      <vt:lpstr>Examen</vt:lpstr>
      <vt:lpstr>Semana_7_Lab</vt:lpstr>
      <vt:lpstr>Semana_7_Concentrado_263</vt:lpstr>
      <vt:lpstr>Semana_8_Lab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2023-07-02T20:52:58Z</dcterms:created>
  <dcterms:modified xsi:type="dcterms:W3CDTF">2023-07-28T17:39:25Z</dcterms:modified>
</cp:coreProperties>
</file>