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o\OneDrive\Documentos\Cursos_UVM\Cuatrimestral\Fisica_2_BC\Combinacion\"/>
    </mc:Choice>
  </mc:AlternateContent>
  <xr:revisionPtr revIDLastSave="0" documentId="13_ncr:1_{FD98D17A-AECF-41CA-AA9C-0DAE88963D9B}" xr6:coauthVersionLast="47" xr6:coauthVersionMax="47" xr10:uidLastSave="{00000000-0000-0000-0000-000000000000}"/>
  <bookViews>
    <workbookView xWindow="-120" yWindow="-120" windowWidth="20730" windowHeight="11160" firstSheet="1" activeTab="1" xr2:uid="{2FB3FF79-1B23-4744-9A8A-00099A006C75}"/>
  </bookViews>
  <sheets>
    <sheet name="Pronóstico" sheetId="1" r:id="rId1"/>
    <sheet name="Concentrado" sheetId="2" r:id="rId2"/>
    <sheet name="Examen" sheetId="4" r:id="rId3"/>
    <sheet name="Hoja1" sheetId="3" r:id="rId4"/>
  </sheets>
  <definedNames>
    <definedName name="_xlnm._FilterDatabase" localSheetId="1" hidden="1">Concentrado!$A$2:$R$46</definedName>
    <definedName name="_xlnm._FilterDatabase" localSheetId="0" hidden="1">Pronóstico!$A$1:$A$45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" i="4" l="1"/>
  <c r="S5" i="4"/>
  <c r="P42" i="4"/>
  <c r="Q42" i="4" s="1"/>
  <c r="P3" i="4"/>
  <c r="Q3" i="4" s="1"/>
  <c r="P4" i="4"/>
  <c r="Q4" i="4" s="1"/>
  <c r="P5" i="4"/>
  <c r="Q5" i="4" s="1"/>
  <c r="P6" i="4"/>
  <c r="Q6" i="4" s="1"/>
  <c r="P7" i="4"/>
  <c r="Q7" i="4" s="1"/>
  <c r="P8" i="4"/>
  <c r="Q8" i="4" s="1"/>
  <c r="P9" i="4"/>
  <c r="Q9" i="4" s="1"/>
  <c r="P10" i="4"/>
  <c r="Q10" i="4" s="1"/>
  <c r="P11" i="4"/>
  <c r="Q11" i="4" s="1"/>
  <c r="P12" i="4"/>
  <c r="Q12" i="4" s="1"/>
  <c r="P13" i="4"/>
  <c r="Q13" i="4" s="1"/>
  <c r="P14" i="4"/>
  <c r="Q14" i="4" s="1"/>
  <c r="P15" i="4"/>
  <c r="Q15" i="4" s="1"/>
  <c r="P16" i="4"/>
  <c r="Q16" i="4" s="1"/>
  <c r="P17" i="4"/>
  <c r="Q17" i="4" s="1"/>
  <c r="P18" i="4"/>
  <c r="Q18" i="4" s="1"/>
  <c r="P19" i="4"/>
  <c r="Q19" i="4" s="1"/>
  <c r="P20" i="4"/>
  <c r="Q20" i="4" s="1"/>
  <c r="P21" i="4"/>
  <c r="Q21" i="4" s="1"/>
  <c r="P22" i="4"/>
  <c r="Q22" i="4" s="1"/>
  <c r="P23" i="4"/>
  <c r="Q23" i="4" s="1"/>
  <c r="P24" i="4"/>
  <c r="Q24" i="4" s="1"/>
  <c r="P25" i="4"/>
  <c r="Q25" i="4" s="1"/>
  <c r="P26" i="4"/>
  <c r="Q26" i="4" s="1"/>
  <c r="P27" i="4"/>
  <c r="Q27" i="4" s="1"/>
  <c r="P28" i="4"/>
  <c r="Q28" i="4" s="1"/>
  <c r="P29" i="4"/>
  <c r="Q29" i="4" s="1"/>
  <c r="P30" i="4"/>
  <c r="P31" i="4"/>
  <c r="Q31" i="4" s="1"/>
  <c r="P32" i="4"/>
  <c r="Q32" i="4" s="1"/>
  <c r="P33" i="4"/>
  <c r="Q33" i="4" s="1"/>
  <c r="P34" i="4"/>
  <c r="Q34" i="4" s="1"/>
  <c r="P35" i="4"/>
  <c r="Q35" i="4" s="1"/>
  <c r="P36" i="4"/>
  <c r="Q36" i="4" s="1"/>
  <c r="P37" i="4"/>
  <c r="Q37" i="4" s="1"/>
  <c r="P38" i="4"/>
  <c r="Q38" i="4" s="1"/>
  <c r="P39" i="4"/>
  <c r="Q39" i="4" s="1"/>
  <c r="P40" i="4"/>
  <c r="Q40" i="4" s="1"/>
  <c r="P41" i="4"/>
  <c r="Q41" i="4" s="1"/>
  <c r="P43" i="4"/>
  <c r="Q43" i="4" s="1"/>
  <c r="P44" i="4"/>
  <c r="Q44" i="4" s="1"/>
  <c r="P45" i="4"/>
  <c r="Q45" i="4" s="1"/>
  <c r="P2" i="4"/>
  <c r="Q2" i="4" s="1"/>
  <c r="U2" i="4" s="1"/>
  <c r="J4" i="2"/>
  <c r="K4" i="2" s="1"/>
  <c r="M4" i="2" s="1"/>
  <c r="J5" i="2"/>
  <c r="K5" i="2" s="1"/>
  <c r="M5" i="2" s="1"/>
  <c r="J6" i="2"/>
  <c r="K6" i="2" s="1"/>
  <c r="M6" i="2" s="1"/>
  <c r="J7" i="2"/>
  <c r="K7" i="2" s="1"/>
  <c r="M7" i="2" s="1"/>
  <c r="J8" i="2"/>
  <c r="K8" i="2" s="1"/>
  <c r="M8" i="2" s="1"/>
  <c r="J9" i="2"/>
  <c r="K9" i="2" s="1"/>
  <c r="M9" i="2" s="1"/>
  <c r="J10" i="2"/>
  <c r="K10" i="2" s="1"/>
  <c r="M10" i="2" s="1"/>
  <c r="J11" i="2"/>
  <c r="K11" i="2" s="1"/>
  <c r="M11" i="2" s="1"/>
  <c r="J12" i="2"/>
  <c r="K12" i="2" s="1"/>
  <c r="M12" i="2" s="1"/>
  <c r="J13" i="2"/>
  <c r="K13" i="2" s="1"/>
  <c r="M13" i="2" s="1"/>
  <c r="J14" i="2"/>
  <c r="K14" i="2" s="1"/>
  <c r="M14" i="2" s="1"/>
  <c r="J15" i="2"/>
  <c r="K15" i="2" s="1"/>
  <c r="M15" i="2" s="1"/>
  <c r="J16" i="2"/>
  <c r="K16" i="2" s="1"/>
  <c r="M16" i="2" s="1"/>
  <c r="J17" i="2"/>
  <c r="K17" i="2" s="1"/>
  <c r="J18" i="2"/>
  <c r="K18" i="2" s="1"/>
  <c r="M18" i="2" s="1"/>
  <c r="J19" i="2"/>
  <c r="K19" i="2" s="1"/>
  <c r="M19" i="2" s="1"/>
  <c r="J20" i="2"/>
  <c r="K20" i="2" s="1"/>
  <c r="M20" i="2" s="1"/>
  <c r="J21" i="2"/>
  <c r="K21" i="2" s="1"/>
  <c r="M21" i="2" s="1"/>
  <c r="J22" i="2"/>
  <c r="K22" i="2" s="1"/>
  <c r="M22" i="2" s="1"/>
  <c r="J23" i="2"/>
  <c r="K23" i="2" s="1"/>
  <c r="M23" i="2" s="1"/>
  <c r="J24" i="2"/>
  <c r="K24" i="2" s="1"/>
  <c r="M24" i="2" s="1"/>
  <c r="J25" i="2"/>
  <c r="K25" i="2" s="1"/>
  <c r="M25" i="2" s="1"/>
  <c r="J26" i="2"/>
  <c r="K26" i="2" s="1"/>
  <c r="M26" i="2" s="1"/>
  <c r="J27" i="2"/>
  <c r="K27" i="2" s="1"/>
  <c r="M27" i="2" s="1"/>
  <c r="J28" i="2"/>
  <c r="K28" i="2" s="1"/>
  <c r="M28" i="2" s="1"/>
  <c r="J29" i="2"/>
  <c r="K29" i="2" s="1"/>
  <c r="M29" i="2" s="1"/>
  <c r="J30" i="2"/>
  <c r="K30" i="2" s="1"/>
  <c r="M30" i="2" s="1"/>
  <c r="J31" i="2"/>
  <c r="K31" i="2" s="1"/>
  <c r="M31" i="2" s="1"/>
  <c r="J32" i="2"/>
  <c r="K32" i="2" s="1"/>
  <c r="M32" i="2" s="1"/>
  <c r="J33" i="2"/>
  <c r="K33" i="2" s="1"/>
  <c r="M33" i="2" s="1"/>
  <c r="J34" i="2"/>
  <c r="K34" i="2" s="1"/>
  <c r="M34" i="2" s="1"/>
  <c r="J35" i="2"/>
  <c r="K35" i="2" s="1"/>
  <c r="M35" i="2" s="1"/>
  <c r="J36" i="2"/>
  <c r="K36" i="2" s="1"/>
  <c r="M36" i="2" s="1"/>
  <c r="J37" i="2"/>
  <c r="K37" i="2" s="1"/>
  <c r="M37" i="2" s="1"/>
  <c r="J38" i="2"/>
  <c r="K38" i="2" s="1"/>
  <c r="M38" i="2" s="1"/>
  <c r="J39" i="2"/>
  <c r="K39" i="2" s="1"/>
  <c r="M39" i="2" s="1"/>
  <c r="J40" i="2"/>
  <c r="K40" i="2" s="1"/>
  <c r="M40" i="2" s="1"/>
  <c r="J41" i="2"/>
  <c r="K41" i="2" s="1"/>
  <c r="M41" i="2" s="1"/>
  <c r="J42" i="2"/>
  <c r="K42" i="2" s="1"/>
  <c r="M42" i="2" s="1"/>
  <c r="J43" i="2"/>
  <c r="K43" i="2" s="1"/>
  <c r="M43" i="2" s="1"/>
  <c r="J44" i="2"/>
  <c r="K44" i="2" s="1"/>
  <c r="M44" i="2" s="1"/>
  <c r="J45" i="2"/>
  <c r="K45" i="2" s="1"/>
  <c r="M45" i="2" s="1"/>
  <c r="J46" i="2"/>
  <c r="K46" i="2" s="1"/>
  <c r="M46" i="2" s="1"/>
  <c r="J3" i="2"/>
  <c r="K3" i="2" s="1"/>
  <c r="M3" i="2" s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23" i="2"/>
  <c r="J1" i="2"/>
  <c r="G3" i="1"/>
  <c r="J3" i="1" s="1"/>
  <c r="G4" i="1"/>
  <c r="J4" i="1" s="1"/>
  <c r="G5" i="1"/>
  <c r="G6" i="1"/>
  <c r="J6" i="1" s="1"/>
  <c r="G7" i="1"/>
  <c r="J7" i="1" s="1"/>
  <c r="G8" i="1"/>
  <c r="J8" i="1" s="1"/>
  <c r="G9" i="1"/>
  <c r="G10" i="1"/>
  <c r="J10" i="1" s="1"/>
  <c r="G11" i="1"/>
  <c r="J11" i="1" s="1"/>
  <c r="G12" i="1"/>
  <c r="J12" i="1" s="1"/>
  <c r="G13" i="1"/>
  <c r="G14" i="1"/>
  <c r="J14" i="1" s="1"/>
  <c r="G15" i="1"/>
  <c r="J15" i="1" s="1"/>
  <c r="G16" i="1"/>
  <c r="J16" i="1" s="1"/>
  <c r="G17" i="1"/>
  <c r="G18" i="1"/>
  <c r="J18" i="1" s="1"/>
  <c r="G19" i="1"/>
  <c r="J19" i="1" s="1"/>
  <c r="G20" i="1"/>
  <c r="J20" i="1" s="1"/>
  <c r="G21" i="1"/>
  <c r="G22" i="1"/>
  <c r="J22" i="1" s="1"/>
  <c r="G23" i="1"/>
  <c r="J23" i="1" s="1"/>
  <c r="G24" i="1"/>
  <c r="J24" i="1" s="1"/>
  <c r="G25" i="1"/>
  <c r="G26" i="1"/>
  <c r="J26" i="1" s="1"/>
  <c r="G27" i="1"/>
  <c r="J27" i="1" s="1"/>
  <c r="G28" i="1"/>
  <c r="J28" i="1" s="1"/>
  <c r="G29" i="1"/>
  <c r="J29" i="1" s="1"/>
  <c r="G30" i="1"/>
  <c r="J30" i="1" s="1"/>
  <c r="G31" i="1"/>
  <c r="J31" i="1" s="1"/>
  <c r="G32" i="1"/>
  <c r="J32" i="1" s="1"/>
  <c r="G33" i="1"/>
  <c r="J33" i="1" s="1"/>
  <c r="G34" i="1"/>
  <c r="J34" i="1" s="1"/>
  <c r="G35" i="1"/>
  <c r="J35" i="1" s="1"/>
  <c r="G36" i="1"/>
  <c r="J36" i="1" s="1"/>
  <c r="G37" i="1"/>
  <c r="J37" i="1" s="1"/>
  <c r="G38" i="1"/>
  <c r="J38" i="1" s="1"/>
  <c r="G39" i="1"/>
  <c r="J39" i="1" s="1"/>
  <c r="G40" i="1"/>
  <c r="J40" i="1" s="1"/>
  <c r="G41" i="1"/>
  <c r="J41" i="1" s="1"/>
  <c r="G42" i="1"/>
  <c r="J42" i="1" s="1"/>
  <c r="G43" i="1"/>
  <c r="J43" i="1" s="1"/>
  <c r="G44" i="1"/>
  <c r="J44" i="1" s="1"/>
  <c r="G45" i="1"/>
  <c r="J45" i="1" s="1"/>
  <c r="J5" i="1"/>
  <c r="J9" i="1"/>
  <c r="J13" i="1"/>
  <c r="J17" i="1"/>
  <c r="J21" i="1"/>
  <c r="J25" i="1"/>
  <c r="G2" i="1"/>
  <c r="J2" i="1" s="1"/>
  <c r="R38" i="2" l="1"/>
  <c r="R13" i="2"/>
  <c r="R41" i="2"/>
  <c r="R30" i="2"/>
  <c r="R22" i="2"/>
  <c r="R18" i="2"/>
  <c r="R14" i="2"/>
  <c r="R29" i="2"/>
  <c r="R5" i="2"/>
  <c r="R44" i="2"/>
  <c r="R28" i="2"/>
  <c r="R24" i="2"/>
  <c r="R20" i="2"/>
  <c r="R16" i="2"/>
  <c r="R12" i="2"/>
  <c r="R8" i="2"/>
  <c r="R4" i="2"/>
  <c r="R40" i="2"/>
  <c r="R42" i="2"/>
  <c r="R34" i="2"/>
  <c r="R10" i="2"/>
  <c r="R36" i="2"/>
  <c r="R46" i="2"/>
  <c r="R26" i="2"/>
  <c r="R45" i="2"/>
  <c r="R37" i="2"/>
  <c r="R33" i="2"/>
  <c r="R25" i="2"/>
  <c r="R21" i="2"/>
  <c r="R17" i="2"/>
  <c r="R9" i="2"/>
  <c r="R11" i="2"/>
  <c r="R32" i="2"/>
  <c r="R43" i="2"/>
  <c r="R39" i="2"/>
  <c r="R35" i="2"/>
  <c r="R31" i="2"/>
  <c r="R27" i="2"/>
  <c r="R23" i="2"/>
  <c r="R19" i="2"/>
  <c r="R15" i="2"/>
  <c r="R7" i="2"/>
  <c r="R3" i="2"/>
  <c r="R6" i="2"/>
  <c r="T2" i="4"/>
  <c r="S2" i="4"/>
</calcChain>
</file>

<file path=xl/sharedStrings.xml><?xml version="1.0" encoding="utf-8"?>
<sst xmlns="http://schemas.openxmlformats.org/spreadsheetml/2006/main" count="620" uniqueCount="195">
  <si>
    <t>Estudiante</t>
  </si>
  <si>
    <t>Apellido1</t>
  </si>
  <si>
    <t>Apellido2</t>
  </si>
  <si>
    <t>Nombre</t>
  </si>
  <si>
    <t>AGUIRRE SANCHEZ SIMONNE YAMILE</t>
  </si>
  <si>
    <t>AGUIRRE</t>
  </si>
  <si>
    <t>SANCHEZ</t>
  </si>
  <si>
    <t>SIMONNE YAMILE</t>
  </si>
  <si>
    <t>ANGELES NORMAN SOREN</t>
  </si>
  <si>
    <t>ANGELES</t>
  </si>
  <si>
    <t>NORMAN</t>
  </si>
  <si>
    <t>SOREN</t>
  </si>
  <si>
    <t>ANZURES ACERO ALEXIS AXAEL</t>
  </si>
  <si>
    <t>ANZURES</t>
  </si>
  <si>
    <t>ACERO</t>
  </si>
  <si>
    <t>ALEXIS AXAEL</t>
  </si>
  <si>
    <t>BATLLIA AVALOS ELLIOT</t>
  </si>
  <si>
    <t>BATLLIA</t>
  </si>
  <si>
    <t>AVALOS</t>
  </si>
  <si>
    <t>ELLIOT</t>
  </si>
  <si>
    <t>CHAVEZ INFANTE RENATA</t>
  </si>
  <si>
    <t>CHAVEZ</t>
  </si>
  <si>
    <t>INFANTE</t>
  </si>
  <si>
    <t>RENATA</t>
  </si>
  <si>
    <t>DIAZ RAMIREZ DIEGO</t>
  </si>
  <si>
    <t>DIAZ</t>
  </si>
  <si>
    <t>RAMIREZ</t>
  </si>
  <si>
    <t>DIEGO</t>
  </si>
  <si>
    <t>FELIX CADIMA MICHELLE</t>
  </si>
  <si>
    <t>FELIX</t>
  </si>
  <si>
    <t>CADIMA</t>
  </si>
  <si>
    <t>MICHELLE</t>
  </si>
  <si>
    <t>GAMEZ GUERRERO CARLA RUBI</t>
  </si>
  <si>
    <t>GAMEZ</t>
  </si>
  <si>
    <t>GUERRERO</t>
  </si>
  <si>
    <t>CARLA RUBI</t>
  </si>
  <si>
    <t>GARCIA ARAGON CAMILA</t>
  </si>
  <si>
    <t>GARCIA</t>
  </si>
  <si>
    <t>ARAGON</t>
  </si>
  <si>
    <t>CAMILA</t>
  </si>
  <si>
    <t>GARCIA QUEVEDO SANTIAGO</t>
  </si>
  <si>
    <t>QUEVEDO</t>
  </si>
  <si>
    <t>SANTIAGO</t>
  </si>
  <si>
    <t>GASCON TREJO NELLY ADRIANA</t>
  </si>
  <si>
    <t>GASCON</t>
  </si>
  <si>
    <t>TREJO</t>
  </si>
  <si>
    <t>NELLY ADRIANA</t>
  </si>
  <si>
    <t>GIL VALLE MARIANA BEATRIZ</t>
  </si>
  <si>
    <t>GIL</t>
  </si>
  <si>
    <t>VALLE</t>
  </si>
  <si>
    <t>MARIANA BEATRIZ</t>
  </si>
  <si>
    <t>GONZALEZ ORTEGA MILLIE</t>
  </si>
  <si>
    <t>GONZALEZ</t>
  </si>
  <si>
    <t>ORTEGA</t>
  </si>
  <si>
    <t>MILLIE</t>
  </si>
  <si>
    <t>GONZALEZ RAMIREZ EMILIANO ISRAEL</t>
  </si>
  <si>
    <t>EMILIANO ISRAEL</t>
  </si>
  <si>
    <t>GUADARRAMA SANCHEZ CARMINA VALENTINA</t>
  </si>
  <si>
    <t>GUADARRAMA</t>
  </si>
  <si>
    <t>CARMINA VALENTINA</t>
  </si>
  <si>
    <t>GUERRERO ACEVEZ ALISSON MELISSA</t>
  </si>
  <si>
    <t>ACEVEZ</t>
  </si>
  <si>
    <t>ALISSON MELISSA</t>
  </si>
  <si>
    <t>GUERRERO PEREZ JUAN MARCOS</t>
  </si>
  <si>
    <t>PEREZ</t>
  </si>
  <si>
    <t>JUAN MARCOS</t>
  </si>
  <si>
    <t>HERNANDEZ SORIA EMILIANO</t>
  </si>
  <si>
    <t>HERNANDEZ</t>
  </si>
  <si>
    <t>SORIA</t>
  </si>
  <si>
    <t>EMILIANO</t>
  </si>
  <si>
    <t>JUAREZ HERNANDEZ YAEL JAVIER</t>
  </si>
  <si>
    <t>JUAREZ</t>
  </si>
  <si>
    <t>YAEL JAVIER</t>
  </si>
  <si>
    <t>LOPEZ CORDOBA KARYME RENATA</t>
  </si>
  <si>
    <t>LOPEZ</t>
  </si>
  <si>
    <t>CORDOBA</t>
  </si>
  <si>
    <t>KARYME RENATA</t>
  </si>
  <si>
    <t>MEDINA LOPEZ SANTIAGO</t>
  </si>
  <si>
    <t>MEDINA</t>
  </si>
  <si>
    <t>MENDOZA MENDEZ LEONARDO</t>
  </si>
  <si>
    <t>MENDOZA</t>
  </si>
  <si>
    <t>MENDEZ</t>
  </si>
  <si>
    <t>LEONARDO</t>
  </si>
  <si>
    <t>MEZA ROMAN MARIANA</t>
  </si>
  <si>
    <t>MEZA</t>
  </si>
  <si>
    <t>ROMAN</t>
  </si>
  <si>
    <t>MARIANA</t>
  </si>
  <si>
    <t>MIRON GARCIA AXEL EDMUNDO</t>
  </si>
  <si>
    <t>MIRON</t>
  </si>
  <si>
    <t>AXEL EDMUNDO</t>
  </si>
  <si>
    <t>MONROY RIVERA BRANDON JORDAN</t>
  </si>
  <si>
    <t>MONROY</t>
  </si>
  <si>
    <t>RIVERA</t>
  </si>
  <si>
    <t>BRANDON JORDAN</t>
  </si>
  <si>
    <t>MONTAÑO BOCANEGRA AIRAM JOHANA</t>
  </si>
  <si>
    <t>MONTAÑO</t>
  </si>
  <si>
    <t>BOCANEGRA</t>
  </si>
  <si>
    <t>AIRAM JOHANA</t>
  </si>
  <si>
    <t>MORENO CANUTO MICHELLE ALEXANDER</t>
  </si>
  <si>
    <t>MORENO</t>
  </si>
  <si>
    <t>CANUTO</t>
  </si>
  <si>
    <t>MICHELLE ALEXANDER</t>
  </si>
  <si>
    <t>NAVARRETE MARTINEZ MACBETH</t>
  </si>
  <si>
    <t>NAVARRETE</t>
  </si>
  <si>
    <t>MARTINEZ</t>
  </si>
  <si>
    <t>MACBETH</t>
  </si>
  <si>
    <t>NERI ARCEO LUIS ANTONIO</t>
  </si>
  <si>
    <t>NERI</t>
  </si>
  <si>
    <t>ARCEO</t>
  </si>
  <si>
    <t>LUIS ANTONIO</t>
  </si>
  <si>
    <t>ORTEGA HERNANDEZ DIEGO</t>
  </si>
  <si>
    <t>PAZ TORRES CRISTIAN JESUS</t>
  </si>
  <si>
    <t>PAZ</t>
  </si>
  <si>
    <t>TORRES</t>
  </si>
  <si>
    <t>CRISTIAN JESUS</t>
  </si>
  <si>
    <t>PEREZ CABRERA MARGARITA YARETZI</t>
  </si>
  <si>
    <t>CABRERA</t>
  </si>
  <si>
    <t>MARGARITA YARETZI</t>
  </si>
  <si>
    <t>QUINTERO GARCIA ANDREA</t>
  </si>
  <si>
    <t>QUINTERO</t>
  </si>
  <si>
    <t>ANDREA</t>
  </si>
  <si>
    <t>REVILLA FUENTES DAMIAN</t>
  </si>
  <si>
    <t>REVILLA</t>
  </si>
  <si>
    <t>FUENTES</t>
  </si>
  <si>
    <t>DAMIAN</t>
  </si>
  <si>
    <t>REYES ROBLES NURIA</t>
  </si>
  <si>
    <t>REYES</t>
  </si>
  <si>
    <t>ROBLES</t>
  </si>
  <si>
    <t>NURIA</t>
  </si>
  <si>
    <t>RIOS ESQUIVEL ENYA SOFIA</t>
  </si>
  <si>
    <t>RIOS</t>
  </si>
  <si>
    <t>ESQUIVEL</t>
  </si>
  <si>
    <t>ENYA SOFIA</t>
  </si>
  <si>
    <t>ROSETE GONZALEZ ADRIANA DANAE</t>
  </si>
  <si>
    <t>ROSETE</t>
  </si>
  <si>
    <t>ADRIANA DANAE</t>
  </si>
  <si>
    <t>SANCHEZ ESTRADA ARTURO</t>
  </si>
  <si>
    <t>ESTRADA</t>
  </si>
  <si>
    <t>ARTURO</t>
  </si>
  <si>
    <t>SANZ GUTIERREZ JOCELYN MAYTE</t>
  </si>
  <si>
    <t>SANZ</t>
  </si>
  <si>
    <t>GUTIERREZ</t>
  </si>
  <si>
    <t>JOCELYN MAYTE</t>
  </si>
  <si>
    <t>TORAL VILLALOBOS MIA ELEA</t>
  </si>
  <si>
    <t>TORAL</t>
  </si>
  <si>
    <t>VILLALOBOS</t>
  </si>
  <si>
    <t>MIA ELEA</t>
  </si>
  <si>
    <t>VARGAS LUENGAS ELISA</t>
  </si>
  <si>
    <t>VARGAS</t>
  </si>
  <si>
    <t>LUENGAS</t>
  </si>
  <si>
    <t>ELISA</t>
  </si>
  <si>
    <t>VAZQUEZ WONG ISAI</t>
  </si>
  <si>
    <t>VAZQUEZ</t>
  </si>
  <si>
    <t>WONG</t>
  </si>
  <si>
    <t>ISAI</t>
  </si>
  <si>
    <t>VELAZQUEZ RAMIREZ FERNANDO DANIEL</t>
  </si>
  <si>
    <t>VELAZQUEZ</t>
  </si>
  <si>
    <t>FERNANDO DANIEL</t>
  </si>
  <si>
    <t>ZARATE BELTRAN RENATA</t>
  </si>
  <si>
    <t>ZARATE</t>
  </si>
  <si>
    <t>BELTRAN</t>
  </si>
  <si>
    <t>Segundo_Parcial</t>
  </si>
  <si>
    <t>Primer_Parcial</t>
  </si>
  <si>
    <t>Tercer_Parcial</t>
  </si>
  <si>
    <t>Teoría</t>
  </si>
  <si>
    <t>Laboratorio</t>
  </si>
  <si>
    <t>Personajes</t>
  </si>
  <si>
    <t>E_Electricidad</t>
  </si>
  <si>
    <t>E_Ley_Ohm</t>
  </si>
  <si>
    <t>Guía_Estudio</t>
  </si>
  <si>
    <t>E_Electrostática</t>
  </si>
  <si>
    <t>Puntaje</t>
  </si>
  <si>
    <t>Calificación</t>
  </si>
  <si>
    <t>Práctica_6</t>
  </si>
  <si>
    <t>Práctica_7</t>
  </si>
  <si>
    <t>Práctica_5</t>
  </si>
  <si>
    <t>Examen</t>
  </si>
  <si>
    <t>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</si>
  <si>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</si>
  <si>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</si>
  <si>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</si>
  <si>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</si>
  <si>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</si>
  <si>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</si>
  <si>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</si>
  <si>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</si>
  <si>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</si>
  <si>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</si>
  <si>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B</t>
  </si>
  <si>
    <t>Promedio</t>
  </si>
  <si>
    <t>Máximo</t>
  </si>
  <si>
    <t>Ajuste</t>
  </si>
  <si>
    <t>Promedio_Ajuste</t>
  </si>
  <si>
    <t>No aprobados</t>
  </si>
  <si>
    <t>Final Física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</si>
</sst>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8F69-C2C8-491A-B7BB-B6F3B57B4FA9}">
  <dimension ref="A1:J45"/>
  <sheetViews>
    <sheetView workbookViewId="0">
      <selection activeCell="H43" sqref="H43"/>
    </sheetView>
  </sheetViews>
  <sheetFormatPr baseColWidth="10" defaultRowHeight="15" x14ac:dyDescent="0.25"/>
  <cols>
    <col min="4" max="4" width="21" bestFit="1" customWidth="1"/>
    <col min="5" max="5" width="6.42578125" style="2" bestFit="1" customWidth="1"/>
    <col min="6" max="6" width="11.140625" style="2" bestFit="1" customWidth="1"/>
    <col min="7" max="7" width="13.85546875" style="2" bestFit="1" customWidth="1"/>
    <col min="8" max="8" width="15.5703125" bestFit="1" customWidth="1"/>
    <col min="9" max="9" width="13.42578125" style="2" bestFit="1" customWidth="1"/>
    <col min="10" max="10" width="11.85546875" style="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2" t="s">
        <v>164</v>
      </c>
      <c r="F1" s="2" t="s">
        <v>165</v>
      </c>
      <c r="G1" s="2" t="s">
        <v>162</v>
      </c>
      <c r="H1" t="s">
        <v>161</v>
      </c>
      <c r="I1" s="2" t="s">
        <v>163</v>
      </c>
      <c r="J1" s="2" t="s">
        <v>194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s="2">
        <v>6.7</v>
      </c>
      <c r="F2" s="2">
        <v>8.5</v>
      </c>
      <c r="G2" s="1">
        <f>E2*0.7+F2*0.3</f>
        <v>7.2399999999999993</v>
      </c>
      <c r="H2" s="1">
        <v>7.5613920454545465</v>
      </c>
      <c r="I2" s="1">
        <v>7.6</v>
      </c>
      <c r="J2" s="1">
        <f>SUM(G2:I2)/3</f>
        <v>7.4671306818181806</v>
      </c>
    </row>
    <row r="3" spans="1:10" x14ac:dyDescent="0.25">
      <c r="A3" t="s">
        <v>8</v>
      </c>
      <c r="B3" t="s">
        <v>9</v>
      </c>
      <c r="C3" t="s">
        <v>10</v>
      </c>
      <c r="D3" t="s">
        <v>11</v>
      </c>
      <c r="E3" s="2">
        <v>9.1</v>
      </c>
      <c r="F3" s="2">
        <v>6.5</v>
      </c>
      <c r="G3" s="1">
        <f t="shared" ref="G3:G45" si="0">E3*0.7+F3*0.3</f>
        <v>8.3199999999999985</v>
      </c>
      <c r="H3" s="1">
        <v>7.7039772727272728</v>
      </c>
      <c r="I3" s="1">
        <v>9.8052083333333329</v>
      </c>
      <c r="J3" s="1">
        <f t="shared" ref="J3:J45" si="1">SUM(G3:I3)/3</f>
        <v>8.6097285353535344</v>
      </c>
    </row>
    <row r="4" spans="1:10" x14ac:dyDescent="0.25">
      <c r="A4" t="s">
        <v>12</v>
      </c>
      <c r="B4" t="s">
        <v>13</v>
      </c>
      <c r="C4" t="s">
        <v>14</v>
      </c>
      <c r="D4" s="3" t="s">
        <v>15</v>
      </c>
      <c r="E4" s="2">
        <v>3.6</v>
      </c>
      <c r="F4" s="2">
        <v>0.1</v>
      </c>
      <c r="G4" s="1">
        <f t="shared" si="0"/>
        <v>2.5499999999999998</v>
      </c>
      <c r="H4" s="1">
        <v>7.4794981060606052</v>
      </c>
      <c r="I4" s="1">
        <v>8.7062500000000007</v>
      </c>
      <c r="J4" s="1">
        <f t="shared" si="1"/>
        <v>6.245249368686868</v>
      </c>
    </row>
    <row r="5" spans="1:10" x14ac:dyDescent="0.25">
      <c r="A5" t="s">
        <v>16</v>
      </c>
      <c r="B5" t="s">
        <v>17</v>
      </c>
      <c r="C5" t="s">
        <v>18</v>
      </c>
      <c r="D5" t="s">
        <v>19</v>
      </c>
      <c r="E5" s="2">
        <v>6.9</v>
      </c>
      <c r="F5" s="2">
        <v>8.5</v>
      </c>
      <c r="G5" s="1">
        <f t="shared" si="0"/>
        <v>7.38</v>
      </c>
      <c r="H5" s="1">
        <v>5.8348958333333325</v>
      </c>
      <c r="I5" s="1">
        <v>8.1999999999999993</v>
      </c>
      <c r="J5" s="1">
        <f t="shared" si="1"/>
        <v>7.1382986111111109</v>
      </c>
    </row>
    <row r="6" spans="1:10" x14ac:dyDescent="0.25">
      <c r="A6" t="s">
        <v>20</v>
      </c>
      <c r="B6" t="s">
        <v>21</v>
      </c>
      <c r="C6" t="s">
        <v>22</v>
      </c>
      <c r="D6" t="s">
        <v>23</v>
      </c>
      <c r="E6" s="2">
        <v>8.6</v>
      </c>
      <c r="F6" s="2">
        <v>10</v>
      </c>
      <c r="G6" s="1">
        <f t="shared" si="0"/>
        <v>9.02</v>
      </c>
      <c r="H6" s="1">
        <v>9.3000000000000007</v>
      </c>
      <c r="I6" s="1">
        <v>9.9</v>
      </c>
      <c r="J6" s="1">
        <f t="shared" si="1"/>
        <v>9.4066666666666663</v>
      </c>
    </row>
    <row r="7" spans="1:10" x14ac:dyDescent="0.25">
      <c r="A7" t="s">
        <v>24</v>
      </c>
      <c r="B7" t="s">
        <v>25</v>
      </c>
      <c r="C7" t="s">
        <v>26</v>
      </c>
      <c r="D7" t="s">
        <v>27</v>
      </c>
      <c r="E7" s="2">
        <v>9.1</v>
      </c>
      <c r="F7" s="2">
        <v>10</v>
      </c>
      <c r="G7" s="1">
        <f t="shared" si="0"/>
        <v>9.3699999999999992</v>
      </c>
      <c r="H7" s="1">
        <v>8.5333333333333314</v>
      </c>
      <c r="I7" s="1">
        <v>9.8000000000000007</v>
      </c>
      <c r="J7" s="1">
        <f t="shared" si="1"/>
        <v>9.2344444444444438</v>
      </c>
    </row>
    <row r="8" spans="1:10" x14ac:dyDescent="0.25">
      <c r="A8" t="s">
        <v>28</v>
      </c>
      <c r="B8" t="s">
        <v>29</v>
      </c>
      <c r="C8" t="s">
        <v>30</v>
      </c>
      <c r="D8" t="s">
        <v>31</v>
      </c>
      <c r="E8" s="2">
        <v>9.6</v>
      </c>
      <c r="F8" s="2">
        <v>8</v>
      </c>
      <c r="G8" s="1">
        <f t="shared" si="0"/>
        <v>9.1199999999999992</v>
      </c>
      <c r="H8" s="1">
        <v>8.3833333333333329</v>
      </c>
      <c r="I8" s="1">
        <v>8.0500000000000007</v>
      </c>
      <c r="J8" s="1">
        <f t="shared" si="1"/>
        <v>8.517777777777777</v>
      </c>
    </row>
    <row r="9" spans="1:10" x14ac:dyDescent="0.25">
      <c r="A9" t="s">
        <v>32</v>
      </c>
      <c r="B9" t="s">
        <v>33</v>
      </c>
      <c r="C9" t="s">
        <v>34</v>
      </c>
      <c r="D9" t="s">
        <v>35</v>
      </c>
      <c r="E9" s="2">
        <v>6.8</v>
      </c>
      <c r="F9" s="2">
        <v>9.5</v>
      </c>
      <c r="G9" s="1">
        <f t="shared" si="0"/>
        <v>7.6099999999999994</v>
      </c>
      <c r="H9" s="1">
        <v>7.1511837121212114</v>
      </c>
      <c r="I9" s="1">
        <v>8.0500000000000007</v>
      </c>
      <c r="J9" s="1">
        <f t="shared" si="1"/>
        <v>7.6037279040404044</v>
      </c>
    </row>
    <row r="10" spans="1:10" x14ac:dyDescent="0.25">
      <c r="A10" t="s">
        <v>36</v>
      </c>
      <c r="B10" t="s">
        <v>37</v>
      </c>
      <c r="C10" t="s">
        <v>38</v>
      </c>
      <c r="D10" s="3" t="s">
        <v>39</v>
      </c>
      <c r="E10" s="2">
        <v>7.4</v>
      </c>
      <c r="F10" s="2">
        <v>7.5</v>
      </c>
      <c r="G10" s="1">
        <f t="shared" si="0"/>
        <v>7.43</v>
      </c>
      <c r="H10" s="1">
        <v>4.8522727272727266</v>
      </c>
      <c r="I10" s="1">
        <v>7.8</v>
      </c>
      <c r="J10" s="1">
        <f t="shared" si="1"/>
        <v>6.6940909090909093</v>
      </c>
    </row>
    <row r="11" spans="1:10" x14ac:dyDescent="0.25">
      <c r="A11" t="s">
        <v>40</v>
      </c>
      <c r="B11" t="s">
        <v>37</v>
      </c>
      <c r="C11" t="s">
        <v>41</v>
      </c>
      <c r="D11" t="s">
        <v>42</v>
      </c>
      <c r="E11" s="2">
        <v>5.3</v>
      </c>
      <c r="F11" s="2">
        <v>10</v>
      </c>
      <c r="G11" s="1">
        <f t="shared" si="0"/>
        <v>6.7099999999999991</v>
      </c>
      <c r="H11" s="1">
        <v>7.1833333333333318</v>
      </c>
      <c r="I11" s="1">
        <v>8.6624999999999996</v>
      </c>
      <c r="J11" s="1">
        <f t="shared" si="1"/>
        <v>7.5186111111111105</v>
      </c>
    </row>
    <row r="12" spans="1:10" x14ac:dyDescent="0.25">
      <c r="A12" t="s">
        <v>43</v>
      </c>
      <c r="B12" t="s">
        <v>44</v>
      </c>
      <c r="C12" t="s">
        <v>45</v>
      </c>
      <c r="D12" t="s">
        <v>46</v>
      </c>
      <c r="E12" s="2">
        <v>8.8000000000000007</v>
      </c>
      <c r="F12" s="2">
        <v>8.5</v>
      </c>
      <c r="G12" s="1">
        <f t="shared" si="0"/>
        <v>8.7100000000000009</v>
      </c>
      <c r="H12" s="1">
        <v>7.4352746212121197</v>
      </c>
      <c r="I12" s="1">
        <v>9.7833333333333314</v>
      </c>
      <c r="J12" s="1">
        <f t="shared" si="1"/>
        <v>8.6428693181818179</v>
      </c>
    </row>
    <row r="13" spans="1:10" x14ac:dyDescent="0.25">
      <c r="A13" t="s">
        <v>47</v>
      </c>
      <c r="B13" t="s">
        <v>48</v>
      </c>
      <c r="C13" t="s">
        <v>49</v>
      </c>
      <c r="D13" t="s">
        <v>50</v>
      </c>
      <c r="E13" s="2">
        <v>8.5</v>
      </c>
      <c r="F13" s="2">
        <v>7</v>
      </c>
      <c r="G13" s="1">
        <f t="shared" si="0"/>
        <v>8.0499999999999989</v>
      </c>
      <c r="H13" s="1">
        <v>7.4499999999999993</v>
      </c>
      <c r="I13" s="1">
        <v>7.1999999999999993</v>
      </c>
      <c r="J13" s="1">
        <f t="shared" si="1"/>
        <v>7.5666666666666655</v>
      </c>
    </row>
    <row r="14" spans="1:10" x14ac:dyDescent="0.25">
      <c r="A14" t="s">
        <v>51</v>
      </c>
      <c r="B14" t="s">
        <v>52</v>
      </c>
      <c r="C14" t="s">
        <v>53</v>
      </c>
      <c r="D14" t="s">
        <v>54</v>
      </c>
      <c r="E14" s="2">
        <v>6.7</v>
      </c>
      <c r="F14" s="2">
        <v>8.5</v>
      </c>
      <c r="G14" s="1">
        <f t="shared" si="0"/>
        <v>7.2399999999999993</v>
      </c>
      <c r="H14" s="1">
        <v>8.3618371212121207</v>
      </c>
      <c r="I14" s="1">
        <v>7.8</v>
      </c>
      <c r="J14" s="1">
        <f t="shared" si="1"/>
        <v>7.8006123737373736</v>
      </c>
    </row>
    <row r="15" spans="1:10" x14ac:dyDescent="0.25">
      <c r="A15" t="s">
        <v>55</v>
      </c>
      <c r="B15" t="s">
        <v>52</v>
      </c>
      <c r="C15" t="s">
        <v>26</v>
      </c>
      <c r="D15" t="s">
        <v>56</v>
      </c>
      <c r="E15" s="2">
        <v>7.4</v>
      </c>
      <c r="F15" s="2">
        <v>7</v>
      </c>
      <c r="G15" s="1">
        <f t="shared" si="0"/>
        <v>7.2799999999999994</v>
      </c>
      <c r="H15" s="1">
        <v>8.1914772727272727</v>
      </c>
      <c r="I15" s="1">
        <v>7.3020833333333321</v>
      </c>
      <c r="J15" s="1">
        <f t="shared" si="1"/>
        <v>7.5911868686868686</v>
      </c>
    </row>
    <row r="16" spans="1:10" x14ac:dyDescent="0.25">
      <c r="A16" t="s">
        <v>57</v>
      </c>
      <c r="B16" t="s">
        <v>58</v>
      </c>
      <c r="C16" t="s">
        <v>6</v>
      </c>
      <c r="D16" t="s">
        <v>59</v>
      </c>
      <c r="E16" s="2">
        <v>7.2</v>
      </c>
      <c r="F16" s="2">
        <v>10</v>
      </c>
      <c r="G16" s="1">
        <f t="shared" si="0"/>
        <v>8.0399999999999991</v>
      </c>
      <c r="H16" s="1">
        <v>8.6281249999999989</v>
      </c>
      <c r="I16" s="1">
        <v>8.9</v>
      </c>
      <c r="J16" s="1">
        <f t="shared" si="1"/>
        <v>8.5227083333333322</v>
      </c>
    </row>
    <row r="17" spans="1:10" x14ac:dyDescent="0.25">
      <c r="A17" t="s">
        <v>60</v>
      </c>
      <c r="B17" t="s">
        <v>34</v>
      </c>
      <c r="C17" t="s">
        <v>61</v>
      </c>
      <c r="D17" t="s">
        <v>62</v>
      </c>
      <c r="E17" s="2">
        <v>8.8000000000000007</v>
      </c>
      <c r="F17" s="2">
        <v>9.5</v>
      </c>
      <c r="G17" s="1">
        <f t="shared" si="0"/>
        <v>9.01</v>
      </c>
      <c r="H17" s="1">
        <v>8.0744791666666664</v>
      </c>
      <c r="I17" s="1">
        <v>9.1999999999999993</v>
      </c>
      <c r="J17" s="1">
        <f t="shared" si="1"/>
        <v>8.7614930555555564</v>
      </c>
    </row>
    <row r="18" spans="1:10" x14ac:dyDescent="0.25">
      <c r="A18" t="s">
        <v>63</v>
      </c>
      <c r="B18" t="s">
        <v>34</v>
      </c>
      <c r="C18" t="s">
        <v>64</v>
      </c>
      <c r="D18" t="s">
        <v>65</v>
      </c>
      <c r="E18" s="2">
        <v>8.6</v>
      </c>
      <c r="F18" s="2">
        <v>7</v>
      </c>
      <c r="G18" s="1">
        <f t="shared" si="0"/>
        <v>8.1199999999999992</v>
      </c>
      <c r="H18" s="1">
        <v>8.7446022727272723</v>
      </c>
      <c r="I18" s="1">
        <v>8.75</v>
      </c>
      <c r="J18" s="1">
        <f t="shared" si="1"/>
        <v>8.5382007575757566</v>
      </c>
    </row>
    <row r="19" spans="1:10" x14ac:dyDescent="0.25">
      <c r="A19" t="s">
        <v>66</v>
      </c>
      <c r="B19" t="s">
        <v>67</v>
      </c>
      <c r="C19" t="s">
        <v>68</v>
      </c>
      <c r="D19" s="3" t="s">
        <v>69</v>
      </c>
      <c r="E19" s="2">
        <v>3.3</v>
      </c>
      <c r="F19" s="2">
        <v>0.1</v>
      </c>
      <c r="G19" s="1">
        <f t="shared" si="0"/>
        <v>2.3399999999999994</v>
      </c>
      <c r="H19" s="1">
        <v>7.25</v>
      </c>
      <c r="I19" s="1">
        <v>8.5166666666666657</v>
      </c>
      <c r="J19" s="1">
        <f t="shared" si="1"/>
        <v>6.0355555555555549</v>
      </c>
    </row>
    <row r="20" spans="1:10" x14ac:dyDescent="0.25">
      <c r="A20" t="s">
        <v>70</v>
      </c>
      <c r="B20" t="s">
        <v>71</v>
      </c>
      <c r="C20" t="s">
        <v>67</v>
      </c>
      <c r="D20" t="s">
        <v>72</v>
      </c>
      <c r="E20" s="2">
        <v>8</v>
      </c>
      <c r="F20" s="2">
        <v>6</v>
      </c>
      <c r="G20" s="1">
        <f t="shared" si="0"/>
        <v>7.3999999999999995</v>
      </c>
      <c r="H20" s="1">
        <v>6.1078124999999996</v>
      </c>
      <c r="I20" s="1">
        <v>9.8000000000000007</v>
      </c>
      <c r="J20" s="1">
        <f t="shared" si="1"/>
        <v>7.7692708333333336</v>
      </c>
    </row>
    <row r="21" spans="1:10" x14ac:dyDescent="0.25">
      <c r="A21" t="s">
        <v>73</v>
      </c>
      <c r="B21" t="s">
        <v>74</v>
      </c>
      <c r="C21" t="s">
        <v>75</v>
      </c>
      <c r="D21" t="s">
        <v>76</v>
      </c>
      <c r="E21" s="2">
        <v>9.1</v>
      </c>
      <c r="F21" s="2">
        <v>9.5</v>
      </c>
      <c r="G21" s="1">
        <f t="shared" si="0"/>
        <v>9.2199999999999989</v>
      </c>
      <c r="H21" s="1">
        <v>9.1666666666666679</v>
      </c>
      <c r="I21" s="1">
        <v>9.4499999999999993</v>
      </c>
      <c r="J21" s="1">
        <f t="shared" si="1"/>
        <v>9.2788888888888881</v>
      </c>
    </row>
    <row r="22" spans="1:10" x14ac:dyDescent="0.25">
      <c r="A22" t="s">
        <v>77</v>
      </c>
      <c r="B22" t="s">
        <v>78</v>
      </c>
      <c r="C22" t="s">
        <v>74</v>
      </c>
      <c r="D22" t="s">
        <v>42</v>
      </c>
      <c r="E22" s="2">
        <v>8.5</v>
      </c>
      <c r="F22" s="2">
        <v>8.5</v>
      </c>
      <c r="G22" s="1">
        <f t="shared" si="0"/>
        <v>8.5</v>
      </c>
      <c r="H22" s="1">
        <v>8.1999999999999993</v>
      </c>
      <c r="I22" s="1">
        <v>8.4</v>
      </c>
      <c r="J22" s="1">
        <f t="shared" si="1"/>
        <v>8.3666666666666671</v>
      </c>
    </row>
    <row r="23" spans="1:10" x14ac:dyDescent="0.25">
      <c r="A23" t="s">
        <v>79</v>
      </c>
      <c r="B23" t="s">
        <v>80</v>
      </c>
      <c r="C23" t="s">
        <v>81</v>
      </c>
      <c r="D23" t="s">
        <v>82</v>
      </c>
      <c r="E23" s="2">
        <v>5.8</v>
      </c>
      <c r="F23" s="2">
        <v>4</v>
      </c>
      <c r="G23" s="1">
        <f t="shared" si="0"/>
        <v>5.26</v>
      </c>
      <c r="H23" s="1">
        <v>8.18683712121212</v>
      </c>
      <c r="I23" s="1">
        <v>8.0520833333333339</v>
      </c>
      <c r="J23" s="1">
        <f t="shared" si="1"/>
        <v>7.1663068181818188</v>
      </c>
    </row>
    <row r="24" spans="1:10" x14ac:dyDescent="0.25">
      <c r="A24" t="s">
        <v>83</v>
      </c>
      <c r="B24" t="s">
        <v>84</v>
      </c>
      <c r="C24" t="s">
        <v>85</v>
      </c>
      <c r="D24" t="s">
        <v>86</v>
      </c>
      <c r="E24" s="2">
        <v>0.6</v>
      </c>
      <c r="F24" s="2">
        <v>0.1</v>
      </c>
      <c r="G24" s="1">
        <f t="shared" si="0"/>
        <v>0.44999999999999996</v>
      </c>
      <c r="H24" s="1">
        <v>5.596022727272727</v>
      </c>
      <c r="I24" s="1">
        <v>1.35</v>
      </c>
      <c r="J24" s="1">
        <f t="shared" si="1"/>
        <v>2.4653409090909091</v>
      </c>
    </row>
    <row r="25" spans="1:10" x14ac:dyDescent="0.25">
      <c r="A25" t="s">
        <v>87</v>
      </c>
      <c r="B25" t="s">
        <v>88</v>
      </c>
      <c r="C25" t="s">
        <v>37</v>
      </c>
      <c r="D25" t="s">
        <v>89</v>
      </c>
      <c r="E25" s="2">
        <v>8.8000000000000007</v>
      </c>
      <c r="F25" s="2">
        <v>9.5</v>
      </c>
      <c r="G25" s="1">
        <f t="shared" si="0"/>
        <v>9.01</v>
      </c>
      <c r="H25" s="1">
        <v>8.8722537878787886</v>
      </c>
      <c r="I25" s="1">
        <v>8.7885416666666671</v>
      </c>
      <c r="J25" s="1">
        <f t="shared" si="1"/>
        <v>8.8902651515151518</v>
      </c>
    </row>
    <row r="26" spans="1:10" x14ac:dyDescent="0.25">
      <c r="A26" t="s">
        <v>90</v>
      </c>
      <c r="B26" t="s">
        <v>91</v>
      </c>
      <c r="C26" t="s">
        <v>92</v>
      </c>
      <c r="D26" s="3" t="s">
        <v>93</v>
      </c>
      <c r="E26" s="2">
        <v>5.2</v>
      </c>
      <c r="F26" s="2">
        <v>9</v>
      </c>
      <c r="G26" s="1">
        <f t="shared" si="0"/>
        <v>6.34</v>
      </c>
      <c r="H26" s="1">
        <v>6.3441287878787866</v>
      </c>
      <c r="I26" s="1">
        <v>9.3666666666666654</v>
      </c>
      <c r="J26" s="1">
        <f t="shared" si="1"/>
        <v>7.35026515151515</v>
      </c>
    </row>
    <row r="27" spans="1:10" x14ac:dyDescent="0.25">
      <c r="A27" t="s">
        <v>94</v>
      </c>
      <c r="B27" t="s">
        <v>95</v>
      </c>
      <c r="C27" t="s">
        <v>96</v>
      </c>
      <c r="D27" t="s">
        <v>97</v>
      </c>
      <c r="E27" s="2">
        <v>8.1999999999999993</v>
      </c>
      <c r="F27" s="2">
        <v>3.5</v>
      </c>
      <c r="G27" s="1">
        <f t="shared" si="0"/>
        <v>6.7899999999999991</v>
      </c>
      <c r="H27" s="1">
        <v>8.6135416666666664</v>
      </c>
      <c r="I27" s="1">
        <v>8.2083333333333339</v>
      </c>
      <c r="J27" s="1">
        <f t="shared" si="1"/>
        <v>7.8706249999999995</v>
      </c>
    </row>
    <row r="28" spans="1:10" x14ac:dyDescent="0.25">
      <c r="A28" t="s">
        <v>98</v>
      </c>
      <c r="B28" t="s">
        <v>99</v>
      </c>
      <c r="C28" t="s">
        <v>100</v>
      </c>
      <c r="D28" t="s">
        <v>101</v>
      </c>
      <c r="E28" s="2">
        <v>7.3</v>
      </c>
      <c r="F28" s="2">
        <v>0.1</v>
      </c>
      <c r="G28" s="1">
        <f t="shared" si="0"/>
        <v>5.14</v>
      </c>
      <c r="H28" s="1">
        <v>9.3512500000000003</v>
      </c>
      <c r="I28" s="1">
        <v>9.1999999999999993</v>
      </c>
      <c r="J28" s="1">
        <f t="shared" si="1"/>
        <v>7.8970833333333337</v>
      </c>
    </row>
    <row r="29" spans="1:10" x14ac:dyDescent="0.25">
      <c r="A29" t="s">
        <v>102</v>
      </c>
      <c r="B29" t="s">
        <v>103</v>
      </c>
      <c r="C29" t="s">
        <v>104</v>
      </c>
      <c r="D29" s="4" t="s">
        <v>105</v>
      </c>
      <c r="E29" s="2">
        <v>5.0999999999999996</v>
      </c>
      <c r="F29" s="2">
        <v>3</v>
      </c>
      <c r="G29" s="1">
        <f t="shared" si="0"/>
        <v>4.4699999999999989</v>
      </c>
      <c r="H29" s="1">
        <v>6.5411458333333332</v>
      </c>
      <c r="I29" s="1">
        <v>5.0166666666666666</v>
      </c>
      <c r="J29" s="1">
        <f t="shared" si="1"/>
        <v>5.3426041666666668</v>
      </c>
    </row>
    <row r="30" spans="1:10" x14ac:dyDescent="0.25">
      <c r="A30" t="s">
        <v>106</v>
      </c>
      <c r="B30" t="s">
        <v>107</v>
      </c>
      <c r="C30" t="s">
        <v>108</v>
      </c>
      <c r="D30" s="5" t="s">
        <v>109</v>
      </c>
      <c r="E30" s="2">
        <v>3.3</v>
      </c>
      <c r="F30" s="2">
        <v>0.1</v>
      </c>
      <c r="G30" s="1">
        <f t="shared" si="0"/>
        <v>2.3399999999999994</v>
      </c>
      <c r="H30" s="1">
        <v>1.4</v>
      </c>
      <c r="I30" s="1">
        <v>1.8770833333333332</v>
      </c>
      <c r="J30" s="1">
        <f t="shared" si="1"/>
        <v>1.8723611111111109</v>
      </c>
    </row>
    <row r="31" spans="1:10" x14ac:dyDescent="0.25">
      <c r="A31" t="s">
        <v>110</v>
      </c>
      <c r="B31" t="s">
        <v>53</v>
      </c>
      <c r="C31" t="s">
        <v>67</v>
      </c>
      <c r="D31" t="s">
        <v>27</v>
      </c>
      <c r="E31" s="2">
        <v>7.5</v>
      </c>
      <c r="F31" s="2">
        <v>8.5</v>
      </c>
      <c r="G31" s="1">
        <f t="shared" si="0"/>
        <v>7.8</v>
      </c>
      <c r="H31" s="1">
        <v>6.9499999999999993</v>
      </c>
      <c r="I31" s="1">
        <v>7.234375</v>
      </c>
      <c r="J31" s="1">
        <f t="shared" si="1"/>
        <v>7.328125</v>
      </c>
    </row>
    <row r="32" spans="1:10" x14ac:dyDescent="0.25">
      <c r="A32" t="s">
        <v>111</v>
      </c>
      <c r="B32" t="s">
        <v>112</v>
      </c>
      <c r="C32" t="s">
        <v>113</v>
      </c>
      <c r="D32" s="3" t="s">
        <v>114</v>
      </c>
      <c r="E32" s="2">
        <v>7.5</v>
      </c>
      <c r="F32" s="2">
        <v>0.1</v>
      </c>
      <c r="G32" s="1">
        <f t="shared" si="0"/>
        <v>5.28</v>
      </c>
      <c r="H32" s="1">
        <v>6.6175189393939391</v>
      </c>
      <c r="I32" s="1">
        <v>7.7020833333333325</v>
      </c>
      <c r="J32" s="1">
        <f t="shared" si="1"/>
        <v>6.5332007575757585</v>
      </c>
    </row>
    <row r="33" spans="1:10" x14ac:dyDescent="0.25">
      <c r="A33" t="s">
        <v>115</v>
      </c>
      <c r="B33" t="s">
        <v>64</v>
      </c>
      <c r="C33" t="s">
        <v>116</v>
      </c>
      <c r="D33" t="s">
        <v>117</v>
      </c>
      <c r="E33" s="2">
        <v>7.2</v>
      </c>
      <c r="F33" s="2">
        <v>8</v>
      </c>
      <c r="G33" s="1">
        <f t="shared" si="0"/>
        <v>7.4399999999999995</v>
      </c>
      <c r="H33" s="1">
        <v>8.9333333333333336</v>
      </c>
      <c r="I33" s="1">
        <v>8.9979166666666668</v>
      </c>
      <c r="J33" s="1">
        <f t="shared" si="1"/>
        <v>8.4570833333333351</v>
      </c>
    </row>
    <row r="34" spans="1:10" x14ac:dyDescent="0.25">
      <c r="A34" t="s">
        <v>118</v>
      </c>
      <c r="B34" t="s">
        <v>119</v>
      </c>
      <c r="C34" t="s">
        <v>37</v>
      </c>
      <c r="D34" t="s">
        <v>120</v>
      </c>
      <c r="E34" s="2">
        <v>5.4</v>
      </c>
      <c r="F34" s="2">
        <v>7.5</v>
      </c>
      <c r="G34" s="1">
        <f t="shared" si="0"/>
        <v>6.0299999999999994</v>
      </c>
      <c r="H34" s="1">
        <v>4.2988352272727264</v>
      </c>
      <c r="I34" s="1">
        <v>1.25</v>
      </c>
      <c r="J34" s="1">
        <f t="shared" si="1"/>
        <v>3.8596117424242422</v>
      </c>
    </row>
    <row r="35" spans="1:10" x14ac:dyDescent="0.25">
      <c r="A35" t="s">
        <v>121</v>
      </c>
      <c r="B35" t="s">
        <v>122</v>
      </c>
      <c r="C35" t="s">
        <v>123</v>
      </c>
      <c r="D35" t="s">
        <v>124</v>
      </c>
      <c r="E35" s="2">
        <v>9.1999999999999993</v>
      </c>
      <c r="F35" s="2">
        <v>7.8</v>
      </c>
      <c r="G35" s="1">
        <f t="shared" si="0"/>
        <v>8.7799999999999994</v>
      </c>
      <c r="H35" s="1">
        <v>7.3701231060606052</v>
      </c>
      <c r="I35" s="1">
        <v>9.1</v>
      </c>
      <c r="J35" s="1">
        <f t="shared" si="1"/>
        <v>8.4167077020202026</v>
      </c>
    </row>
    <row r="36" spans="1:10" x14ac:dyDescent="0.25">
      <c r="A36" t="s">
        <v>125</v>
      </c>
      <c r="B36" t="s">
        <v>126</v>
      </c>
      <c r="C36" t="s">
        <v>127</v>
      </c>
      <c r="D36" t="s">
        <v>128</v>
      </c>
      <c r="E36" s="2">
        <v>8.3000000000000007</v>
      </c>
      <c r="F36" s="2">
        <v>6.5</v>
      </c>
      <c r="G36" s="1">
        <f t="shared" si="0"/>
        <v>7.7600000000000007</v>
      </c>
      <c r="H36" s="1">
        <v>7.7666666666666657</v>
      </c>
      <c r="I36" s="1">
        <v>8.0500000000000007</v>
      </c>
      <c r="J36" s="1">
        <f t="shared" si="1"/>
        <v>7.858888888888889</v>
      </c>
    </row>
    <row r="37" spans="1:10" x14ac:dyDescent="0.25">
      <c r="A37" t="s">
        <v>129</v>
      </c>
      <c r="B37" t="s">
        <v>130</v>
      </c>
      <c r="C37" t="s">
        <v>131</v>
      </c>
      <c r="D37" t="s">
        <v>132</v>
      </c>
      <c r="E37" s="2">
        <v>6.4</v>
      </c>
      <c r="F37" s="2">
        <v>9</v>
      </c>
      <c r="G37" s="1">
        <f t="shared" si="0"/>
        <v>7.18</v>
      </c>
      <c r="H37" s="1">
        <v>8.6</v>
      </c>
      <c r="I37" s="1">
        <v>7.4375</v>
      </c>
      <c r="J37" s="1">
        <f t="shared" si="1"/>
        <v>7.7391666666666667</v>
      </c>
    </row>
    <row r="38" spans="1:10" x14ac:dyDescent="0.25">
      <c r="A38" t="s">
        <v>133</v>
      </c>
      <c r="B38" t="s">
        <v>134</v>
      </c>
      <c r="C38" t="s">
        <v>52</v>
      </c>
      <c r="D38" t="s">
        <v>135</v>
      </c>
      <c r="E38" s="2">
        <v>8.8000000000000007</v>
      </c>
      <c r="F38" s="2">
        <v>7</v>
      </c>
      <c r="G38" s="1">
        <f t="shared" si="0"/>
        <v>8.26</v>
      </c>
      <c r="H38" s="1">
        <v>7.3916666666666657</v>
      </c>
      <c r="I38" s="1">
        <v>8.8229166666666679</v>
      </c>
      <c r="J38" s="1">
        <f t="shared" si="1"/>
        <v>8.1581944444444456</v>
      </c>
    </row>
    <row r="39" spans="1:10" x14ac:dyDescent="0.25">
      <c r="A39" t="s">
        <v>136</v>
      </c>
      <c r="B39" t="s">
        <v>6</v>
      </c>
      <c r="C39" t="s">
        <v>137</v>
      </c>
      <c r="D39" s="5" t="s">
        <v>138</v>
      </c>
      <c r="E39" s="2">
        <v>2.8</v>
      </c>
      <c r="F39" s="2">
        <v>0.1</v>
      </c>
      <c r="G39" s="1">
        <f t="shared" si="0"/>
        <v>1.9899999999999998</v>
      </c>
      <c r="H39" s="1">
        <v>5.3199810606060609</v>
      </c>
      <c r="I39" s="1">
        <v>6.4854166666666657</v>
      </c>
      <c r="J39" s="1">
        <f t="shared" si="1"/>
        <v>4.5984659090909092</v>
      </c>
    </row>
    <row r="40" spans="1:10" x14ac:dyDescent="0.25">
      <c r="A40" t="s">
        <v>139</v>
      </c>
      <c r="B40" t="s">
        <v>140</v>
      </c>
      <c r="C40" t="s">
        <v>141</v>
      </c>
      <c r="D40" t="s">
        <v>142</v>
      </c>
      <c r="E40" s="2">
        <v>8.6</v>
      </c>
      <c r="F40" s="2">
        <v>7.5</v>
      </c>
      <c r="G40" s="1">
        <f t="shared" si="0"/>
        <v>8.27</v>
      </c>
      <c r="H40" s="1">
        <v>8.2333333333333325</v>
      </c>
      <c r="I40" s="1">
        <v>9.8000000000000007</v>
      </c>
      <c r="J40" s="1">
        <f t="shared" si="1"/>
        <v>8.767777777777777</v>
      </c>
    </row>
    <row r="41" spans="1:10" x14ac:dyDescent="0.25">
      <c r="A41" t="s">
        <v>143</v>
      </c>
      <c r="B41" t="s">
        <v>144</v>
      </c>
      <c r="C41" t="s">
        <v>145</v>
      </c>
      <c r="D41" t="s">
        <v>146</v>
      </c>
      <c r="E41" s="2">
        <v>7.2</v>
      </c>
      <c r="F41" s="2">
        <v>4.5</v>
      </c>
      <c r="G41" s="1">
        <f t="shared" si="0"/>
        <v>6.39</v>
      </c>
      <c r="H41" s="1">
        <v>8.0998106060606059</v>
      </c>
      <c r="I41" s="1">
        <v>8.0500000000000007</v>
      </c>
      <c r="J41" s="1">
        <f t="shared" si="1"/>
        <v>7.5132702020202018</v>
      </c>
    </row>
    <row r="42" spans="1:10" x14ac:dyDescent="0.25">
      <c r="A42" t="s">
        <v>147</v>
      </c>
      <c r="B42" t="s">
        <v>148</v>
      </c>
      <c r="C42" t="s">
        <v>149</v>
      </c>
      <c r="D42" t="s">
        <v>150</v>
      </c>
      <c r="E42" s="2">
        <v>8.6999999999999993</v>
      </c>
      <c r="F42" s="2">
        <v>9</v>
      </c>
      <c r="G42" s="1">
        <f t="shared" si="0"/>
        <v>8.7899999999999991</v>
      </c>
      <c r="H42" s="1">
        <v>8.5333333333333314</v>
      </c>
      <c r="I42" s="1">
        <v>9.1583333333333332</v>
      </c>
      <c r="J42" s="1">
        <f t="shared" si="1"/>
        <v>8.8272222222222201</v>
      </c>
    </row>
    <row r="43" spans="1:10" x14ac:dyDescent="0.25">
      <c r="A43" t="s">
        <v>151</v>
      </c>
      <c r="B43" t="s">
        <v>152</v>
      </c>
      <c r="C43" t="s">
        <v>153</v>
      </c>
      <c r="D43" t="s">
        <v>154</v>
      </c>
      <c r="E43" s="2">
        <v>9.8000000000000007</v>
      </c>
      <c r="F43" s="2">
        <v>8</v>
      </c>
      <c r="G43" s="1">
        <f t="shared" si="0"/>
        <v>9.26</v>
      </c>
      <c r="H43" s="1">
        <v>7.85</v>
      </c>
      <c r="I43" s="1">
        <v>9.5499999999999989</v>
      </c>
      <c r="J43" s="1">
        <f t="shared" si="1"/>
        <v>8.8866666666666649</v>
      </c>
    </row>
    <row r="44" spans="1:10" x14ac:dyDescent="0.25">
      <c r="A44" t="s">
        <v>155</v>
      </c>
      <c r="B44" t="s">
        <v>156</v>
      </c>
      <c r="C44" t="s">
        <v>26</v>
      </c>
      <c r="D44" t="s">
        <v>157</v>
      </c>
      <c r="E44" s="2">
        <v>8.9</v>
      </c>
      <c r="F44" s="2">
        <v>8.5</v>
      </c>
      <c r="G44" s="1">
        <f t="shared" si="0"/>
        <v>8.7799999999999994</v>
      </c>
      <c r="H44" s="1">
        <v>7.2767518939393927</v>
      </c>
      <c r="I44" s="1">
        <v>8.3125</v>
      </c>
      <c r="J44" s="1">
        <f t="shared" si="1"/>
        <v>8.1230839646464634</v>
      </c>
    </row>
    <row r="45" spans="1:10" x14ac:dyDescent="0.25">
      <c r="A45" t="s">
        <v>158</v>
      </c>
      <c r="B45" t="s">
        <v>159</v>
      </c>
      <c r="C45" t="s">
        <v>160</v>
      </c>
      <c r="D45" t="s">
        <v>23</v>
      </c>
      <c r="E45" s="2">
        <v>8.3000000000000007</v>
      </c>
      <c r="F45" s="2">
        <v>7.5</v>
      </c>
      <c r="G45" s="1">
        <f t="shared" si="0"/>
        <v>8.06</v>
      </c>
      <c r="H45" s="1">
        <v>8.5333333333333314</v>
      </c>
      <c r="I45" s="1">
        <v>9.3916666666666675</v>
      </c>
      <c r="J45" s="1">
        <f t="shared" si="1"/>
        <v>8.6616666666666671</v>
      </c>
    </row>
  </sheetData>
  <conditionalFormatting sqref="J2:J45">
    <cfRule type="cellIs" dxfId="3" priority="1" operator="lessThan">
      <formula>6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A58B-93C1-4662-BBA8-42175E702A25}">
  <sheetPr filterMode="1"/>
  <dimension ref="A1:R46"/>
  <sheetViews>
    <sheetView tabSelected="1" zoomScale="120" zoomScaleNormal="120" workbookViewId="0">
      <pane xSplit="7470" ySplit="1080" topLeftCell="J1" activePane="bottomRight"/>
      <selection activeCell="B2" sqref="B2"/>
      <selection pane="topRight" activeCell="R1" sqref="R1:R1048576"/>
      <selection pane="bottomLeft" activeCell="A2" sqref="A2"/>
      <selection pane="bottomRight" activeCell="L47" sqref="L47"/>
    </sheetView>
  </sheetViews>
  <sheetFormatPr baseColWidth="10" defaultRowHeight="15" x14ac:dyDescent="0.25"/>
  <cols>
    <col min="4" max="4" width="21" bestFit="1" customWidth="1"/>
    <col min="5" max="5" width="11.42578125" style="2"/>
    <col min="6" max="6" width="14.85546875" style="2" bestFit="1" customWidth="1"/>
    <col min="7" max="7" width="13.28515625" style="2" bestFit="1" customWidth="1"/>
    <col min="8" max="8" width="11.28515625" style="2" bestFit="1" customWidth="1"/>
    <col min="9" max="9" width="12.42578125" style="2" bestFit="1" customWidth="1"/>
    <col min="10" max="17" width="11.42578125" style="2"/>
    <col min="18" max="18" width="13.42578125" style="2" bestFit="1" customWidth="1"/>
  </cols>
  <sheetData>
    <row r="1" spans="1:18" x14ac:dyDescent="0.25">
      <c r="E1" s="2">
        <v>10</v>
      </c>
      <c r="F1" s="2">
        <v>5</v>
      </c>
      <c r="G1" s="2">
        <v>7</v>
      </c>
      <c r="H1" s="2">
        <v>2</v>
      </c>
      <c r="I1" s="2">
        <v>3</v>
      </c>
      <c r="J1" s="2">
        <f>SUM(E1:I1)</f>
        <v>27</v>
      </c>
      <c r="K1" s="2">
        <v>10</v>
      </c>
      <c r="L1" s="2">
        <v>10</v>
      </c>
      <c r="M1" s="2">
        <v>10</v>
      </c>
      <c r="N1" s="2">
        <v>10</v>
      </c>
      <c r="O1" s="2">
        <v>10</v>
      </c>
      <c r="P1" s="2">
        <v>10</v>
      </c>
      <c r="Q1" s="2">
        <v>10</v>
      </c>
      <c r="R1" s="2">
        <v>10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s="2" t="s">
        <v>166</v>
      </c>
      <c r="F2" s="2" t="s">
        <v>170</v>
      </c>
      <c r="G2" s="2" t="s">
        <v>167</v>
      </c>
      <c r="H2" s="2" t="s">
        <v>168</v>
      </c>
      <c r="I2" s="2" t="s">
        <v>169</v>
      </c>
      <c r="J2" s="2" t="s">
        <v>171</v>
      </c>
      <c r="K2" s="2" t="s">
        <v>172</v>
      </c>
      <c r="L2" s="2" t="s">
        <v>176</v>
      </c>
      <c r="M2" s="2" t="s">
        <v>164</v>
      </c>
      <c r="N2" s="2" t="s">
        <v>175</v>
      </c>
      <c r="O2" s="2" t="s">
        <v>173</v>
      </c>
      <c r="P2" s="2" t="s">
        <v>174</v>
      </c>
      <c r="Q2" s="2" t="s">
        <v>165</v>
      </c>
      <c r="R2" s="2" t="s">
        <v>163</v>
      </c>
    </row>
    <row r="3" spans="1:18" hidden="1" x14ac:dyDescent="0.25">
      <c r="A3" t="s">
        <v>4</v>
      </c>
      <c r="B3" t="s">
        <v>5</v>
      </c>
      <c r="C3" t="s">
        <v>6</v>
      </c>
      <c r="D3" t="s">
        <v>7</v>
      </c>
      <c r="E3" s="2">
        <v>10</v>
      </c>
      <c r="F3" s="2">
        <v>4.4000000000000004</v>
      </c>
      <c r="G3" s="2">
        <v>6.5</v>
      </c>
      <c r="H3" s="2">
        <v>2</v>
      </c>
      <c r="J3" s="1">
        <f>SUM(E3:I3)</f>
        <v>22.9</v>
      </c>
      <c r="K3" s="1">
        <f>IF((J3/24)*10&gt;10,10,(J3/24)*10)</f>
        <v>9.5416666666666661</v>
      </c>
      <c r="L3" s="2">
        <v>5</v>
      </c>
      <c r="M3" s="1">
        <f>SUM(K3:L3)/2</f>
        <v>7.270833333333333</v>
      </c>
      <c r="N3" s="2">
        <v>9</v>
      </c>
      <c r="O3" s="2">
        <v>8</v>
      </c>
      <c r="P3" s="2">
        <v>8</v>
      </c>
      <c r="Q3" s="1">
        <f t="shared" ref="Q3:Q22" si="0">SUM(N3:P3)/3</f>
        <v>8.3333333333333339</v>
      </c>
      <c r="R3" s="1">
        <f>M3*0.7+Q3*0.3</f>
        <v>7.5895833333333327</v>
      </c>
    </row>
    <row r="4" spans="1:18" hidden="1" x14ac:dyDescent="0.25">
      <c r="A4" t="s">
        <v>8</v>
      </c>
      <c r="B4" t="s">
        <v>9</v>
      </c>
      <c r="C4" t="s">
        <v>10</v>
      </c>
      <c r="D4" t="s">
        <v>11</v>
      </c>
      <c r="E4" s="2">
        <v>8</v>
      </c>
      <c r="F4" s="2">
        <v>3.6</v>
      </c>
      <c r="G4" s="2">
        <v>6.75</v>
      </c>
      <c r="H4" s="2">
        <v>2</v>
      </c>
      <c r="I4" s="2">
        <v>3</v>
      </c>
      <c r="J4" s="1">
        <f t="shared" ref="J4:J46" si="1">SUM(E4:I4)</f>
        <v>23.35</v>
      </c>
      <c r="K4" s="1">
        <f t="shared" ref="K4:K46" si="2">IF((J4/24)*10&gt;10,10,(J4/24)*10)</f>
        <v>9.7291666666666679</v>
      </c>
      <c r="L4" s="2">
        <v>10</v>
      </c>
      <c r="M4" s="1">
        <f t="shared" ref="M4:M46" si="3">SUM(K4:L4)/2</f>
        <v>9.8645833333333339</v>
      </c>
      <c r="N4" s="2">
        <v>10</v>
      </c>
      <c r="O4" s="2">
        <v>10</v>
      </c>
      <c r="P4" s="2">
        <v>9</v>
      </c>
      <c r="Q4" s="1">
        <f t="shared" si="0"/>
        <v>9.6666666666666661</v>
      </c>
      <c r="R4" s="1">
        <f t="shared" ref="R4:R46" si="4">M4*0.7+Q4*0.3</f>
        <v>9.8052083333333329</v>
      </c>
    </row>
    <row r="5" spans="1:18" hidden="1" x14ac:dyDescent="0.25">
      <c r="A5" t="s">
        <v>12</v>
      </c>
      <c r="B5" t="s">
        <v>13</v>
      </c>
      <c r="C5" t="s">
        <v>14</v>
      </c>
      <c r="D5" t="s">
        <v>15</v>
      </c>
      <c r="E5" s="2">
        <v>9</v>
      </c>
      <c r="F5" s="2">
        <v>4.2</v>
      </c>
      <c r="G5" s="2">
        <v>6.5</v>
      </c>
      <c r="H5" s="2">
        <v>2</v>
      </c>
      <c r="I5" s="2">
        <v>2</v>
      </c>
      <c r="J5" s="1">
        <f t="shared" si="1"/>
        <v>23.7</v>
      </c>
      <c r="K5" s="1">
        <f t="shared" si="2"/>
        <v>9.875</v>
      </c>
      <c r="L5" s="2">
        <v>7</v>
      </c>
      <c r="M5" s="1">
        <f t="shared" si="3"/>
        <v>8.4375</v>
      </c>
      <c r="N5" s="2">
        <v>9</v>
      </c>
      <c r="O5" s="2">
        <v>10</v>
      </c>
      <c r="P5" s="2">
        <v>9</v>
      </c>
      <c r="Q5" s="1">
        <f t="shared" si="0"/>
        <v>9.3333333333333339</v>
      </c>
      <c r="R5" s="1">
        <f t="shared" si="4"/>
        <v>8.7062500000000007</v>
      </c>
    </row>
    <row r="6" spans="1:18" hidden="1" x14ac:dyDescent="0.25">
      <c r="A6" t="s">
        <v>16</v>
      </c>
      <c r="B6" t="s">
        <v>17</v>
      </c>
      <c r="C6" t="s">
        <v>18</v>
      </c>
      <c r="D6" t="s">
        <v>19</v>
      </c>
      <c r="E6" s="2">
        <v>10</v>
      </c>
      <c r="F6" s="2">
        <v>4.7</v>
      </c>
      <c r="G6" s="2">
        <v>6.5</v>
      </c>
      <c r="H6" s="2">
        <v>2</v>
      </c>
      <c r="I6" s="2">
        <v>2</v>
      </c>
      <c r="J6" s="1">
        <f t="shared" si="1"/>
        <v>25.2</v>
      </c>
      <c r="K6" s="1">
        <f t="shared" si="2"/>
        <v>10</v>
      </c>
      <c r="L6" s="2">
        <v>6</v>
      </c>
      <c r="M6" s="1">
        <f t="shared" si="3"/>
        <v>8</v>
      </c>
      <c r="N6" s="2">
        <v>10</v>
      </c>
      <c r="O6" s="2">
        <v>8</v>
      </c>
      <c r="P6" s="2">
        <v>8</v>
      </c>
      <c r="Q6" s="1">
        <f t="shared" si="0"/>
        <v>8.6666666666666661</v>
      </c>
      <c r="R6" s="1">
        <f t="shared" si="4"/>
        <v>8.1999999999999993</v>
      </c>
    </row>
    <row r="7" spans="1:18" hidden="1" x14ac:dyDescent="0.25">
      <c r="A7" t="s">
        <v>20</v>
      </c>
      <c r="B7" t="s">
        <v>21</v>
      </c>
      <c r="C7" t="s">
        <v>22</v>
      </c>
      <c r="D7" t="s">
        <v>23</v>
      </c>
      <c r="E7" s="2">
        <v>10</v>
      </c>
      <c r="F7" s="2">
        <v>4.8</v>
      </c>
      <c r="G7" s="2">
        <v>6.75</v>
      </c>
      <c r="H7" s="2">
        <v>2</v>
      </c>
      <c r="I7" s="2">
        <v>3</v>
      </c>
      <c r="J7" s="1">
        <f t="shared" si="1"/>
        <v>26.55</v>
      </c>
      <c r="K7" s="1">
        <f t="shared" si="2"/>
        <v>10</v>
      </c>
      <c r="L7" s="2">
        <v>10</v>
      </c>
      <c r="M7" s="1">
        <f t="shared" si="3"/>
        <v>10</v>
      </c>
      <c r="N7" s="2">
        <v>10</v>
      </c>
      <c r="O7" s="2">
        <v>10</v>
      </c>
      <c r="P7" s="2">
        <v>9</v>
      </c>
      <c r="Q7" s="1">
        <f t="shared" si="0"/>
        <v>9.6666666666666661</v>
      </c>
      <c r="R7" s="1">
        <f t="shared" si="4"/>
        <v>9.9</v>
      </c>
    </row>
    <row r="8" spans="1:18" hidden="1" x14ac:dyDescent="0.25">
      <c r="A8" t="s">
        <v>24</v>
      </c>
      <c r="B8" t="s">
        <v>25</v>
      </c>
      <c r="C8" t="s">
        <v>26</v>
      </c>
      <c r="D8" t="s">
        <v>27</v>
      </c>
      <c r="E8" s="2">
        <v>10</v>
      </c>
      <c r="F8" s="2">
        <v>4.9000000000000004</v>
      </c>
      <c r="G8" s="2">
        <v>7</v>
      </c>
      <c r="H8" s="2">
        <v>1</v>
      </c>
      <c r="I8" s="2">
        <v>3</v>
      </c>
      <c r="J8" s="1">
        <f t="shared" si="1"/>
        <v>25.9</v>
      </c>
      <c r="K8" s="1">
        <f t="shared" si="2"/>
        <v>10</v>
      </c>
      <c r="L8" s="2">
        <v>10</v>
      </c>
      <c r="M8" s="1">
        <f t="shared" si="3"/>
        <v>10</v>
      </c>
      <c r="N8" s="2">
        <v>9</v>
      </c>
      <c r="O8" s="2">
        <v>10</v>
      </c>
      <c r="P8" s="2">
        <v>9</v>
      </c>
      <c r="Q8" s="1">
        <f t="shared" si="0"/>
        <v>9.3333333333333339</v>
      </c>
      <c r="R8" s="1">
        <f t="shared" si="4"/>
        <v>9.8000000000000007</v>
      </c>
    </row>
    <row r="9" spans="1:18" hidden="1" x14ac:dyDescent="0.25">
      <c r="A9" t="s">
        <v>28</v>
      </c>
      <c r="B9" t="s">
        <v>29</v>
      </c>
      <c r="C9" t="s">
        <v>30</v>
      </c>
      <c r="D9" t="s">
        <v>31</v>
      </c>
      <c r="E9" s="2">
        <v>9</v>
      </c>
      <c r="F9" s="2">
        <v>4.5999999999999996</v>
      </c>
      <c r="G9" s="2">
        <v>6.4</v>
      </c>
      <c r="H9" s="2">
        <v>2</v>
      </c>
      <c r="I9" s="2">
        <v>3</v>
      </c>
      <c r="J9" s="1">
        <f t="shared" si="1"/>
        <v>25</v>
      </c>
      <c r="K9" s="1">
        <f t="shared" si="2"/>
        <v>10</v>
      </c>
      <c r="L9" s="2">
        <v>5</v>
      </c>
      <c r="M9" s="1">
        <f t="shared" si="3"/>
        <v>7.5</v>
      </c>
      <c r="N9" s="2">
        <v>9</v>
      </c>
      <c r="O9" s="2">
        <v>10</v>
      </c>
      <c r="P9" s="2">
        <v>9</v>
      </c>
      <c r="Q9" s="1">
        <f t="shared" si="0"/>
        <v>9.3333333333333339</v>
      </c>
      <c r="R9" s="1">
        <f t="shared" si="4"/>
        <v>8.0500000000000007</v>
      </c>
    </row>
    <row r="10" spans="1:18" hidden="1" x14ac:dyDescent="0.25">
      <c r="A10" t="s">
        <v>32</v>
      </c>
      <c r="B10" t="s">
        <v>33</v>
      </c>
      <c r="C10" t="s">
        <v>34</v>
      </c>
      <c r="D10" t="s">
        <v>35</v>
      </c>
      <c r="E10" s="2">
        <v>10</v>
      </c>
      <c r="F10" s="2">
        <v>4</v>
      </c>
      <c r="G10" s="2">
        <v>6.5</v>
      </c>
      <c r="H10" s="2">
        <v>2</v>
      </c>
      <c r="I10" s="2">
        <v>3</v>
      </c>
      <c r="J10" s="1">
        <f t="shared" si="1"/>
        <v>25.5</v>
      </c>
      <c r="K10" s="1">
        <f t="shared" si="2"/>
        <v>10</v>
      </c>
      <c r="L10" s="2">
        <v>5</v>
      </c>
      <c r="M10" s="1">
        <f t="shared" si="3"/>
        <v>7.5</v>
      </c>
      <c r="N10" s="2">
        <v>9</v>
      </c>
      <c r="O10" s="2">
        <v>10</v>
      </c>
      <c r="P10" s="2">
        <v>9</v>
      </c>
      <c r="Q10" s="1">
        <f t="shared" si="0"/>
        <v>9.3333333333333339</v>
      </c>
      <c r="R10" s="1">
        <f t="shared" si="4"/>
        <v>8.0500000000000007</v>
      </c>
    </row>
    <row r="11" spans="1:18" hidden="1" x14ac:dyDescent="0.25">
      <c r="A11" t="s">
        <v>36</v>
      </c>
      <c r="B11" t="s">
        <v>37</v>
      </c>
      <c r="C11" t="s">
        <v>38</v>
      </c>
      <c r="D11" t="s">
        <v>39</v>
      </c>
      <c r="E11" s="2">
        <v>9</v>
      </c>
      <c r="F11" s="2">
        <v>4.2</v>
      </c>
      <c r="H11" s="2">
        <v>2</v>
      </c>
      <c r="I11" s="2">
        <v>3</v>
      </c>
      <c r="J11" s="1">
        <f t="shared" si="1"/>
        <v>18.2</v>
      </c>
      <c r="K11" s="1">
        <f t="shared" si="2"/>
        <v>7.583333333333333</v>
      </c>
      <c r="L11" s="2">
        <v>7</v>
      </c>
      <c r="M11" s="1">
        <f t="shared" si="3"/>
        <v>7.2916666666666661</v>
      </c>
      <c r="N11" s="2">
        <v>10</v>
      </c>
      <c r="O11" s="2">
        <v>8</v>
      </c>
      <c r="P11" s="2">
        <v>9</v>
      </c>
      <c r="Q11" s="1">
        <f t="shared" si="0"/>
        <v>9</v>
      </c>
      <c r="R11" s="1">
        <f t="shared" si="4"/>
        <v>7.8041666666666654</v>
      </c>
    </row>
    <row r="12" spans="1:18" hidden="1" x14ac:dyDescent="0.25">
      <c r="A12" t="s">
        <v>40</v>
      </c>
      <c r="B12" t="s">
        <v>37</v>
      </c>
      <c r="C12" t="s">
        <v>41</v>
      </c>
      <c r="D12" t="s">
        <v>42</v>
      </c>
      <c r="E12" s="2">
        <v>9</v>
      </c>
      <c r="F12" s="2">
        <v>4.2</v>
      </c>
      <c r="I12" s="2">
        <v>3</v>
      </c>
      <c r="J12" s="1">
        <f t="shared" si="1"/>
        <v>16.2</v>
      </c>
      <c r="K12" s="1">
        <f t="shared" si="2"/>
        <v>6.7499999999999991</v>
      </c>
      <c r="L12" s="2">
        <v>10</v>
      </c>
      <c r="M12" s="1">
        <f t="shared" si="3"/>
        <v>8.375</v>
      </c>
      <c r="N12" s="2">
        <v>9</v>
      </c>
      <c r="O12" s="2">
        <v>10</v>
      </c>
      <c r="P12" s="2">
        <v>9</v>
      </c>
      <c r="Q12" s="1">
        <f t="shared" si="0"/>
        <v>9.3333333333333339</v>
      </c>
      <c r="R12" s="1">
        <f t="shared" si="4"/>
        <v>8.6624999999999996</v>
      </c>
    </row>
    <row r="13" spans="1:18" hidden="1" x14ac:dyDescent="0.25">
      <c r="A13" t="s">
        <v>43</v>
      </c>
      <c r="B13" t="s">
        <v>44</v>
      </c>
      <c r="C13" t="s">
        <v>45</v>
      </c>
      <c r="D13" t="s">
        <v>46</v>
      </c>
      <c r="E13" s="2">
        <v>9</v>
      </c>
      <c r="F13" s="2">
        <v>4.2</v>
      </c>
      <c r="G13" s="2">
        <v>5</v>
      </c>
      <c r="H13" s="2">
        <v>2</v>
      </c>
      <c r="I13" s="2">
        <v>3</v>
      </c>
      <c r="J13" s="1">
        <f t="shared" si="1"/>
        <v>23.2</v>
      </c>
      <c r="K13" s="1">
        <f t="shared" si="2"/>
        <v>9.6666666666666661</v>
      </c>
      <c r="L13" s="2">
        <v>10</v>
      </c>
      <c r="M13" s="1">
        <f t="shared" si="3"/>
        <v>9.8333333333333321</v>
      </c>
      <c r="N13" s="2">
        <v>10</v>
      </c>
      <c r="O13" s="2">
        <v>10</v>
      </c>
      <c r="P13" s="2">
        <v>9</v>
      </c>
      <c r="Q13" s="1">
        <f t="shared" si="0"/>
        <v>9.6666666666666661</v>
      </c>
      <c r="R13" s="1">
        <f t="shared" si="4"/>
        <v>9.7833333333333314</v>
      </c>
    </row>
    <row r="14" spans="1:18" hidden="1" x14ac:dyDescent="0.25">
      <c r="A14" t="s">
        <v>47</v>
      </c>
      <c r="B14" t="s">
        <v>48</v>
      </c>
      <c r="C14" t="s">
        <v>49</v>
      </c>
      <c r="D14" t="s">
        <v>50</v>
      </c>
      <c r="E14" s="2">
        <v>10</v>
      </c>
      <c r="F14" s="2">
        <v>4.5</v>
      </c>
      <c r="G14" s="2">
        <v>6.5</v>
      </c>
      <c r="H14" s="2">
        <v>2</v>
      </c>
      <c r="I14" s="2">
        <v>3</v>
      </c>
      <c r="J14" s="1">
        <f t="shared" si="1"/>
        <v>26</v>
      </c>
      <c r="K14" s="1">
        <f t="shared" si="2"/>
        <v>10</v>
      </c>
      <c r="L14" s="2">
        <v>8</v>
      </c>
      <c r="M14" s="1">
        <f t="shared" si="3"/>
        <v>9</v>
      </c>
      <c r="N14" s="2">
        <v>9</v>
      </c>
      <c r="O14" s="2">
        <v>0</v>
      </c>
      <c r="P14" s="2">
        <v>0</v>
      </c>
      <c r="Q14" s="1">
        <f t="shared" si="0"/>
        <v>3</v>
      </c>
      <c r="R14" s="1">
        <f t="shared" si="4"/>
        <v>7.1999999999999993</v>
      </c>
    </row>
    <row r="15" spans="1:18" hidden="1" x14ac:dyDescent="0.25">
      <c r="A15" t="s">
        <v>51</v>
      </c>
      <c r="B15" t="s">
        <v>52</v>
      </c>
      <c r="C15" t="s">
        <v>53</v>
      </c>
      <c r="D15" t="s">
        <v>54</v>
      </c>
      <c r="E15" s="2">
        <v>9</v>
      </c>
      <c r="F15" s="2">
        <v>3.6</v>
      </c>
      <c r="G15" s="2">
        <v>6.25</v>
      </c>
      <c r="H15" s="2">
        <v>2</v>
      </c>
      <c r="I15" s="2">
        <v>2</v>
      </c>
      <c r="J15" s="1">
        <f t="shared" si="1"/>
        <v>22.85</v>
      </c>
      <c r="K15" s="1">
        <f t="shared" si="2"/>
        <v>9.5208333333333339</v>
      </c>
      <c r="L15" s="2">
        <v>6</v>
      </c>
      <c r="M15" s="1">
        <f t="shared" si="3"/>
        <v>7.760416666666667</v>
      </c>
      <c r="N15" s="2">
        <v>9</v>
      </c>
      <c r="O15" s="2">
        <v>10</v>
      </c>
      <c r="P15" s="2">
        <v>5</v>
      </c>
      <c r="Q15" s="1">
        <f t="shared" si="0"/>
        <v>8</v>
      </c>
      <c r="R15" s="1">
        <f t="shared" si="4"/>
        <v>7.8322916666666664</v>
      </c>
    </row>
    <row r="16" spans="1:18" hidden="1" x14ac:dyDescent="0.25">
      <c r="A16" t="s">
        <v>55</v>
      </c>
      <c r="B16" t="s">
        <v>52</v>
      </c>
      <c r="C16" t="s">
        <v>26</v>
      </c>
      <c r="D16" t="s">
        <v>56</v>
      </c>
      <c r="E16" s="2">
        <v>9</v>
      </c>
      <c r="F16" s="2">
        <v>4.4000000000000004</v>
      </c>
      <c r="G16" s="2">
        <v>6.5</v>
      </c>
      <c r="J16" s="1">
        <f t="shared" si="1"/>
        <v>19.899999999999999</v>
      </c>
      <c r="K16" s="1">
        <f t="shared" si="2"/>
        <v>8.2916666666666661</v>
      </c>
      <c r="L16" s="2">
        <v>10</v>
      </c>
      <c r="M16" s="1">
        <f t="shared" si="3"/>
        <v>9.1458333333333321</v>
      </c>
      <c r="N16" s="2">
        <v>9</v>
      </c>
      <c r="O16" s="2">
        <v>0</v>
      </c>
      <c r="P16" s="2">
        <v>0</v>
      </c>
      <c r="Q16" s="1">
        <f t="shared" si="0"/>
        <v>3</v>
      </c>
      <c r="R16" s="1">
        <f t="shared" si="4"/>
        <v>7.3020833333333321</v>
      </c>
    </row>
    <row r="17" spans="1:18" hidden="1" x14ac:dyDescent="0.25">
      <c r="A17" t="s">
        <v>57</v>
      </c>
      <c r="B17" t="s">
        <v>58</v>
      </c>
      <c r="C17" t="s">
        <v>6</v>
      </c>
      <c r="D17" t="s">
        <v>59</v>
      </c>
      <c r="E17" s="2">
        <v>10</v>
      </c>
      <c r="F17" s="2">
        <v>5</v>
      </c>
      <c r="G17" s="2">
        <v>4</v>
      </c>
      <c r="H17" s="2">
        <v>2</v>
      </c>
      <c r="I17" s="2">
        <v>3</v>
      </c>
      <c r="J17" s="1">
        <f t="shared" si="1"/>
        <v>24</v>
      </c>
      <c r="K17" s="1">
        <f t="shared" si="2"/>
        <v>10</v>
      </c>
      <c r="L17" s="2">
        <v>7</v>
      </c>
      <c r="M17" s="1"/>
      <c r="N17" s="2">
        <v>10</v>
      </c>
      <c r="O17" s="2">
        <v>10</v>
      </c>
      <c r="P17" s="2">
        <v>9</v>
      </c>
      <c r="Q17" s="1">
        <f t="shared" si="0"/>
        <v>9.6666666666666661</v>
      </c>
      <c r="R17" s="1">
        <f t="shared" si="4"/>
        <v>2.9</v>
      </c>
    </row>
    <row r="18" spans="1:18" hidden="1" x14ac:dyDescent="0.25">
      <c r="A18" t="s">
        <v>60</v>
      </c>
      <c r="B18" t="s">
        <v>34</v>
      </c>
      <c r="C18" t="s">
        <v>61</v>
      </c>
      <c r="D18" t="s">
        <v>62</v>
      </c>
      <c r="E18" s="2">
        <v>9.5</v>
      </c>
      <c r="F18" s="2">
        <v>4.2</v>
      </c>
      <c r="G18" s="2">
        <v>6.5</v>
      </c>
      <c r="H18" s="2">
        <v>2</v>
      </c>
      <c r="I18" s="2">
        <v>3</v>
      </c>
      <c r="J18" s="1">
        <f t="shared" si="1"/>
        <v>25.2</v>
      </c>
      <c r="K18" s="1">
        <f t="shared" si="2"/>
        <v>10</v>
      </c>
      <c r="L18" s="2">
        <v>8</v>
      </c>
      <c r="M18" s="1">
        <f t="shared" si="3"/>
        <v>9</v>
      </c>
      <c r="N18" s="2">
        <v>10</v>
      </c>
      <c r="O18" s="2">
        <v>10</v>
      </c>
      <c r="P18" s="2">
        <v>9</v>
      </c>
      <c r="Q18" s="1">
        <f t="shared" si="0"/>
        <v>9.6666666666666661</v>
      </c>
      <c r="R18" s="1">
        <f t="shared" si="4"/>
        <v>9.1999999999999993</v>
      </c>
    </row>
    <row r="19" spans="1:18" hidden="1" x14ac:dyDescent="0.25">
      <c r="A19" t="s">
        <v>63</v>
      </c>
      <c r="B19" t="s">
        <v>34</v>
      </c>
      <c r="C19" t="s">
        <v>64</v>
      </c>
      <c r="D19" t="s">
        <v>65</v>
      </c>
      <c r="E19" s="2">
        <v>10</v>
      </c>
      <c r="F19" s="2">
        <v>3.9</v>
      </c>
      <c r="G19" s="2">
        <v>6.5</v>
      </c>
      <c r="H19" s="2">
        <v>2</v>
      </c>
      <c r="I19" s="2">
        <v>3</v>
      </c>
      <c r="J19" s="1">
        <f t="shared" si="1"/>
        <v>25.4</v>
      </c>
      <c r="K19" s="1">
        <f t="shared" si="2"/>
        <v>10</v>
      </c>
      <c r="L19" s="2">
        <v>7</v>
      </c>
      <c r="M19" s="1">
        <f t="shared" si="3"/>
        <v>8.5</v>
      </c>
      <c r="N19" s="2">
        <v>9</v>
      </c>
      <c r="O19" s="2">
        <v>10</v>
      </c>
      <c r="P19" s="2">
        <v>9</v>
      </c>
      <c r="Q19" s="1">
        <f t="shared" si="0"/>
        <v>9.3333333333333339</v>
      </c>
      <c r="R19" s="1">
        <f t="shared" si="4"/>
        <v>8.75</v>
      </c>
    </row>
    <row r="20" spans="1:18" hidden="1" x14ac:dyDescent="0.25">
      <c r="A20" t="s">
        <v>66</v>
      </c>
      <c r="B20" t="s">
        <v>67</v>
      </c>
      <c r="C20" t="s">
        <v>68</v>
      </c>
      <c r="D20" t="s">
        <v>69</v>
      </c>
      <c r="E20" s="2">
        <v>8</v>
      </c>
      <c r="F20" s="2">
        <v>4.4000000000000004</v>
      </c>
      <c r="G20" s="2">
        <v>5</v>
      </c>
      <c r="H20" s="2">
        <v>2</v>
      </c>
      <c r="I20" s="2">
        <v>3</v>
      </c>
      <c r="J20" s="1">
        <f t="shared" si="1"/>
        <v>22.4</v>
      </c>
      <c r="K20" s="1">
        <f t="shared" si="2"/>
        <v>9.3333333333333321</v>
      </c>
      <c r="L20" s="2">
        <v>7</v>
      </c>
      <c r="M20" s="1">
        <f t="shared" si="3"/>
        <v>8.1666666666666661</v>
      </c>
      <c r="N20" s="2">
        <v>9</v>
      </c>
      <c r="O20" s="2">
        <v>10</v>
      </c>
      <c r="P20" s="2">
        <v>9</v>
      </c>
      <c r="Q20" s="1">
        <f t="shared" si="0"/>
        <v>9.3333333333333339</v>
      </c>
      <c r="R20" s="1">
        <f t="shared" si="4"/>
        <v>8.5166666666666657</v>
      </c>
    </row>
    <row r="21" spans="1:18" hidden="1" x14ac:dyDescent="0.25">
      <c r="A21" t="s">
        <v>70</v>
      </c>
      <c r="B21" t="s">
        <v>71</v>
      </c>
      <c r="C21" t="s">
        <v>67</v>
      </c>
      <c r="D21" t="s">
        <v>72</v>
      </c>
      <c r="E21" s="2">
        <v>10</v>
      </c>
      <c r="F21" s="2">
        <v>4</v>
      </c>
      <c r="G21" s="2">
        <v>6.5</v>
      </c>
      <c r="H21" s="2">
        <v>2</v>
      </c>
      <c r="I21" s="2">
        <v>3</v>
      </c>
      <c r="J21" s="1">
        <f t="shared" si="1"/>
        <v>25.5</v>
      </c>
      <c r="K21" s="1">
        <f t="shared" si="2"/>
        <v>10</v>
      </c>
      <c r="L21" s="2">
        <v>10</v>
      </c>
      <c r="M21" s="1">
        <f t="shared" si="3"/>
        <v>10</v>
      </c>
      <c r="N21" s="2">
        <v>9</v>
      </c>
      <c r="O21" s="2">
        <v>10</v>
      </c>
      <c r="P21" s="2">
        <v>9</v>
      </c>
      <c r="Q21" s="1">
        <f t="shared" si="0"/>
        <v>9.3333333333333339</v>
      </c>
      <c r="R21" s="1">
        <f t="shared" si="4"/>
        <v>9.8000000000000007</v>
      </c>
    </row>
    <row r="22" spans="1:18" hidden="1" x14ac:dyDescent="0.25">
      <c r="A22" t="s">
        <v>73</v>
      </c>
      <c r="B22" t="s">
        <v>74</v>
      </c>
      <c r="C22" t="s">
        <v>75</v>
      </c>
      <c r="D22" t="s">
        <v>76</v>
      </c>
      <c r="E22" s="2">
        <v>10</v>
      </c>
      <c r="F22" s="2">
        <v>4.9000000000000004</v>
      </c>
      <c r="G22" s="2">
        <v>6.5</v>
      </c>
      <c r="H22" s="2">
        <v>2</v>
      </c>
      <c r="I22" s="2">
        <v>3</v>
      </c>
      <c r="J22" s="1">
        <f t="shared" si="1"/>
        <v>26.4</v>
      </c>
      <c r="K22" s="1">
        <f t="shared" si="2"/>
        <v>10</v>
      </c>
      <c r="L22" s="2">
        <v>9</v>
      </c>
      <c r="M22" s="1">
        <f t="shared" si="3"/>
        <v>9.5</v>
      </c>
      <c r="N22" s="2">
        <v>9</v>
      </c>
      <c r="O22" s="2">
        <v>10</v>
      </c>
      <c r="P22" s="2">
        <v>9</v>
      </c>
      <c r="Q22" s="1">
        <f t="shared" si="0"/>
        <v>9.3333333333333339</v>
      </c>
      <c r="R22" s="1">
        <f t="shared" si="4"/>
        <v>9.4499999999999993</v>
      </c>
    </row>
    <row r="23" spans="1:18" hidden="1" x14ac:dyDescent="0.25">
      <c r="A23" t="s">
        <v>77</v>
      </c>
      <c r="B23" t="s">
        <v>78</v>
      </c>
      <c r="C23" t="s">
        <v>74</v>
      </c>
      <c r="D23" t="s">
        <v>42</v>
      </c>
      <c r="E23" s="2">
        <v>10</v>
      </c>
      <c r="F23" s="2">
        <v>3.5</v>
      </c>
      <c r="G23" s="2">
        <v>6.5</v>
      </c>
      <c r="H23" s="2">
        <v>2</v>
      </c>
      <c r="I23" s="2">
        <v>3</v>
      </c>
      <c r="J23" s="1">
        <f t="shared" si="1"/>
        <v>25</v>
      </c>
      <c r="K23" s="1">
        <f t="shared" si="2"/>
        <v>10</v>
      </c>
      <c r="L23" s="2">
        <v>6</v>
      </c>
      <c r="M23" s="1">
        <f t="shared" si="3"/>
        <v>8</v>
      </c>
      <c r="N23" s="2">
        <v>9</v>
      </c>
      <c r="O23" s="2">
        <v>10</v>
      </c>
      <c r="P23" s="2">
        <v>9</v>
      </c>
      <c r="Q23" s="1">
        <f>SUM(N23:P23)/3</f>
        <v>9.3333333333333339</v>
      </c>
      <c r="R23" s="1">
        <f t="shared" si="4"/>
        <v>8.4</v>
      </c>
    </row>
    <row r="24" spans="1:18" hidden="1" x14ac:dyDescent="0.25">
      <c r="A24" t="s">
        <v>79</v>
      </c>
      <c r="B24" t="s">
        <v>80</v>
      </c>
      <c r="C24" t="s">
        <v>81</v>
      </c>
      <c r="D24" t="s">
        <v>82</v>
      </c>
      <c r="E24" s="2">
        <v>10</v>
      </c>
      <c r="F24" s="2">
        <v>4.8</v>
      </c>
      <c r="G24" s="2">
        <v>6.5</v>
      </c>
      <c r="H24" s="2">
        <v>1</v>
      </c>
      <c r="J24" s="1">
        <f t="shared" si="1"/>
        <v>22.3</v>
      </c>
      <c r="K24" s="1">
        <f t="shared" si="2"/>
        <v>9.2916666666666679</v>
      </c>
      <c r="L24" s="2">
        <v>6</v>
      </c>
      <c r="M24" s="1">
        <f t="shared" si="3"/>
        <v>7.6458333333333339</v>
      </c>
      <c r="N24" s="2">
        <v>9</v>
      </c>
      <c r="O24" s="2">
        <v>9</v>
      </c>
      <c r="P24" s="2">
        <v>9</v>
      </c>
      <c r="Q24" s="1">
        <f t="shared" ref="Q24:Q46" si="5">SUM(N24:P24)/3</f>
        <v>9</v>
      </c>
      <c r="R24" s="1">
        <f t="shared" si="4"/>
        <v>8.0520833333333339</v>
      </c>
    </row>
    <row r="25" spans="1:18" hidden="1" x14ac:dyDescent="0.25">
      <c r="A25" t="s">
        <v>83</v>
      </c>
      <c r="B25" t="s">
        <v>84</v>
      </c>
      <c r="C25" t="s">
        <v>85</v>
      </c>
      <c r="D25" t="s">
        <v>86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1">
        <f t="shared" si="1"/>
        <v>0</v>
      </c>
      <c r="K25" s="1">
        <f t="shared" si="2"/>
        <v>0</v>
      </c>
      <c r="L25" s="2">
        <v>0</v>
      </c>
      <c r="M25" s="1">
        <f t="shared" si="3"/>
        <v>0</v>
      </c>
      <c r="N25" s="2">
        <v>10</v>
      </c>
      <c r="O25" s="2">
        <v>0</v>
      </c>
      <c r="P25" s="2">
        <v>0</v>
      </c>
      <c r="Q25" s="1">
        <f t="shared" si="5"/>
        <v>3.3333333333333335</v>
      </c>
      <c r="R25" s="1">
        <f t="shared" si="4"/>
        <v>1</v>
      </c>
    </row>
    <row r="26" spans="1:18" hidden="1" x14ac:dyDescent="0.25">
      <c r="A26" t="s">
        <v>87</v>
      </c>
      <c r="B26" t="s">
        <v>88</v>
      </c>
      <c r="C26" t="s">
        <v>37</v>
      </c>
      <c r="D26" t="s">
        <v>89</v>
      </c>
      <c r="E26" s="2">
        <v>10</v>
      </c>
      <c r="F26" s="2">
        <v>4.8</v>
      </c>
      <c r="G26" s="2">
        <v>6.75</v>
      </c>
      <c r="H26" s="2">
        <v>1</v>
      </c>
      <c r="J26" s="1">
        <f t="shared" si="1"/>
        <v>22.55</v>
      </c>
      <c r="K26" s="1">
        <f t="shared" si="2"/>
        <v>9.3958333333333339</v>
      </c>
      <c r="L26" s="2">
        <v>8</v>
      </c>
      <c r="M26" s="1">
        <f t="shared" si="3"/>
        <v>8.6979166666666679</v>
      </c>
      <c r="N26" s="2">
        <v>10</v>
      </c>
      <c r="O26" s="2">
        <v>9</v>
      </c>
      <c r="P26" s="2">
        <v>8</v>
      </c>
      <c r="Q26" s="1">
        <f t="shared" si="5"/>
        <v>9</v>
      </c>
      <c r="R26" s="1">
        <f t="shared" si="4"/>
        <v>8.7885416666666671</v>
      </c>
    </row>
    <row r="27" spans="1:18" hidden="1" x14ac:dyDescent="0.25">
      <c r="A27" t="s">
        <v>90</v>
      </c>
      <c r="B27" t="s">
        <v>91</v>
      </c>
      <c r="C27" t="s">
        <v>92</v>
      </c>
      <c r="D27" t="s">
        <v>93</v>
      </c>
      <c r="E27" s="2">
        <v>8</v>
      </c>
      <c r="F27" s="2">
        <v>3.9</v>
      </c>
      <c r="G27" s="2">
        <v>6.5</v>
      </c>
      <c r="H27" s="2">
        <v>2</v>
      </c>
      <c r="I27" s="2">
        <v>2</v>
      </c>
      <c r="J27" s="1">
        <f t="shared" si="1"/>
        <v>22.4</v>
      </c>
      <c r="K27" s="1">
        <f t="shared" si="2"/>
        <v>9.3333333333333321</v>
      </c>
      <c r="L27" s="2">
        <v>10</v>
      </c>
      <c r="M27" s="1">
        <f t="shared" si="3"/>
        <v>9.6666666666666661</v>
      </c>
      <c r="N27" s="2">
        <v>10</v>
      </c>
      <c r="O27" s="2">
        <v>7</v>
      </c>
      <c r="P27" s="2">
        <v>9</v>
      </c>
      <c r="Q27" s="1">
        <f t="shared" si="5"/>
        <v>8.6666666666666661</v>
      </c>
      <c r="R27" s="1">
        <f t="shared" si="4"/>
        <v>9.3666666666666654</v>
      </c>
    </row>
    <row r="28" spans="1:18" hidden="1" x14ac:dyDescent="0.25">
      <c r="A28" t="s">
        <v>94</v>
      </c>
      <c r="B28" t="s">
        <v>95</v>
      </c>
      <c r="C28" t="s">
        <v>96</v>
      </c>
      <c r="D28" t="s">
        <v>97</v>
      </c>
      <c r="E28" s="2">
        <v>8</v>
      </c>
      <c r="F28" s="2">
        <v>4.2</v>
      </c>
      <c r="H28" s="2">
        <v>2</v>
      </c>
      <c r="I28" s="2">
        <v>3</v>
      </c>
      <c r="J28" s="1">
        <f t="shared" si="1"/>
        <v>17.2</v>
      </c>
      <c r="K28" s="1">
        <f t="shared" si="2"/>
        <v>7.166666666666667</v>
      </c>
      <c r="L28" s="2">
        <v>8</v>
      </c>
      <c r="M28" s="1">
        <f t="shared" si="3"/>
        <v>7.5833333333333339</v>
      </c>
      <c r="N28" s="2">
        <v>10</v>
      </c>
      <c r="O28" s="2">
        <v>10</v>
      </c>
      <c r="P28" s="2">
        <v>9</v>
      </c>
      <c r="Q28" s="1">
        <f t="shared" si="5"/>
        <v>9.6666666666666661</v>
      </c>
      <c r="R28" s="1">
        <f t="shared" si="4"/>
        <v>8.2083333333333339</v>
      </c>
    </row>
    <row r="29" spans="1:18" hidden="1" x14ac:dyDescent="0.25">
      <c r="A29" t="s">
        <v>98</v>
      </c>
      <c r="B29" t="s">
        <v>99</v>
      </c>
      <c r="C29" t="s">
        <v>100</v>
      </c>
      <c r="D29" t="s">
        <v>101</v>
      </c>
      <c r="E29" s="2">
        <v>10</v>
      </c>
      <c r="F29" s="2">
        <v>4.9000000000000004</v>
      </c>
      <c r="G29" s="2">
        <v>6.55</v>
      </c>
      <c r="H29" s="2">
        <v>2</v>
      </c>
      <c r="I29" s="2">
        <v>3</v>
      </c>
      <c r="J29" s="1">
        <f t="shared" si="1"/>
        <v>26.45</v>
      </c>
      <c r="K29" s="1">
        <f t="shared" si="2"/>
        <v>10</v>
      </c>
      <c r="L29" s="2">
        <v>8</v>
      </c>
      <c r="M29" s="1">
        <f t="shared" si="3"/>
        <v>9</v>
      </c>
      <c r="N29" s="2">
        <v>10</v>
      </c>
      <c r="O29" s="2">
        <v>10</v>
      </c>
      <c r="P29" s="2">
        <v>9</v>
      </c>
      <c r="Q29" s="1">
        <f t="shared" si="5"/>
        <v>9.6666666666666661</v>
      </c>
      <c r="R29" s="1">
        <f t="shared" si="4"/>
        <v>9.1999999999999993</v>
      </c>
    </row>
    <row r="30" spans="1:18" hidden="1" x14ac:dyDescent="0.25">
      <c r="A30" t="s">
        <v>102</v>
      </c>
      <c r="B30" t="s">
        <v>103</v>
      </c>
      <c r="C30" t="s">
        <v>104</v>
      </c>
      <c r="D30" t="s">
        <v>105</v>
      </c>
      <c r="E30" s="2">
        <v>8</v>
      </c>
      <c r="F30" s="2">
        <v>4</v>
      </c>
      <c r="G30" s="2">
        <v>6</v>
      </c>
      <c r="H30" s="2">
        <v>2</v>
      </c>
      <c r="I30" s="2">
        <v>2</v>
      </c>
      <c r="J30" s="1">
        <f t="shared" si="1"/>
        <v>22</v>
      </c>
      <c r="K30" s="1">
        <f t="shared" si="2"/>
        <v>9.1666666666666661</v>
      </c>
      <c r="L30" s="2">
        <v>3</v>
      </c>
      <c r="M30" s="1">
        <f t="shared" si="3"/>
        <v>6.083333333333333</v>
      </c>
      <c r="N30" s="2">
        <v>9</v>
      </c>
      <c r="O30" s="2">
        <v>10</v>
      </c>
      <c r="P30" s="2">
        <v>9</v>
      </c>
      <c r="Q30" s="1">
        <f t="shared" si="5"/>
        <v>9.3333333333333339</v>
      </c>
      <c r="R30" s="1">
        <f t="shared" si="4"/>
        <v>7.0583333333333336</v>
      </c>
    </row>
    <row r="31" spans="1:18" hidden="1" x14ac:dyDescent="0.25">
      <c r="A31" t="s">
        <v>106</v>
      </c>
      <c r="B31" t="s">
        <v>107</v>
      </c>
      <c r="C31" t="s">
        <v>108</v>
      </c>
      <c r="D31" t="s">
        <v>109</v>
      </c>
      <c r="E31" s="2">
        <v>0</v>
      </c>
      <c r="F31" s="2">
        <v>4.3</v>
      </c>
      <c r="G31" s="2">
        <v>0</v>
      </c>
      <c r="H31" s="2">
        <v>0</v>
      </c>
      <c r="I31" s="2">
        <v>0</v>
      </c>
      <c r="J31" s="1">
        <f t="shared" si="1"/>
        <v>4.3</v>
      </c>
      <c r="K31" s="1">
        <f t="shared" si="2"/>
        <v>1.7916666666666667</v>
      </c>
      <c r="L31" s="2">
        <v>0</v>
      </c>
      <c r="M31" s="1">
        <f t="shared" si="3"/>
        <v>0.89583333333333337</v>
      </c>
      <c r="N31" s="2">
        <v>9</v>
      </c>
      <c r="O31" s="2">
        <v>0</v>
      </c>
      <c r="P31" s="2">
        <v>0</v>
      </c>
      <c r="Q31" s="1">
        <f t="shared" si="5"/>
        <v>3</v>
      </c>
      <c r="R31" s="1">
        <f t="shared" si="4"/>
        <v>1.5270833333333331</v>
      </c>
    </row>
    <row r="32" spans="1:18" hidden="1" x14ac:dyDescent="0.25">
      <c r="A32" t="s">
        <v>110</v>
      </c>
      <c r="B32" t="s">
        <v>53</v>
      </c>
      <c r="C32" t="s">
        <v>67</v>
      </c>
      <c r="D32" t="s">
        <v>27</v>
      </c>
      <c r="E32" s="2">
        <v>10</v>
      </c>
      <c r="G32" s="2">
        <v>6.75</v>
      </c>
      <c r="H32" s="2">
        <v>2</v>
      </c>
      <c r="J32" s="1">
        <f t="shared" si="1"/>
        <v>18.75</v>
      </c>
      <c r="K32" s="1">
        <f t="shared" si="2"/>
        <v>7.8125</v>
      </c>
      <c r="L32" s="2">
        <v>10</v>
      </c>
      <c r="M32" s="1">
        <f t="shared" si="3"/>
        <v>8.90625</v>
      </c>
      <c r="N32" s="2">
        <v>10</v>
      </c>
      <c r="O32" s="2">
        <v>7</v>
      </c>
      <c r="P32" s="2">
        <v>7</v>
      </c>
      <c r="Q32" s="1">
        <f t="shared" si="5"/>
        <v>8</v>
      </c>
      <c r="R32" s="1">
        <f t="shared" si="4"/>
        <v>8.6343750000000004</v>
      </c>
    </row>
    <row r="33" spans="1:18" hidden="1" x14ac:dyDescent="0.25">
      <c r="A33" t="s">
        <v>111</v>
      </c>
      <c r="B33" t="s">
        <v>112</v>
      </c>
      <c r="C33" t="s">
        <v>113</v>
      </c>
      <c r="D33" t="s">
        <v>114</v>
      </c>
      <c r="E33" s="2">
        <v>8</v>
      </c>
      <c r="F33" s="2">
        <v>4.4000000000000004</v>
      </c>
      <c r="G33" s="2">
        <v>6.5</v>
      </c>
      <c r="H33" s="2">
        <v>1</v>
      </c>
      <c r="J33" s="1">
        <f t="shared" si="1"/>
        <v>19.899999999999999</v>
      </c>
      <c r="K33" s="1">
        <f t="shared" si="2"/>
        <v>8.2916666666666661</v>
      </c>
      <c r="L33" s="2">
        <v>6</v>
      </c>
      <c r="M33" s="1">
        <f t="shared" si="3"/>
        <v>7.145833333333333</v>
      </c>
      <c r="N33" s="2">
        <v>9</v>
      </c>
      <c r="O33" s="2">
        <v>10</v>
      </c>
      <c r="P33" s="2">
        <v>8</v>
      </c>
      <c r="Q33" s="1">
        <f t="shared" si="5"/>
        <v>9</v>
      </c>
      <c r="R33" s="1">
        <f t="shared" si="4"/>
        <v>7.7020833333333325</v>
      </c>
    </row>
    <row r="34" spans="1:18" hidden="1" x14ac:dyDescent="0.25">
      <c r="A34" t="s">
        <v>115</v>
      </c>
      <c r="B34" t="s">
        <v>64</v>
      </c>
      <c r="C34" t="s">
        <v>116</v>
      </c>
      <c r="D34" t="s">
        <v>117</v>
      </c>
      <c r="E34" s="2">
        <v>10</v>
      </c>
      <c r="G34" s="2">
        <v>6.5</v>
      </c>
      <c r="H34" s="2">
        <v>2</v>
      </c>
      <c r="J34" s="1">
        <f t="shared" si="1"/>
        <v>18.5</v>
      </c>
      <c r="K34" s="1">
        <f t="shared" si="2"/>
        <v>7.7083333333333339</v>
      </c>
      <c r="L34" s="2">
        <v>10</v>
      </c>
      <c r="M34" s="1">
        <f t="shared" si="3"/>
        <v>8.8541666666666679</v>
      </c>
      <c r="N34" s="2">
        <v>9</v>
      </c>
      <c r="O34" s="2">
        <v>10</v>
      </c>
      <c r="P34" s="2">
        <v>9</v>
      </c>
      <c r="Q34" s="1">
        <f t="shared" si="5"/>
        <v>9.3333333333333339</v>
      </c>
      <c r="R34" s="1">
        <f t="shared" si="4"/>
        <v>8.9979166666666668</v>
      </c>
    </row>
    <row r="35" spans="1:18" hidden="1" x14ac:dyDescent="0.25">
      <c r="A35" t="s">
        <v>118</v>
      </c>
      <c r="B35" t="s">
        <v>119</v>
      </c>
      <c r="C35" t="s">
        <v>37</v>
      </c>
      <c r="D35" t="s">
        <v>120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1">
        <f t="shared" si="1"/>
        <v>0</v>
      </c>
      <c r="K35" s="1">
        <f t="shared" si="2"/>
        <v>0</v>
      </c>
      <c r="L35" s="2">
        <v>0</v>
      </c>
      <c r="M35" s="1">
        <f t="shared" si="3"/>
        <v>0</v>
      </c>
      <c r="N35" s="2">
        <v>9</v>
      </c>
      <c r="O35" s="2">
        <v>0</v>
      </c>
      <c r="P35" s="2">
        <v>0</v>
      </c>
      <c r="Q35" s="1">
        <f t="shared" si="5"/>
        <v>3</v>
      </c>
      <c r="R35" s="1">
        <f t="shared" si="4"/>
        <v>0.89999999999999991</v>
      </c>
    </row>
    <row r="36" spans="1:18" hidden="1" x14ac:dyDescent="0.25">
      <c r="A36" t="s">
        <v>121</v>
      </c>
      <c r="B36" t="s">
        <v>122</v>
      </c>
      <c r="C36" t="s">
        <v>123</v>
      </c>
      <c r="D36" t="s">
        <v>124</v>
      </c>
      <c r="E36" s="2">
        <v>10</v>
      </c>
      <c r="F36" s="2">
        <v>4.5</v>
      </c>
      <c r="G36" s="2">
        <v>6.5</v>
      </c>
      <c r="H36" s="2">
        <v>2</v>
      </c>
      <c r="I36" s="2">
        <v>3</v>
      </c>
      <c r="J36" s="1">
        <f t="shared" si="1"/>
        <v>26</v>
      </c>
      <c r="K36" s="1">
        <f t="shared" si="2"/>
        <v>10</v>
      </c>
      <c r="L36" s="2">
        <v>8</v>
      </c>
      <c r="M36" s="1">
        <f t="shared" si="3"/>
        <v>9</v>
      </c>
      <c r="N36" s="2">
        <v>9</v>
      </c>
      <c r="O36" s="2">
        <v>10</v>
      </c>
      <c r="P36" s="2">
        <v>9</v>
      </c>
      <c r="Q36" s="1">
        <f t="shared" si="5"/>
        <v>9.3333333333333339</v>
      </c>
      <c r="R36" s="1">
        <f t="shared" si="4"/>
        <v>9.1</v>
      </c>
    </row>
    <row r="37" spans="1:18" hidden="1" x14ac:dyDescent="0.25">
      <c r="A37" t="s">
        <v>125</v>
      </c>
      <c r="B37" t="s">
        <v>126</v>
      </c>
      <c r="C37" t="s">
        <v>127</v>
      </c>
      <c r="D37" t="s">
        <v>128</v>
      </c>
      <c r="E37" s="2">
        <v>10</v>
      </c>
      <c r="F37" s="2">
        <v>5</v>
      </c>
      <c r="G37" s="2">
        <v>5.5</v>
      </c>
      <c r="H37" s="2">
        <v>2</v>
      </c>
      <c r="I37" s="2">
        <v>3</v>
      </c>
      <c r="J37" s="1">
        <f t="shared" si="1"/>
        <v>25.5</v>
      </c>
      <c r="K37" s="1">
        <f t="shared" si="2"/>
        <v>10</v>
      </c>
      <c r="L37" s="2">
        <v>5</v>
      </c>
      <c r="M37" s="1">
        <f t="shared" si="3"/>
        <v>7.5</v>
      </c>
      <c r="N37" s="2">
        <v>10</v>
      </c>
      <c r="O37" s="2">
        <v>9</v>
      </c>
      <c r="P37" s="2">
        <v>9</v>
      </c>
      <c r="Q37" s="1">
        <f t="shared" si="5"/>
        <v>9.3333333333333339</v>
      </c>
      <c r="R37" s="1">
        <f t="shared" si="4"/>
        <v>8.0500000000000007</v>
      </c>
    </row>
    <row r="38" spans="1:18" x14ac:dyDescent="0.25">
      <c r="A38" t="s">
        <v>129</v>
      </c>
      <c r="B38" t="s">
        <v>130</v>
      </c>
      <c r="C38" t="s">
        <v>131</v>
      </c>
      <c r="D38" t="s">
        <v>132</v>
      </c>
      <c r="E38" s="2">
        <v>10</v>
      </c>
      <c r="F38" s="2">
        <v>5</v>
      </c>
      <c r="G38" s="2">
        <v>5</v>
      </c>
      <c r="H38" s="2">
        <v>2</v>
      </c>
      <c r="J38" s="1">
        <f t="shared" si="1"/>
        <v>22</v>
      </c>
      <c r="K38" s="1">
        <f t="shared" si="2"/>
        <v>9.1666666666666661</v>
      </c>
      <c r="L38" s="2">
        <v>7</v>
      </c>
      <c r="M38" s="1">
        <f t="shared" si="3"/>
        <v>8.0833333333333321</v>
      </c>
      <c r="N38" s="2">
        <v>9</v>
      </c>
      <c r="O38" s="2">
        <v>10</v>
      </c>
      <c r="P38" s="2">
        <v>9</v>
      </c>
      <c r="Q38" s="1">
        <f t="shared" si="5"/>
        <v>9.3333333333333339</v>
      </c>
      <c r="R38" s="1">
        <f t="shared" si="4"/>
        <v>8.4583333333333321</v>
      </c>
    </row>
    <row r="39" spans="1:18" hidden="1" x14ac:dyDescent="0.25">
      <c r="A39" t="s">
        <v>133</v>
      </c>
      <c r="B39" t="s">
        <v>134</v>
      </c>
      <c r="C39" t="s">
        <v>52</v>
      </c>
      <c r="D39" t="s">
        <v>135</v>
      </c>
      <c r="E39" s="2">
        <v>9</v>
      </c>
      <c r="F39" s="2">
        <v>4.2</v>
      </c>
      <c r="G39" s="2">
        <v>5.9</v>
      </c>
      <c r="I39" s="2">
        <v>3</v>
      </c>
      <c r="J39" s="1">
        <f t="shared" si="1"/>
        <v>22.1</v>
      </c>
      <c r="K39" s="1">
        <f t="shared" si="2"/>
        <v>9.2083333333333339</v>
      </c>
      <c r="L39" s="2">
        <v>8</v>
      </c>
      <c r="M39" s="1">
        <f t="shared" si="3"/>
        <v>8.6041666666666679</v>
      </c>
      <c r="N39" s="2">
        <v>9</v>
      </c>
      <c r="O39" s="2">
        <v>10</v>
      </c>
      <c r="P39" s="2">
        <v>9</v>
      </c>
      <c r="Q39" s="1">
        <f t="shared" si="5"/>
        <v>9.3333333333333339</v>
      </c>
      <c r="R39" s="1">
        <f t="shared" si="4"/>
        <v>8.8229166666666679</v>
      </c>
    </row>
    <row r="40" spans="1:18" hidden="1" x14ac:dyDescent="0.25">
      <c r="A40" t="s">
        <v>136</v>
      </c>
      <c r="B40" t="s">
        <v>6</v>
      </c>
      <c r="C40" t="s">
        <v>137</v>
      </c>
      <c r="D40" t="s">
        <v>138</v>
      </c>
      <c r="E40" s="2">
        <v>9.5</v>
      </c>
      <c r="F40" s="2">
        <v>4.8</v>
      </c>
      <c r="G40" s="2">
        <v>0</v>
      </c>
      <c r="H40" s="2">
        <v>0</v>
      </c>
      <c r="I40" s="2">
        <v>0</v>
      </c>
      <c r="J40" s="1">
        <f t="shared" si="1"/>
        <v>14.3</v>
      </c>
      <c r="K40" s="1">
        <f t="shared" si="2"/>
        <v>5.958333333333333</v>
      </c>
      <c r="L40" s="2">
        <v>10</v>
      </c>
      <c r="M40" s="1">
        <f t="shared" si="3"/>
        <v>7.9791666666666661</v>
      </c>
      <c r="N40" s="2">
        <v>9</v>
      </c>
      <c r="O40" s="2">
        <v>0</v>
      </c>
      <c r="P40" s="2">
        <v>0</v>
      </c>
      <c r="Q40" s="1">
        <f t="shared" si="5"/>
        <v>3</v>
      </c>
      <c r="R40" s="1">
        <f t="shared" si="4"/>
        <v>6.4854166666666657</v>
      </c>
    </row>
    <row r="41" spans="1:18" hidden="1" x14ac:dyDescent="0.25">
      <c r="A41" t="s">
        <v>139</v>
      </c>
      <c r="B41" t="s">
        <v>140</v>
      </c>
      <c r="C41" t="s">
        <v>141</v>
      </c>
      <c r="D41" t="s">
        <v>142</v>
      </c>
      <c r="E41" s="2">
        <v>10</v>
      </c>
      <c r="F41" s="2">
        <v>4.2</v>
      </c>
      <c r="G41" s="2">
        <v>5</v>
      </c>
      <c r="H41" s="2">
        <v>2</v>
      </c>
      <c r="I41" s="2">
        <v>3</v>
      </c>
      <c r="J41" s="1">
        <f t="shared" si="1"/>
        <v>24.2</v>
      </c>
      <c r="K41" s="1">
        <f t="shared" si="2"/>
        <v>10</v>
      </c>
      <c r="L41" s="2">
        <v>10</v>
      </c>
      <c r="M41" s="1">
        <f t="shared" si="3"/>
        <v>10</v>
      </c>
      <c r="N41" s="2">
        <v>10</v>
      </c>
      <c r="O41" s="2">
        <v>10</v>
      </c>
      <c r="P41" s="2">
        <v>8</v>
      </c>
      <c r="Q41" s="1">
        <f t="shared" si="5"/>
        <v>9.3333333333333339</v>
      </c>
      <c r="R41" s="1">
        <f t="shared" si="4"/>
        <v>9.8000000000000007</v>
      </c>
    </row>
    <row r="42" spans="1:18" hidden="1" x14ac:dyDescent="0.25">
      <c r="A42" t="s">
        <v>143</v>
      </c>
      <c r="B42" t="s">
        <v>144</v>
      </c>
      <c r="C42" t="s">
        <v>145</v>
      </c>
      <c r="D42" t="s">
        <v>146</v>
      </c>
      <c r="E42" s="2">
        <v>9</v>
      </c>
      <c r="F42" s="2">
        <v>4.8</v>
      </c>
      <c r="G42" s="2">
        <v>6.5</v>
      </c>
      <c r="H42" s="2">
        <v>2</v>
      </c>
      <c r="I42" s="2">
        <v>2.5</v>
      </c>
      <c r="J42" s="1">
        <f t="shared" si="1"/>
        <v>24.8</v>
      </c>
      <c r="K42" s="1">
        <f t="shared" si="2"/>
        <v>10</v>
      </c>
      <c r="L42" s="2">
        <v>5</v>
      </c>
      <c r="M42" s="1">
        <f t="shared" si="3"/>
        <v>7.5</v>
      </c>
      <c r="N42" s="2">
        <v>9</v>
      </c>
      <c r="O42" s="2">
        <v>10</v>
      </c>
      <c r="P42" s="2">
        <v>9</v>
      </c>
      <c r="Q42" s="1">
        <f t="shared" si="5"/>
        <v>9.3333333333333339</v>
      </c>
      <c r="R42" s="1">
        <f t="shared" si="4"/>
        <v>8.0500000000000007</v>
      </c>
    </row>
    <row r="43" spans="1:18" hidden="1" x14ac:dyDescent="0.25">
      <c r="A43" t="s">
        <v>147</v>
      </c>
      <c r="B43" t="s">
        <v>148</v>
      </c>
      <c r="C43" t="s">
        <v>149</v>
      </c>
      <c r="D43" t="s">
        <v>150</v>
      </c>
      <c r="E43" s="2">
        <v>9.5</v>
      </c>
      <c r="F43" s="2">
        <v>4</v>
      </c>
      <c r="G43" s="2">
        <v>6.5</v>
      </c>
      <c r="H43" s="2">
        <v>2</v>
      </c>
      <c r="J43" s="1">
        <f t="shared" si="1"/>
        <v>22</v>
      </c>
      <c r="K43" s="1">
        <f t="shared" si="2"/>
        <v>9.1666666666666661</v>
      </c>
      <c r="L43" s="2">
        <v>9</v>
      </c>
      <c r="M43" s="1">
        <f t="shared" si="3"/>
        <v>9.0833333333333321</v>
      </c>
      <c r="N43" s="2">
        <v>9</v>
      </c>
      <c r="O43" s="2">
        <v>10</v>
      </c>
      <c r="P43" s="2">
        <v>9</v>
      </c>
      <c r="Q43" s="1">
        <f t="shared" si="5"/>
        <v>9.3333333333333339</v>
      </c>
      <c r="R43" s="1">
        <f t="shared" si="4"/>
        <v>9.1583333333333332</v>
      </c>
    </row>
    <row r="44" spans="1:18" hidden="1" x14ac:dyDescent="0.25">
      <c r="A44" t="s">
        <v>151</v>
      </c>
      <c r="B44" t="s">
        <v>152</v>
      </c>
      <c r="C44" t="s">
        <v>153</v>
      </c>
      <c r="D44" t="s">
        <v>154</v>
      </c>
      <c r="E44" s="2">
        <v>9</v>
      </c>
      <c r="F44" s="2">
        <v>4.2</v>
      </c>
      <c r="G44" s="2">
        <v>7</v>
      </c>
      <c r="H44" s="2">
        <v>2</v>
      </c>
      <c r="I44" s="2">
        <v>3</v>
      </c>
      <c r="J44" s="1">
        <f t="shared" si="1"/>
        <v>25.2</v>
      </c>
      <c r="K44" s="1">
        <f t="shared" si="2"/>
        <v>10</v>
      </c>
      <c r="L44" s="2">
        <v>9</v>
      </c>
      <c r="M44" s="1">
        <f t="shared" si="3"/>
        <v>9.5</v>
      </c>
      <c r="N44" s="2">
        <v>10</v>
      </c>
      <c r="O44" s="2">
        <v>10</v>
      </c>
      <c r="P44" s="2">
        <v>9</v>
      </c>
      <c r="Q44" s="1">
        <f t="shared" si="5"/>
        <v>9.6666666666666661</v>
      </c>
      <c r="R44" s="1">
        <f t="shared" si="4"/>
        <v>9.5499999999999989</v>
      </c>
    </row>
    <row r="45" spans="1:18" hidden="1" x14ac:dyDescent="0.25">
      <c r="A45" t="s">
        <v>155</v>
      </c>
      <c r="B45" t="s">
        <v>156</v>
      </c>
      <c r="C45" t="s">
        <v>26</v>
      </c>
      <c r="D45" t="s">
        <v>157</v>
      </c>
      <c r="E45" s="2">
        <v>10</v>
      </c>
      <c r="F45" s="2">
        <v>4.9000000000000004</v>
      </c>
      <c r="G45" s="2">
        <v>6.5</v>
      </c>
      <c r="H45" s="2">
        <v>2</v>
      </c>
      <c r="J45" s="1">
        <f t="shared" si="1"/>
        <v>23.4</v>
      </c>
      <c r="K45" s="1">
        <f t="shared" si="2"/>
        <v>9.75</v>
      </c>
      <c r="L45" s="2">
        <v>6</v>
      </c>
      <c r="M45" s="1">
        <f t="shared" si="3"/>
        <v>7.875</v>
      </c>
      <c r="N45" s="2">
        <v>9</v>
      </c>
      <c r="O45" s="2">
        <v>10</v>
      </c>
      <c r="P45" s="2">
        <v>9</v>
      </c>
      <c r="Q45" s="1">
        <f t="shared" si="5"/>
        <v>9.3333333333333339</v>
      </c>
      <c r="R45" s="1">
        <f t="shared" si="4"/>
        <v>8.3125</v>
      </c>
    </row>
    <row r="46" spans="1:18" hidden="1" x14ac:dyDescent="0.25">
      <c r="A46" t="s">
        <v>158</v>
      </c>
      <c r="B46" t="s">
        <v>159</v>
      </c>
      <c r="C46" t="s">
        <v>160</v>
      </c>
      <c r="D46" t="s">
        <v>23</v>
      </c>
      <c r="E46" s="2">
        <v>9</v>
      </c>
      <c r="F46" s="2">
        <v>4.5999999999999996</v>
      </c>
      <c r="G46" s="2">
        <v>7</v>
      </c>
      <c r="I46" s="2">
        <v>3</v>
      </c>
      <c r="J46" s="1">
        <f t="shared" si="1"/>
        <v>23.6</v>
      </c>
      <c r="K46" s="1">
        <f t="shared" si="2"/>
        <v>9.8333333333333339</v>
      </c>
      <c r="L46" s="2">
        <v>9</v>
      </c>
      <c r="M46" s="1">
        <f t="shared" si="3"/>
        <v>9.4166666666666679</v>
      </c>
      <c r="N46" s="2">
        <v>10</v>
      </c>
      <c r="O46" s="2">
        <v>9</v>
      </c>
      <c r="P46" s="2">
        <v>9</v>
      </c>
      <c r="Q46" s="1">
        <f t="shared" si="5"/>
        <v>9.3333333333333339</v>
      </c>
      <c r="R46" s="1">
        <f t="shared" si="4"/>
        <v>9.3916666666666675</v>
      </c>
    </row>
  </sheetData>
  <autoFilter ref="A2:R46" xr:uid="{4DFFA58B-93C1-4662-BBA8-42175E702A25}">
    <filterColumn colId="0">
      <filters>
        <filter val="RIOS ESQUIVEL ENYA SOFIA"/>
      </filters>
    </filterColumn>
  </autoFilter>
  <conditionalFormatting sqref="K3:M46">
    <cfRule type="cellIs" dxfId="2" priority="2" operator="lessThan">
      <formula>6</formula>
    </cfRule>
  </conditionalFormatting>
  <conditionalFormatting sqref="Q3:R46">
    <cfRule type="cellIs" dxfId="1" priority="1" operator="lessThan">
      <formula>6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E22D-7820-41BD-A77E-8F1EF985561F}">
  <dimension ref="A1:U45"/>
  <sheetViews>
    <sheetView topLeftCell="B10" workbookViewId="0">
      <selection activeCell="Q31" sqref="Q31"/>
    </sheetView>
  </sheetViews>
  <sheetFormatPr baseColWidth="10" defaultRowHeight="15" x14ac:dyDescent="0.25"/>
  <cols>
    <col min="4" max="4" width="21" bestFit="1" customWidth="1"/>
    <col min="5" max="5" width="8" style="6" bestFit="1" customWidth="1"/>
    <col min="6" max="14" width="3.140625" style="6" bestFit="1" customWidth="1"/>
    <col min="15" max="15" width="4.140625" style="6" bestFit="1" customWidth="1"/>
    <col min="16" max="16" width="11.140625" style="6" bestFit="1" customWidth="1"/>
    <col min="17" max="18" width="11.42578125" style="2"/>
    <col min="19" max="19" width="13.28515625" bestFit="1" customWidth="1"/>
    <col min="21" max="21" width="16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s="6" t="s">
        <v>176</v>
      </c>
      <c r="F1" s="6" t="s">
        <v>178</v>
      </c>
      <c r="G1" s="6" t="s">
        <v>179</v>
      </c>
      <c r="H1" s="6" t="s">
        <v>180</v>
      </c>
      <c r="I1" s="6" t="s">
        <v>181</v>
      </c>
      <c r="J1" s="6" t="s">
        <v>182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  <c r="P1" s="6" t="s">
        <v>172</v>
      </c>
      <c r="Q1" s="6" t="s">
        <v>191</v>
      </c>
      <c r="R1" s="6"/>
      <c r="S1" s="6" t="s">
        <v>189</v>
      </c>
      <c r="T1" s="6" t="s">
        <v>190</v>
      </c>
      <c r="U1" s="6" t="s">
        <v>192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s="6" t="s">
        <v>177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6">
        <v>1</v>
      </c>
      <c r="N2" s="6">
        <v>1</v>
      </c>
      <c r="O2" s="6">
        <v>1</v>
      </c>
      <c r="P2" s="6">
        <f>SUM(F2:O2)</f>
        <v>4</v>
      </c>
      <c r="Q2" s="2">
        <f>IF(P2+1&gt;10, 10, P2+1)</f>
        <v>5</v>
      </c>
      <c r="S2" s="1">
        <f>SUM(P2:P45)/42</f>
        <v>6.7619047619047619</v>
      </c>
      <c r="T2" s="2">
        <f>MAX(P2:P45)</f>
        <v>10</v>
      </c>
      <c r="U2" s="1">
        <f>SUM(Q2:Q45)/42</f>
        <v>7.6190476190476186</v>
      </c>
    </row>
    <row r="3" spans="1:21" x14ac:dyDescent="0.25">
      <c r="A3" t="s">
        <v>8</v>
      </c>
      <c r="B3" t="s">
        <v>9</v>
      </c>
      <c r="C3" t="s">
        <v>10</v>
      </c>
      <c r="D3" t="s">
        <v>11</v>
      </c>
      <c r="E3" s="6" t="s">
        <v>188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0</v>
      </c>
      <c r="O3" s="6">
        <v>1</v>
      </c>
      <c r="P3" s="6">
        <f t="shared" ref="P3:P45" si="0">SUM(F3:O3)</f>
        <v>9</v>
      </c>
      <c r="Q3" s="2">
        <f t="shared" ref="Q3:Q45" si="1">IF(P3+1&gt;10, 10, P3+1)</f>
        <v>10</v>
      </c>
    </row>
    <row r="4" spans="1:21" x14ac:dyDescent="0.25">
      <c r="A4" t="s">
        <v>12</v>
      </c>
      <c r="B4" t="s">
        <v>13</v>
      </c>
      <c r="C4" t="s">
        <v>14</v>
      </c>
      <c r="D4" t="s">
        <v>15</v>
      </c>
      <c r="E4" s="6" t="s">
        <v>188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1</v>
      </c>
      <c r="L4" s="6">
        <v>1</v>
      </c>
      <c r="M4" s="6">
        <v>1</v>
      </c>
      <c r="N4" s="6">
        <v>0</v>
      </c>
      <c r="O4" s="6">
        <v>1</v>
      </c>
      <c r="P4" s="6">
        <f t="shared" si="0"/>
        <v>6</v>
      </c>
      <c r="Q4" s="2">
        <f t="shared" si="1"/>
        <v>7</v>
      </c>
      <c r="S4" s="2" t="s">
        <v>193</v>
      </c>
      <c r="U4" s="2" t="s">
        <v>193</v>
      </c>
    </row>
    <row r="5" spans="1:21" x14ac:dyDescent="0.25">
      <c r="A5" t="s">
        <v>16</v>
      </c>
      <c r="B5" t="s">
        <v>17</v>
      </c>
      <c r="C5" t="s">
        <v>18</v>
      </c>
      <c r="D5" t="s">
        <v>19</v>
      </c>
      <c r="E5" s="6" t="s">
        <v>177</v>
      </c>
      <c r="F5" s="6">
        <v>0</v>
      </c>
      <c r="G5" s="6">
        <v>1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6">
        <v>1</v>
      </c>
      <c r="N5" s="6">
        <v>1</v>
      </c>
      <c r="O5" s="6">
        <v>1</v>
      </c>
      <c r="P5" s="6">
        <f t="shared" si="0"/>
        <v>5</v>
      </c>
      <c r="Q5" s="2">
        <f t="shared" si="1"/>
        <v>6</v>
      </c>
      <c r="S5" s="2">
        <f>COUNTIF(P2:P45,"&lt;6.0")</f>
        <v>15</v>
      </c>
      <c r="U5" s="2">
        <f>COUNTIF(Q2:Q45,"&lt;6.0")</f>
        <v>9</v>
      </c>
    </row>
    <row r="6" spans="1:21" x14ac:dyDescent="0.25">
      <c r="A6" t="s">
        <v>20</v>
      </c>
      <c r="B6" t="s">
        <v>21</v>
      </c>
      <c r="C6" t="s">
        <v>22</v>
      </c>
      <c r="D6" t="s">
        <v>23</v>
      </c>
      <c r="E6" s="6" t="s">
        <v>188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f t="shared" si="0"/>
        <v>10</v>
      </c>
      <c r="Q6" s="2">
        <f t="shared" si="1"/>
        <v>10</v>
      </c>
    </row>
    <row r="7" spans="1:21" x14ac:dyDescent="0.25">
      <c r="A7" t="s">
        <v>24</v>
      </c>
      <c r="B7" t="s">
        <v>25</v>
      </c>
      <c r="C7" t="s">
        <v>26</v>
      </c>
      <c r="D7" t="s">
        <v>27</v>
      </c>
      <c r="E7" s="6" t="s">
        <v>188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f t="shared" si="0"/>
        <v>10</v>
      </c>
      <c r="Q7" s="2">
        <f t="shared" si="1"/>
        <v>10</v>
      </c>
    </row>
    <row r="8" spans="1:21" x14ac:dyDescent="0.25">
      <c r="A8" t="s">
        <v>28</v>
      </c>
      <c r="B8" t="s">
        <v>29</v>
      </c>
      <c r="C8" t="s">
        <v>30</v>
      </c>
      <c r="D8" t="s">
        <v>31</v>
      </c>
      <c r="E8" s="6" t="s">
        <v>177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  <c r="M8" s="6">
        <v>1</v>
      </c>
      <c r="N8" s="6">
        <v>1</v>
      </c>
      <c r="O8" s="6">
        <v>1</v>
      </c>
      <c r="P8" s="6">
        <f t="shared" si="0"/>
        <v>4</v>
      </c>
      <c r="Q8" s="2">
        <f t="shared" si="1"/>
        <v>5</v>
      </c>
    </row>
    <row r="9" spans="1:21" x14ac:dyDescent="0.25">
      <c r="A9" t="s">
        <v>32</v>
      </c>
      <c r="B9" t="s">
        <v>33</v>
      </c>
      <c r="C9" t="s">
        <v>34</v>
      </c>
      <c r="D9" t="s">
        <v>35</v>
      </c>
      <c r="E9" s="6" t="s">
        <v>177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  <c r="M9" s="6">
        <v>1</v>
      </c>
      <c r="N9" s="6">
        <v>1</v>
      </c>
      <c r="O9" s="6">
        <v>1</v>
      </c>
      <c r="P9" s="6">
        <f t="shared" si="0"/>
        <v>4</v>
      </c>
      <c r="Q9" s="2">
        <f t="shared" si="1"/>
        <v>5</v>
      </c>
    </row>
    <row r="10" spans="1:21" x14ac:dyDescent="0.25">
      <c r="A10" t="s">
        <v>36</v>
      </c>
      <c r="B10" t="s">
        <v>37</v>
      </c>
      <c r="C10" t="s">
        <v>38</v>
      </c>
      <c r="D10" t="s">
        <v>39</v>
      </c>
      <c r="E10" s="6" t="s">
        <v>177</v>
      </c>
      <c r="F10" s="6">
        <v>1</v>
      </c>
      <c r="G10" s="6">
        <v>1</v>
      </c>
      <c r="H10" s="6">
        <v>0</v>
      </c>
      <c r="I10" s="6">
        <v>1</v>
      </c>
      <c r="J10" s="6">
        <v>0</v>
      </c>
      <c r="K10" s="6">
        <v>0</v>
      </c>
      <c r="L10" s="6">
        <v>1</v>
      </c>
      <c r="M10" s="6">
        <v>1</v>
      </c>
      <c r="N10" s="6">
        <v>1</v>
      </c>
      <c r="O10" s="6">
        <v>0</v>
      </c>
      <c r="P10" s="6">
        <f t="shared" si="0"/>
        <v>6</v>
      </c>
      <c r="Q10" s="2">
        <f t="shared" si="1"/>
        <v>7</v>
      </c>
    </row>
    <row r="11" spans="1:21" x14ac:dyDescent="0.25">
      <c r="A11" t="s">
        <v>40</v>
      </c>
      <c r="B11" t="s">
        <v>37</v>
      </c>
      <c r="C11" t="s">
        <v>41</v>
      </c>
      <c r="D11" t="s">
        <v>42</v>
      </c>
      <c r="E11" s="6" t="s">
        <v>188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f t="shared" si="0"/>
        <v>10</v>
      </c>
      <c r="Q11" s="2">
        <f t="shared" si="1"/>
        <v>10</v>
      </c>
    </row>
    <row r="12" spans="1:21" x14ac:dyDescent="0.25">
      <c r="A12" t="s">
        <v>43</v>
      </c>
      <c r="B12" t="s">
        <v>44</v>
      </c>
      <c r="C12" t="s">
        <v>45</v>
      </c>
      <c r="D12" t="s">
        <v>46</v>
      </c>
      <c r="E12" s="6" t="s">
        <v>188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f t="shared" si="0"/>
        <v>10</v>
      </c>
      <c r="Q12" s="2">
        <f t="shared" si="1"/>
        <v>10</v>
      </c>
    </row>
    <row r="13" spans="1:21" x14ac:dyDescent="0.25">
      <c r="A13" t="s">
        <v>47</v>
      </c>
      <c r="B13" t="s">
        <v>48</v>
      </c>
      <c r="C13" t="s">
        <v>49</v>
      </c>
      <c r="D13" t="s">
        <v>50</v>
      </c>
      <c r="E13" s="6" t="s">
        <v>188</v>
      </c>
      <c r="F13" s="6">
        <v>1</v>
      </c>
      <c r="G13" s="6">
        <v>0</v>
      </c>
      <c r="H13" s="6">
        <v>1</v>
      </c>
      <c r="I13" s="6">
        <v>1</v>
      </c>
      <c r="J13" s="6">
        <v>0</v>
      </c>
      <c r="K13" s="6">
        <v>1</v>
      </c>
      <c r="L13" s="6">
        <v>1</v>
      </c>
      <c r="M13" s="6">
        <v>1</v>
      </c>
      <c r="N13" s="6">
        <v>0</v>
      </c>
      <c r="O13" s="6">
        <v>1</v>
      </c>
      <c r="P13" s="6">
        <f t="shared" si="0"/>
        <v>7</v>
      </c>
      <c r="Q13" s="2">
        <f t="shared" si="1"/>
        <v>8</v>
      </c>
    </row>
    <row r="14" spans="1:21" x14ac:dyDescent="0.25">
      <c r="A14" t="s">
        <v>51</v>
      </c>
      <c r="B14" t="s">
        <v>52</v>
      </c>
      <c r="C14" t="s">
        <v>53</v>
      </c>
      <c r="D14" t="s">
        <v>54</v>
      </c>
      <c r="E14" s="6" t="s">
        <v>177</v>
      </c>
      <c r="F14" s="6">
        <v>0</v>
      </c>
      <c r="G14" s="6">
        <v>1</v>
      </c>
      <c r="H14" s="6">
        <v>0</v>
      </c>
      <c r="I14" s="6">
        <v>1</v>
      </c>
      <c r="J14" s="6">
        <v>0</v>
      </c>
      <c r="K14" s="6">
        <v>0</v>
      </c>
      <c r="L14" s="6">
        <v>0</v>
      </c>
      <c r="M14" s="6">
        <v>1</v>
      </c>
      <c r="N14" s="6">
        <v>1</v>
      </c>
      <c r="O14" s="6">
        <v>1</v>
      </c>
      <c r="P14" s="6">
        <f t="shared" si="0"/>
        <v>5</v>
      </c>
      <c r="Q14" s="2">
        <f t="shared" si="1"/>
        <v>6</v>
      </c>
    </row>
    <row r="15" spans="1:21" x14ac:dyDescent="0.25">
      <c r="A15" t="s">
        <v>55</v>
      </c>
      <c r="B15" t="s">
        <v>52</v>
      </c>
      <c r="C15" t="s">
        <v>26</v>
      </c>
      <c r="D15" t="s">
        <v>56</v>
      </c>
      <c r="E15" s="6" t="s">
        <v>188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0</v>
      </c>
      <c r="O15" s="6">
        <v>1</v>
      </c>
      <c r="P15" s="6">
        <f t="shared" si="0"/>
        <v>9</v>
      </c>
      <c r="Q15" s="2">
        <f t="shared" si="1"/>
        <v>10</v>
      </c>
    </row>
    <row r="16" spans="1:21" x14ac:dyDescent="0.25">
      <c r="A16" t="s">
        <v>57</v>
      </c>
      <c r="B16" t="s">
        <v>58</v>
      </c>
      <c r="C16" t="s">
        <v>6</v>
      </c>
      <c r="D16" t="s">
        <v>59</v>
      </c>
      <c r="E16" s="6" t="s">
        <v>177</v>
      </c>
      <c r="F16" s="6">
        <v>0</v>
      </c>
      <c r="G16" s="6">
        <v>1</v>
      </c>
      <c r="H16" s="6">
        <v>1</v>
      </c>
      <c r="I16" s="6">
        <v>0</v>
      </c>
      <c r="J16" s="6">
        <v>0</v>
      </c>
      <c r="K16" s="6">
        <v>0</v>
      </c>
      <c r="L16" s="6">
        <v>1</v>
      </c>
      <c r="M16" s="6">
        <v>1</v>
      </c>
      <c r="N16" s="6">
        <v>1</v>
      </c>
      <c r="O16" s="6">
        <v>1</v>
      </c>
      <c r="P16" s="6">
        <f t="shared" si="0"/>
        <v>6</v>
      </c>
      <c r="Q16" s="2">
        <f t="shared" si="1"/>
        <v>7</v>
      </c>
    </row>
    <row r="17" spans="1:17" x14ac:dyDescent="0.25">
      <c r="A17" t="s">
        <v>60</v>
      </c>
      <c r="B17" t="s">
        <v>34</v>
      </c>
      <c r="C17" t="s">
        <v>61</v>
      </c>
      <c r="D17" t="s">
        <v>62</v>
      </c>
      <c r="E17" s="6" t="s">
        <v>177</v>
      </c>
      <c r="F17" s="6">
        <v>1</v>
      </c>
      <c r="G17" s="6">
        <v>0</v>
      </c>
      <c r="H17" s="6">
        <v>1</v>
      </c>
      <c r="I17" s="6">
        <v>1</v>
      </c>
      <c r="J17" s="6">
        <v>0</v>
      </c>
      <c r="K17" s="6">
        <v>0</v>
      </c>
      <c r="L17" s="6">
        <v>1</v>
      </c>
      <c r="M17" s="6">
        <v>1</v>
      </c>
      <c r="N17" s="6">
        <v>1</v>
      </c>
      <c r="O17" s="6">
        <v>1</v>
      </c>
      <c r="P17" s="6">
        <f t="shared" si="0"/>
        <v>7</v>
      </c>
      <c r="Q17" s="2">
        <f t="shared" si="1"/>
        <v>8</v>
      </c>
    </row>
    <row r="18" spans="1:17" x14ac:dyDescent="0.25">
      <c r="A18" t="s">
        <v>63</v>
      </c>
      <c r="B18" t="s">
        <v>34</v>
      </c>
      <c r="C18" t="s">
        <v>64</v>
      </c>
      <c r="D18" t="s">
        <v>65</v>
      </c>
      <c r="E18" s="6" t="s">
        <v>177</v>
      </c>
      <c r="F18" s="6">
        <v>0</v>
      </c>
      <c r="G18" s="6">
        <v>1</v>
      </c>
      <c r="H18" s="6">
        <v>0</v>
      </c>
      <c r="I18" s="6">
        <v>1</v>
      </c>
      <c r="J18" s="6">
        <v>0</v>
      </c>
      <c r="K18" s="6">
        <v>0</v>
      </c>
      <c r="L18" s="6">
        <v>1</v>
      </c>
      <c r="M18" s="6">
        <v>1</v>
      </c>
      <c r="N18" s="6">
        <v>1</v>
      </c>
      <c r="O18" s="6">
        <v>1</v>
      </c>
      <c r="P18" s="6">
        <f t="shared" si="0"/>
        <v>6</v>
      </c>
      <c r="Q18" s="2">
        <f t="shared" si="1"/>
        <v>7</v>
      </c>
    </row>
    <row r="19" spans="1:17" x14ac:dyDescent="0.25">
      <c r="A19" t="s">
        <v>66</v>
      </c>
      <c r="B19" t="s">
        <v>67</v>
      </c>
      <c r="C19" t="s">
        <v>68</v>
      </c>
      <c r="D19" t="s">
        <v>69</v>
      </c>
      <c r="E19" s="6" t="s">
        <v>188</v>
      </c>
      <c r="F19" s="6">
        <v>0</v>
      </c>
      <c r="G19" s="6">
        <v>1</v>
      </c>
      <c r="H19" s="6">
        <v>0</v>
      </c>
      <c r="I19" s="6">
        <v>1</v>
      </c>
      <c r="J19" s="6">
        <v>0</v>
      </c>
      <c r="K19" s="6">
        <v>1</v>
      </c>
      <c r="L19" s="6">
        <v>0</v>
      </c>
      <c r="M19" s="6">
        <v>1</v>
      </c>
      <c r="N19" s="6">
        <v>1</v>
      </c>
      <c r="O19" s="6">
        <v>1</v>
      </c>
      <c r="P19" s="6">
        <f t="shared" si="0"/>
        <v>6</v>
      </c>
      <c r="Q19" s="2">
        <f t="shared" si="1"/>
        <v>7</v>
      </c>
    </row>
    <row r="20" spans="1:17" x14ac:dyDescent="0.25">
      <c r="A20" t="s">
        <v>70</v>
      </c>
      <c r="B20" t="s">
        <v>71</v>
      </c>
      <c r="C20" t="s">
        <v>67</v>
      </c>
      <c r="D20" t="s">
        <v>72</v>
      </c>
      <c r="E20" s="6" t="s">
        <v>188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f t="shared" si="0"/>
        <v>10</v>
      </c>
      <c r="Q20" s="2">
        <f t="shared" si="1"/>
        <v>10</v>
      </c>
    </row>
    <row r="21" spans="1:17" x14ac:dyDescent="0.25">
      <c r="A21" t="s">
        <v>73</v>
      </c>
      <c r="B21" t="s">
        <v>74</v>
      </c>
      <c r="C21" t="s">
        <v>75</v>
      </c>
      <c r="D21" t="s">
        <v>76</v>
      </c>
      <c r="E21" s="6" t="s">
        <v>188</v>
      </c>
      <c r="F21" s="6">
        <v>1</v>
      </c>
      <c r="G21" s="6">
        <v>0</v>
      </c>
      <c r="H21" s="6">
        <v>1</v>
      </c>
      <c r="I21" s="6">
        <v>0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f t="shared" si="0"/>
        <v>8</v>
      </c>
      <c r="Q21" s="2">
        <f t="shared" si="1"/>
        <v>9</v>
      </c>
    </row>
    <row r="22" spans="1:17" x14ac:dyDescent="0.25">
      <c r="A22" t="s">
        <v>77</v>
      </c>
      <c r="B22" t="s">
        <v>78</v>
      </c>
      <c r="C22" t="s">
        <v>74</v>
      </c>
      <c r="D22" t="s">
        <v>42</v>
      </c>
      <c r="E22" s="6" t="s">
        <v>177</v>
      </c>
      <c r="F22" s="6">
        <v>1</v>
      </c>
      <c r="G22" s="6">
        <v>1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1</v>
      </c>
      <c r="N22" s="6">
        <v>1</v>
      </c>
      <c r="O22" s="6">
        <v>1</v>
      </c>
      <c r="P22" s="6">
        <f t="shared" si="0"/>
        <v>5</v>
      </c>
      <c r="Q22" s="2">
        <f t="shared" si="1"/>
        <v>6</v>
      </c>
    </row>
    <row r="23" spans="1:17" x14ac:dyDescent="0.25">
      <c r="A23" t="s">
        <v>79</v>
      </c>
      <c r="B23" t="s">
        <v>80</v>
      </c>
      <c r="C23" t="s">
        <v>81</v>
      </c>
      <c r="D23" t="s">
        <v>82</v>
      </c>
      <c r="E23" s="6" t="s">
        <v>177</v>
      </c>
      <c r="F23" s="6">
        <v>1</v>
      </c>
      <c r="G23" s="6">
        <v>0</v>
      </c>
      <c r="H23" s="6">
        <v>1</v>
      </c>
      <c r="I23" s="6">
        <v>0</v>
      </c>
      <c r="J23" s="6">
        <v>0</v>
      </c>
      <c r="K23" s="6">
        <v>0</v>
      </c>
      <c r="L23" s="6">
        <v>1</v>
      </c>
      <c r="M23" s="6">
        <v>0</v>
      </c>
      <c r="N23" s="6">
        <v>1</v>
      </c>
      <c r="O23" s="6">
        <v>1</v>
      </c>
      <c r="P23" s="6">
        <f t="shared" si="0"/>
        <v>5</v>
      </c>
      <c r="Q23" s="2">
        <f t="shared" si="1"/>
        <v>6</v>
      </c>
    </row>
    <row r="24" spans="1:17" x14ac:dyDescent="0.25">
      <c r="A24" t="s">
        <v>83</v>
      </c>
      <c r="B24" t="s">
        <v>84</v>
      </c>
      <c r="C24" t="s">
        <v>85</v>
      </c>
      <c r="D24" t="s">
        <v>86</v>
      </c>
      <c r="P24" s="6">
        <f t="shared" si="0"/>
        <v>0</v>
      </c>
      <c r="Q24" s="2">
        <f t="shared" si="1"/>
        <v>1</v>
      </c>
    </row>
    <row r="25" spans="1:17" x14ac:dyDescent="0.25">
      <c r="A25" t="s">
        <v>87</v>
      </c>
      <c r="B25" t="s">
        <v>88</v>
      </c>
      <c r="C25" t="s">
        <v>37</v>
      </c>
      <c r="D25" t="s">
        <v>89</v>
      </c>
      <c r="E25" s="6" t="s">
        <v>188</v>
      </c>
      <c r="F25" s="6">
        <v>1</v>
      </c>
      <c r="G25" s="6">
        <v>1</v>
      </c>
      <c r="H25" s="6">
        <v>1</v>
      </c>
      <c r="I25" s="6">
        <v>0</v>
      </c>
      <c r="J25" s="6">
        <v>1</v>
      </c>
      <c r="K25" s="6">
        <v>1</v>
      </c>
      <c r="L25" s="6">
        <v>1</v>
      </c>
      <c r="M25" s="6">
        <v>1</v>
      </c>
      <c r="N25" s="6">
        <v>0</v>
      </c>
      <c r="O25" s="6">
        <v>0</v>
      </c>
      <c r="P25" s="6">
        <f t="shared" si="0"/>
        <v>7</v>
      </c>
      <c r="Q25" s="2">
        <f t="shared" si="1"/>
        <v>8</v>
      </c>
    </row>
    <row r="26" spans="1:17" x14ac:dyDescent="0.25">
      <c r="A26" t="s">
        <v>90</v>
      </c>
      <c r="B26" t="s">
        <v>91</v>
      </c>
      <c r="C26" t="s">
        <v>92</v>
      </c>
      <c r="D26" t="s">
        <v>93</v>
      </c>
      <c r="E26" s="6" t="s">
        <v>188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>
        <v>1</v>
      </c>
      <c r="O26" s="6">
        <v>1</v>
      </c>
      <c r="P26" s="6">
        <f t="shared" si="0"/>
        <v>10</v>
      </c>
      <c r="Q26" s="2">
        <f t="shared" si="1"/>
        <v>10</v>
      </c>
    </row>
    <row r="27" spans="1:17" x14ac:dyDescent="0.25">
      <c r="A27" t="s">
        <v>94</v>
      </c>
      <c r="B27" t="s">
        <v>95</v>
      </c>
      <c r="C27" t="s">
        <v>96</v>
      </c>
      <c r="D27" t="s">
        <v>97</v>
      </c>
      <c r="E27" s="6" t="s">
        <v>177</v>
      </c>
      <c r="F27" s="6">
        <v>1</v>
      </c>
      <c r="G27" s="6">
        <v>0</v>
      </c>
      <c r="H27" s="6">
        <v>1</v>
      </c>
      <c r="I27" s="6">
        <v>1</v>
      </c>
      <c r="J27" s="6">
        <v>0</v>
      </c>
      <c r="K27" s="6">
        <v>0</v>
      </c>
      <c r="L27" s="6">
        <v>1</v>
      </c>
      <c r="M27" s="6">
        <v>1</v>
      </c>
      <c r="N27" s="6">
        <v>1</v>
      </c>
      <c r="O27" s="6">
        <v>1</v>
      </c>
      <c r="P27" s="6">
        <f t="shared" si="0"/>
        <v>7</v>
      </c>
      <c r="Q27" s="2">
        <f t="shared" si="1"/>
        <v>8</v>
      </c>
    </row>
    <row r="28" spans="1:17" x14ac:dyDescent="0.25">
      <c r="A28" t="s">
        <v>98</v>
      </c>
      <c r="B28" t="s">
        <v>99</v>
      </c>
      <c r="C28" t="s">
        <v>100</v>
      </c>
      <c r="D28" t="s">
        <v>101</v>
      </c>
      <c r="E28" s="6" t="s">
        <v>177</v>
      </c>
      <c r="F28" s="6">
        <v>1</v>
      </c>
      <c r="G28" s="6">
        <v>0</v>
      </c>
      <c r="H28" s="6">
        <v>1</v>
      </c>
      <c r="I28" s="6">
        <v>1</v>
      </c>
      <c r="J28" s="6">
        <v>0</v>
      </c>
      <c r="K28" s="6">
        <v>0</v>
      </c>
      <c r="L28" s="6">
        <v>1</v>
      </c>
      <c r="M28" s="6">
        <v>1</v>
      </c>
      <c r="N28" s="6">
        <v>1</v>
      </c>
      <c r="O28" s="6">
        <v>1</v>
      </c>
      <c r="P28" s="6">
        <f t="shared" si="0"/>
        <v>7</v>
      </c>
      <c r="Q28" s="2">
        <f t="shared" si="1"/>
        <v>8</v>
      </c>
    </row>
    <row r="29" spans="1:17" x14ac:dyDescent="0.25">
      <c r="A29" t="s">
        <v>102</v>
      </c>
      <c r="B29" t="s">
        <v>103</v>
      </c>
      <c r="C29" t="s">
        <v>104</v>
      </c>
      <c r="D29" t="s">
        <v>105</v>
      </c>
      <c r="E29" s="6" t="s">
        <v>177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1</v>
      </c>
      <c r="L29" s="6">
        <v>1</v>
      </c>
      <c r="M29" s="6">
        <v>0</v>
      </c>
      <c r="N29" s="6">
        <v>0</v>
      </c>
      <c r="O29" s="6">
        <v>0</v>
      </c>
      <c r="P29" s="6">
        <f t="shared" si="0"/>
        <v>2</v>
      </c>
      <c r="Q29" s="2">
        <f t="shared" si="1"/>
        <v>3</v>
      </c>
    </row>
    <row r="30" spans="1:17" x14ac:dyDescent="0.25">
      <c r="A30" t="s">
        <v>106</v>
      </c>
      <c r="B30" t="s">
        <v>107</v>
      </c>
      <c r="C30" t="s">
        <v>108</v>
      </c>
      <c r="D30" t="s">
        <v>109</v>
      </c>
      <c r="E30" s="6" t="s">
        <v>188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f t="shared" si="0"/>
        <v>0</v>
      </c>
      <c r="Q30" s="2">
        <v>0</v>
      </c>
    </row>
    <row r="31" spans="1:17" x14ac:dyDescent="0.25">
      <c r="A31" t="s">
        <v>110</v>
      </c>
      <c r="B31" t="s">
        <v>53</v>
      </c>
      <c r="C31" t="s">
        <v>67</v>
      </c>
      <c r="D31" t="s">
        <v>27</v>
      </c>
      <c r="E31" s="6" t="s">
        <v>188</v>
      </c>
      <c r="F31" s="6">
        <v>1</v>
      </c>
      <c r="G31" s="6">
        <v>1</v>
      </c>
      <c r="H31" s="6">
        <v>1</v>
      </c>
      <c r="I31" s="6">
        <v>0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f t="shared" si="0"/>
        <v>9</v>
      </c>
      <c r="Q31" s="2">
        <f t="shared" si="1"/>
        <v>10</v>
      </c>
    </row>
    <row r="32" spans="1:17" x14ac:dyDescent="0.25">
      <c r="A32" t="s">
        <v>111</v>
      </c>
      <c r="B32" t="s">
        <v>112</v>
      </c>
      <c r="C32" t="s">
        <v>113</v>
      </c>
      <c r="D32" t="s">
        <v>114</v>
      </c>
      <c r="E32" s="6" t="s">
        <v>177</v>
      </c>
      <c r="F32" s="6">
        <v>1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1</v>
      </c>
      <c r="M32" s="6">
        <v>1</v>
      </c>
      <c r="N32" s="6">
        <v>1</v>
      </c>
      <c r="O32" s="6">
        <v>1</v>
      </c>
      <c r="P32" s="6">
        <f t="shared" si="0"/>
        <v>5</v>
      </c>
      <c r="Q32" s="2">
        <f t="shared" si="1"/>
        <v>6</v>
      </c>
    </row>
    <row r="33" spans="1:17" x14ac:dyDescent="0.25">
      <c r="A33" t="s">
        <v>115</v>
      </c>
      <c r="B33" t="s">
        <v>64</v>
      </c>
      <c r="C33" t="s">
        <v>116</v>
      </c>
      <c r="D33" t="s">
        <v>117</v>
      </c>
      <c r="E33" s="6" t="s">
        <v>188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6">
        <v>0</v>
      </c>
      <c r="M33" s="6">
        <v>1</v>
      </c>
      <c r="N33" s="6">
        <v>1</v>
      </c>
      <c r="O33" s="6">
        <v>1</v>
      </c>
      <c r="P33" s="6">
        <f t="shared" si="0"/>
        <v>9</v>
      </c>
      <c r="Q33" s="2">
        <f t="shared" si="1"/>
        <v>10</v>
      </c>
    </row>
    <row r="34" spans="1:17" x14ac:dyDescent="0.25">
      <c r="A34" t="s">
        <v>118</v>
      </c>
      <c r="B34" t="s">
        <v>119</v>
      </c>
      <c r="C34" t="s">
        <v>37</v>
      </c>
      <c r="D34" t="s">
        <v>120</v>
      </c>
      <c r="P34" s="6">
        <f t="shared" si="0"/>
        <v>0</v>
      </c>
      <c r="Q34" s="2">
        <f t="shared" si="1"/>
        <v>1</v>
      </c>
    </row>
    <row r="35" spans="1:17" x14ac:dyDescent="0.25">
      <c r="A35" t="s">
        <v>121</v>
      </c>
      <c r="B35" t="s">
        <v>122</v>
      </c>
      <c r="C35" t="s">
        <v>123</v>
      </c>
      <c r="D35" t="s">
        <v>124</v>
      </c>
      <c r="E35" s="6" t="s">
        <v>188</v>
      </c>
      <c r="F35" s="6">
        <v>0</v>
      </c>
      <c r="G35" s="6">
        <v>0</v>
      </c>
      <c r="H35" s="6">
        <v>0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  <c r="P35" s="6">
        <f t="shared" si="0"/>
        <v>7</v>
      </c>
      <c r="Q35" s="2">
        <f t="shared" si="1"/>
        <v>8</v>
      </c>
    </row>
    <row r="36" spans="1:17" x14ac:dyDescent="0.25">
      <c r="A36" t="s">
        <v>125</v>
      </c>
      <c r="B36" t="s">
        <v>126</v>
      </c>
      <c r="C36" t="s">
        <v>127</v>
      </c>
      <c r="D36" t="s">
        <v>128</v>
      </c>
      <c r="E36" s="6" t="s">
        <v>177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1</v>
      </c>
      <c r="M36" s="6">
        <v>1</v>
      </c>
      <c r="N36" s="6">
        <v>1</v>
      </c>
      <c r="O36" s="6">
        <v>1</v>
      </c>
      <c r="P36" s="6">
        <f t="shared" si="0"/>
        <v>4</v>
      </c>
      <c r="Q36" s="2">
        <f t="shared" si="1"/>
        <v>5</v>
      </c>
    </row>
    <row r="37" spans="1:17" x14ac:dyDescent="0.25">
      <c r="A37" t="s">
        <v>129</v>
      </c>
      <c r="B37" t="s">
        <v>130</v>
      </c>
      <c r="C37" t="s">
        <v>131</v>
      </c>
      <c r="D37" t="s">
        <v>132</v>
      </c>
      <c r="E37" s="6" t="s">
        <v>188</v>
      </c>
      <c r="F37" s="6">
        <v>1</v>
      </c>
      <c r="G37" s="6">
        <v>0</v>
      </c>
      <c r="H37" s="6">
        <v>0</v>
      </c>
      <c r="I37" s="6">
        <v>0</v>
      </c>
      <c r="J37" s="6">
        <v>0</v>
      </c>
      <c r="K37" s="6">
        <v>1</v>
      </c>
      <c r="L37" s="6">
        <v>1</v>
      </c>
      <c r="M37" s="6">
        <v>1</v>
      </c>
      <c r="N37" s="6">
        <v>1</v>
      </c>
      <c r="O37" s="6">
        <v>1</v>
      </c>
      <c r="P37" s="6">
        <f t="shared" si="0"/>
        <v>6</v>
      </c>
      <c r="Q37" s="2">
        <f t="shared" si="1"/>
        <v>7</v>
      </c>
    </row>
    <row r="38" spans="1:17" x14ac:dyDescent="0.25">
      <c r="A38" t="s">
        <v>133</v>
      </c>
      <c r="B38" t="s">
        <v>134</v>
      </c>
      <c r="C38" t="s">
        <v>52</v>
      </c>
      <c r="D38" t="s">
        <v>135</v>
      </c>
      <c r="E38" s="6" t="s">
        <v>177</v>
      </c>
      <c r="F38" s="6">
        <v>0</v>
      </c>
      <c r="G38" s="6">
        <v>1</v>
      </c>
      <c r="H38" s="6">
        <v>0</v>
      </c>
      <c r="I38" s="6">
        <v>1</v>
      </c>
      <c r="J38" s="6">
        <v>1</v>
      </c>
      <c r="K38" s="6">
        <v>1</v>
      </c>
      <c r="L38" s="6">
        <v>0</v>
      </c>
      <c r="M38" s="6">
        <v>1</v>
      </c>
      <c r="N38" s="6">
        <v>1</v>
      </c>
      <c r="O38" s="6">
        <v>1</v>
      </c>
      <c r="P38" s="6">
        <f t="shared" si="0"/>
        <v>7</v>
      </c>
      <c r="Q38" s="2">
        <f t="shared" si="1"/>
        <v>8</v>
      </c>
    </row>
    <row r="39" spans="1:17" x14ac:dyDescent="0.25">
      <c r="A39" t="s">
        <v>136</v>
      </c>
      <c r="B39" t="s">
        <v>6</v>
      </c>
      <c r="C39" t="s">
        <v>137</v>
      </c>
      <c r="D39" t="s">
        <v>138</v>
      </c>
      <c r="E39" s="6" t="s">
        <v>188</v>
      </c>
      <c r="F39" s="6">
        <v>1</v>
      </c>
      <c r="G39" s="6">
        <v>1</v>
      </c>
      <c r="H39" s="6">
        <v>1</v>
      </c>
      <c r="I39" s="6">
        <v>1</v>
      </c>
      <c r="J39" s="6">
        <v>1</v>
      </c>
      <c r="K39" s="6">
        <v>1</v>
      </c>
      <c r="L39" s="6">
        <v>1</v>
      </c>
      <c r="M39" s="6">
        <v>1</v>
      </c>
      <c r="N39" s="6">
        <v>0</v>
      </c>
      <c r="O39" s="6">
        <v>1</v>
      </c>
      <c r="P39" s="6">
        <f t="shared" si="0"/>
        <v>9</v>
      </c>
      <c r="Q39" s="2">
        <f t="shared" si="1"/>
        <v>10</v>
      </c>
    </row>
    <row r="40" spans="1:17" x14ac:dyDescent="0.25">
      <c r="A40" t="s">
        <v>139</v>
      </c>
      <c r="B40" t="s">
        <v>140</v>
      </c>
      <c r="C40" t="s">
        <v>141</v>
      </c>
      <c r="D40" t="s">
        <v>142</v>
      </c>
      <c r="E40" s="6" t="s">
        <v>188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6">
        <v>1</v>
      </c>
      <c r="L40" s="6">
        <v>1</v>
      </c>
      <c r="M40" s="6">
        <v>1</v>
      </c>
      <c r="N40" s="6">
        <v>1</v>
      </c>
      <c r="O40" s="6">
        <v>1</v>
      </c>
      <c r="P40" s="6">
        <f t="shared" si="0"/>
        <v>10</v>
      </c>
      <c r="Q40" s="2">
        <f t="shared" si="1"/>
        <v>10</v>
      </c>
    </row>
    <row r="41" spans="1:17" x14ac:dyDescent="0.25">
      <c r="A41" t="s">
        <v>143</v>
      </c>
      <c r="B41" t="s">
        <v>144</v>
      </c>
      <c r="C41" t="s">
        <v>145</v>
      </c>
      <c r="D41" t="s">
        <v>146</v>
      </c>
      <c r="E41" s="6" t="s">
        <v>177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1</v>
      </c>
      <c r="M41" s="6">
        <v>1</v>
      </c>
      <c r="N41" s="6">
        <v>1</v>
      </c>
      <c r="O41" s="6">
        <v>1</v>
      </c>
      <c r="P41" s="6">
        <f t="shared" si="0"/>
        <v>4</v>
      </c>
      <c r="Q41" s="2">
        <f t="shared" si="1"/>
        <v>5</v>
      </c>
    </row>
    <row r="42" spans="1:17" x14ac:dyDescent="0.25">
      <c r="A42" t="s">
        <v>147</v>
      </c>
      <c r="B42" t="s">
        <v>148</v>
      </c>
      <c r="C42" t="s">
        <v>149</v>
      </c>
      <c r="D42" t="s">
        <v>150</v>
      </c>
      <c r="E42" s="6" t="s">
        <v>188</v>
      </c>
      <c r="F42" s="6">
        <v>1</v>
      </c>
      <c r="G42" s="6">
        <v>0</v>
      </c>
      <c r="H42" s="6">
        <v>1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0</v>
      </c>
      <c r="O42" s="6">
        <v>1</v>
      </c>
      <c r="P42" s="6">
        <f t="shared" si="0"/>
        <v>8</v>
      </c>
      <c r="Q42" s="2">
        <f t="shared" si="1"/>
        <v>9</v>
      </c>
    </row>
    <row r="43" spans="1:17" x14ac:dyDescent="0.25">
      <c r="A43" t="s">
        <v>151</v>
      </c>
      <c r="B43" t="s">
        <v>152</v>
      </c>
      <c r="C43" t="s">
        <v>153</v>
      </c>
      <c r="D43" t="s">
        <v>154</v>
      </c>
      <c r="E43" s="6" t="s">
        <v>188</v>
      </c>
      <c r="F43" s="6">
        <v>1</v>
      </c>
      <c r="G43" s="6">
        <v>1</v>
      </c>
      <c r="H43" s="6">
        <v>1</v>
      </c>
      <c r="I43" s="6">
        <v>1</v>
      </c>
      <c r="J43" s="6">
        <v>0</v>
      </c>
      <c r="K43" s="6">
        <v>1</v>
      </c>
      <c r="L43" s="6">
        <v>1</v>
      </c>
      <c r="M43" s="6">
        <v>1</v>
      </c>
      <c r="N43" s="6">
        <v>0</v>
      </c>
      <c r="O43" s="6">
        <v>1</v>
      </c>
      <c r="P43" s="6">
        <f t="shared" si="0"/>
        <v>8</v>
      </c>
      <c r="Q43" s="2">
        <f t="shared" si="1"/>
        <v>9</v>
      </c>
    </row>
    <row r="44" spans="1:17" x14ac:dyDescent="0.25">
      <c r="A44" t="s">
        <v>155</v>
      </c>
      <c r="B44" t="s">
        <v>156</v>
      </c>
      <c r="C44" t="s">
        <v>26</v>
      </c>
      <c r="D44" t="s">
        <v>157</v>
      </c>
      <c r="E44" s="6" t="s">
        <v>177</v>
      </c>
      <c r="F44" s="6">
        <v>0</v>
      </c>
      <c r="G44" s="6">
        <v>1</v>
      </c>
      <c r="H44" s="6">
        <v>0</v>
      </c>
      <c r="I44" s="6">
        <v>0</v>
      </c>
      <c r="J44" s="6">
        <v>0</v>
      </c>
      <c r="K44" s="6">
        <v>0</v>
      </c>
      <c r="L44" s="6">
        <v>1</v>
      </c>
      <c r="M44" s="6">
        <v>1</v>
      </c>
      <c r="N44" s="6">
        <v>1</v>
      </c>
      <c r="O44" s="6">
        <v>1</v>
      </c>
      <c r="P44" s="6">
        <f t="shared" si="0"/>
        <v>5</v>
      </c>
      <c r="Q44" s="2">
        <f t="shared" si="1"/>
        <v>6</v>
      </c>
    </row>
    <row r="45" spans="1:17" x14ac:dyDescent="0.25">
      <c r="A45" t="s">
        <v>158</v>
      </c>
      <c r="B45" t="s">
        <v>159</v>
      </c>
      <c r="C45" t="s">
        <v>160</v>
      </c>
      <c r="D45" t="s">
        <v>23</v>
      </c>
      <c r="E45" s="6" t="s">
        <v>177</v>
      </c>
      <c r="F45" s="6">
        <v>1</v>
      </c>
      <c r="G45" s="6">
        <v>1</v>
      </c>
      <c r="H45" s="6">
        <v>1</v>
      </c>
      <c r="I45" s="6">
        <v>1</v>
      </c>
      <c r="J45" s="6">
        <v>1</v>
      </c>
      <c r="K45" s="6">
        <v>0</v>
      </c>
      <c r="L45" s="6">
        <v>1</v>
      </c>
      <c r="M45" s="6">
        <v>1</v>
      </c>
      <c r="N45" s="6">
        <v>1</v>
      </c>
      <c r="O45" s="6">
        <v>0</v>
      </c>
      <c r="P45" s="6">
        <f t="shared" si="0"/>
        <v>8</v>
      </c>
      <c r="Q45" s="2">
        <f t="shared" si="1"/>
        <v>9</v>
      </c>
    </row>
  </sheetData>
  <phoneticPr fontId="2" type="noConversion"/>
  <conditionalFormatting sqref="P1:Q45">
    <cfRule type="cellIs" dxfId="0" priority="2" operator="lessThan">
      <formula>6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2DAB-80DB-4FB3-83AA-FE703461D1F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Pronóstico</vt:lpstr>
      <vt:lpstr>Concentrado</vt:lpstr>
      <vt:lpstr>Examen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Gus Oso</cp:lastModifiedBy>
  <dcterms:created xsi:type="dcterms:W3CDTF">2023-08-02T15:38:55Z</dcterms:created>
  <dcterms:modified xsi:type="dcterms:W3CDTF">2023-08-17T20:54:19Z</dcterms:modified>
</cp:coreProperties>
</file>