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3\"/>
    </mc:Choice>
  </mc:AlternateContent>
  <xr:revisionPtr revIDLastSave="0" documentId="13_ncr:1_{8C434C45-33D6-4DCD-9FE0-8613B7B18B60}" xr6:coauthVersionLast="47" xr6:coauthVersionMax="47" xr10:uidLastSave="{00000000-0000-0000-0000-000000000000}"/>
  <bookViews>
    <workbookView xWindow="-120" yWindow="-120" windowWidth="20730" windowHeight="11160" firstSheet="5" activeTab="5" xr2:uid="{20D3B616-98D2-497E-9ED4-CC46A78EFA3D}"/>
  </bookViews>
  <sheets>
    <sheet name="Faltas" sheetId="5" r:id="rId1"/>
    <sheet name="Pers_Fluidos" sheetId="2" r:id="rId2"/>
    <sheet name="Ej_Hidrodinamica" sheetId="3" r:id="rId3"/>
    <sheet name="Ej_Electricidad" sheetId="4" r:id="rId4"/>
    <sheet name="Examen" sheetId="6" r:id="rId5"/>
    <sheet name="Concentrado" sheetId="1" r:id="rId6"/>
  </sheets>
  <definedNames>
    <definedName name="_xlnm._FilterDatabase" localSheetId="5" hidden="1">Concentrado!$A$2:$L$14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2" i="1"/>
  <c r="H11" i="1"/>
  <c r="H9" i="1"/>
  <c r="H10" i="1"/>
  <c r="H8" i="1"/>
  <c r="H7" i="1"/>
  <c r="H6" i="1"/>
  <c r="H5" i="1"/>
  <c r="H4" i="1"/>
  <c r="H3" i="1"/>
  <c r="H1" i="1"/>
  <c r="V4" i="6" l="1"/>
  <c r="V7" i="6"/>
  <c r="V8" i="6"/>
  <c r="V9" i="6"/>
  <c r="V10" i="6"/>
  <c r="V11" i="6"/>
  <c r="V12" i="6"/>
  <c r="V13" i="6"/>
  <c r="T3" i="6"/>
  <c r="U3" i="6" s="1"/>
  <c r="V3" i="6" s="1"/>
  <c r="T4" i="6"/>
  <c r="U4" i="6" s="1"/>
  <c r="T5" i="6"/>
  <c r="U5" i="6" s="1"/>
  <c r="V5" i="6" s="1"/>
  <c r="T6" i="6"/>
  <c r="U6" i="6" s="1"/>
  <c r="V6" i="6" s="1"/>
  <c r="T7" i="6"/>
  <c r="U7" i="6" s="1"/>
  <c r="T8" i="6"/>
  <c r="U8" i="6" s="1"/>
  <c r="T9" i="6"/>
  <c r="U9" i="6" s="1"/>
  <c r="T10" i="6"/>
  <c r="U10" i="6" s="1"/>
  <c r="T11" i="6"/>
  <c r="U11" i="6" s="1"/>
  <c r="T12" i="6"/>
  <c r="U12" i="6" s="1"/>
  <c r="T13" i="6"/>
  <c r="U13" i="6" s="1"/>
  <c r="T2" i="6"/>
  <c r="U2" i="6" s="1"/>
  <c r="V2" i="6" s="1"/>
  <c r="AD3" i="5"/>
  <c r="AD4" i="5"/>
  <c r="AD5" i="5"/>
  <c r="AD6" i="5"/>
  <c r="AD7" i="5"/>
  <c r="AD8" i="5"/>
  <c r="AD9" i="5"/>
  <c r="AD10" i="5"/>
  <c r="AD11" i="5"/>
  <c r="AD12" i="5"/>
  <c r="AD13" i="5"/>
  <c r="AD2" i="5"/>
  <c r="Y2" i="6" l="1"/>
  <c r="Y3" i="6" s="1"/>
  <c r="J3" i="4"/>
  <c r="J4" i="4"/>
  <c r="J5" i="4"/>
  <c r="J6" i="4"/>
  <c r="J7" i="4"/>
  <c r="J8" i="4"/>
  <c r="J9" i="4"/>
  <c r="J10" i="4"/>
  <c r="J11" i="4"/>
  <c r="J12" i="4"/>
  <c r="J13" i="4"/>
  <c r="J2" i="4"/>
  <c r="H3" i="3"/>
  <c r="H4" i="3"/>
  <c r="H5" i="3"/>
  <c r="H6" i="3"/>
  <c r="H7" i="3"/>
  <c r="H8" i="3"/>
  <c r="H9" i="3"/>
  <c r="H10" i="3"/>
  <c r="H11" i="3"/>
  <c r="H12" i="3"/>
  <c r="H13" i="3"/>
  <c r="H2" i="3"/>
  <c r="H3" i="2"/>
  <c r="H4" i="2"/>
  <c r="H5" i="2"/>
  <c r="H6" i="2"/>
  <c r="H7" i="2"/>
  <c r="H8" i="2"/>
  <c r="H9" i="2"/>
  <c r="H10" i="2"/>
  <c r="H11" i="2"/>
  <c r="H12" i="2"/>
  <c r="H13" i="2"/>
  <c r="H2" i="2"/>
  <c r="I11" i="1" l="1"/>
  <c r="K11" i="1" s="1"/>
  <c r="I3" i="1"/>
  <c r="K3" i="1" s="1"/>
  <c r="I7" i="1"/>
  <c r="K7" i="1" s="1"/>
  <c r="I14" i="1"/>
  <c r="K14" i="1" s="1"/>
  <c r="I10" i="1"/>
  <c r="K10" i="1" s="1"/>
  <c r="I6" i="1"/>
  <c r="K6" i="1" s="1"/>
  <c r="I13" i="1"/>
  <c r="K13" i="1" s="1"/>
  <c r="I9" i="1"/>
  <c r="K9" i="1" s="1"/>
  <c r="I5" i="1"/>
  <c r="K5" i="1" s="1"/>
  <c r="I12" i="1"/>
  <c r="K12" i="1" s="1"/>
  <c r="I8" i="1"/>
  <c r="K8" i="1" s="1"/>
  <c r="I4" i="1"/>
  <c r="K4" i="1" s="1"/>
</calcChain>
</file>

<file path=xl/sharedStrings.xml><?xml version="1.0" encoding="utf-8"?>
<sst xmlns="http://schemas.openxmlformats.org/spreadsheetml/2006/main" count="148" uniqueCount="51">
  <si>
    <t>Matrícula</t>
  </si>
  <si>
    <t>Alumno</t>
  </si>
  <si>
    <t>ALARCON RAMIREZ MARIA FERNANDA</t>
  </si>
  <si>
    <t>BARRERA HINOJOSA VALERIA</t>
  </si>
  <si>
    <t>DE JESUS ESPINOZA ALEJANDRA</t>
  </si>
  <si>
    <t>ESTRADA GULLEN DIANA LAURA</t>
  </si>
  <si>
    <t>HERNANDEZ GUINTO MANUELA ITZEL</t>
  </si>
  <si>
    <t>MARTINEZ AGUILAR DIANA ROSA</t>
  </si>
  <si>
    <t>MONTAÑO TORRES NATALIA</t>
  </si>
  <si>
    <t>MORALES FELIX BRAULIO</t>
  </si>
  <si>
    <t>RODRIGUEZ PALOMARES AYKO RENATA</t>
  </si>
  <si>
    <t>SILVA PEREZ JULIETA</t>
  </si>
  <si>
    <t>VARGAS MARTINEZ CAROLINA</t>
  </si>
  <si>
    <t>YAÑEZ VILLEGAS RUBI LILIANA</t>
  </si>
  <si>
    <t>Pers_Fluidos</t>
  </si>
  <si>
    <t>Presentación</t>
  </si>
  <si>
    <t>Descripción</t>
  </si>
  <si>
    <t>Relación</t>
  </si>
  <si>
    <t>Bibliografía</t>
  </si>
  <si>
    <t>Ortografía</t>
  </si>
  <si>
    <t>Puntaje</t>
  </si>
  <si>
    <t>Ej_Hidrodinamica</t>
  </si>
  <si>
    <t>P1</t>
  </si>
  <si>
    <t>P2</t>
  </si>
  <si>
    <t>P3</t>
  </si>
  <si>
    <t>P4</t>
  </si>
  <si>
    <t>P5</t>
  </si>
  <si>
    <t>Ej_Electricidad</t>
  </si>
  <si>
    <t>Calificación</t>
  </si>
  <si>
    <t>P6</t>
  </si>
  <si>
    <t>P7</t>
  </si>
  <si>
    <t>Ej_ 16/Feb</t>
  </si>
  <si>
    <t>Faltas</t>
  </si>
  <si>
    <t>Examen</t>
  </si>
  <si>
    <t>P8</t>
  </si>
  <si>
    <t>P9</t>
  </si>
  <si>
    <t>P10</t>
  </si>
  <si>
    <t>P11</t>
  </si>
  <si>
    <t>P12</t>
  </si>
  <si>
    <t>P13</t>
  </si>
  <si>
    <t>P14</t>
  </si>
  <si>
    <t>P15</t>
  </si>
  <si>
    <t>Versión</t>
  </si>
  <si>
    <t>B</t>
  </si>
  <si>
    <t>Máximo</t>
  </si>
  <si>
    <t>Diferencia</t>
  </si>
  <si>
    <t>A</t>
  </si>
  <si>
    <t>Ajuste</t>
  </si>
  <si>
    <t>Teoría</t>
  </si>
  <si>
    <t>Eval_Continua</t>
  </si>
  <si>
    <t>Ej_10_Resis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</si>
</sst>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D34A-34FC-4473-8AA3-BA249DE5D855}">
  <dimension ref="A1:AD13"/>
  <sheetViews>
    <sheetView workbookViewId="0">
      <selection activeCell="S13" sqref="S13"/>
    </sheetView>
  </sheetViews>
  <sheetFormatPr baseColWidth="10" defaultRowHeight="15" x14ac:dyDescent="0.25"/>
  <cols>
    <col min="2" max="2" width="35.85546875" bestFit="1" customWidth="1"/>
    <col min="3" max="14" width="7.140625" style="2" bestFit="1" customWidth="1"/>
    <col min="15" max="21" width="6.7109375" style="2" bestFit="1" customWidth="1"/>
    <col min="22" max="22" width="7.140625" style="2" bestFit="1" customWidth="1"/>
    <col min="23" max="25" width="6.7109375" style="2" bestFit="1" customWidth="1"/>
    <col min="26" max="27" width="7.140625" style="2" bestFit="1" customWidth="1"/>
    <col min="28" max="29" width="7.140625" style="2" customWidth="1"/>
    <col min="30" max="30" width="11.42578125" style="2"/>
  </cols>
  <sheetData>
    <row r="1" spans="1:30" x14ac:dyDescent="0.25">
      <c r="A1" s="1" t="s">
        <v>0</v>
      </c>
      <c r="B1" s="1" t="s">
        <v>1</v>
      </c>
      <c r="C1" s="4">
        <v>45295</v>
      </c>
      <c r="D1" s="4">
        <v>45296</v>
      </c>
      <c r="E1" s="4">
        <v>45299</v>
      </c>
      <c r="F1" s="4">
        <v>45302</v>
      </c>
      <c r="G1" s="4">
        <v>45303</v>
      </c>
      <c r="H1" s="4">
        <v>45306</v>
      </c>
      <c r="I1" s="4">
        <v>45309</v>
      </c>
      <c r="J1" s="4">
        <v>45310</v>
      </c>
      <c r="K1" s="4">
        <v>45313</v>
      </c>
      <c r="L1" s="4">
        <v>45316</v>
      </c>
      <c r="M1" s="4">
        <v>45317</v>
      </c>
      <c r="N1" s="4">
        <v>45320</v>
      </c>
      <c r="O1" s="4">
        <v>45323</v>
      </c>
      <c r="P1" s="4">
        <v>45324</v>
      </c>
      <c r="Q1" s="4">
        <v>45330</v>
      </c>
      <c r="R1" s="4">
        <v>45331</v>
      </c>
      <c r="S1" s="4">
        <v>45334</v>
      </c>
      <c r="T1" s="4">
        <v>45337</v>
      </c>
      <c r="U1" s="4">
        <v>45338</v>
      </c>
      <c r="V1" s="4">
        <v>45310</v>
      </c>
      <c r="W1" s="4">
        <v>45344</v>
      </c>
      <c r="X1" s="4">
        <v>45345</v>
      </c>
      <c r="Y1" s="4">
        <v>45348</v>
      </c>
      <c r="Z1" s="4">
        <v>45320</v>
      </c>
      <c r="AA1" s="4">
        <v>45352</v>
      </c>
      <c r="AB1" s="4">
        <v>45355</v>
      </c>
      <c r="AC1" s="4">
        <v>45358</v>
      </c>
      <c r="AD1" s="2" t="s">
        <v>32</v>
      </c>
    </row>
    <row r="2" spans="1:30" x14ac:dyDescent="0.25">
      <c r="A2">
        <v>80178045</v>
      </c>
      <c r="B2" t="s">
        <v>2</v>
      </c>
      <c r="O2" s="2">
        <v>1</v>
      </c>
      <c r="R2" s="2">
        <v>1</v>
      </c>
      <c r="Y2" s="2">
        <v>1</v>
      </c>
      <c r="AD2" s="2">
        <f>SUM(C2:AA2)</f>
        <v>3</v>
      </c>
    </row>
    <row r="3" spans="1:30" x14ac:dyDescent="0.25">
      <c r="A3">
        <v>20197413</v>
      </c>
      <c r="B3" t="s">
        <v>3</v>
      </c>
      <c r="K3" s="2">
        <v>1</v>
      </c>
      <c r="T3" s="2">
        <v>1</v>
      </c>
      <c r="AD3" s="2">
        <f t="shared" ref="AD3:AD13" si="0">SUM(C3:AA3)</f>
        <v>2</v>
      </c>
    </row>
    <row r="4" spans="1:30" x14ac:dyDescent="0.25">
      <c r="A4">
        <v>20270657</v>
      </c>
      <c r="B4" t="s">
        <v>4</v>
      </c>
      <c r="W4" s="2">
        <v>1</v>
      </c>
      <c r="AD4" s="2">
        <f t="shared" si="0"/>
        <v>1</v>
      </c>
    </row>
    <row r="5" spans="1:30" x14ac:dyDescent="0.25">
      <c r="A5">
        <v>80204265</v>
      </c>
      <c r="B5" t="s">
        <v>5</v>
      </c>
      <c r="D5" s="2">
        <v>1</v>
      </c>
      <c r="E5" s="2">
        <v>1</v>
      </c>
      <c r="Y5" s="2">
        <v>1</v>
      </c>
      <c r="AD5" s="2">
        <f t="shared" si="0"/>
        <v>3</v>
      </c>
    </row>
    <row r="6" spans="1:30" x14ac:dyDescent="0.25">
      <c r="A6">
        <v>20228454</v>
      </c>
      <c r="B6" t="s">
        <v>6</v>
      </c>
      <c r="K6" s="2">
        <v>1</v>
      </c>
      <c r="P6" s="2">
        <v>1</v>
      </c>
      <c r="AD6" s="2">
        <f t="shared" si="0"/>
        <v>2</v>
      </c>
    </row>
    <row r="7" spans="1:30" x14ac:dyDescent="0.25">
      <c r="A7">
        <v>20194829</v>
      </c>
      <c r="B7" t="s">
        <v>7</v>
      </c>
      <c r="K7" s="2">
        <v>1</v>
      </c>
      <c r="AD7" s="2">
        <f t="shared" si="0"/>
        <v>1</v>
      </c>
    </row>
    <row r="8" spans="1:30" x14ac:dyDescent="0.25">
      <c r="A8">
        <v>20195555</v>
      </c>
      <c r="B8" t="s">
        <v>8</v>
      </c>
      <c r="AD8" s="2">
        <f t="shared" si="0"/>
        <v>0</v>
      </c>
    </row>
    <row r="9" spans="1:30" x14ac:dyDescent="0.25">
      <c r="A9">
        <v>20198334</v>
      </c>
      <c r="B9" t="s">
        <v>9</v>
      </c>
      <c r="C9" s="2">
        <v>1</v>
      </c>
      <c r="D9" s="2">
        <v>1</v>
      </c>
      <c r="N9" s="2">
        <v>1</v>
      </c>
      <c r="R9" s="2">
        <v>1</v>
      </c>
      <c r="S9" s="2">
        <v>1</v>
      </c>
      <c r="V9" s="2">
        <v>1</v>
      </c>
      <c r="AA9" s="2">
        <v>1</v>
      </c>
      <c r="AD9" s="2">
        <f t="shared" si="0"/>
        <v>7</v>
      </c>
    </row>
    <row r="10" spans="1:30" x14ac:dyDescent="0.25">
      <c r="A10">
        <v>10188042</v>
      </c>
      <c r="B10" t="s">
        <v>10</v>
      </c>
      <c r="C10" s="2">
        <v>1</v>
      </c>
      <c r="H10" s="2">
        <v>1</v>
      </c>
      <c r="K10" s="2">
        <v>1</v>
      </c>
      <c r="L10" s="2">
        <v>1</v>
      </c>
      <c r="M10" s="2">
        <v>1</v>
      </c>
      <c r="P10" s="2">
        <v>1</v>
      </c>
      <c r="S10" s="2">
        <v>1</v>
      </c>
      <c r="Y10" s="2">
        <v>1</v>
      </c>
      <c r="AD10" s="2">
        <f t="shared" si="0"/>
        <v>8</v>
      </c>
    </row>
    <row r="11" spans="1:30" x14ac:dyDescent="0.25">
      <c r="A11">
        <v>80209587</v>
      </c>
      <c r="B11" t="s">
        <v>11</v>
      </c>
      <c r="E11" s="2">
        <v>1</v>
      </c>
      <c r="G11" s="2">
        <v>1</v>
      </c>
      <c r="H11" s="2">
        <v>1</v>
      </c>
      <c r="I11" s="2">
        <v>1</v>
      </c>
      <c r="K11" s="2">
        <v>1</v>
      </c>
      <c r="O11" s="2">
        <v>1</v>
      </c>
      <c r="AD11" s="2">
        <f t="shared" si="0"/>
        <v>6</v>
      </c>
    </row>
    <row r="12" spans="1:30" x14ac:dyDescent="0.25">
      <c r="A12">
        <v>10185845</v>
      </c>
      <c r="B12" t="s">
        <v>12</v>
      </c>
      <c r="G12" s="2">
        <v>1</v>
      </c>
      <c r="J12" s="2">
        <v>1</v>
      </c>
      <c r="T12" s="2">
        <v>1</v>
      </c>
      <c r="AD12" s="2">
        <f t="shared" si="0"/>
        <v>3</v>
      </c>
    </row>
    <row r="13" spans="1:30" x14ac:dyDescent="0.25">
      <c r="A13">
        <v>20184819</v>
      </c>
      <c r="B13" t="s">
        <v>13</v>
      </c>
      <c r="K13" s="2">
        <v>1</v>
      </c>
      <c r="S13" s="2">
        <v>1</v>
      </c>
      <c r="AD13" s="2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1EE3-C89E-42EC-A147-36730AFFA561}">
  <dimension ref="A1:H13"/>
  <sheetViews>
    <sheetView workbookViewId="0">
      <selection activeCell="B21" sqref="B21"/>
    </sheetView>
  </sheetViews>
  <sheetFormatPr baseColWidth="10" defaultRowHeight="15" x14ac:dyDescent="0.25"/>
  <cols>
    <col min="2" max="2" width="35.85546875" bestFit="1" customWidth="1"/>
    <col min="3" max="3" width="12.5703125" style="2" bestFit="1" customWidth="1"/>
    <col min="4" max="4" width="11.28515625" style="2" bestFit="1" customWidth="1"/>
    <col min="5" max="5" width="8.5703125" style="2" bestFit="1" customWidth="1"/>
    <col min="6" max="6" width="11" style="2" bestFit="1" customWidth="1"/>
    <col min="7" max="7" width="9.85546875" style="2" bestFit="1" customWidth="1"/>
    <col min="8" max="8" width="7.85546875" style="2" bestFit="1" customWidth="1"/>
  </cols>
  <sheetData>
    <row r="1" spans="1:8" x14ac:dyDescent="0.25">
      <c r="A1" s="1" t="s">
        <v>0</v>
      </c>
      <c r="B1" s="1" t="s">
        <v>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f>SUM(C2:G2)</f>
        <v>5</v>
      </c>
    </row>
    <row r="3" spans="1:8" x14ac:dyDescent="0.25">
      <c r="A3">
        <v>20197413</v>
      </c>
      <c r="B3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f t="shared" ref="H3:H13" si="0">SUM(C3:G3)</f>
        <v>5</v>
      </c>
    </row>
    <row r="4" spans="1:8" x14ac:dyDescent="0.25">
      <c r="A4">
        <v>20270657</v>
      </c>
      <c r="B4" t="s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f t="shared" si="0"/>
        <v>5</v>
      </c>
    </row>
    <row r="5" spans="1:8" x14ac:dyDescent="0.25">
      <c r="A5">
        <v>80204265</v>
      </c>
      <c r="B5" t="s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f t="shared" si="0"/>
        <v>5</v>
      </c>
    </row>
    <row r="6" spans="1:8" x14ac:dyDescent="0.25">
      <c r="A6">
        <v>20228454</v>
      </c>
      <c r="B6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 t="shared" si="0"/>
        <v>0</v>
      </c>
    </row>
    <row r="7" spans="1:8" x14ac:dyDescent="0.25">
      <c r="A7">
        <v>20194829</v>
      </c>
      <c r="B7" t="s">
        <v>7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 t="shared" si="0"/>
        <v>5</v>
      </c>
    </row>
    <row r="8" spans="1:8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f t="shared" si="0"/>
        <v>5</v>
      </c>
    </row>
    <row r="9" spans="1:8" x14ac:dyDescent="0.25">
      <c r="A9">
        <v>20198334</v>
      </c>
      <c r="B9" t="s">
        <v>9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f t="shared" si="0"/>
        <v>5</v>
      </c>
    </row>
    <row r="10" spans="1:8" x14ac:dyDescent="0.25">
      <c r="A10">
        <v>10188042</v>
      </c>
      <c r="B10" t="s">
        <v>10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f t="shared" si="0"/>
        <v>5</v>
      </c>
    </row>
    <row r="11" spans="1:8" x14ac:dyDescent="0.25">
      <c r="A11">
        <v>80209587</v>
      </c>
      <c r="B11" t="s">
        <v>11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 t="shared" si="0"/>
        <v>5</v>
      </c>
    </row>
    <row r="12" spans="1:8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f t="shared" si="0"/>
        <v>5</v>
      </c>
    </row>
    <row r="13" spans="1:8" x14ac:dyDescent="0.25">
      <c r="A13">
        <v>20184819</v>
      </c>
      <c r="B13" t="s">
        <v>13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B8DF-33B2-4114-AC19-4C34857915E6}">
  <dimension ref="A1:H13"/>
  <sheetViews>
    <sheetView workbookViewId="0">
      <selection sqref="A1:B13"/>
    </sheetView>
  </sheetViews>
  <sheetFormatPr baseColWidth="10" defaultRowHeight="15" x14ac:dyDescent="0.25"/>
  <cols>
    <col min="2" max="2" width="35.85546875" bestFit="1" customWidth="1"/>
    <col min="3" max="8" width="11.42578125" style="2"/>
  </cols>
  <sheetData>
    <row r="1" spans="1:8" x14ac:dyDescent="0.25">
      <c r="A1" s="1" t="s">
        <v>0</v>
      </c>
      <c r="B1" s="1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20</v>
      </c>
    </row>
    <row r="2" spans="1:8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0.8</v>
      </c>
      <c r="G2" s="2">
        <v>1</v>
      </c>
      <c r="H2" s="2">
        <f>SUM(C2:G2)</f>
        <v>4.8</v>
      </c>
    </row>
    <row r="3" spans="1:8" x14ac:dyDescent="0.25">
      <c r="A3">
        <v>20197413</v>
      </c>
      <c r="B3" t="s">
        <v>3</v>
      </c>
      <c r="C3" s="2">
        <v>1</v>
      </c>
      <c r="D3" s="2">
        <v>0.8</v>
      </c>
      <c r="E3" s="2">
        <v>1</v>
      </c>
      <c r="F3" s="2">
        <v>0.5</v>
      </c>
      <c r="G3" s="2">
        <v>1</v>
      </c>
      <c r="H3" s="2">
        <f t="shared" ref="H3:H13" si="0">SUM(C3:G3)</f>
        <v>4.3</v>
      </c>
    </row>
    <row r="4" spans="1:8" x14ac:dyDescent="0.25">
      <c r="A4">
        <v>20270657</v>
      </c>
      <c r="B4" t="s">
        <v>4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f t="shared" si="0"/>
        <v>4.5</v>
      </c>
    </row>
    <row r="5" spans="1:8" x14ac:dyDescent="0.25">
      <c r="A5">
        <v>80204265</v>
      </c>
      <c r="B5" t="s">
        <v>5</v>
      </c>
      <c r="C5" s="2">
        <v>1</v>
      </c>
      <c r="D5" s="2">
        <v>0.8</v>
      </c>
      <c r="E5" s="2">
        <v>1</v>
      </c>
      <c r="F5" s="2">
        <v>0.5</v>
      </c>
      <c r="G5" s="2">
        <v>1</v>
      </c>
      <c r="H5" s="2">
        <f t="shared" si="0"/>
        <v>4.3</v>
      </c>
    </row>
    <row r="6" spans="1:8" x14ac:dyDescent="0.25">
      <c r="A6">
        <v>20228454</v>
      </c>
      <c r="B6" t="s">
        <v>6</v>
      </c>
      <c r="C6" s="2">
        <v>1</v>
      </c>
      <c r="D6" s="2">
        <v>0.8</v>
      </c>
      <c r="E6" s="2">
        <v>1</v>
      </c>
      <c r="F6" s="2">
        <v>0.5</v>
      </c>
      <c r="G6" s="2">
        <v>1</v>
      </c>
      <c r="H6" s="2">
        <f t="shared" si="0"/>
        <v>4.3</v>
      </c>
    </row>
    <row r="7" spans="1:8" x14ac:dyDescent="0.25">
      <c r="A7">
        <v>20194829</v>
      </c>
      <c r="B7" t="s">
        <v>7</v>
      </c>
      <c r="C7" s="2">
        <v>1</v>
      </c>
      <c r="D7" s="2">
        <v>1</v>
      </c>
      <c r="E7" s="2">
        <v>1</v>
      </c>
      <c r="F7" s="2">
        <v>0.8</v>
      </c>
      <c r="G7" s="2">
        <v>1</v>
      </c>
      <c r="H7" s="2">
        <f t="shared" si="0"/>
        <v>4.8</v>
      </c>
    </row>
    <row r="8" spans="1:8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0.8</v>
      </c>
      <c r="G8" s="2">
        <v>1</v>
      </c>
      <c r="H8" s="2">
        <f t="shared" si="0"/>
        <v>4.8</v>
      </c>
    </row>
    <row r="9" spans="1:8" x14ac:dyDescent="0.25">
      <c r="A9">
        <v>20198334</v>
      </c>
      <c r="B9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0</v>
      </c>
    </row>
    <row r="10" spans="1:8" x14ac:dyDescent="0.25">
      <c r="A10">
        <v>10188042</v>
      </c>
      <c r="B10" t="s">
        <v>10</v>
      </c>
      <c r="C10" s="2">
        <v>1</v>
      </c>
      <c r="D10" s="2">
        <v>0.8</v>
      </c>
      <c r="E10" s="2">
        <v>1</v>
      </c>
      <c r="F10" s="2">
        <v>0.5</v>
      </c>
      <c r="G10" s="2">
        <v>1</v>
      </c>
      <c r="H10" s="2">
        <f t="shared" si="0"/>
        <v>4.3</v>
      </c>
    </row>
    <row r="11" spans="1:8" x14ac:dyDescent="0.25">
      <c r="A11">
        <v>80209587</v>
      </c>
      <c r="B11" t="s">
        <v>11</v>
      </c>
      <c r="C11" s="2">
        <v>1</v>
      </c>
      <c r="D11" s="2">
        <v>0.8</v>
      </c>
      <c r="E11" s="2">
        <v>1</v>
      </c>
      <c r="F11" s="2">
        <v>0.5</v>
      </c>
      <c r="G11" s="2">
        <v>1</v>
      </c>
      <c r="H11" s="2">
        <f t="shared" si="0"/>
        <v>4.3</v>
      </c>
    </row>
    <row r="12" spans="1:8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0.9</v>
      </c>
      <c r="G12" s="2">
        <v>1</v>
      </c>
      <c r="H12" s="2">
        <f t="shared" si="0"/>
        <v>4.9000000000000004</v>
      </c>
    </row>
    <row r="13" spans="1:8" x14ac:dyDescent="0.25">
      <c r="A13">
        <v>20184819</v>
      </c>
      <c r="B13" t="s">
        <v>13</v>
      </c>
      <c r="C13" s="2">
        <v>1</v>
      </c>
      <c r="D13" s="2">
        <v>1</v>
      </c>
      <c r="E13" s="2">
        <v>1</v>
      </c>
      <c r="F13" s="2">
        <v>0.8</v>
      </c>
      <c r="G13" s="2">
        <v>1</v>
      </c>
      <c r="H13" s="2">
        <f t="shared" si="0"/>
        <v>4.8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6325-93B4-490A-912A-21499FC99C2C}">
  <dimension ref="A1:J13"/>
  <sheetViews>
    <sheetView workbookViewId="0">
      <selection sqref="A1:B13"/>
    </sheetView>
  </sheetViews>
  <sheetFormatPr baseColWidth="10" defaultRowHeight="15" x14ac:dyDescent="0.25"/>
  <cols>
    <col min="2" max="2" width="35.85546875" bestFit="1" customWidth="1"/>
    <col min="3" max="10" width="11.42578125" style="2"/>
  </cols>
  <sheetData>
    <row r="1" spans="1:10" x14ac:dyDescent="0.25">
      <c r="A1" s="1" t="s">
        <v>0</v>
      </c>
      <c r="B1" s="1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29</v>
      </c>
      <c r="I1" s="2" t="s">
        <v>30</v>
      </c>
      <c r="J1" s="2" t="s">
        <v>20</v>
      </c>
    </row>
    <row r="2" spans="1:10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f>SUM(C2:I2)</f>
        <v>5</v>
      </c>
    </row>
    <row r="3" spans="1:10" x14ac:dyDescent="0.25">
      <c r="A3">
        <v>20197413</v>
      </c>
      <c r="B3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f t="shared" ref="J3:J13" si="0">SUM(C3:I3)</f>
        <v>6</v>
      </c>
    </row>
    <row r="4" spans="1:10" x14ac:dyDescent="0.25">
      <c r="A4">
        <v>20270657</v>
      </c>
      <c r="B4" t="s">
        <v>4</v>
      </c>
      <c r="C4" s="2">
        <v>1</v>
      </c>
      <c r="D4" s="2">
        <v>1</v>
      </c>
      <c r="E4" s="2">
        <v>0.9</v>
      </c>
      <c r="F4" s="2">
        <v>0.8</v>
      </c>
      <c r="G4" s="2">
        <v>1</v>
      </c>
      <c r="H4" s="2">
        <v>1</v>
      </c>
      <c r="I4" s="2">
        <v>0</v>
      </c>
      <c r="J4" s="2">
        <f t="shared" si="0"/>
        <v>5.7</v>
      </c>
    </row>
    <row r="5" spans="1:10" x14ac:dyDescent="0.25">
      <c r="A5">
        <v>80204265</v>
      </c>
      <c r="B5" t="s">
        <v>5</v>
      </c>
      <c r="C5" s="2">
        <v>1</v>
      </c>
      <c r="D5" s="2">
        <v>1</v>
      </c>
      <c r="E5" s="2">
        <v>1</v>
      </c>
      <c r="F5" s="2">
        <v>0.9</v>
      </c>
      <c r="G5" s="2">
        <v>1</v>
      </c>
      <c r="H5" s="2">
        <v>1</v>
      </c>
      <c r="I5" s="2">
        <v>0</v>
      </c>
      <c r="J5" s="2">
        <f t="shared" si="0"/>
        <v>5.9</v>
      </c>
    </row>
    <row r="6" spans="1:10" x14ac:dyDescent="0.25">
      <c r="A6">
        <v>20228454</v>
      </c>
      <c r="B6" t="s">
        <v>6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f t="shared" si="0"/>
        <v>5</v>
      </c>
    </row>
    <row r="7" spans="1:10" x14ac:dyDescent="0.25">
      <c r="A7">
        <v>20194829</v>
      </c>
      <c r="B7" t="s">
        <v>7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f t="shared" si="0"/>
        <v>4</v>
      </c>
    </row>
    <row r="8" spans="1:10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f t="shared" si="0"/>
        <v>5</v>
      </c>
    </row>
    <row r="9" spans="1:10" x14ac:dyDescent="0.25">
      <c r="A9">
        <v>20198334</v>
      </c>
      <c r="B9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0</v>
      </c>
    </row>
    <row r="10" spans="1:10" x14ac:dyDescent="0.25">
      <c r="A10">
        <v>10188042</v>
      </c>
      <c r="B10" t="s">
        <v>10</v>
      </c>
      <c r="C10" s="2">
        <v>1</v>
      </c>
      <c r="D10" s="2">
        <v>1</v>
      </c>
      <c r="E10" s="2">
        <v>1</v>
      </c>
      <c r="F10" s="2">
        <v>0.9</v>
      </c>
      <c r="G10" s="2">
        <v>1</v>
      </c>
      <c r="H10" s="2">
        <v>1</v>
      </c>
      <c r="I10" s="2">
        <v>0</v>
      </c>
      <c r="J10" s="2">
        <f t="shared" si="0"/>
        <v>5.9</v>
      </c>
    </row>
    <row r="11" spans="1:10" x14ac:dyDescent="0.25">
      <c r="A11">
        <v>80209587</v>
      </c>
      <c r="B11" t="s">
        <v>11</v>
      </c>
      <c r="C11" s="2">
        <v>1</v>
      </c>
      <c r="D11" s="2">
        <v>1</v>
      </c>
      <c r="E11" s="2">
        <v>0</v>
      </c>
      <c r="F11" s="2">
        <v>1</v>
      </c>
      <c r="G11" s="2">
        <v>0.8</v>
      </c>
      <c r="H11" s="2">
        <v>0.5</v>
      </c>
      <c r="I11" s="2">
        <v>0</v>
      </c>
      <c r="J11" s="2">
        <f t="shared" si="0"/>
        <v>4.3</v>
      </c>
    </row>
    <row r="12" spans="1:10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0.9</v>
      </c>
      <c r="G12" s="2">
        <v>1</v>
      </c>
      <c r="H12" s="2">
        <v>1</v>
      </c>
      <c r="I12" s="2">
        <v>0</v>
      </c>
      <c r="J12" s="2">
        <f t="shared" si="0"/>
        <v>5.9</v>
      </c>
    </row>
    <row r="13" spans="1:10" x14ac:dyDescent="0.25">
      <c r="A13">
        <v>20184819</v>
      </c>
      <c r="B13" t="s">
        <v>13</v>
      </c>
      <c r="C13" s="2">
        <v>1</v>
      </c>
      <c r="D13" s="2">
        <v>1</v>
      </c>
      <c r="E13" s="2">
        <v>0.9</v>
      </c>
      <c r="F13" s="2">
        <v>0.8</v>
      </c>
      <c r="G13" s="2">
        <v>1</v>
      </c>
      <c r="H13" s="2">
        <v>1</v>
      </c>
      <c r="I13" s="2">
        <v>0</v>
      </c>
      <c r="J13" s="2">
        <f t="shared" si="0"/>
        <v>5.7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10C4-AB35-424E-86A0-5C4FAFE75578}">
  <dimension ref="A1:Y13"/>
  <sheetViews>
    <sheetView topLeftCell="C1" workbookViewId="0">
      <selection activeCell="V7" sqref="V7"/>
    </sheetView>
  </sheetViews>
  <sheetFormatPr baseColWidth="10" defaultRowHeight="15" x14ac:dyDescent="0.25"/>
  <cols>
    <col min="1" max="1" width="4.28515625" customWidth="1"/>
    <col min="3" max="3" width="35.85546875" bestFit="1" customWidth="1"/>
    <col min="4" max="4" width="7.85546875" style="2" bestFit="1" customWidth="1"/>
    <col min="5" max="19" width="4.85546875" style="2" customWidth="1"/>
    <col min="20" max="22" width="11.42578125" style="2"/>
    <col min="23" max="23" width="6" customWidth="1"/>
  </cols>
  <sheetData>
    <row r="1" spans="1:25" x14ac:dyDescent="0.25">
      <c r="B1" s="1" t="s">
        <v>0</v>
      </c>
      <c r="C1" s="1" t="s">
        <v>1</v>
      </c>
      <c r="D1" s="1" t="s">
        <v>42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29</v>
      </c>
      <c r="K1" s="2" t="s">
        <v>30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20</v>
      </c>
      <c r="U1" s="2" t="s">
        <v>28</v>
      </c>
      <c r="V1" s="2" t="s">
        <v>47</v>
      </c>
    </row>
    <row r="2" spans="1:25" x14ac:dyDescent="0.25">
      <c r="A2">
        <v>1</v>
      </c>
      <c r="B2">
        <v>80178045</v>
      </c>
      <c r="C2" t="s">
        <v>2</v>
      </c>
      <c r="D2" s="2" t="s">
        <v>46</v>
      </c>
      <c r="E2" s="2">
        <v>1</v>
      </c>
      <c r="F2" s="2">
        <v>0.25</v>
      </c>
      <c r="G2" s="2">
        <v>1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0.5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0.8</v>
      </c>
      <c r="T2" s="2">
        <f>SUM(E2:S2)</f>
        <v>12.55</v>
      </c>
      <c r="U2" s="3">
        <f>(T2/15)*10</f>
        <v>8.3666666666666671</v>
      </c>
      <c r="V2" s="3">
        <f>U2+1</f>
        <v>9.3666666666666671</v>
      </c>
      <c r="X2" t="s">
        <v>44</v>
      </c>
      <c r="Y2" s="3">
        <f>MAX(U2:U13)</f>
        <v>8.6666666666666679</v>
      </c>
    </row>
    <row r="3" spans="1:25" x14ac:dyDescent="0.25">
      <c r="A3">
        <v>2</v>
      </c>
      <c r="B3">
        <v>20197413</v>
      </c>
      <c r="C3" t="s">
        <v>3</v>
      </c>
      <c r="D3" s="2" t="s">
        <v>46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0.8</v>
      </c>
      <c r="T3" s="2">
        <f t="shared" ref="T3" si="0">SUM(E3:S3)</f>
        <v>5.8</v>
      </c>
      <c r="U3" s="3">
        <f t="shared" ref="U3:U13" si="1">(T3/15)*10</f>
        <v>3.8666666666666667</v>
      </c>
      <c r="V3" s="3">
        <f t="shared" ref="V3:V13" si="2">U3+1</f>
        <v>4.8666666666666671</v>
      </c>
      <c r="X3" t="s">
        <v>45</v>
      </c>
      <c r="Y3" s="3">
        <f>10-Y2</f>
        <v>1.3333333333333321</v>
      </c>
    </row>
    <row r="4" spans="1:25" x14ac:dyDescent="0.25">
      <c r="A4">
        <v>3</v>
      </c>
      <c r="B4">
        <v>20270657</v>
      </c>
      <c r="C4" t="s">
        <v>4</v>
      </c>
      <c r="D4" s="2" t="s">
        <v>46</v>
      </c>
      <c r="E4" s="2">
        <v>1</v>
      </c>
      <c r="F4" s="2">
        <v>0.25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1</v>
      </c>
      <c r="M4" s="2">
        <v>0.25</v>
      </c>
      <c r="N4" s="2">
        <v>0</v>
      </c>
      <c r="O4" s="2">
        <v>1</v>
      </c>
      <c r="P4" s="2">
        <v>1</v>
      </c>
      <c r="Q4" s="2">
        <v>0.25</v>
      </c>
      <c r="R4" s="2">
        <v>0</v>
      </c>
      <c r="S4" s="2">
        <v>0.8</v>
      </c>
      <c r="T4" s="2">
        <f t="shared" ref="T4" si="3">SUM(E4:S4)</f>
        <v>8.5500000000000007</v>
      </c>
      <c r="U4" s="3">
        <f t="shared" si="1"/>
        <v>5.7000000000000011</v>
      </c>
      <c r="V4" s="3">
        <f t="shared" si="2"/>
        <v>6.7000000000000011</v>
      </c>
    </row>
    <row r="5" spans="1:25" x14ac:dyDescent="0.25">
      <c r="A5">
        <v>4</v>
      </c>
      <c r="B5">
        <v>80204265</v>
      </c>
      <c r="C5" t="s">
        <v>5</v>
      </c>
      <c r="D5" s="2" t="s">
        <v>46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0.5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0.8</v>
      </c>
      <c r="T5" s="2">
        <f t="shared" ref="T5" si="4">SUM(E5:S5)</f>
        <v>6.3</v>
      </c>
      <c r="U5" s="3">
        <f t="shared" si="1"/>
        <v>4.2</v>
      </c>
      <c r="V5" s="3">
        <f t="shared" si="2"/>
        <v>5.2</v>
      </c>
    </row>
    <row r="6" spans="1:25" x14ac:dyDescent="0.25">
      <c r="A6">
        <v>5</v>
      </c>
      <c r="B6">
        <v>20228454</v>
      </c>
      <c r="C6" t="s">
        <v>6</v>
      </c>
      <c r="D6" s="2" t="s">
        <v>46</v>
      </c>
      <c r="E6" s="2">
        <v>1</v>
      </c>
      <c r="F6" s="2">
        <v>0.25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>
        <v>1</v>
      </c>
      <c r="M6" s="2">
        <v>0.75</v>
      </c>
      <c r="N6" s="2">
        <v>1</v>
      </c>
      <c r="O6" s="2">
        <v>0</v>
      </c>
      <c r="P6" s="2">
        <v>1</v>
      </c>
      <c r="Q6" s="2">
        <v>0</v>
      </c>
      <c r="R6" s="2">
        <v>1</v>
      </c>
      <c r="S6" s="2">
        <v>0.8</v>
      </c>
      <c r="T6" s="2">
        <f t="shared" ref="T6" si="5">SUM(E6:S6)</f>
        <v>9.8000000000000007</v>
      </c>
      <c r="U6" s="3">
        <f t="shared" si="1"/>
        <v>6.5333333333333341</v>
      </c>
      <c r="V6" s="3">
        <f t="shared" si="2"/>
        <v>7.5333333333333341</v>
      </c>
    </row>
    <row r="7" spans="1:25" x14ac:dyDescent="0.25">
      <c r="A7">
        <v>6</v>
      </c>
      <c r="B7">
        <v>20194829</v>
      </c>
      <c r="C7" t="s">
        <v>7</v>
      </c>
      <c r="D7" s="2" t="s">
        <v>43</v>
      </c>
      <c r="E7" s="2">
        <v>1</v>
      </c>
      <c r="F7" s="2">
        <v>1</v>
      </c>
      <c r="G7" s="2">
        <v>0.75</v>
      </c>
      <c r="H7" s="2">
        <v>1</v>
      </c>
      <c r="I7" s="2">
        <v>1</v>
      </c>
      <c r="J7" s="2">
        <v>0.25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ref="T7" si="6">SUM(E7:S7)</f>
        <v>6</v>
      </c>
      <c r="U7" s="3">
        <f t="shared" si="1"/>
        <v>4</v>
      </c>
      <c r="V7" s="3">
        <f t="shared" si="2"/>
        <v>5</v>
      </c>
    </row>
    <row r="8" spans="1:25" x14ac:dyDescent="0.25">
      <c r="A8">
        <v>7</v>
      </c>
      <c r="B8">
        <v>20195555</v>
      </c>
      <c r="C8" t="s">
        <v>8</v>
      </c>
      <c r="D8" s="2" t="s">
        <v>43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0.25</v>
      </c>
      <c r="Q8" s="2">
        <v>1</v>
      </c>
      <c r="R8" s="2">
        <v>1</v>
      </c>
      <c r="S8" s="2">
        <v>1</v>
      </c>
      <c r="T8" s="2">
        <f t="shared" ref="T8" si="7">SUM(E8:S8)</f>
        <v>9.25</v>
      </c>
      <c r="U8" s="3">
        <f t="shared" si="1"/>
        <v>6.166666666666667</v>
      </c>
      <c r="V8" s="3">
        <f t="shared" si="2"/>
        <v>7.166666666666667</v>
      </c>
    </row>
    <row r="9" spans="1:25" x14ac:dyDescent="0.25">
      <c r="A9">
        <v>8</v>
      </c>
      <c r="B9">
        <v>20198334</v>
      </c>
      <c r="C9" t="s">
        <v>9</v>
      </c>
      <c r="D9" s="2" t="s">
        <v>43</v>
      </c>
      <c r="E9" s="2">
        <v>1</v>
      </c>
      <c r="F9" s="2">
        <v>1</v>
      </c>
      <c r="G9" s="2">
        <v>0.25</v>
      </c>
      <c r="H9" s="2">
        <v>0</v>
      </c>
      <c r="I9" s="2">
        <v>0</v>
      </c>
      <c r="J9" s="2">
        <v>0.25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0.25</v>
      </c>
      <c r="Q9" s="2">
        <v>0</v>
      </c>
      <c r="R9" s="2">
        <v>1</v>
      </c>
      <c r="S9" s="2">
        <v>1</v>
      </c>
      <c r="T9" s="2">
        <f t="shared" ref="T9" si="8">SUM(E9:S9)</f>
        <v>7.75</v>
      </c>
      <c r="U9" s="3">
        <f t="shared" si="1"/>
        <v>5.166666666666667</v>
      </c>
      <c r="V9" s="3">
        <f t="shared" si="2"/>
        <v>6.166666666666667</v>
      </c>
    </row>
    <row r="10" spans="1:25" x14ac:dyDescent="0.25">
      <c r="A10">
        <v>9</v>
      </c>
      <c r="B10">
        <v>10188042</v>
      </c>
      <c r="C10" t="s">
        <v>10</v>
      </c>
      <c r="D10" s="2" t="s">
        <v>43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f t="shared" ref="T10" si="9">SUM(E10:S10)</f>
        <v>4</v>
      </c>
      <c r="U10" s="3">
        <f t="shared" si="1"/>
        <v>2.6666666666666665</v>
      </c>
      <c r="V10" s="3">
        <f t="shared" si="2"/>
        <v>3.6666666666666665</v>
      </c>
    </row>
    <row r="11" spans="1:25" x14ac:dyDescent="0.25">
      <c r="A11">
        <v>10</v>
      </c>
      <c r="B11">
        <v>80209587</v>
      </c>
      <c r="C11" t="s">
        <v>11</v>
      </c>
      <c r="D11" s="2" t="s">
        <v>46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f t="shared" ref="T11" si="10">SUM(E11:S11)</f>
        <v>13</v>
      </c>
      <c r="U11" s="3">
        <f t="shared" si="1"/>
        <v>8.6666666666666679</v>
      </c>
      <c r="V11" s="3">
        <f t="shared" si="2"/>
        <v>9.6666666666666679</v>
      </c>
    </row>
    <row r="12" spans="1:25" x14ac:dyDescent="0.25">
      <c r="A12">
        <v>11</v>
      </c>
      <c r="B12">
        <v>10185845</v>
      </c>
      <c r="C12" t="s">
        <v>12</v>
      </c>
      <c r="D12" s="2" t="s">
        <v>43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0</v>
      </c>
      <c r="R12" s="2">
        <v>1</v>
      </c>
      <c r="S12" s="2">
        <v>1</v>
      </c>
      <c r="T12" s="2">
        <f t="shared" ref="T12" si="11">SUM(E12:S12)</f>
        <v>11</v>
      </c>
      <c r="U12" s="3">
        <f t="shared" si="1"/>
        <v>7.333333333333333</v>
      </c>
      <c r="V12" s="3">
        <f t="shared" si="2"/>
        <v>8.3333333333333321</v>
      </c>
    </row>
    <row r="13" spans="1:25" x14ac:dyDescent="0.25">
      <c r="A13">
        <v>12</v>
      </c>
      <c r="B13">
        <v>20184819</v>
      </c>
      <c r="C13" t="s">
        <v>13</v>
      </c>
      <c r="D13" s="2" t="s">
        <v>43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1</v>
      </c>
      <c r="S13" s="2">
        <v>1</v>
      </c>
      <c r="T13" s="2">
        <f t="shared" ref="T13" si="12">SUM(E13:S13)</f>
        <v>10</v>
      </c>
      <c r="U13" s="3">
        <f t="shared" si="1"/>
        <v>6.6666666666666661</v>
      </c>
      <c r="V13" s="3">
        <f t="shared" si="2"/>
        <v>7.6666666666666661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8135-C5BD-4ED5-B35D-43CDC901F6DA}">
  <dimension ref="A1:L14"/>
  <sheetViews>
    <sheetView tabSelected="1" zoomScale="120" zoomScaleNormal="120" workbookViewId="0">
      <pane xSplit="6465" ySplit="1080" topLeftCell="I3" activePane="bottomRight"/>
      <selection pane="topRight" activeCell="F2" sqref="F1:H1048576"/>
      <selection pane="bottomLeft" activeCell="A3" sqref="A3"/>
      <selection pane="bottomRight" activeCell="H13" sqref="H13"/>
    </sheetView>
  </sheetViews>
  <sheetFormatPr baseColWidth="10" defaultRowHeight="15" x14ac:dyDescent="0.25"/>
  <cols>
    <col min="2" max="2" width="35.85546875" bestFit="1" customWidth="1"/>
    <col min="3" max="3" width="12.28515625" style="2" bestFit="1" customWidth="1"/>
    <col min="4" max="4" width="16.5703125" style="2" bestFit="1" customWidth="1"/>
    <col min="5" max="5" width="13.85546875" style="2" bestFit="1" customWidth="1"/>
    <col min="6" max="6" width="10.140625" style="2" bestFit="1" customWidth="1"/>
    <col min="7" max="7" width="10.140625" style="2" customWidth="1"/>
    <col min="8" max="8" width="7.85546875" style="2" bestFit="1" customWidth="1"/>
    <col min="9" max="9" width="13.5703125" style="2" bestFit="1" customWidth="1"/>
    <col min="10" max="12" width="11.42578125" style="2"/>
  </cols>
  <sheetData>
    <row r="1" spans="1:12" x14ac:dyDescent="0.25">
      <c r="C1" s="2">
        <v>5</v>
      </c>
      <c r="D1" s="2">
        <v>5</v>
      </c>
      <c r="E1" s="2">
        <v>8</v>
      </c>
      <c r="F1" s="2">
        <v>4</v>
      </c>
      <c r="G1" s="2">
        <v>7</v>
      </c>
      <c r="H1" s="2">
        <f>SUM(C1:F1)</f>
        <v>22</v>
      </c>
    </row>
    <row r="2" spans="1:12" x14ac:dyDescent="0.25">
      <c r="A2" s="1" t="s">
        <v>0</v>
      </c>
      <c r="B2" s="1" t="s">
        <v>1</v>
      </c>
      <c r="C2" s="2" t="s">
        <v>14</v>
      </c>
      <c r="D2" s="2" t="s">
        <v>21</v>
      </c>
      <c r="E2" s="2" t="s">
        <v>27</v>
      </c>
      <c r="F2" s="2" t="s">
        <v>31</v>
      </c>
      <c r="G2" s="2" t="s">
        <v>50</v>
      </c>
      <c r="H2" s="2" t="s">
        <v>20</v>
      </c>
      <c r="I2" s="2" t="s">
        <v>49</v>
      </c>
      <c r="J2" s="2" t="s">
        <v>33</v>
      </c>
      <c r="K2" s="2" t="s">
        <v>48</v>
      </c>
      <c r="L2" s="2" t="s">
        <v>32</v>
      </c>
    </row>
    <row r="3" spans="1:12" x14ac:dyDescent="0.25">
      <c r="A3">
        <v>80178045</v>
      </c>
      <c r="B3" t="s">
        <v>2</v>
      </c>
      <c r="C3" s="2">
        <v>5</v>
      </c>
      <c r="D3" s="2">
        <v>4.8</v>
      </c>
      <c r="E3" s="2">
        <v>5</v>
      </c>
      <c r="F3" s="2">
        <v>4</v>
      </c>
      <c r="G3" s="2">
        <v>0</v>
      </c>
      <c r="H3" s="2">
        <f>SUM(C3:G3)</f>
        <v>18.8</v>
      </c>
      <c r="I3" s="3">
        <f>(H3/$H$1)*10</f>
        <v>8.5454545454545467</v>
      </c>
      <c r="J3" s="3">
        <v>9.3699999999999992</v>
      </c>
      <c r="K3" s="3">
        <f>I3*0.4+J3*0.6</f>
        <v>9.0401818181818179</v>
      </c>
      <c r="L3" s="2">
        <v>3</v>
      </c>
    </row>
    <row r="4" spans="1:12" x14ac:dyDescent="0.25">
      <c r="A4">
        <v>20197413</v>
      </c>
      <c r="B4" t="s">
        <v>3</v>
      </c>
      <c r="C4" s="2">
        <v>5</v>
      </c>
      <c r="D4" s="2">
        <v>4.3</v>
      </c>
      <c r="E4" s="2">
        <v>6</v>
      </c>
      <c r="F4" s="2">
        <v>4</v>
      </c>
      <c r="G4" s="2">
        <v>2.7</v>
      </c>
      <c r="H4" s="2">
        <f>SUM(C4:G4)</f>
        <v>22</v>
      </c>
      <c r="I4" s="3">
        <f t="shared" ref="I4:I14" si="0">(H4/$H$1)*10</f>
        <v>10</v>
      </c>
      <c r="J4" s="3">
        <v>4.8666666666666671</v>
      </c>
      <c r="K4" s="3">
        <f t="shared" ref="K4:K14" si="1">I4*0.4+J4*0.6</f>
        <v>6.92</v>
      </c>
      <c r="L4" s="2">
        <v>2</v>
      </c>
    </row>
    <row r="5" spans="1:12" x14ac:dyDescent="0.25">
      <c r="A5">
        <v>20270657</v>
      </c>
      <c r="B5" t="s">
        <v>4</v>
      </c>
      <c r="C5" s="2">
        <v>5</v>
      </c>
      <c r="D5" s="2">
        <v>4.5</v>
      </c>
      <c r="E5" s="2">
        <v>5.7</v>
      </c>
      <c r="F5" s="2">
        <v>4</v>
      </c>
      <c r="G5" s="2">
        <v>0</v>
      </c>
      <c r="H5" s="2">
        <f>SUM(C5:G5)</f>
        <v>19.2</v>
      </c>
      <c r="I5" s="3">
        <f t="shared" si="0"/>
        <v>8.7272727272727266</v>
      </c>
      <c r="J5" s="3">
        <v>6.7000000000000011</v>
      </c>
      <c r="K5" s="3">
        <f t="shared" si="1"/>
        <v>7.5109090909090916</v>
      </c>
      <c r="L5" s="2">
        <v>1</v>
      </c>
    </row>
    <row r="6" spans="1:12" x14ac:dyDescent="0.25">
      <c r="A6">
        <v>80204265</v>
      </c>
      <c r="B6" t="s">
        <v>5</v>
      </c>
      <c r="C6" s="2">
        <v>5</v>
      </c>
      <c r="D6" s="2">
        <v>4.3</v>
      </c>
      <c r="E6" s="2">
        <v>5.9</v>
      </c>
      <c r="F6" s="2">
        <v>4</v>
      </c>
      <c r="G6" s="2">
        <v>2.8</v>
      </c>
      <c r="H6" s="2">
        <f>SUM(C6:G6)</f>
        <v>22.000000000000004</v>
      </c>
      <c r="I6" s="3">
        <f t="shared" si="0"/>
        <v>10.000000000000002</v>
      </c>
      <c r="J6" s="3">
        <v>5.2</v>
      </c>
      <c r="K6" s="3">
        <f t="shared" si="1"/>
        <v>7.120000000000001</v>
      </c>
      <c r="L6" s="2">
        <v>3</v>
      </c>
    </row>
    <row r="7" spans="1:12" x14ac:dyDescent="0.25">
      <c r="A7">
        <v>20228454</v>
      </c>
      <c r="B7" t="s">
        <v>6</v>
      </c>
      <c r="C7" s="2">
        <v>0</v>
      </c>
      <c r="D7" s="2">
        <v>4.3</v>
      </c>
      <c r="E7" s="2">
        <v>5</v>
      </c>
      <c r="F7" s="2">
        <v>4</v>
      </c>
      <c r="G7" s="2">
        <v>0</v>
      </c>
      <c r="H7" s="2">
        <f>SUM(C7:G7)</f>
        <v>13.3</v>
      </c>
      <c r="I7" s="3">
        <f t="shared" si="0"/>
        <v>6.0454545454545459</v>
      </c>
      <c r="J7" s="3">
        <v>7.5333333333333341</v>
      </c>
      <c r="K7" s="3">
        <f t="shared" si="1"/>
        <v>6.9381818181818193</v>
      </c>
      <c r="L7" s="2">
        <v>2</v>
      </c>
    </row>
    <row r="8" spans="1:12" x14ac:dyDescent="0.25">
      <c r="A8">
        <v>20194829</v>
      </c>
      <c r="B8" t="s">
        <v>7</v>
      </c>
      <c r="C8" s="2">
        <v>5</v>
      </c>
      <c r="D8" s="2">
        <v>4.8</v>
      </c>
      <c r="E8" s="2">
        <v>4</v>
      </c>
      <c r="F8" s="2">
        <v>4</v>
      </c>
      <c r="G8" s="2">
        <v>4.2</v>
      </c>
      <c r="H8" s="2">
        <f>SUM(C8:G8)</f>
        <v>22</v>
      </c>
      <c r="I8" s="3">
        <f t="shared" si="0"/>
        <v>10</v>
      </c>
      <c r="J8" s="3">
        <v>5</v>
      </c>
      <c r="K8" s="3">
        <f t="shared" si="1"/>
        <v>7</v>
      </c>
      <c r="L8" s="2">
        <v>1</v>
      </c>
    </row>
    <row r="9" spans="1:12" x14ac:dyDescent="0.25">
      <c r="A9">
        <v>20195555</v>
      </c>
      <c r="B9" t="s">
        <v>8</v>
      </c>
      <c r="C9" s="2">
        <v>5</v>
      </c>
      <c r="D9" s="2">
        <v>4.8</v>
      </c>
      <c r="E9" s="2">
        <v>5</v>
      </c>
      <c r="F9" s="2">
        <v>4</v>
      </c>
      <c r="G9" s="2">
        <v>0</v>
      </c>
      <c r="H9" s="2">
        <f t="shared" ref="H9:H14" si="2">SUM(C9:G9)</f>
        <v>18.8</v>
      </c>
      <c r="I9" s="3">
        <f t="shared" si="0"/>
        <v>8.5454545454545467</v>
      </c>
      <c r="J9" s="3">
        <v>7.166666666666667</v>
      </c>
      <c r="K9" s="3">
        <f t="shared" si="1"/>
        <v>7.7181818181818187</v>
      </c>
      <c r="L9" s="2">
        <v>0</v>
      </c>
    </row>
    <row r="10" spans="1:12" x14ac:dyDescent="0.25">
      <c r="A10">
        <v>20198334</v>
      </c>
      <c r="B10" t="s">
        <v>9</v>
      </c>
      <c r="C10" s="2">
        <v>5</v>
      </c>
      <c r="D10" s="2">
        <v>0</v>
      </c>
      <c r="E10" s="2">
        <v>0</v>
      </c>
      <c r="F10" s="2">
        <v>4</v>
      </c>
      <c r="G10" s="2">
        <v>0</v>
      </c>
      <c r="H10" s="2">
        <f t="shared" si="2"/>
        <v>9</v>
      </c>
      <c r="I10" s="3">
        <f t="shared" si="0"/>
        <v>4.0909090909090908</v>
      </c>
      <c r="J10" s="3">
        <v>6.166666666666667</v>
      </c>
      <c r="K10" s="3">
        <f t="shared" si="1"/>
        <v>5.3363636363636369</v>
      </c>
      <c r="L10" s="2">
        <v>7</v>
      </c>
    </row>
    <row r="11" spans="1:12" x14ac:dyDescent="0.25">
      <c r="A11">
        <v>10188042</v>
      </c>
      <c r="B11" t="s">
        <v>10</v>
      </c>
      <c r="C11" s="2">
        <v>5</v>
      </c>
      <c r="D11" s="2">
        <v>4.3</v>
      </c>
      <c r="E11" s="2">
        <v>5.9</v>
      </c>
      <c r="F11" s="2">
        <v>4</v>
      </c>
      <c r="G11" s="2">
        <v>2.8</v>
      </c>
      <c r="H11" s="2">
        <f t="shared" si="2"/>
        <v>22.000000000000004</v>
      </c>
      <c r="I11" s="3">
        <f t="shared" si="0"/>
        <v>10.000000000000002</v>
      </c>
      <c r="J11" s="3">
        <v>3.6666666666666665</v>
      </c>
      <c r="K11" s="3">
        <f t="shared" si="1"/>
        <v>6.2000000000000011</v>
      </c>
      <c r="L11" s="2">
        <v>8</v>
      </c>
    </row>
    <row r="12" spans="1:12" x14ac:dyDescent="0.25">
      <c r="A12">
        <v>80209587</v>
      </c>
      <c r="B12" t="s">
        <v>11</v>
      </c>
      <c r="C12" s="2">
        <v>5</v>
      </c>
      <c r="D12" s="2">
        <v>4.3</v>
      </c>
      <c r="E12" s="2">
        <v>4.3</v>
      </c>
      <c r="F12" s="2">
        <v>4</v>
      </c>
      <c r="G12" s="2">
        <v>4.4000000000000004</v>
      </c>
      <c r="H12" s="2">
        <f t="shared" si="2"/>
        <v>22</v>
      </c>
      <c r="I12" s="3">
        <f t="shared" si="0"/>
        <v>10</v>
      </c>
      <c r="J12" s="3">
        <v>9.6666666666666679</v>
      </c>
      <c r="K12" s="3">
        <f t="shared" si="1"/>
        <v>9.8000000000000007</v>
      </c>
      <c r="L12" s="2">
        <v>2</v>
      </c>
    </row>
    <row r="13" spans="1:12" x14ac:dyDescent="0.25">
      <c r="A13">
        <v>10185845</v>
      </c>
      <c r="B13" t="s">
        <v>12</v>
      </c>
      <c r="C13" s="2">
        <v>5</v>
      </c>
      <c r="D13" s="2">
        <v>4.9000000000000004</v>
      </c>
      <c r="E13" s="2">
        <v>5.9</v>
      </c>
      <c r="F13" s="2">
        <v>4</v>
      </c>
      <c r="G13" s="2">
        <v>0</v>
      </c>
      <c r="H13" s="2">
        <f t="shared" si="2"/>
        <v>19.8</v>
      </c>
      <c r="I13" s="3">
        <f t="shared" si="0"/>
        <v>9</v>
      </c>
      <c r="J13" s="3">
        <v>8.3333333333333321</v>
      </c>
      <c r="K13" s="3">
        <f t="shared" si="1"/>
        <v>8.6</v>
      </c>
      <c r="L13" s="2">
        <v>3</v>
      </c>
    </row>
    <row r="14" spans="1:12" x14ac:dyDescent="0.25">
      <c r="A14">
        <v>20184819</v>
      </c>
      <c r="B14" t="s">
        <v>13</v>
      </c>
      <c r="C14" s="2">
        <v>5</v>
      </c>
      <c r="D14" s="2">
        <v>4.8</v>
      </c>
      <c r="E14" s="2">
        <v>5.7</v>
      </c>
      <c r="F14" s="2">
        <v>4</v>
      </c>
      <c r="G14" s="2">
        <v>0.5</v>
      </c>
      <c r="H14" s="2">
        <f t="shared" si="2"/>
        <v>20</v>
      </c>
      <c r="I14" s="3">
        <f t="shared" si="0"/>
        <v>9.0909090909090899</v>
      </c>
      <c r="J14" s="3">
        <v>7.6666666666666661</v>
      </c>
      <c r="K14" s="3">
        <f t="shared" si="1"/>
        <v>8.2363636363636363</v>
      </c>
      <c r="L14" s="2">
        <v>2</v>
      </c>
    </row>
  </sheetData>
  <autoFilter ref="A2:L14" xr:uid="{E14C8135-C5BD-4ED5-B35D-43CDC901F6DA}"/>
  <conditionalFormatting sqref="C3:G1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Faltas</vt:lpstr>
      <vt:lpstr>Pers_Fluidos</vt:lpstr>
      <vt:lpstr>Ej_Hidrodinamica</vt:lpstr>
      <vt:lpstr>Ej_Electricidad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2024-02-27T23:25:40Z</dcterms:created>
  <dcterms:modified xsi:type="dcterms:W3CDTF">2024-03-12T00:59:09Z</dcterms:modified>
</cp:coreProperties>
</file>