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o\OneDrive\Documentos\Cursos_UVM\Plan PU\Fisica_4\Bitacoras\Parcial_02\"/>
    </mc:Choice>
  </mc:AlternateContent>
  <xr:revisionPtr revIDLastSave="0" documentId="13_ncr:1_{A8490388-E066-4950-BF8F-CAF366F66BAD}" xr6:coauthVersionLast="47" xr6:coauthVersionMax="47" xr10:uidLastSave="{00000000-0000-0000-0000-000000000000}"/>
  <bookViews>
    <workbookView xWindow="-120" yWindow="-120" windowWidth="20730" windowHeight="11160" activeTab="3" xr2:uid="{4FD94BEE-9FA1-43C4-B1A5-7667194BB0F1}"/>
  </bookViews>
  <sheets>
    <sheet name="Concentrado" sheetId="1" r:id="rId1"/>
    <sheet name="Anomalías" sheetId="2" r:id="rId2"/>
    <sheet name="Examen" sheetId="3" r:id="rId3"/>
    <sheet name="Calificaciones" sheetId="4" r:id="rId4"/>
  </sheets>
  <definedNames>
    <definedName name="_xlnm._FilterDatabase" localSheetId="3" hidden="1">Calificaciones!$A$1:$G$13</definedName>
    <definedName name="_xlnm._FilterDatabase" localSheetId="0" hidden="1">Concentrado!$A$2:$J$14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3" l="1"/>
  <c r="AA4" i="3"/>
  <c r="AA5" i="3"/>
  <c r="AA6" i="3"/>
  <c r="AA7" i="3"/>
  <c r="AA8" i="3"/>
  <c r="AA9" i="3"/>
  <c r="AA10" i="3"/>
  <c r="AA11" i="3"/>
  <c r="AA12" i="3"/>
  <c r="AA13" i="3"/>
  <c r="AA2" i="3"/>
  <c r="AD2" i="3"/>
  <c r="AD1" i="3"/>
  <c r="Y11" i="3"/>
  <c r="Y13" i="3" l="1"/>
  <c r="Z13" i="3" s="1"/>
  <c r="Y3" i="3"/>
  <c r="Z3" i="3" s="1"/>
  <c r="Y4" i="3"/>
  <c r="Z4" i="3" s="1"/>
  <c r="Y5" i="3"/>
  <c r="Z5" i="3" s="1"/>
  <c r="Y6" i="3"/>
  <c r="Z6" i="3" s="1"/>
  <c r="Y7" i="3"/>
  <c r="Z7" i="3" s="1"/>
  <c r="Y8" i="3"/>
  <c r="Z8" i="3" s="1"/>
  <c r="Y9" i="3"/>
  <c r="Z9" i="3" s="1"/>
  <c r="Y10" i="3"/>
  <c r="Z10" i="3" s="1"/>
  <c r="Z11" i="3"/>
  <c r="Y12" i="3"/>
  <c r="Z12" i="3" s="1"/>
  <c r="Y2" i="3"/>
  <c r="Z2" i="3" s="1"/>
  <c r="F3" i="4"/>
  <c r="F4" i="4"/>
  <c r="F5" i="4"/>
  <c r="F6" i="4"/>
  <c r="F7" i="4"/>
  <c r="F8" i="4"/>
  <c r="F9" i="4"/>
  <c r="F10" i="4"/>
  <c r="F11" i="4"/>
  <c r="F12" i="4"/>
  <c r="F13" i="4"/>
  <c r="F2" i="4"/>
  <c r="I1" i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3" i="1"/>
  <c r="J3" i="1" s="1"/>
  <c r="L3" i="2"/>
  <c r="L4" i="2"/>
  <c r="L5" i="2"/>
  <c r="L6" i="2"/>
  <c r="L7" i="2"/>
  <c r="L8" i="2"/>
  <c r="L9" i="2"/>
  <c r="L10" i="2"/>
  <c r="L11" i="2"/>
  <c r="L12" i="2"/>
  <c r="L13" i="2"/>
  <c r="L2" i="2"/>
</calcChain>
</file>

<file path=xl/sharedStrings.xml><?xml version="1.0" encoding="utf-8"?>
<sst xmlns="http://schemas.openxmlformats.org/spreadsheetml/2006/main" count="188" uniqueCount="93">
  <si>
    <t>Matrícula</t>
  </si>
  <si>
    <t>Alumno</t>
  </si>
  <si>
    <t>Apaterno</t>
  </si>
  <si>
    <t>Amaterno</t>
  </si>
  <si>
    <t>Nombre</t>
  </si>
  <si>
    <t>ALARCON RAMIREZ MARIA FERNANDA</t>
  </si>
  <si>
    <t>ALARCON</t>
  </si>
  <si>
    <t>RAMIREZ</t>
  </si>
  <si>
    <t>MARIA FERNANDA</t>
  </si>
  <si>
    <t>BARRERA HINOJOSA VALERIA</t>
  </si>
  <si>
    <t>BARRERA</t>
  </si>
  <si>
    <t>HINOJOSA</t>
  </si>
  <si>
    <t>VALERIA</t>
  </si>
  <si>
    <t>DE JESUS ESPINOZA ALEJANDRA</t>
  </si>
  <si>
    <t>DE JESUS</t>
  </si>
  <si>
    <t>ESPINOZA</t>
  </si>
  <si>
    <t>ALEJANDRA</t>
  </si>
  <si>
    <t>ESTRADA GULLEN DIANA LAURA</t>
  </si>
  <si>
    <t>ESTRADA</t>
  </si>
  <si>
    <t>GULLEN</t>
  </si>
  <si>
    <t>DIANA LAURA</t>
  </si>
  <si>
    <t>HERNANDEZ GUINTO MANUELA ITZEL</t>
  </si>
  <si>
    <t>HERNANDEZ</t>
  </si>
  <si>
    <t>GUINTO</t>
  </si>
  <si>
    <t>MANUELA ITZEL</t>
  </si>
  <si>
    <t>MARTINEZ AGUILAR DIANA ROSA</t>
  </si>
  <si>
    <t>MARTINEZ</t>
  </si>
  <si>
    <t>AGUILAR</t>
  </si>
  <si>
    <t>DIANA ROSA</t>
  </si>
  <si>
    <t>MONTAÑO TORRES NATALIA</t>
  </si>
  <si>
    <t>MONTAÑO</t>
  </si>
  <si>
    <t>TORRES</t>
  </si>
  <si>
    <t>NATALIA</t>
  </si>
  <si>
    <t>MORALES FELIX BRAULIO</t>
  </si>
  <si>
    <t>MORALES</t>
  </si>
  <si>
    <t>FELIX</t>
  </si>
  <si>
    <t>BRAULIO</t>
  </si>
  <si>
    <t>RODRIGUEZ PALOMARES AYKO RENATA</t>
  </si>
  <si>
    <t>RODRIGUEZ</t>
  </si>
  <si>
    <t>PALOMARES</t>
  </si>
  <si>
    <t>AYKO RENATA</t>
  </si>
  <si>
    <t>SILVA PEREZ JULIETA</t>
  </si>
  <si>
    <t>SILVA</t>
  </si>
  <si>
    <t>PEREZ</t>
  </si>
  <si>
    <t>JULIETA</t>
  </si>
  <si>
    <t>VARGAS MARTINEZ CAROLINA</t>
  </si>
  <si>
    <t>VARGAS</t>
  </si>
  <si>
    <t>CAROLINA</t>
  </si>
  <si>
    <t>YAÑEZ VILLEGAS RUBI LILIANA</t>
  </si>
  <si>
    <t>YAÑEZ</t>
  </si>
  <si>
    <t>VILLEGAS</t>
  </si>
  <si>
    <t>RUBI LILIANA</t>
  </si>
  <si>
    <t>Ej_Snell</t>
  </si>
  <si>
    <t>Ortografía</t>
  </si>
  <si>
    <t>Defectos</t>
  </si>
  <si>
    <t>Esquema</t>
  </si>
  <si>
    <t>Correción</t>
  </si>
  <si>
    <t>Cirugía</t>
  </si>
  <si>
    <t>Bibliografía</t>
  </si>
  <si>
    <t>Puntaje</t>
  </si>
  <si>
    <t>Ej_Clase</t>
  </si>
  <si>
    <t>Anomalias</t>
  </si>
  <si>
    <t>Calificación</t>
  </si>
  <si>
    <t>Eval_Cont</t>
  </si>
  <si>
    <t>Examen</t>
  </si>
  <si>
    <t>Teoría</t>
  </si>
  <si>
    <t>Tipo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</si>
  <si>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</si>
  <si>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</si>
  <si>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</si>
  <si>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</si>
  <si>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</si>
  <si>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</si>
  <si>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</si>
  <si>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</si>
  <si>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</si>
  <si>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</si>
  <si>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</si>
  <si>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</si>
  <si>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</si>
  <si>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</si>
  <si>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</si>
  <si>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</si>
  <si>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</si>
  <si>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</si>
  <si>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</si>
  <si>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</si>
  <si>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Faltas</t>
  </si>
  <si>
    <t>A</t>
  </si>
  <si>
    <t>B</t>
  </si>
  <si>
    <t>Máximo</t>
  </si>
  <si>
    <t>Ajuste</t>
  </si>
  <si>
    <t>Corrección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</si>
</sst>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43E4A-07D1-4884-B621-14E54057D2B3}">
  <dimension ref="A1:J14"/>
  <sheetViews>
    <sheetView zoomScale="120" zoomScaleNormal="120" workbookViewId="0">
      <selection activeCell="H7" sqref="H7"/>
    </sheetView>
  </sheetViews>
  <sheetFormatPr baseColWidth="10" defaultRowHeight="15" x14ac:dyDescent="0.25"/>
  <cols>
    <col min="5" max="5" width="17.42578125" bestFit="1" customWidth="1"/>
    <col min="6" max="9" width="11.42578125" style="1"/>
    <col min="10" max="10" width="11.42578125" style="2"/>
  </cols>
  <sheetData>
    <row r="1" spans="1:10" x14ac:dyDescent="0.25">
      <c r="F1" s="1">
        <v>6</v>
      </c>
      <c r="G1" s="1">
        <v>5</v>
      </c>
      <c r="H1" s="1">
        <v>4</v>
      </c>
      <c r="I1" s="1">
        <f>SUM(F1:H1)</f>
        <v>15</v>
      </c>
      <c r="J1" s="2">
        <v>10</v>
      </c>
    </row>
    <row r="2" spans="1:10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61</v>
      </c>
      <c r="G2" s="2" t="s">
        <v>52</v>
      </c>
      <c r="H2" s="2" t="s">
        <v>60</v>
      </c>
      <c r="I2" s="2" t="s">
        <v>59</v>
      </c>
      <c r="J2" s="2" t="s">
        <v>62</v>
      </c>
    </row>
    <row r="3" spans="1:10" x14ac:dyDescent="0.25">
      <c r="A3">
        <v>80178045</v>
      </c>
      <c r="B3" t="s">
        <v>5</v>
      </c>
      <c r="C3" t="s">
        <v>6</v>
      </c>
      <c r="D3" t="s">
        <v>7</v>
      </c>
      <c r="E3" t="s">
        <v>8</v>
      </c>
      <c r="F3" s="1">
        <v>6</v>
      </c>
      <c r="G3" s="1">
        <v>5</v>
      </c>
      <c r="H3" s="1">
        <v>2.8</v>
      </c>
      <c r="I3" s="1">
        <f t="shared" ref="I3:I14" si="0">SUM(F3:H3)</f>
        <v>13.8</v>
      </c>
      <c r="J3" s="3">
        <f t="shared" ref="J3:J14" si="1">(I3/$I$1)*10</f>
        <v>9.2000000000000011</v>
      </c>
    </row>
    <row r="4" spans="1:10" x14ac:dyDescent="0.25">
      <c r="A4">
        <v>20197413</v>
      </c>
      <c r="B4" t="s">
        <v>9</v>
      </c>
      <c r="C4" t="s">
        <v>10</v>
      </c>
      <c r="D4" t="s">
        <v>11</v>
      </c>
      <c r="E4" t="s">
        <v>12</v>
      </c>
      <c r="F4" s="1">
        <v>6</v>
      </c>
      <c r="G4" s="1">
        <v>5</v>
      </c>
      <c r="H4" s="1">
        <v>1.55</v>
      </c>
      <c r="I4" s="1">
        <f t="shared" si="0"/>
        <v>12.55</v>
      </c>
      <c r="J4" s="3">
        <f t="shared" si="1"/>
        <v>8.3666666666666671</v>
      </c>
    </row>
    <row r="5" spans="1:10" x14ac:dyDescent="0.25">
      <c r="A5">
        <v>20270657</v>
      </c>
      <c r="B5" t="s">
        <v>13</v>
      </c>
      <c r="C5" t="s">
        <v>14</v>
      </c>
      <c r="D5" t="s">
        <v>15</v>
      </c>
      <c r="E5" t="s">
        <v>16</v>
      </c>
      <c r="F5" s="1">
        <v>6</v>
      </c>
      <c r="G5" s="1">
        <v>4.8</v>
      </c>
      <c r="H5" s="1">
        <v>1</v>
      </c>
      <c r="I5" s="1">
        <f t="shared" si="0"/>
        <v>11.8</v>
      </c>
      <c r="J5" s="3">
        <f t="shared" si="1"/>
        <v>7.8666666666666671</v>
      </c>
    </row>
    <row r="6" spans="1:10" x14ac:dyDescent="0.25">
      <c r="A6">
        <v>80204265</v>
      </c>
      <c r="B6" t="s">
        <v>17</v>
      </c>
      <c r="C6" t="s">
        <v>18</v>
      </c>
      <c r="D6" t="s">
        <v>19</v>
      </c>
      <c r="E6" t="s">
        <v>20</v>
      </c>
      <c r="F6" s="1">
        <v>6</v>
      </c>
      <c r="G6" s="1">
        <v>4</v>
      </c>
      <c r="H6" s="1">
        <v>1.8</v>
      </c>
      <c r="I6" s="1">
        <f t="shared" si="0"/>
        <v>11.8</v>
      </c>
      <c r="J6" s="3">
        <f t="shared" si="1"/>
        <v>7.8666666666666671</v>
      </c>
    </row>
    <row r="7" spans="1:10" x14ac:dyDescent="0.25">
      <c r="A7">
        <v>20228454</v>
      </c>
      <c r="B7" t="s">
        <v>21</v>
      </c>
      <c r="C7" t="s">
        <v>22</v>
      </c>
      <c r="D7" t="s">
        <v>23</v>
      </c>
      <c r="E7" t="s">
        <v>24</v>
      </c>
      <c r="F7" s="1">
        <v>6</v>
      </c>
      <c r="G7" s="1">
        <v>4.8</v>
      </c>
      <c r="H7" s="1">
        <v>2.8</v>
      </c>
      <c r="I7" s="1">
        <f t="shared" si="0"/>
        <v>13.600000000000001</v>
      </c>
      <c r="J7" s="3">
        <f t="shared" si="1"/>
        <v>9.0666666666666664</v>
      </c>
    </row>
    <row r="8" spans="1:10" x14ac:dyDescent="0.25">
      <c r="A8">
        <v>20194829</v>
      </c>
      <c r="B8" t="s">
        <v>25</v>
      </c>
      <c r="C8" t="s">
        <v>26</v>
      </c>
      <c r="D8" t="s">
        <v>27</v>
      </c>
      <c r="E8" t="s">
        <v>28</v>
      </c>
      <c r="F8" s="1">
        <v>6</v>
      </c>
      <c r="G8" s="1">
        <v>5</v>
      </c>
      <c r="H8" s="1">
        <v>1.8</v>
      </c>
      <c r="I8" s="1">
        <f t="shared" si="0"/>
        <v>12.8</v>
      </c>
      <c r="J8" s="3">
        <f t="shared" si="1"/>
        <v>8.5333333333333332</v>
      </c>
    </row>
    <row r="9" spans="1:10" x14ac:dyDescent="0.25">
      <c r="A9">
        <v>20195555</v>
      </c>
      <c r="B9" t="s">
        <v>29</v>
      </c>
      <c r="C9" t="s">
        <v>30</v>
      </c>
      <c r="D9" t="s">
        <v>31</v>
      </c>
      <c r="E9" t="s">
        <v>32</v>
      </c>
      <c r="F9" s="1">
        <v>6</v>
      </c>
      <c r="G9" s="1">
        <v>5</v>
      </c>
      <c r="H9" s="1">
        <v>2.8</v>
      </c>
      <c r="I9" s="1">
        <f t="shared" si="0"/>
        <v>13.8</v>
      </c>
      <c r="J9" s="3">
        <f t="shared" si="1"/>
        <v>9.2000000000000011</v>
      </c>
    </row>
    <row r="10" spans="1:10" x14ac:dyDescent="0.25">
      <c r="A10">
        <v>20198334</v>
      </c>
      <c r="B10" t="s">
        <v>33</v>
      </c>
      <c r="C10" t="s">
        <v>34</v>
      </c>
      <c r="D10" t="s">
        <v>35</v>
      </c>
      <c r="E10" t="s">
        <v>36</v>
      </c>
      <c r="F10" s="1">
        <v>6</v>
      </c>
      <c r="G10" s="1">
        <v>0</v>
      </c>
      <c r="H10" s="1">
        <v>0</v>
      </c>
      <c r="I10" s="1">
        <f t="shared" si="0"/>
        <v>6</v>
      </c>
      <c r="J10" s="3">
        <f t="shared" si="1"/>
        <v>4</v>
      </c>
    </row>
    <row r="11" spans="1:10" x14ac:dyDescent="0.25">
      <c r="A11">
        <v>10188042</v>
      </c>
      <c r="B11" t="s">
        <v>37</v>
      </c>
      <c r="C11" t="s">
        <v>38</v>
      </c>
      <c r="D11" t="s">
        <v>39</v>
      </c>
      <c r="E11" t="s">
        <v>40</v>
      </c>
      <c r="F11" s="1">
        <v>6</v>
      </c>
      <c r="G11" s="1">
        <v>5</v>
      </c>
      <c r="H11" s="1">
        <v>2.2999999999999998</v>
      </c>
      <c r="I11" s="1">
        <f t="shared" si="0"/>
        <v>13.3</v>
      </c>
      <c r="J11" s="3">
        <f t="shared" si="1"/>
        <v>8.8666666666666671</v>
      </c>
    </row>
    <row r="12" spans="1:10" x14ac:dyDescent="0.25">
      <c r="A12">
        <v>80209587</v>
      </c>
      <c r="B12" t="s">
        <v>41</v>
      </c>
      <c r="C12" t="s">
        <v>42</v>
      </c>
      <c r="D12" t="s">
        <v>43</v>
      </c>
      <c r="E12" t="s">
        <v>44</v>
      </c>
      <c r="F12" s="1">
        <v>6</v>
      </c>
      <c r="G12" s="1">
        <v>3</v>
      </c>
      <c r="H12" s="1">
        <v>0</v>
      </c>
      <c r="I12" s="1">
        <f t="shared" si="0"/>
        <v>9</v>
      </c>
      <c r="J12" s="3">
        <f t="shared" si="1"/>
        <v>6</v>
      </c>
    </row>
    <row r="13" spans="1:10" x14ac:dyDescent="0.25">
      <c r="A13">
        <v>10185845</v>
      </c>
      <c r="B13" t="s">
        <v>45</v>
      </c>
      <c r="C13" t="s">
        <v>46</v>
      </c>
      <c r="D13" t="s">
        <v>26</v>
      </c>
      <c r="E13" t="s">
        <v>47</v>
      </c>
      <c r="F13" s="1">
        <v>6</v>
      </c>
      <c r="H13" s="1">
        <v>1.55</v>
      </c>
      <c r="I13" s="1">
        <f t="shared" si="0"/>
        <v>7.55</v>
      </c>
      <c r="J13" s="3">
        <f t="shared" si="1"/>
        <v>5.0333333333333332</v>
      </c>
    </row>
    <row r="14" spans="1:10" x14ac:dyDescent="0.25">
      <c r="A14">
        <v>20184819</v>
      </c>
      <c r="B14" t="s">
        <v>48</v>
      </c>
      <c r="C14" t="s">
        <v>49</v>
      </c>
      <c r="D14" t="s">
        <v>50</v>
      </c>
      <c r="E14" t="s">
        <v>51</v>
      </c>
      <c r="F14" s="1">
        <v>6</v>
      </c>
      <c r="G14" s="1">
        <v>5</v>
      </c>
      <c r="H14" s="1">
        <v>2.8</v>
      </c>
      <c r="I14" s="1">
        <f t="shared" si="0"/>
        <v>13.8</v>
      </c>
      <c r="J14" s="3">
        <f t="shared" si="1"/>
        <v>9.2000000000000011</v>
      </c>
    </row>
  </sheetData>
  <sortState xmlns:xlrd2="http://schemas.microsoft.com/office/spreadsheetml/2017/richdata2" ref="A3:J14">
    <sortCondition ref="B3:B14"/>
  </sortState>
  <conditionalFormatting sqref="F3:F14">
    <cfRule type="cellIs" dxfId="2" priority="3" operator="equal">
      <formula>0</formula>
    </cfRule>
  </conditionalFormatting>
  <conditionalFormatting sqref="H3:H14">
    <cfRule type="cellIs" dxfId="1" priority="2" operator="equal">
      <formula>0</formula>
    </cfRule>
  </conditionalFormatting>
  <conditionalFormatting sqref="J3:J14">
    <cfRule type="cellIs" dxfId="0" priority="1" operator="lessThan">
      <formula>6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9B42A-42BF-4723-8897-042D3B0EF798}">
  <dimension ref="A1:L13"/>
  <sheetViews>
    <sheetView workbookViewId="0">
      <selection activeCell="L2" sqref="L2:L13"/>
    </sheetView>
  </sheetViews>
  <sheetFormatPr baseColWidth="10" defaultRowHeight="15" x14ac:dyDescent="0.25"/>
  <cols>
    <col min="5" max="5" width="17.42578125" bestFit="1" customWidth="1"/>
    <col min="6" max="12" width="11.42578125" style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53</v>
      </c>
      <c r="L1" s="1" t="s">
        <v>59</v>
      </c>
    </row>
    <row r="2" spans="1:12" x14ac:dyDescent="0.25">
      <c r="A2">
        <v>20270657</v>
      </c>
      <c r="B2" t="s">
        <v>13</v>
      </c>
      <c r="C2" t="s">
        <v>14</v>
      </c>
      <c r="D2" t="s">
        <v>15</v>
      </c>
      <c r="E2" t="s">
        <v>16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f>SUM(F2:K2)</f>
        <v>6</v>
      </c>
    </row>
    <row r="3" spans="1:12" x14ac:dyDescent="0.25">
      <c r="A3">
        <v>10188042</v>
      </c>
      <c r="B3" t="s">
        <v>37</v>
      </c>
      <c r="C3" t="s">
        <v>38</v>
      </c>
      <c r="D3" t="s">
        <v>39</v>
      </c>
      <c r="E3" t="s">
        <v>40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f t="shared" ref="L3:L13" si="0">SUM(F3:K3)</f>
        <v>6</v>
      </c>
    </row>
    <row r="4" spans="1:12" x14ac:dyDescent="0.25">
      <c r="A4">
        <v>20198334</v>
      </c>
      <c r="B4" t="s">
        <v>33</v>
      </c>
      <c r="C4" t="s">
        <v>34</v>
      </c>
      <c r="D4" t="s">
        <v>35</v>
      </c>
      <c r="E4" t="s">
        <v>36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f t="shared" si="0"/>
        <v>0</v>
      </c>
    </row>
    <row r="5" spans="1:12" x14ac:dyDescent="0.25">
      <c r="A5">
        <v>10185845</v>
      </c>
      <c r="B5" t="s">
        <v>45</v>
      </c>
      <c r="C5" t="s">
        <v>46</v>
      </c>
      <c r="D5" t="s">
        <v>26</v>
      </c>
      <c r="E5" t="s">
        <v>47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f t="shared" si="0"/>
        <v>6</v>
      </c>
    </row>
    <row r="6" spans="1:12" x14ac:dyDescent="0.25">
      <c r="A6">
        <v>80204265</v>
      </c>
      <c r="B6" t="s">
        <v>17</v>
      </c>
      <c r="C6" t="s">
        <v>18</v>
      </c>
      <c r="D6" t="s">
        <v>19</v>
      </c>
      <c r="E6" t="s">
        <v>20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f t="shared" si="0"/>
        <v>6</v>
      </c>
    </row>
    <row r="7" spans="1:12" x14ac:dyDescent="0.25">
      <c r="A7">
        <v>20194829</v>
      </c>
      <c r="B7" t="s">
        <v>25</v>
      </c>
      <c r="C7" t="s">
        <v>26</v>
      </c>
      <c r="D7" t="s">
        <v>27</v>
      </c>
      <c r="E7" t="s">
        <v>28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f t="shared" si="0"/>
        <v>6</v>
      </c>
    </row>
    <row r="8" spans="1:12" x14ac:dyDescent="0.25">
      <c r="A8">
        <v>80209587</v>
      </c>
      <c r="B8" t="s">
        <v>41</v>
      </c>
      <c r="C8" t="s">
        <v>42</v>
      </c>
      <c r="D8" t="s">
        <v>43</v>
      </c>
      <c r="E8" t="s">
        <v>44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f t="shared" si="0"/>
        <v>0</v>
      </c>
    </row>
    <row r="9" spans="1:12" x14ac:dyDescent="0.25">
      <c r="A9">
        <v>20228454</v>
      </c>
      <c r="B9" t="s">
        <v>21</v>
      </c>
      <c r="C9" t="s">
        <v>22</v>
      </c>
      <c r="D9" t="s">
        <v>23</v>
      </c>
      <c r="E9" t="s">
        <v>24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f t="shared" si="0"/>
        <v>6</v>
      </c>
    </row>
    <row r="10" spans="1:12" x14ac:dyDescent="0.25">
      <c r="A10">
        <v>80178045</v>
      </c>
      <c r="B10" t="s">
        <v>5</v>
      </c>
      <c r="C10" t="s">
        <v>6</v>
      </c>
      <c r="D10" t="s">
        <v>7</v>
      </c>
      <c r="E10" t="s">
        <v>8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f t="shared" si="0"/>
        <v>6</v>
      </c>
    </row>
    <row r="11" spans="1:12" x14ac:dyDescent="0.25">
      <c r="A11">
        <v>20195555</v>
      </c>
      <c r="B11" t="s">
        <v>29</v>
      </c>
      <c r="C11" t="s">
        <v>30</v>
      </c>
      <c r="D11" t="s">
        <v>31</v>
      </c>
      <c r="E11" t="s">
        <v>32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f t="shared" si="0"/>
        <v>6</v>
      </c>
    </row>
    <row r="12" spans="1:12" x14ac:dyDescent="0.25">
      <c r="A12">
        <v>20184819</v>
      </c>
      <c r="B12" t="s">
        <v>48</v>
      </c>
      <c r="C12" t="s">
        <v>49</v>
      </c>
      <c r="D12" t="s">
        <v>50</v>
      </c>
      <c r="E12" t="s">
        <v>51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f t="shared" si="0"/>
        <v>6</v>
      </c>
    </row>
    <row r="13" spans="1:12" x14ac:dyDescent="0.25">
      <c r="A13">
        <v>20197413</v>
      </c>
      <c r="B13" t="s">
        <v>9</v>
      </c>
      <c r="C13" t="s">
        <v>10</v>
      </c>
      <c r="D13" t="s">
        <v>11</v>
      </c>
      <c r="E13" t="s">
        <v>12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f t="shared" si="0"/>
        <v>6</v>
      </c>
    </row>
  </sheetData>
  <sortState xmlns:xlrd2="http://schemas.microsoft.com/office/spreadsheetml/2017/richdata2" ref="A2:E13">
    <sortCondition ref="E2:E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3523-B189-4FDA-9608-0B903DB33F0F}">
  <dimension ref="A1:AD13"/>
  <sheetViews>
    <sheetView topLeftCell="C1" workbookViewId="0">
      <selection activeCell="AA2" sqref="AA2:AA13"/>
    </sheetView>
  </sheetViews>
  <sheetFormatPr baseColWidth="10" defaultRowHeight="15" x14ac:dyDescent="0.25"/>
  <cols>
    <col min="1" max="1" width="5.5703125" customWidth="1"/>
    <col min="3" max="3" width="35.85546875" bestFit="1" customWidth="1"/>
    <col min="4" max="4" width="4.85546875" style="1" bestFit="1" customWidth="1"/>
    <col min="5" max="24" width="5" style="1" customWidth="1"/>
    <col min="25" max="27" width="11.42578125" style="1"/>
  </cols>
  <sheetData>
    <row r="1" spans="1:30" x14ac:dyDescent="0.25">
      <c r="B1" t="s">
        <v>0</v>
      </c>
      <c r="C1" t="s">
        <v>1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76</v>
      </c>
      <c r="O1" s="1" t="s">
        <v>77</v>
      </c>
      <c r="P1" s="1" t="s">
        <v>78</v>
      </c>
      <c r="Q1" s="1" t="s">
        <v>79</v>
      </c>
      <c r="R1" s="1" t="s">
        <v>80</v>
      </c>
      <c r="S1" s="1" t="s">
        <v>81</v>
      </c>
      <c r="T1" s="1" t="s">
        <v>82</v>
      </c>
      <c r="U1" s="1" t="s">
        <v>83</v>
      </c>
      <c r="V1" s="1" t="s">
        <v>84</v>
      </c>
      <c r="W1" s="1" t="s">
        <v>85</v>
      </c>
      <c r="X1" s="1" t="s">
        <v>86</v>
      </c>
      <c r="Y1" s="1" t="s">
        <v>59</v>
      </c>
      <c r="Z1" s="1" t="s">
        <v>62</v>
      </c>
      <c r="AA1" s="1" t="s">
        <v>92</v>
      </c>
      <c r="AC1" s="1" t="s">
        <v>90</v>
      </c>
      <c r="AD1" s="1">
        <f>MAX(Z2:Z13)</f>
        <v>7.5</v>
      </c>
    </row>
    <row r="2" spans="1:30" x14ac:dyDescent="0.25">
      <c r="A2" s="1">
        <v>1</v>
      </c>
      <c r="B2">
        <v>80178045</v>
      </c>
      <c r="C2" t="s">
        <v>5</v>
      </c>
      <c r="D2" s="1" t="s">
        <v>89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0</v>
      </c>
      <c r="L2" s="1">
        <v>1</v>
      </c>
      <c r="M2" s="1">
        <v>1</v>
      </c>
      <c r="N2" s="1">
        <v>0</v>
      </c>
      <c r="O2" s="1">
        <v>1</v>
      </c>
      <c r="P2" s="1">
        <v>1</v>
      </c>
      <c r="Q2" s="1">
        <v>1</v>
      </c>
      <c r="R2" s="1">
        <v>0</v>
      </c>
      <c r="S2" s="1">
        <v>1</v>
      </c>
      <c r="T2" s="1">
        <v>0</v>
      </c>
      <c r="U2" s="1">
        <v>0</v>
      </c>
      <c r="V2" s="1">
        <v>1</v>
      </c>
      <c r="W2" s="1">
        <v>1</v>
      </c>
      <c r="X2" s="1">
        <v>1</v>
      </c>
      <c r="Y2" s="1">
        <f>SUM(E2:X2)</f>
        <v>15</v>
      </c>
      <c r="Z2" s="1">
        <f>(Y2/20)*10</f>
        <v>7.5</v>
      </c>
      <c r="AA2" s="1">
        <f>Z2+$AD$2</f>
        <v>10</v>
      </c>
      <c r="AC2" s="1" t="s">
        <v>91</v>
      </c>
      <c r="AD2" s="1">
        <f>10-AD1</f>
        <v>2.5</v>
      </c>
    </row>
    <row r="3" spans="1:30" x14ac:dyDescent="0.25">
      <c r="A3" s="1">
        <v>2</v>
      </c>
      <c r="B3">
        <v>20197413</v>
      </c>
      <c r="C3" t="s">
        <v>9</v>
      </c>
      <c r="D3" s="1" t="s">
        <v>88</v>
      </c>
      <c r="E3" s="1">
        <v>1</v>
      </c>
      <c r="F3" s="1">
        <v>1</v>
      </c>
      <c r="G3" s="1">
        <v>1</v>
      </c>
      <c r="H3" s="1">
        <v>0</v>
      </c>
      <c r="I3" s="1">
        <v>1</v>
      </c>
      <c r="J3" s="1">
        <v>1</v>
      </c>
      <c r="K3" s="1">
        <v>0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1</v>
      </c>
      <c r="X3" s="1">
        <v>0</v>
      </c>
      <c r="Y3" s="1">
        <f t="shared" ref="Y3:Y12" si="0">SUM(E3:X3)</f>
        <v>12</v>
      </c>
      <c r="Z3" s="1">
        <f t="shared" ref="Z3:Z12" si="1">(Y3/20)*10</f>
        <v>6</v>
      </c>
      <c r="AA3" s="1">
        <f t="shared" ref="AA3:AA13" si="2">Z3+$AD$2</f>
        <v>8.5</v>
      </c>
    </row>
    <row r="4" spans="1:30" x14ac:dyDescent="0.25">
      <c r="A4" s="1">
        <v>3</v>
      </c>
      <c r="B4">
        <v>20270657</v>
      </c>
      <c r="C4" t="s">
        <v>13</v>
      </c>
      <c r="D4" s="1" t="s">
        <v>88</v>
      </c>
      <c r="E4" s="1">
        <v>1</v>
      </c>
      <c r="F4" s="1">
        <v>1</v>
      </c>
      <c r="G4" s="1">
        <v>1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1</v>
      </c>
      <c r="V4" s="1">
        <v>0</v>
      </c>
      <c r="W4" s="1">
        <v>1</v>
      </c>
      <c r="X4" s="1">
        <v>0</v>
      </c>
      <c r="Y4" s="1">
        <f t="shared" si="0"/>
        <v>7</v>
      </c>
      <c r="Z4" s="1">
        <f t="shared" si="1"/>
        <v>3.5</v>
      </c>
      <c r="AA4" s="1">
        <f t="shared" si="2"/>
        <v>6</v>
      </c>
    </row>
    <row r="5" spans="1:30" x14ac:dyDescent="0.25">
      <c r="A5" s="1">
        <v>4</v>
      </c>
      <c r="B5">
        <v>80204265</v>
      </c>
      <c r="C5" t="s">
        <v>17</v>
      </c>
      <c r="D5" s="1" t="s">
        <v>88</v>
      </c>
      <c r="E5" s="1">
        <v>1</v>
      </c>
      <c r="F5" s="1">
        <v>1</v>
      </c>
      <c r="G5" s="1">
        <v>0</v>
      </c>
      <c r="H5" s="1">
        <v>0</v>
      </c>
      <c r="I5" s="1">
        <v>1</v>
      </c>
      <c r="J5" s="1">
        <v>1</v>
      </c>
      <c r="K5" s="1">
        <v>1</v>
      </c>
      <c r="L5" s="1">
        <v>1</v>
      </c>
      <c r="M5" s="1">
        <v>0</v>
      </c>
      <c r="N5" s="1">
        <v>1</v>
      </c>
      <c r="O5" s="1">
        <v>1</v>
      </c>
      <c r="P5" s="1">
        <v>0</v>
      </c>
      <c r="Q5" s="1">
        <v>1</v>
      </c>
      <c r="R5" s="1">
        <v>0</v>
      </c>
      <c r="S5" s="1">
        <v>1</v>
      </c>
      <c r="T5" s="1">
        <v>0</v>
      </c>
      <c r="U5" s="1">
        <v>0</v>
      </c>
      <c r="V5" s="1">
        <v>0</v>
      </c>
      <c r="W5" s="1">
        <v>1</v>
      </c>
      <c r="X5" s="1">
        <v>0</v>
      </c>
      <c r="Y5" s="1">
        <f t="shared" si="0"/>
        <v>11</v>
      </c>
      <c r="Z5" s="1">
        <f t="shared" si="1"/>
        <v>5.5</v>
      </c>
      <c r="AA5" s="1">
        <f t="shared" si="2"/>
        <v>8</v>
      </c>
    </row>
    <row r="6" spans="1:30" x14ac:dyDescent="0.25">
      <c r="A6" s="1">
        <v>5</v>
      </c>
      <c r="B6">
        <v>20228454</v>
      </c>
      <c r="C6" t="s">
        <v>21</v>
      </c>
      <c r="D6" s="1" t="s">
        <v>88</v>
      </c>
      <c r="E6" s="1">
        <v>1</v>
      </c>
      <c r="F6" s="1">
        <v>0</v>
      </c>
      <c r="G6" s="1">
        <v>1</v>
      </c>
      <c r="H6" s="1">
        <v>1</v>
      </c>
      <c r="I6" s="1">
        <v>1</v>
      </c>
      <c r="J6" s="1">
        <v>0</v>
      </c>
      <c r="K6" s="1">
        <v>1</v>
      </c>
      <c r="L6" s="1">
        <v>1</v>
      </c>
      <c r="M6" s="1">
        <v>0</v>
      </c>
      <c r="N6" s="1">
        <v>1</v>
      </c>
      <c r="O6" s="1">
        <v>1</v>
      </c>
      <c r="P6" s="1">
        <v>1</v>
      </c>
      <c r="Q6" s="1">
        <v>0</v>
      </c>
      <c r="R6" s="1">
        <v>0</v>
      </c>
      <c r="S6" s="1">
        <v>1</v>
      </c>
      <c r="T6" s="1">
        <v>1</v>
      </c>
      <c r="U6" s="1">
        <v>0</v>
      </c>
      <c r="V6" s="1">
        <v>0</v>
      </c>
      <c r="W6" s="1">
        <v>1</v>
      </c>
      <c r="X6" s="1">
        <v>0</v>
      </c>
      <c r="Y6" s="1">
        <f t="shared" si="0"/>
        <v>12</v>
      </c>
      <c r="Z6" s="1">
        <f t="shared" si="1"/>
        <v>6</v>
      </c>
      <c r="AA6" s="1">
        <f t="shared" si="2"/>
        <v>8.5</v>
      </c>
    </row>
    <row r="7" spans="1:30" x14ac:dyDescent="0.25">
      <c r="A7" s="1">
        <v>6</v>
      </c>
      <c r="B7">
        <v>20194829</v>
      </c>
      <c r="C7" t="s">
        <v>25</v>
      </c>
      <c r="D7" s="1" t="s">
        <v>88</v>
      </c>
      <c r="E7" s="1">
        <v>1</v>
      </c>
      <c r="F7" s="1">
        <v>1</v>
      </c>
      <c r="G7" s="1">
        <v>1</v>
      </c>
      <c r="H7" s="1">
        <v>1</v>
      </c>
      <c r="I7" s="1">
        <v>0</v>
      </c>
      <c r="J7" s="1">
        <v>1</v>
      </c>
      <c r="K7" s="1">
        <v>0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0</v>
      </c>
      <c r="T7" s="1">
        <v>0</v>
      </c>
      <c r="U7" s="1">
        <v>0</v>
      </c>
      <c r="V7" s="1">
        <v>0</v>
      </c>
      <c r="W7" s="1">
        <v>1</v>
      </c>
      <c r="X7" s="1">
        <v>0</v>
      </c>
      <c r="Y7" s="1">
        <f t="shared" si="0"/>
        <v>13</v>
      </c>
      <c r="Z7" s="1">
        <f t="shared" si="1"/>
        <v>6.5</v>
      </c>
      <c r="AA7" s="1">
        <f t="shared" si="2"/>
        <v>9</v>
      </c>
    </row>
    <row r="8" spans="1:30" x14ac:dyDescent="0.25">
      <c r="A8" s="1">
        <v>7</v>
      </c>
      <c r="B8">
        <v>20195555</v>
      </c>
      <c r="C8" t="s">
        <v>29</v>
      </c>
      <c r="D8" s="1" t="s">
        <v>89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0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0</v>
      </c>
      <c r="S8" s="1">
        <v>1</v>
      </c>
      <c r="T8" s="1">
        <v>0</v>
      </c>
      <c r="U8" s="1">
        <v>1</v>
      </c>
      <c r="V8" s="1">
        <v>1</v>
      </c>
      <c r="W8" s="1">
        <v>0</v>
      </c>
      <c r="X8" s="1">
        <v>0</v>
      </c>
      <c r="Y8" s="1">
        <f t="shared" si="0"/>
        <v>15</v>
      </c>
      <c r="Z8" s="1">
        <f t="shared" si="1"/>
        <v>7.5</v>
      </c>
      <c r="AA8" s="1">
        <f t="shared" si="2"/>
        <v>10</v>
      </c>
    </row>
    <row r="9" spans="1:30" x14ac:dyDescent="0.25">
      <c r="A9" s="1">
        <v>8</v>
      </c>
      <c r="B9">
        <v>20198334</v>
      </c>
      <c r="C9" t="s">
        <v>33</v>
      </c>
      <c r="D9" s="1" t="s">
        <v>89</v>
      </c>
      <c r="E9" s="1">
        <v>1</v>
      </c>
      <c r="F9" s="1">
        <v>1</v>
      </c>
      <c r="G9" s="1">
        <v>1</v>
      </c>
      <c r="H9" s="1">
        <v>0</v>
      </c>
      <c r="I9" s="1">
        <v>1</v>
      </c>
      <c r="J9" s="1">
        <v>0</v>
      </c>
      <c r="K9" s="1">
        <v>1</v>
      </c>
      <c r="L9" s="1">
        <v>1</v>
      </c>
      <c r="M9" s="1">
        <v>1</v>
      </c>
      <c r="N9" s="1">
        <v>1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1</v>
      </c>
      <c r="W9" s="1">
        <v>1</v>
      </c>
      <c r="X9" s="1">
        <v>0</v>
      </c>
      <c r="Y9" s="1">
        <f t="shared" si="0"/>
        <v>10</v>
      </c>
      <c r="Z9" s="1">
        <f t="shared" si="1"/>
        <v>5</v>
      </c>
      <c r="AA9" s="1">
        <f t="shared" si="2"/>
        <v>7.5</v>
      </c>
    </row>
    <row r="10" spans="1:30" x14ac:dyDescent="0.25">
      <c r="A10" s="1">
        <v>9</v>
      </c>
      <c r="B10">
        <v>10188042</v>
      </c>
      <c r="C10" t="s">
        <v>37</v>
      </c>
      <c r="D10" s="1" t="s">
        <v>89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</v>
      </c>
      <c r="P10" s="1">
        <v>0</v>
      </c>
      <c r="Q10" s="1">
        <v>1</v>
      </c>
      <c r="R10" s="1">
        <v>0</v>
      </c>
      <c r="S10" s="1">
        <v>0</v>
      </c>
      <c r="T10" s="1">
        <v>0</v>
      </c>
      <c r="U10" s="1">
        <v>1</v>
      </c>
      <c r="V10" s="1">
        <v>0</v>
      </c>
      <c r="W10" s="1">
        <v>0</v>
      </c>
      <c r="X10" s="1">
        <v>0</v>
      </c>
      <c r="Y10" s="1">
        <f t="shared" si="0"/>
        <v>10</v>
      </c>
      <c r="Z10" s="1">
        <f t="shared" si="1"/>
        <v>5</v>
      </c>
      <c r="AA10" s="1">
        <f t="shared" si="2"/>
        <v>7.5</v>
      </c>
    </row>
    <row r="11" spans="1:30" x14ac:dyDescent="0.25">
      <c r="A11" s="1">
        <v>10</v>
      </c>
      <c r="B11">
        <v>80209587</v>
      </c>
      <c r="C11" t="s">
        <v>41</v>
      </c>
      <c r="D11" s="1" t="s">
        <v>89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0</v>
      </c>
      <c r="N11" s="1">
        <v>0</v>
      </c>
      <c r="O11" s="1">
        <v>1</v>
      </c>
      <c r="P11" s="1">
        <v>1</v>
      </c>
      <c r="Q11" s="1">
        <v>1</v>
      </c>
      <c r="R11" s="1">
        <v>0</v>
      </c>
      <c r="S11" s="1">
        <v>1</v>
      </c>
      <c r="T11" s="1">
        <v>0</v>
      </c>
      <c r="U11" s="1">
        <v>1</v>
      </c>
      <c r="V11" s="1">
        <v>0</v>
      </c>
      <c r="W11" s="1">
        <v>1</v>
      </c>
      <c r="X11" s="1">
        <v>0</v>
      </c>
      <c r="Y11" s="1">
        <f t="shared" si="0"/>
        <v>12</v>
      </c>
      <c r="Z11" s="1">
        <f t="shared" si="1"/>
        <v>6</v>
      </c>
      <c r="AA11" s="1">
        <f t="shared" si="2"/>
        <v>8.5</v>
      </c>
    </row>
    <row r="12" spans="1:30" x14ac:dyDescent="0.25">
      <c r="A12" s="1">
        <v>11</v>
      </c>
      <c r="B12">
        <v>10185845</v>
      </c>
      <c r="C12" t="s">
        <v>45</v>
      </c>
      <c r="D12" s="1" t="s">
        <v>88</v>
      </c>
      <c r="E12" s="1">
        <v>1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">
        <v>0</v>
      </c>
      <c r="L12" s="1">
        <v>1</v>
      </c>
      <c r="M12" s="1">
        <v>0</v>
      </c>
      <c r="N12" s="1">
        <v>1</v>
      </c>
      <c r="O12" s="1">
        <v>0</v>
      </c>
      <c r="P12" s="1">
        <v>0</v>
      </c>
      <c r="Q12" s="1">
        <v>1</v>
      </c>
      <c r="R12" s="1">
        <v>1</v>
      </c>
      <c r="S12" s="1">
        <v>1</v>
      </c>
      <c r="T12" s="1">
        <v>0</v>
      </c>
      <c r="U12" s="1">
        <v>0</v>
      </c>
      <c r="V12" s="1">
        <v>1</v>
      </c>
      <c r="W12" s="1">
        <v>1</v>
      </c>
      <c r="X12" s="1">
        <v>1</v>
      </c>
      <c r="Y12" s="1">
        <f t="shared" si="0"/>
        <v>12</v>
      </c>
      <c r="Z12" s="1">
        <f t="shared" si="1"/>
        <v>6</v>
      </c>
      <c r="AA12" s="1">
        <f t="shared" si="2"/>
        <v>8.5</v>
      </c>
    </row>
    <row r="13" spans="1:30" x14ac:dyDescent="0.25">
      <c r="A13" s="1">
        <v>12</v>
      </c>
      <c r="B13">
        <v>20184819</v>
      </c>
      <c r="C13" t="s">
        <v>48</v>
      </c>
      <c r="D13" s="1" t="s">
        <v>89</v>
      </c>
      <c r="E13" s="1">
        <v>1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v>1</v>
      </c>
      <c r="Q13" s="1">
        <v>1</v>
      </c>
      <c r="R13" s="1">
        <v>0</v>
      </c>
      <c r="S13" s="1">
        <v>1</v>
      </c>
      <c r="T13" s="1">
        <v>0</v>
      </c>
      <c r="U13" s="1">
        <v>0</v>
      </c>
      <c r="V13" s="1">
        <v>0</v>
      </c>
      <c r="W13" s="1">
        <v>1</v>
      </c>
      <c r="X13" s="1">
        <v>0</v>
      </c>
      <c r="Y13" s="1">
        <f>SUM(E13:X13)</f>
        <v>9</v>
      </c>
      <c r="Z13" s="1">
        <f>(Y13/20)*10</f>
        <v>4.5</v>
      </c>
      <c r="AA13" s="1">
        <f t="shared" si="2"/>
        <v>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34C40-1C7D-40CA-93C9-8DFB91824D79}">
  <dimension ref="A1:G13"/>
  <sheetViews>
    <sheetView tabSelected="1" topLeftCell="B1" workbookViewId="0">
      <selection activeCell="E13" sqref="E13"/>
    </sheetView>
  </sheetViews>
  <sheetFormatPr baseColWidth="10" defaultRowHeight="15" x14ac:dyDescent="0.25"/>
  <cols>
    <col min="1" max="1" width="5.140625" style="1" customWidth="1"/>
    <col min="3" max="3" width="35.85546875" bestFit="1" customWidth="1"/>
    <col min="4" max="7" width="11.42578125" style="1"/>
  </cols>
  <sheetData>
    <row r="1" spans="1:7" x14ac:dyDescent="0.25">
      <c r="B1" t="s">
        <v>0</v>
      </c>
      <c r="C1" t="s">
        <v>1</v>
      </c>
      <c r="D1" s="1" t="s">
        <v>63</v>
      </c>
      <c r="E1" s="1" t="s">
        <v>64</v>
      </c>
      <c r="F1" s="1" t="s">
        <v>65</v>
      </c>
      <c r="G1" s="1" t="s">
        <v>87</v>
      </c>
    </row>
    <row r="2" spans="1:7" x14ac:dyDescent="0.25">
      <c r="A2" s="1">
        <v>1</v>
      </c>
      <c r="B2">
        <v>80178045</v>
      </c>
      <c r="C2" t="s">
        <v>5</v>
      </c>
      <c r="D2" s="4">
        <v>9.2000000000000011</v>
      </c>
      <c r="E2" s="3">
        <v>10</v>
      </c>
      <c r="F2" s="4">
        <f>D2*0.4+E2*0.6</f>
        <v>9.68</v>
      </c>
      <c r="G2" s="1">
        <v>3</v>
      </c>
    </row>
    <row r="3" spans="1:7" x14ac:dyDescent="0.25">
      <c r="A3" s="1">
        <v>2</v>
      </c>
      <c r="B3">
        <v>20197413</v>
      </c>
      <c r="C3" t="s">
        <v>9</v>
      </c>
      <c r="D3" s="4">
        <v>8.3666666666666671</v>
      </c>
      <c r="E3" s="3">
        <v>8.5</v>
      </c>
      <c r="F3" s="4">
        <f t="shared" ref="F3:F13" si="0">D3*0.4+E3*0.6</f>
        <v>8.4466666666666672</v>
      </c>
      <c r="G3" s="1">
        <v>1</v>
      </c>
    </row>
    <row r="4" spans="1:7" x14ac:dyDescent="0.25">
      <c r="A4" s="1">
        <v>3</v>
      </c>
      <c r="B4">
        <v>20270657</v>
      </c>
      <c r="C4" t="s">
        <v>13</v>
      </c>
      <c r="D4" s="4">
        <v>7.8666666666666671</v>
      </c>
      <c r="E4" s="3">
        <v>6</v>
      </c>
      <c r="F4" s="4">
        <f t="shared" si="0"/>
        <v>6.7466666666666661</v>
      </c>
      <c r="G4" s="1">
        <v>1</v>
      </c>
    </row>
    <row r="5" spans="1:7" x14ac:dyDescent="0.25">
      <c r="A5" s="1">
        <v>4</v>
      </c>
      <c r="B5">
        <v>80204265</v>
      </c>
      <c r="C5" t="s">
        <v>17</v>
      </c>
      <c r="D5" s="4">
        <v>7.8666666666666671</v>
      </c>
      <c r="E5" s="3">
        <v>8</v>
      </c>
      <c r="F5" s="4">
        <f t="shared" si="0"/>
        <v>7.9466666666666672</v>
      </c>
      <c r="G5" s="1">
        <v>4</v>
      </c>
    </row>
    <row r="6" spans="1:7" x14ac:dyDescent="0.25">
      <c r="A6" s="1">
        <v>5</v>
      </c>
      <c r="B6">
        <v>20228454</v>
      </c>
      <c r="C6" t="s">
        <v>21</v>
      </c>
      <c r="D6" s="4">
        <v>9.0666666666666664</v>
      </c>
      <c r="E6" s="3">
        <v>8.5</v>
      </c>
      <c r="F6" s="4">
        <f t="shared" si="0"/>
        <v>8.7266666666666666</v>
      </c>
      <c r="G6" s="1">
        <v>3</v>
      </c>
    </row>
    <row r="7" spans="1:7" x14ac:dyDescent="0.25">
      <c r="A7" s="1">
        <v>6</v>
      </c>
      <c r="B7">
        <v>20194829</v>
      </c>
      <c r="C7" t="s">
        <v>25</v>
      </c>
      <c r="D7" s="4">
        <v>8.5333333333333332</v>
      </c>
      <c r="E7" s="3">
        <v>9</v>
      </c>
      <c r="F7" s="4">
        <f t="shared" si="0"/>
        <v>8.8133333333333326</v>
      </c>
      <c r="G7" s="1">
        <v>2</v>
      </c>
    </row>
    <row r="8" spans="1:7" x14ac:dyDescent="0.25">
      <c r="A8" s="1">
        <v>7</v>
      </c>
      <c r="B8">
        <v>20195555</v>
      </c>
      <c r="C8" t="s">
        <v>29</v>
      </c>
      <c r="D8" s="4">
        <v>9.2000000000000011</v>
      </c>
      <c r="E8" s="3">
        <v>10</v>
      </c>
      <c r="F8" s="4">
        <f t="shared" si="0"/>
        <v>9.68</v>
      </c>
      <c r="G8" s="1">
        <v>0</v>
      </c>
    </row>
    <row r="9" spans="1:7" x14ac:dyDescent="0.25">
      <c r="A9" s="1">
        <v>8</v>
      </c>
      <c r="B9">
        <v>20198334</v>
      </c>
      <c r="C9" t="s">
        <v>33</v>
      </c>
      <c r="D9" s="4">
        <v>4</v>
      </c>
      <c r="E9" s="3">
        <v>7.5</v>
      </c>
      <c r="F9" s="4">
        <f t="shared" si="0"/>
        <v>6.1</v>
      </c>
      <c r="G9" s="1">
        <v>3</v>
      </c>
    </row>
    <row r="10" spans="1:7" x14ac:dyDescent="0.25">
      <c r="A10" s="1">
        <v>9</v>
      </c>
      <c r="B10">
        <v>10188042</v>
      </c>
      <c r="C10" t="s">
        <v>37</v>
      </c>
      <c r="D10" s="4">
        <v>8.8666666666666671</v>
      </c>
      <c r="E10" s="3">
        <v>7.5</v>
      </c>
      <c r="F10" s="4">
        <f t="shared" si="0"/>
        <v>8.0466666666666669</v>
      </c>
      <c r="G10" s="1">
        <v>1</v>
      </c>
    </row>
    <row r="11" spans="1:7" x14ac:dyDescent="0.25">
      <c r="A11" s="1">
        <v>10</v>
      </c>
      <c r="B11">
        <v>80209587</v>
      </c>
      <c r="C11" t="s">
        <v>41</v>
      </c>
      <c r="D11" s="4">
        <v>6</v>
      </c>
      <c r="E11" s="3">
        <v>8.5</v>
      </c>
      <c r="F11" s="4">
        <f t="shared" si="0"/>
        <v>7.5</v>
      </c>
      <c r="G11" s="1">
        <v>2</v>
      </c>
    </row>
    <row r="12" spans="1:7" x14ac:dyDescent="0.25">
      <c r="A12" s="1">
        <v>11</v>
      </c>
      <c r="B12">
        <v>10185845</v>
      </c>
      <c r="C12" t="s">
        <v>45</v>
      </c>
      <c r="D12" s="4">
        <v>5.0333333333333332</v>
      </c>
      <c r="E12" s="3">
        <v>8.5</v>
      </c>
      <c r="F12" s="4">
        <f t="shared" si="0"/>
        <v>7.1133333333333333</v>
      </c>
      <c r="G12" s="1">
        <v>2</v>
      </c>
    </row>
    <row r="13" spans="1:7" x14ac:dyDescent="0.25">
      <c r="A13" s="1">
        <v>12</v>
      </c>
      <c r="B13">
        <v>20184819</v>
      </c>
      <c r="C13" t="s">
        <v>48</v>
      </c>
      <c r="D13" s="4">
        <v>9.2000000000000011</v>
      </c>
      <c r="E13" s="3">
        <v>7</v>
      </c>
      <c r="F13" s="4">
        <f t="shared" si="0"/>
        <v>7.8800000000000008</v>
      </c>
      <c r="G13" s="1">
        <v>1</v>
      </c>
    </row>
  </sheetData>
  <autoFilter ref="A1:G13" xr:uid="{DF534C40-1C7D-40CA-93C9-8DFB91824D7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Concentrado</vt:lpstr>
      <vt:lpstr>Anomalías</vt:lpstr>
      <vt:lpstr>Examen</vt:lpstr>
      <vt:lpstr>Calificaciones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Ramón Gustavo Contreras Mayén</cp:lastModifiedBy>
  <dcterms:created xsi:type="dcterms:W3CDTF">2023-12-01T15:10:30Z</dcterms:created>
  <dcterms:modified xsi:type="dcterms:W3CDTF">2024-01-02T18:53:25Z</dcterms:modified>
</cp:coreProperties>
</file>