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ccro\Desktop\"/>
    </mc:Choice>
  </mc:AlternateContent>
  <xr:revisionPtr revIDLastSave="0" documentId="13_ncr:1_{6BF3650C-D98F-487E-91B5-45DB59C17F09}" xr6:coauthVersionLast="47" xr6:coauthVersionMax="47" xr10:uidLastSave="{00000000-0000-0000-0000-000000000000}"/>
  <bookViews>
    <workbookView xWindow="-98" yWindow="-98" windowWidth="20715" windowHeight="13155" tabRatio="894" xr2:uid="{00000000-000D-0000-FFFF-FFFF00000000}"/>
  </bookViews>
  <sheets>
    <sheet name="Demand Plan -Moving Average" sheetId="1" r:id="rId1"/>
    <sheet name="Demand Plan - Weighted Average" sheetId="2" r:id="rId2"/>
    <sheet name="Supply Planning" sheetId="3" r:id="rId3"/>
    <sheet name="Constrained Forecast" sheetId="4" r:id="rId4"/>
    <sheet name="Forecast ABS" sheetId="5" r:id="rId5"/>
    <sheet name="Forecast Error Square" sheetId="6" r:id="rId6"/>
    <sheet name="Forecast Mean Absolute Per Err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E11" i="7"/>
  <c r="E9" i="7"/>
  <c r="E5" i="7"/>
  <c r="E6" i="7"/>
  <c r="E7" i="7"/>
  <c r="E4" i="7"/>
  <c r="D5" i="7"/>
  <c r="D6" i="7"/>
  <c r="D7" i="7"/>
  <c r="D4" i="7"/>
  <c r="D11" i="6"/>
  <c r="D9" i="6"/>
  <c r="D5" i="6"/>
  <c r="D6" i="6"/>
  <c r="D7" i="6"/>
  <c r="D4" i="6"/>
  <c r="D12" i="5"/>
  <c r="D10" i="5"/>
  <c r="D5" i="5"/>
  <c r="D6" i="5"/>
  <c r="D7" i="5"/>
  <c r="D4" i="5"/>
  <c r="D14" i="2"/>
  <c r="D3" i="2"/>
  <c r="D4" i="2"/>
  <c r="D5" i="2"/>
  <c r="D6" i="2"/>
  <c r="D7" i="2"/>
  <c r="D8" i="2"/>
  <c r="D9" i="2"/>
  <c r="D10" i="2"/>
  <c r="D11" i="2"/>
  <c r="D12" i="2"/>
  <c r="D13" i="2"/>
  <c r="D2" i="2"/>
  <c r="D9" i="1"/>
  <c r="D10" i="1"/>
  <c r="D11" i="1"/>
  <c r="D12" i="1"/>
  <c r="D13" i="1"/>
  <c r="D8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<sst xmlns="http://schemas.openxmlformats.org/spreadsheetml/2006/main" count="108" uniqueCount="89">
  <si>
    <t>Month</t>
  </si>
  <si>
    <t>3-Month Moving Average</t>
  </si>
  <si>
    <t>6-Month Moving Average</t>
  </si>
  <si>
    <t>Weight</t>
  </si>
  <si>
    <t>Forecast</t>
  </si>
  <si>
    <t xml:space="preserve">This is an example of demand planning with moving averages. </t>
  </si>
  <si>
    <t xml:space="preserve">We determine what the period is for the moving average calculations. </t>
  </si>
  <si>
    <t xml:space="preserve">3-Month and 6-Month moving averages are very common. </t>
  </si>
  <si>
    <t xml:space="preserve">This is a pretty simple example. </t>
  </si>
  <si>
    <t xml:space="preserve">This relies on historical data. </t>
  </si>
  <si>
    <t xml:space="preserve">You simply calculate the average of the cumsumer demand by the last 3 months. </t>
  </si>
  <si>
    <t xml:space="preserve">Nothing too fancy here. </t>
  </si>
  <si>
    <t xml:space="preserve">This is an example of forecasting demand with a weighted moving average. </t>
  </si>
  <si>
    <t xml:space="preserve">This would help ensure the weights we use are using are not biased. </t>
  </si>
  <si>
    <t xml:space="preserve">However, it is very common to determine the weights of values for yourself given enough knowledge of your application needs. </t>
  </si>
  <si>
    <t xml:space="preserve">For example, this is the same methodology teachers use to calculate your final grades in a class. </t>
  </si>
  <si>
    <t xml:space="preserve">In this case, we are looking at the units sold of a product. </t>
  </si>
  <si>
    <t xml:space="preserve">We are assigning a weight of importance to each month manually. </t>
  </si>
  <si>
    <t xml:space="preserve">I assigned a weight of 30% for the last month and 20% for the 2nd to last month. </t>
  </si>
  <si>
    <t xml:space="preserve">I assigned 10% to the 3rd to last month and then 4.44% to each remainder month. </t>
  </si>
  <si>
    <t>We are basically saying, the last three months are the most important to us and the</t>
  </si>
  <si>
    <t xml:space="preserve">rest are not as important because they take place over 3 months ago. </t>
  </si>
  <si>
    <t xml:space="preserve">If you multiply the Demand of a product by its weight, you get the forecasted need for that month, but that's not really important in this </t>
  </si>
  <si>
    <t xml:space="preserve">exercise. </t>
  </si>
  <si>
    <t xml:space="preserve">What we are doing here, is using the weighted average of the last 12 months to forecast the units that will be sold in the month </t>
  </si>
  <si>
    <t xml:space="preserve">that hasn't occurred yet. That would be month 13. </t>
  </si>
  <si>
    <t xml:space="preserve">A modern, impirical way of setting up the "weight" would be to use a machine learning methodology. </t>
  </si>
  <si>
    <t xml:space="preserve">A final exam is often worth more than a routine exam and a routine exam is worth more than quizzes. </t>
  </si>
  <si>
    <t>Gross Requirements</t>
  </si>
  <si>
    <t>Scheduled Receipts</t>
  </si>
  <si>
    <t>Projected Available Balance</t>
  </si>
  <si>
    <t>Planned Order Receipts</t>
  </si>
  <si>
    <t>Planned Order Release</t>
  </si>
  <si>
    <t>Week</t>
  </si>
  <si>
    <t>End Item - Custom Racks</t>
  </si>
  <si>
    <t>Unit Demand</t>
  </si>
  <si>
    <t xml:space="preserve">Gross Requirements: What the Demand Plan calls for. It’s the demand we need to fulfill. </t>
  </si>
  <si>
    <t>Projected Available Balance: Inventory</t>
  </si>
  <si>
    <t>Scheduled Receipts: Planned orders to be delivered.</t>
  </si>
  <si>
    <t xml:space="preserve">Planned Order Receipts: Orders planned to receive to meet demand. </t>
  </si>
  <si>
    <t xml:space="preserve">Planned Order Release: Open orders set aside to meet possible demands. </t>
  </si>
  <si>
    <t xml:space="preserve">So if your company needs a Lead Time of 2 Weeks for custom racks, then we start our planning by </t>
  </si>
  <si>
    <t xml:space="preserve">looking at week 2 from week 0. </t>
  </si>
  <si>
    <t>Week 0, we have 260 racks in inventory.</t>
  </si>
  <si>
    <t xml:space="preserve">Week 1, we meet the demand of 150 racks,  so that leaves us with 110 racks left. </t>
  </si>
  <si>
    <t xml:space="preserve">Week 2, we have no demand. Rack inventory remains 110. </t>
  </si>
  <si>
    <t xml:space="preserve">Week 3, we meet the demand of 70 racks, and are left with 40. </t>
  </si>
  <si>
    <t xml:space="preserve">During week 3, we see a demand for 175 racks in week 5. </t>
  </si>
  <si>
    <t xml:space="preserve">Since we have 40 racks in week 3, we schedule an open PO for 135 racks in week 3. </t>
  </si>
  <si>
    <t xml:space="preserve">Week 4 has no demand as expected, so we have 40 racks. The PO is executed during week 4 for 135 racks. </t>
  </si>
  <si>
    <t xml:space="preserve">Week 5, we have a demand of 175 racks and meet the demand of 175 because we received 135 racks to bolster our inventory. </t>
  </si>
  <si>
    <t xml:space="preserve">In week 5, we have a demand 2 weeks out for 90 racks, so we schedule the open PO for 90 racks for week 7. </t>
  </si>
  <si>
    <t>In Week 7, we meet the demand for 90 racks by receiving 90</t>
  </si>
  <si>
    <t xml:space="preserve">In Week 6, we have no demand, but in 2 weeks, we have a demand for 60 racks, so we place a PO for 60. </t>
  </si>
  <si>
    <t>Net Requirements</t>
  </si>
  <si>
    <t xml:space="preserve">Net Requirements: Whats needed. You fulfill these with your PO's. </t>
  </si>
  <si>
    <t>Demand Plan/Forecast</t>
  </si>
  <si>
    <t>Supply Plan</t>
  </si>
  <si>
    <t>Constrained Demand Plan/Forecast</t>
  </si>
  <si>
    <t>Demand</t>
  </si>
  <si>
    <t>ABS Erros</t>
  </si>
  <si>
    <t>Total</t>
  </si>
  <si>
    <t>T</t>
  </si>
  <si>
    <t>MAD</t>
  </si>
  <si>
    <t>Mean Absolute Deviation</t>
  </si>
  <si>
    <t>Time Periods</t>
  </si>
  <si>
    <t>Total of ABS Errors</t>
  </si>
  <si>
    <t xml:space="preserve">We are just using the ABS() function, which produces the ABS </t>
  </si>
  <si>
    <t xml:space="preserve">difference. </t>
  </si>
  <si>
    <t>Error Square</t>
  </si>
  <si>
    <t>Here we  calculate the difference between demand and</t>
  </si>
  <si>
    <t xml:space="preserve">forecast, then square it. </t>
  </si>
  <si>
    <t>MSE</t>
  </si>
  <si>
    <t xml:space="preserve">The reason to use the Error Square method of </t>
  </si>
  <si>
    <t xml:space="preserve">calculating error, is that the Square method </t>
  </si>
  <si>
    <t xml:space="preserve">punishes outliers from our result, meaning it will </t>
  </si>
  <si>
    <t>SO, the smaller the Error Square, the more accurate</t>
  </si>
  <si>
    <t xml:space="preserve">your forecasts are. </t>
  </si>
  <si>
    <t>ABS</t>
  </si>
  <si>
    <t>APE</t>
  </si>
  <si>
    <t>APE: Absolute Percentage of Error</t>
  </si>
  <si>
    <t>MAPE</t>
  </si>
  <si>
    <t>Accuracy</t>
  </si>
  <si>
    <t>MAPE: Mean Absolute Percentage Error</t>
  </si>
  <si>
    <t xml:space="preserve">MAPE is often the most effective way of commuting </t>
  </si>
  <si>
    <t xml:space="preserve">how accurate the forecast methods have been, </t>
  </si>
  <si>
    <t>especially in a business setting.</t>
  </si>
  <si>
    <t xml:space="preserve">square the error, therefore magnifying it. 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</si>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</sst>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1" fillId="4" borderId="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1" xfId="0" applyBorder="1"/>
    <xf numFmtId="0" fontId="1" fillId="0" borderId="7" xfId="0" applyFont="1" applyBorder="1"/>
    <xf numFmtId="9" fontId="0" fillId="0" borderId="0" xfId="1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15" sqref="C15"/>
    </sheetView>
  </sheetViews>
  <sheetFormatPr defaultRowHeight="14.25" x14ac:dyDescent="0.45"/>
  <cols>
    <col min="1" max="1" width="6.265625" bestFit="1" customWidth="1"/>
    <col min="2" max="2" width="17.6640625" bestFit="1" customWidth="1"/>
    <col min="3" max="4" width="21.796875" bestFit="1" customWidth="1"/>
  </cols>
  <sheetData>
    <row r="1" spans="1:6" x14ac:dyDescent="0.45">
      <c r="A1" s="3" t="s">
        <v>0</v>
      </c>
      <c r="B1" s="3" t="s">
        <v>35</v>
      </c>
      <c r="C1" s="3" t="s">
        <v>1</v>
      </c>
      <c r="D1" s="3" t="s">
        <v>2</v>
      </c>
    </row>
    <row r="2" spans="1:6" x14ac:dyDescent="0.45">
      <c r="A2" s="3">
        <v>1</v>
      </c>
      <c r="B2" s="2">
        <v>650</v>
      </c>
      <c r="C2" s="2"/>
      <c r="D2" s="2"/>
      <c r="F2" t="s">
        <v>5</v>
      </c>
    </row>
    <row r="3" spans="1:6" x14ac:dyDescent="0.45">
      <c r="A3" s="3">
        <v>2</v>
      </c>
      <c r="B3" s="2">
        <v>678</v>
      </c>
      <c r="C3" s="2"/>
      <c r="D3" s="2"/>
      <c r="F3" t="s">
        <v>6</v>
      </c>
    </row>
    <row r="4" spans="1:6" x14ac:dyDescent="0.45">
      <c r="A4" s="3">
        <v>3</v>
      </c>
      <c r="B4" s="2">
        <v>720</v>
      </c>
      <c r="C4" s="2"/>
      <c r="D4" s="2"/>
      <c r="F4" t="s">
        <v>7</v>
      </c>
    </row>
    <row r="5" spans="1:6" x14ac:dyDescent="0.45">
      <c r="A5" s="3">
        <v>4</v>
      </c>
      <c r="B5" s="2">
        <v>785</v>
      </c>
      <c r="C5" s="2">
        <f>(B2+B3+B4)/3</f>
        <v>682.66666666666663</v>
      </c>
      <c r="D5" s="2"/>
      <c r="F5" t="s">
        <v>8</v>
      </c>
    </row>
    <row r="6" spans="1:6" x14ac:dyDescent="0.45">
      <c r="A6" s="3">
        <v>5</v>
      </c>
      <c r="B6" s="2">
        <v>859</v>
      </c>
      <c r="C6" s="2">
        <f t="shared" ref="C6:C13" si="0">(B3+B4+B5)/3</f>
        <v>727.66666666666663</v>
      </c>
      <c r="D6" s="2"/>
      <c r="F6" t="s">
        <v>9</v>
      </c>
    </row>
    <row r="7" spans="1:6" x14ac:dyDescent="0.45">
      <c r="A7" s="3">
        <v>6</v>
      </c>
      <c r="B7" s="2">
        <v>920</v>
      </c>
      <c r="C7" s="2">
        <f t="shared" si="0"/>
        <v>788</v>
      </c>
      <c r="D7" s="2"/>
      <c r="F7" t="s">
        <v>10</v>
      </c>
    </row>
    <row r="8" spans="1:6" x14ac:dyDescent="0.45">
      <c r="A8" s="3">
        <v>7</v>
      </c>
      <c r="B8" s="2">
        <v>850</v>
      </c>
      <c r="C8" s="2">
        <f t="shared" si="0"/>
        <v>854.66666666666663</v>
      </c>
      <c r="D8" s="2">
        <f>(B2+B3+B4+B5+B6+B7)/6</f>
        <v>768.66666666666663</v>
      </c>
      <c r="F8" t="s">
        <v>11</v>
      </c>
    </row>
    <row r="9" spans="1:6" x14ac:dyDescent="0.45">
      <c r="A9" s="3">
        <v>8</v>
      </c>
      <c r="B9" s="2">
        <v>758</v>
      </c>
      <c r="C9" s="2">
        <f t="shared" si="0"/>
        <v>876.33333333333337</v>
      </c>
      <c r="D9" s="2">
        <f t="shared" ref="D9:D13" si="1">(B3+B4+B5+B6+B7+B8)/6</f>
        <v>802</v>
      </c>
    </row>
    <row r="10" spans="1:6" x14ac:dyDescent="0.45">
      <c r="A10" s="3">
        <v>9</v>
      </c>
      <c r="B10" s="2">
        <v>892</v>
      </c>
      <c r="C10" s="2">
        <f t="shared" si="0"/>
        <v>842.66666666666663</v>
      </c>
      <c r="D10" s="2">
        <f t="shared" si="1"/>
        <v>815.33333333333337</v>
      </c>
    </row>
    <row r="11" spans="1:6" x14ac:dyDescent="0.45">
      <c r="A11" s="3">
        <v>10</v>
      </c>
      <c r="B11" s="2">
        <v>920</v>
      </c>
      <c r="C11" s="2">
        <f t="shared" si="0"/>
        <v>833.33333333333337</v>
      </c>
      <c r="D11" s="2">
        <f t="shared" si="1"/>
        <v>844</v>
      </c>
    </row>
    <row r="12" spans="1:6" x14ac:dyDescent="0.45">
      <c r="A12" s="3">
        <v>11</v>
      </c>
      <c r="B12" s="2">
        <v>789</v>
      </c>
      <c r="C12" s="2">
        <f t="shared" si="0"/>
        <v>856.66666666666663</v>
      </c>
      <c r="D12" s="2">
        <f t="shared" si="1"/>
        <v>866.5</v>
      </c>
    </row>
    <row r="13" spans="1:6" x14ac:dyDescent="0.45">
      <c r="A13" s="3">
        <v>12</v>
      </c>
      <c r="B13" s="2">
        <v>844</v>
      </c>
      <c r="C13" s="2">
        <f t="shared" si="0"/>
        <v>867</v>
      </c>
      <c r="D13" s="2">
        <f t="shared" si="1"/>
        <v>854.83333333333337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32C-B26A-44E2-90AE-137956031BBB}">
  <dimension ref="A1:F17"/>
  <sheetViews>
    <sheetView workbookViewId="0">
      <selection activeCell="C8" sqref="C8"/>
    </sheetView>
  </sheetViews>
  <sheetFormatPr defaultRowHeight="14.25" x14ac:dyDescent="0.45"/>
  <cols>
    <col min="1" max="1" width="6.265625" bestFit="1" customWidth="1"/>
    <col min="2" max="2" width="17.6640625" bestFit="1" customWidth="1"/>
    <col min="3" max="3" width="9.73046875" bestFit="1" customWidth="1"/>
    <col min="4" max="4" width="11.73046875" bestFit="1" customWidth="1"/>
  </cols>
  <sheetData>
    <row r="1" spans="1:6" x14ac:dyDescent="0.45">
      <c r="A1" s="3" t="s">
        <v>0</v>
      </c>
      <c r="B1" s="3" t="s">
        <v>35</v>
      </c>
      <c r="C1" s="3" t="s">
        <v>3</v>
      </c>
      <c r="D1" s="3" t="s">
        <v>4</v>
      </c>
    </row>
    <row r="2" spans="1:6" x14ac:dyDescent="0.45">
      <c r="A2" s="3">
        <v>1</v>
      </c>
      <c r="B2" s="2">
        <v>650</v>
      </c>
      <c r="C2" s="2">
        <v>4.4444400000000002E-2</v>
      </c>
      <c r="D2" s="2">
        <f>(C2*B2)</f>
        <v>28.888860000000001</v>
      </c>
      <c r="F2" t="s">
        <v>12</v>
      </c>
    </row>
    <row r="3" spans="1:6" x14ac:dyDescent="0.45">
      <c r="A3" s="3">
        <v>2</v>
      </c>
      <c r="B3" s="2">
        <v>678</v>
      </c>
      <c r="C3" s="2">
        <v>4.4444400000000002E-2</v>
      </c>
      <c r="D3" s="2">
        <f t="shared" ref="D3:D13" si="0">(C3*B3)</f>
        <v>30.1333032</v>
      </c>
      <c r="F3" t="s">
        <v>26</v>
      </c>
    </row>
    <row r="4" spans="1:6" x14ac:dyDescent="0.45">
      <c r="A4" s="3">
        <v>3</v>
      </c>
      <c r="B4" s="2">
        <v>720</v>
      </c>
      <c r="C4" s="2">
        <v>4.4444400000000002E-2</v>
      </c>
      <c r="D4" s="2">
        <f t="shared" si="0"/>
        <v>31.999968000000003</v>
      </c>
      <c r="F4" t="s">
        <v>13</v>
      </c>
    </row>
    <row r="5" spans="1:6" x14ac:dyDescent="0.45">
      <c r="A5" s="3">
        <v>4</v>
      </c>
      <c r="B5" s="2">
        <v>785</v>
      </c>
      <c r="C5" s="2">
        <v>4.4444400000000002E-2</v>
      </c>
      <c r="D5" s="2">
        <f t="shared" si="0"/>
        <v>34.888854000000002</v>
      </c>
      <c r="F5" t="s">
        <v>14</v>
      </c>
    </row>
    <row r="6" spans="1:6" x14ac:dyDescent="0.45">
      <c r="A6" s="3">
        <v>5</v>
      </c>
      <c r="B6" s="2">
        <v>859</v>
      </c>
      <c r="C6" s="2">
        <v>4.4444400000000002E-2</v>
      </c>
      <c r="D6" s="2">
        <f t="shared" si="0"/>
        <v>38.177739600000002</v>
      </c>
      <c r="F6" t="s">
        <v>15</v>
      </c>
    </row>
    <row r="7" spans="1:6" x14ac:dyDescent="0.45">
      <c r="A7" s="3">
        <v>6</v>
      </c>
      <c r="B7" s="2">
        <v>920</v>
      </c>
      <c r="C7" s="2">
        <v>4.4444400000000002E-2</v>
      </c>
      <c r="D7" s="2">
        <f t="shared" si="0"/>
        <v>40.888848000000003</v>
      </c>
      <c r="F7" t="s">
        <v>27</v>
      </c>
    </row>
    <row r="8" spans="1:6" x14ac:dyDescent="0.45">
      <c r="A8" s="3">
        <v>7</v>
      </c>
      <c r="B8" s="2">
        <v>850</v>
      </c>
      <c r="C8" s="2">
        <v>4.4444400000000002E-2</v>
      </c>
      <c r="D8" s="2">
        <f t="shared" si="0"/>
        <v>37.777740000000001</v>
      </c>
      <c r="F8" t="s">
        <v>16</v>
      </c>
    </row>
    <row r="9" spans="1:6" x14ac:dyDescent="0.45">
      <c r="A9" s="3">
        <v>8</v>
      </c>
      <c r="B9" s="2">
        <v>758</v>
      </c>
      <c r="C9" s="2">
        <v>4.4444400000000002E-2</v>
      </c>
      <c r="D9" s="2">
        <f t="shared" si="0"/>
        <v>33.688855199999999</v>
      </c>
      <c r="F9" t="s">
        <v>17</v>
      </c>
    </row>
    <row r="10" spans="1:6" x14ac:dyDescent="0.45">
      <c r="A10" s="3">
        <v>9</v>
      </c>
      <c r="B10" s="2">
        <v>892</v>
      </c>
      <c r="C10" s="2">
        <v>4.4444400000000002E-2</v>
      </c>
      <c r="D10" s="2">
        <f t="shared" si="0"/>
        <v>39.644404800000004</v>
      </c>
      <c r="F10" t="s">
        <v>18</v>
      </c>
    </row>
    <row r="11" spans="1:6" x14ac:dyDescent="0.45">
      <c r="A11" s="3">
        <v>10</v>
      </c>
      <c r="B11" s="2">
        <v>920</v>
      </c>
      <c r="C11" s="2">
        <v>0.1</v>
      </c>
      <c r="D11" s="2">
        <f t="shared" si="0"/>
        <v>92</v>
      </c>
      <c r="F11" t="s">
        <v>19</v>
      </c>
    </row>
    <row r="12" spans="1:6" x14ac:dyDescent="0.45">
      <c r="A12" s="3">
        <v>11</v>
      </c>
      <c r="B12" s="2">
        <v>789</v>
      </c>
      <c r="C12" s="2">
        <v>0.2</v>
      </c>
      <c r="D12" s="2">
        <f t="shared" si="0"/>
        <v>157.80000000000001</v>
      </c>
      <c r="F12" t="s">
        <v>20</v>
      </c>
    </row>
    <row r="13" spans="1:6" x14ac:dyDescent="0.45">
      <c r="A13" s="3">
        <v>12</v>
      </c>
      <c r="B13" s="2">
        <v>844</v>
      </c>
      <c r="C13" s="2">
        <v>0.3</v>
      </c>
      <c r="D13" s="2">
        <f t="shared" si="0"/>
        <v>253.2</v>
      </c>
      <c r="F13" t="s">
        <v>21</v>
      </c>
    </row>
    <row r="14" spans="1:6" x14ac:dyDescent="0.45">
      <c r="A14" s="3">
        <v>13</v>
      </c>
      <c r="B14" s="2"/>
      <c r="C14" s="2"/>
      <c r="D14" s="1">
        <f>SUM(D2:D13)</f>
        <v>819.08857280000007</v>
      </c>
      <c r="F14" t="s">
        <v>22</v>
      </c>
    </row>
    <row r="15" spans="1:6" x14ac:dyDescent="0.45">
      <c r="F15" t="s">
        <v>23</v>
      </c>
    </row>
    <row r="16" spans="1:6" x14ac:dyDescent="0.45">
      <c r="F16" t="s">
        <v>24</v>
      </c>
    </row>
    <row r="17" spans="6:6" x14ac:dyDescent="0.45">
      <c r="F1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DA0E-065D-459C-BB9C-0113E3A53ADE}">
  <dimension ref="A1:L22"/>
  <sheetViews>
    <sheetView workbookViewId="0">
      <selection activeCell="G25" sqref="G25"/>
    </sheetView>
  </sheetViews>
  <sheetFormatPr defaultRowHeight="14.25" x14ac:dyDescent="0.45"/>
  <cols>
    <col min="1" max="1" width="23.33203125" bestFit="1" customWidth="1"/>
    <col min="2" max="5" width="3.73046875" bestFit="1" customWidth="1"/>
    <col min="6" max="6" width="2.73046875" bestFit="1" customWidth="1"/>
    <col min="7" max="7" width="3.73046875" bestFit="1" customWidth="1"/>
    <col min="8" max="10" width="2.73046875" bestFit="1" customWidth="1"/>
  </cols>
  <sheetData>
    <row r="1" spans="1:12" x14ac:dyDescent="0.45">
      <c r="A1" s="3" t="s">
        <v>34</v>
      </c>
      <c r="B1" s="16" t="s">
        <v>33</v>
      </c>
      <c r="C1" s="17"/>
      <c r="D1" s="17"/>
      <c r="E1" s="17"/>
      <c r="F1" s="17"/>
      <c r="G1" s="17"/>
      <c r="H1" s="17"/>
      <c r="I1" s="17"/>
      <c r="J1" s="18"/>
    </row>
    <row r="2" spans="1:12" x14ac:dyDescent="0.45">
      <c r="A2" s="4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1:12" x14ac:dyDescent="0.45">
      <c r="A3" s="3" t="s">
        <v>28</v>
      </c>
      <c r="B3" s="2"/>
      <c r="C3" s="2">
        <v>150</v>
      </c>
      <c r="D3" s="2"/>
      <c r="E3" s="2">
        <v>70</v>
      </c>
      <c r="F3" s="2"/>
      <c r="G3" s="2">
        <v>175</v>
      </c>
      <c r="H3" s="2"/>
      <c r="I3" s="2">
        <v>90</v>
      </c>
      <c r="J3" s="2">
        <v>60</v>
      </c>
      <c r="L3" t="s">
        <v>36</v>
      </c>
    </row>
    <row r="4" spans="1:12" x14ac:dyDescent="0.45">
      <c r="A4" s="3" t="s">
        <v>29</v>
      </c>
      <c r="B4" s="2"/>
      <c r="C4" s="2"/>
      <c r="D4" s="2"/>
      <c r="E4" s="2"/>
      <c r="F4" s="2"/>
      <c r="G4" s="2"/>
      <c r="H4" s="2"/>
      <c r="I4" s="2"/>
      <c r="J4" s="2"/>
      <c r="L4" t="s">
        <v>38</v>
      </c>
    </row>
    <row r="5" spans="1:12" x14ac:dyDescent="0.45">
      <c r="A5" s="3" t="s">
        <v>30</v>
      </c>
      <c r="B5" s="2">
        <v>260</v>
      </c>
      <c r="C5" s="2">
        <v>110</v>
      </c>
      <c r="D5" s="2">
        <v>110</v>
      </c>
      <c r="E5" s="2">
        <v>40</v>
      </c>
      <c r="F5" s="2">
        <v>40</v>
      </c>
      <c r="G5" s="2">
        <v>0</v>
      </c>
      <c r="H5" s="2">
        <v>0</v>
      </c>
      <c r="I5" s="2">
        <v>0</v>
      </c>
      <c r="J5" s="2">
        <v>0</v>
      </c>
      <c r="L5" t="s">
        <v>37</v>
      </c>
    </row>
    <row r="6" spans="1:12" x14ac:dyDescent="0.45">
      <c r="A6" s="3" t="s">
        <v>54</v>
      </c>
      <c r="B6" s="2"/>
      <c r="C6" s="2"/>
      <c r="D6" s="2"/>
      <c r="E6" s="2"/>
      <c r="F6" s="2"/>
      <c r="G6" s="2">
        <v>135</v>
      </c>
      <c r="H6" s="2"/>
      <c r="I6" s="2">
        <v>90</v>
      </c>
      <c r="J6" s="2">
        <v>90</v>
      </c>
      <c r="L6" t="s">
        <v>55</v>
      </c>
    </row>
    <row r="7" spans="1:12" x14ac:dyDescent="0.45">
      <c r="A7" s="3" t="s">
        <v>31</v>
      </c>
      <c r="B7" s="2"/>
      <c r="C7" s="2"/>
      <c r="D7" s="2"/>
      <c r="E7" s="2"/>
      <c r="F7" s="2"/>
      <c r="G7" s="2">
        <v>135</v>
      </c>
      <c r="H7" s="2"/>
      <c r="I7" s="2"/>
      <c r="J7" s="2"/>
      <c r="L7" t="s">
        <v>39</v>
      </c>
    </row>
    <row r="8" spans="1:12" x14ac:dyDescent="0.45">
      <c r="A8" s="3" t="s">
        <v>32</v>
      </c>
      <c r="B8" s="2"/>
      <c r="C8" s="2"/>
      <c r="D8" s="2"/>
      <c r="E8" s="2">
        <v>135</v>
      </c>
      <c r="F8" s="2"/>
      <c r="G8" s="2">
        <v>90</v>
      </c>
      <c r="H8" s="2">
        <v>60</v>
      </c>
      <c r="I8" s="2"/>
      <c r="J8" s="2"/>
      <c r="L8" t="s">
        <v>40</v>
      </c>
    </row>
    <row r="10" spans="1:12" x14ac:dyDescent="0.45">
      <c r="A10" s="5"/>
      <c r="L10" t="s">
        <v>41</v>
      </c>
    </row>
    <row r="11" spans="1:12" x14ac:dyDescent="0.45">
      <c r="L11" t="s">
        <v>42</v>
      </c>
    </row>
    <row r="12" spans="1:12" x14ac:dyDescent="0.45">
      <c r="L12" t="s">
        <v>43</v>
      </c>
    </row>
    <row r="13" spans="1:12" x14ac:dyDescent="0.45">
      <c r="L13" t="s">
        <v>44</v>
      </c>
    </row>
    <row r="14" spans="1:12" x14ac:dyDescent="0.45">
      <c r="L14" t="s">
        <v>45</v>
      </c>
    </row>
    <row r="15" spans="1:12" x14ac:dyDescent="0.45">
      <c r="L15" t="s">
        <v>46</v>
      </c>
    </row>
    <row r="16" spans="1:12" x14ac:dyDescent="0.45">
      <c r="L16" t="s">
        <v>47</v>
      </c>
    </row>
    <row r="17" spans="12:12" x14ac:dyDescent="0.45">
      <c r="L17" t="s">
        <v>48</v>
      </c>
    </row>
    <row r="18" spans="12:12" x14ac:dyDescent="0.45">
      <c r="L18" t="s">
        <v>49</v>
      </c>
    </row>
    <row r="19" spans="12:12" x14ac:dyDescent="0.45">
      <c r="L19" t="s">
        <v>50</v>
      </c>
    </row>
    <row r="20" spans="12:12" x14ac:dyDescent="0.45">
      <c r="L20" t="s">
        <v>51</v>
      </c>
    </row>
    <row r="21" spans="12:12" x14ac:dyDescent="0.45">
      <c r="L21" t="s">
        <v>53</v>
      </c>
    </row>
    <row r="22" spans="12:12" x14ac:dyDescent="0.45">
      <c r="L22" t="s">
        <v>52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190D-1883-45B3-B21F-BCC86FD03848}">
  <dimension ref="A2:J10"/>
  <sheetViews>
    <sheetView workbookViewId="0">
      <selection activeCell="D13" sqref="D13"/>
    </sheetView>
  </sheetViews>
  <sheetFormatPr defaultRowHeight="14.25" x14ac:dyDescent="0.45"/>
  <cols>
    <col min="1" max="1" width="23.33203125" bestFit="1" customWidth="1"/>
    <col min="2" max="5" width="3.73046875" bestFit="1" customWidth="1"/>
    <col min="6" max="6" width="2.73046875" bestFit="1" customWidth="1"/>
    <col min="7" max="7" width="3.73046875" bestFit="1" customWidth="1"/>
    <col min="8" max="10" width="2.73046875" bestFit="1" customWidth="1"/>
  </cols>
  <sheetData>
    <row r="2" spans="1:10" x14ac:dyDescent="0.45">
      <c r="A2" s="3" t="s">
        <v>34</v>
      </c>
      <c r="B2" s="16" t="s">
        <v>0</v>
      </c>
      <c r="C2" s="17"/>
      <c r="D2" s="17"/>
      <c r="E2" s="17"/>
      <c r="F2" s="17"/>
      <c r="G2" s="17"/>
      <c r="H2" s="17"/>
      <c r="I2" s="17"/>
      <c r="J2" s="18"/>
    </row>
    <row r="3" spans="1:10" x14ac:dyDescent="0.45">
      <c r="A3" s="4"/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</row>
    <row r="4" spans="1:10" x14ac:dyDescent="0.45">
      <c r="A4" s="3" t="s">
        <v>56</v>
      </c>
      <c r="B4" s="2"/>
      <c r="C4" s="2">
        <v>150</v>
      </c>
      <c r="D4" s="2"/>
      <c r="E4" s="2">
        <v>70</v>
      </c>
      <c r="F4" s="2"/>
      <c r="G4" s="2">
        <v>175</v>
      </c>
      <c r="H4" s="2"/>
      <c r="I4" s="2">
        <v>90</v>
      </c>
      <c r="J4" s="2">
        <v>60</v>
      </c>
    </row>
    <row r="5" spans="1:10" x14ac:dyDescent="0.45">
      <c r="A5" s="3" t="s">
        <v>29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45">
      <c r="A6" s="3" t="s">
        <v>30</v>
      </c>
      <c r="B6" s="2">
        <v>260</v>
      </c>
      <c r="C6" s="2">
        <v>110</v>
      </c>
      <c r="D6" s="2">
        <v>110</v>
      </c>
      <c r="E6" s="2">
        <v>40</v>
      </c>
      <c r="F6" s="2">
        <v>40</v>
      </c>
      <c r="G6" s="2">
        <v>0</v>
      </c>
      <c r="H6" s="2">
        <v>65</v>
      </c>
      <c r="I6" s="2">
        <v>0</v>
      </c>
      <c r="J6" s="2">
        <v>0</v>
      </c>
    </row>
    <row r="7" spans="1:10" x14ac:dyDescent="0.45">
      <c r="A7" s="3" t="s">
        <v>57</v>
      </c>
      <c r="B7" s="2"/>
      <c r="C7" s="2"/>
      <c r="D7" s="2"/>
      <c r="E7" s="2"/>
      <c r="F7" s="2"/>
      <c r="G7" s="2">
        <v>200</v>
      </c>
      <c r="H7" s="2"/>
      <c r="I7" s="2">
        <v>20</v>
      </c>
      <c r="J7" s="2">
        <v>80</v>
      </c>
    </row>
    <row r="8" spans="1:10" x14ac:dyDescent="0.45">
      <c r="A8" s="3" t="s">
        <v>54</v>
      </c>
      <c r="B8" s="2"/>
      <c r="C8" s="2"/>
      <c r="D8" s="2"/>
      <c r="E8" s="2"/>
      <c r="F8" s="2"/>
      <c r="G8" s="2">
        <v>135</v>
      </c>
      <c r="H8" s="2"/>
      <c r="I8" s="2"/>
      <c r="J8" s="2"/>
    </row>
    <row r="9" spans="1:10" ht="28.5" x14ac:dyDescent="0.45">
      <c r="A9" s="6" t="s">
        <v>58</v>
      </c>
      <c r="B9" s="8"/>
      <c r="C9" s="8"/>
      <c r="D9" s="8"/>
      <c r="E9" s="8">
        <v>135</v>
      </c>
      <c r="F9" s="8"/>
      <c r="G9" s="8">
        <v>90</v>
      </c>
      <c r="H9" s="8">
        <v>60</v>
      </c>
      <c r="I9" s="8"/>
      <c r="J9" s="8"/>
    </row>
    <row r="10" spans="1:10" x14ac:dyDescent="0.45">
      <c r="A10" s="7"/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9A63-7D1A-47BD-B6D7-4A3ECDA28A75}">
  <dimension ref="A2:F12"/>
  <sheetViews>
    <sheetView workbookViewId="0">
      <selection activeCell="G16" sqref="G16"/>
    </sheetView>
  </sheetViews>
  <sheetFormatPr defaultRowHeight="14.25" x14ac:dyDescent="0.45"/>
  <sheetData>
    <row r="2" spans="1:6" x14ac:dyDescent="0.45">
      <c r="A2" s="3" t="s">
        <v>0</v>
      </c>
      <c r="B2" s="3" t="s">
        <v>59</v>
      </c>
      <c r="C2" s="3" t="s">
        <v>4</v>
      </c>
      <c r="D2" s="3" t="s">
        <v>60</v>
      </c>
      <c r="F2" s="19" t="s">
        <v>88</v>
      </c>
    </row>
    <row r="3" spans="1:6" x14ac:dyDescent="0.45">
      <c r="A3" s="3">
        <v>1</v>
      </c>
      <c r="B3" s="9">
        <v>220</v>
      </c>
      <c r="C3" s="9"/>
      <c r="D3" s="9"/>
    </row>
    <row r="4" spans="1:6" x14ac:dyDescent="0.45">
      <c r="A4" s="3">
        <v>2</v>
      </c>
      <c r="B4" s="9">
        <v>250</v>
      </c>
      <c r="C4" s="9">
        <v>255</v>
      </c>
      <c r="D4" s="9">
        <f>ABS(B4-C4)</f>
        <v>5</v>
      </c>
      <c r="E4" t="s">
        <v>67</v>
      </c>
    </row>
    <row r="5" spans="1:6" x14ac:dyDescent="0.45">
      <c r="A5" s="3">
        <v>3</v>
      </c>
      <c r="B5" s="9">
        <v>210</v>
      </c>
      <c r="C5" s="9">
        <v>205</v>
      </c>
      <c r="D5" s="9">
        <f t="shared" ref="D5:D7" si="0">ABS(B5-C5)</f>
        <v>5</v>
      </c>
      <c r="E5" t="s">
        <v>68</v>
      </c>
    </row>
    <row r="6" spans="1:6" x14ac:dyDescent="0.45">
      <c r="A6" s="3">
        <v>4</v>
      </c>
      <c r="B6" s="9">
        <v>300</v>
      </c>
      <c r="C6" s="9">
        <v>320</v>
      </c>
      <c r="D6" s="9">
        <f t="shared" si="0"/>
        <v>20</v>
      </c>
    </row>
    <row r="7" spans="1:6" x14ac:dyDescent="0.45">
      <c r="A7" s="3">
        <v>5</v>
      </c>
      <c r="B7" s="9">
        <v>325</v>
      </c>
      <c r="C7" s="9">
        <v>315</v>
      </c>
      <c r="D7" s="9">
        <f t="shared" si="0"/>
        <v>10</v>
      </c>
    </row>
    <row r="8" spans="1:6" x14ac:dyDescent="0.45">
      <c r="D8" s="10"/>
    </row>
    <row r="10" spans="1:6" x14ac:dyDescent="0.45">
      <c r="C10" t="s">
        <v>61</v>
      </c>
      <c r="D10" s="5">
        <f>SUM(D4:D9)</f>
        <v>40</v>
      </c>
      <c r="E10" t="s">
        <v>66</v>
      </c>
    </row>
    <row r="11" spans="1:6" x14ac:dyDescent="0.45">
      <c r="C11" t="s">
        <v>62</v>
      </c>
      <c r="D11">
        <v>4</v>
      </c>
      <c r="E11" t="s">
        <v>65</v>
      </c>
    </row>
    <row r="12" spans="1:6" x14ac:dyDescent="0.45">
      <c r="C12" t="s">
        <v>63</v>
      </c>
      <c r="D12">
        <f>(D10/D11)</f>
        <v>10</v>
      </c>
      <c r="E12" t="s">
        <v>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F676-59D2-473C-990D-27EC9E10CAA4}">
  <dimension ref="A2:E17"/>
  <sheetViews>
    <sheetView workbookViewId="0">
      <selection activeCell="E20" sqref="E20"/>
    </sheetView>
  </sheetViews>
  <sheetFormatPr defaultRowHeight="14.25" x14ac:dyDescent="0.45"/>
  <cols>
    <col min="4" max="4" width="10.86328125" bestFit="1" customWidth="1"/>
  </cols>
  <sheetData>
    <row r="2" spans="1:5" x14ac:dyDescent="0.45">
      <c r="A2" s="3" t="s">
        <v>0</v>
      </c>
      <c r="B2" s="12" t="s">
        <v>59</v>
      </c>
      <c r="C2" s="12" t="s">
        <v>4</v>
      </c>
      <c r="D2" s="11" t="s">
        <v>69</v>
      </c>
    </row>
    <row r="3" spans="1:5" x14ac:dyDescent="0.45">
      <c r="A3" s="3">
        <v>1</v>
      </c>
      <c r="B3" s="9">
        <v>220</v>
      </c>
      <c r="C3" s="9"/>
      <c r="D3" s="13"/>
    </row>
    <row r="4" spans="1:5" x14ac:dyDescent="0.45">
      <c r="A4" s="3">
        <v>2</v>
      </c>
      <c r="B4" s="9">
        <v>250</v>
      </c>
      <c r="C4" s="9">
        <v>255</v>
      </c>
      <c r="D4" s="13">
        <f>(B4-C4)^2</f>
        <v>25</v>
      </c>
      <c r="E4" t="s">
        <v>70</v>
      </c>
    </row>
    <row r="5" spans="1:5" x14ac:dyDescent="0.45">
      <c r="A5" s="3">
        <v>3</v>
      </c>
      <c r="B5" s="9">
        <v>210</v>
      </c>
      <c r="C5" s="9">
        <v>205</v>
      </c>
      <c r="D5" s="13">
        <f t="shared" ref="D5:D7" si="0">(B5-C5)^2</f>
        <v>25</v>
      </c>
      <c r="E5" t="s">
        <v>71</v>
      </c>
    </row>
    <row r="6" spans="1:5" x14ac:dyDescent="0.45">
      <c r="A6" s="3">
        <v>4</v>
      </c>
      <c r="B6" s="9">
        <v>300</v>
      </c>
      <c r="C6" s="9">
        <v>320</v>
      </c>
      <c r="D6" s="13">
        <f t="shared" si="0"/>
        <v>400</v>
      </c>
    </row>
    <row r="7" spans="1:5" x14ac:dyDescent="0.45">
      <c r="A7" s="3">
        <v>5</v>
      </c>
      <c r="B7" s="9">
        <v>325</v>
      </c>
      <c r="C7" s="9">
        <v>315</v>
      </c>
      <c r="D7" s="13">
        <f t="shared" si="0"/>
        <v>100</v>
      </c>
    </row>
    <row r="9" spans="1:5" x14ac:dyDescent="0.45">
      <c r="C9" t="s">
        <v>61</v>
      </c>
      <c r="D9" s="5">
        <f>SUM(D4:D8)</f>
        <v>550</v>
      </c>
    </row>
    <row r="10" spans="1:5" x14ac:dyDescent="0.45">
      <c r="C10" t="s">
        <v>62</v>
      </c>
      <c r="D10">
        <v>4</v>
      </c>
    </row>
    <row r="11" spans="1:5" x14ac:dyDescent="0.45">
      <c r="C11" t="s">
        <v>72</v>
      </c>
      <c r="D11">
        <f>(D9/D10)</f>
        <v>137.5</v>
      </c>
    </row>
    <row r="12" spans="1:5" x14ac:dyDescent="0.45">
      <c r="E12" t="s">
        <v>73</v>
      </c>
    </row>
    <row r="13" spans="1:5" x14ac:dyDescent="0.45">
      <c r="E13" t="s">
        <v>74</v>
      </c>
    </row>
    <row r="14" spans="1:5" x14ac:dyDescent="0.45">
      <c r="E14" t="s">
        <v>75</v>
      </c>
    </row>
    <row r="15" spans="1:5" x14ac:dyDescent="0.45">
      <c r="E15" t="s">
        <v>87</v>
      </c>
    </row>
    <row r="16" spans="1:5" x14ac:dyDescent="0.45">
      <c r="E16" t="s">
        <v>76</v>
      </c>
    </row>
    <row r="17" spans="5:5" x14ac:dyDescent="0.45">
      <c r="E1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03AA-D330-4FC8-91AD-975299816DA5}">
  <dimension ref="A2:G12"/>
  <sheetViews>
    <sheetView workbookViewId="0">
      <selection activeCell="O27" sqref="O27"/>
    </sheetView>
  </sheetViews>
  <sheetFormatPr defaultRowHeight="14.25" x14ac:dyDescent="0.45"/>
  <sheetData>
    <row r="2" spans="1:7" x14ac:dyDescent="0.45">
      <c r="A2" s="3" t="s">
        <v>0</v>
      </c>
      <c r="B2" s="12" t="s">
        <v>59</v>
      </c>
      <c r="C2" s="12" t="s">
        <v>4</v>
      </c>
      <c r="D2" s="11" t="s">
        <v>78</v>
      </c>
      <c r="E2" s="11" t="s">
        <v>79</v>
      </c>
      <c r="G2" s="14" t="s">
        <v>80</v>
      </c>
    </row>
    <row r="3" spans="1:7" x14ac:dyDescent="0.45">
      <c r="A3" s="3">
        <v>1</v>
      </c>
      <c r="B3" s="9">
        <v>220</v>
      </c>
      <c r="C3" s="9"/>
      <c r="G3" t="s">
        <v>83</v>
      </c>
    </row>
    <row r="4" spans="1:7" x14ac:dyDescent="0.45">
      <c r="A4" s="3">
        <v>2</v>
      </c>
      <c r="B4" s="9">
        <v>250</v>
      </c>
      <c r="C4" s="9">
        <v>255</v>
      </c>
      <c r="D4">
        <f>ABS(B4-C4)</f>
        <v>5</v>
      </c>
      <c r="E4">
        <f>(D4/B4)</f>
        <v>0.02</v>
      </c>
      <c r="G4" t="s">
        <v>84</v>
      </c>
    </row>
    <row r="5" spans="1:7" x14ac:dyDescent="0.45">
      <c r="A5" s="3">
        <v>3</v>
      </c>
      <c r="B5" s="9">
        <v>210</v>
      </c>
      <c r="C5" s="9">
        <v>205</v>
      </c>
      <c r="D5">
        <f t="shared" ref="D5:D7" si="0">ABS(B5-C5)</f>
        <v>5</v>
      </c>
      <c r="E5">
        <f t="shared" ref="E5:E7" si="1">(D5/B5)</f>
        <v>2.3809523809523808E-2</v>
      </c>
      <c r="G5" t="s">
        <v>85</v>
      </c>
    </row>
    <row r="6" spans="1:7" x14ac:dyDescent="0.45">
      <c r="A6" s="3">
        <v>4</v>
      </c>
      <c r="B6" s="9">
        <v>300</v>
      </c>
      <c r="C6" s="9">
        <v>320</v>
      </c>
      <c r="D6">
        <f t="shared" si="0"/>
        <v>20</v>
      </c>
      <c r="E6">
        <f t="shared" si="1"/>
        <v>6.6666666666666666E-2</v>
      </c>
      <c r="G6" t="s">
        <v>86</v>
      </c>
    </row>
    <row r="7" spans="1:7" x14ac:dyDescent="0.45">
      <c r="A7" s="3">
        <v>5</v>
      </c>
      <c r="B7" s="9">
        <v>325</v>
      </c>
      <c r="C7" s="9">
        <v>315</v>
      </c>
      <c r="D7">
        <f t="shared" si="0"/>
        <v>10</v>
      </c>
      <c r="E7">
        <f t="shared" si="1"/>
        <v>3.0769230769230771E-2</v>
      </c>
    </row>
    <row r="9" spans="1:7" x14ac:dyDescent="0.45">
      <c r="D9" t="s">
        <v>61</v>
      </c>
      <c r="E9" s="5">
        <f>SUM(E4:E8)</f>
        <v>0.14124542124542125</v>
      </c>
    </row>
    <row r="10" spans="1:7" x14ac:dyDescent="0.45">
      <c r="D10" t="s">
        <v>61</v>
      </c>
      <c r="E10">
        <v>4</v>
      </c>
    </row>
    <row r="11" spans="1:7" x14ac:dyDescent="0.45">
      <c r="D11" t="s">
        <v>81</v>
      </c>
      <c r="E11" s="15">
        <f>(E9/E10)</f>
        <v>3.5311355311355312E-2</v>
      </c>
    </row>
    <row r="12" spans="1:7" x14ac:dyDescent="0.45">
      <c r="D12" t="s">
        <v>82</v>
      </c>
      <c r="E12" s="15">
        <f>(1-E11)</f>
        <v>0.96468864468864468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 Plan -Moving Average</vt:lpstr>
      <vt:lpstr>Demand Plan - Weighted Average</vt:lpstr>
      <vt:lpstr>Supply Planning</vt:lpstr>
      <vt:lpstr>Constrained Forecast</vt:lpstr>
      <vt:lpstr>Forecast ABS</vt:lpstr>
      <vt:lpstr>Forecast Error Square</vt:lpstr>
      <vt:lpstr>Forecast Mean Absolute Per 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mccroy</dc:creator>
  <cp:lastModifiedBy>guy mccroy</cp:lastModifiedBy>
  <dcterms:created xsi:type="dcterms:W3CDTF">2015-06-05T18:17:20Z</dcterms:created>
  <dcterms:modified xsi:type="dcterms:W3CDTF">2023-03-24T01:27:16Z</dcterms:modified>
</cp:coreProperties>
</file>