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noquimicas-my.sharepoint.com/personal/jsguzman_tecnoquimicas_com/Documents/99. PERSONAL/Formación/Maestria/Semestre 1/Infraestructura de TI/"/>
    </mc:Choice>
  </mc:AlternateContent>
  <xr:revisionPtr revIDLastSave="16" documentId="8_{1245BE4B-ABA5-4A1B-AB93-DF5E9A8AA24E}" xr6:coauthVersionLast="47" xr6:coauthVersionMax="47" xr10:uidLastSave="{6856CAF7-A0B2-48A0-A55D-4294278435E9}"/>
  <bookViews>
    <workbookView xWindow="-120" yWindow="-120" windowWidth="29040" windowHeight="15720" xr2:uid="{60C11D48-18CA-4613-B45A-3972BDE233B9}"/>
  </bookViews>
  <sheets>
    <sheet name="Consolidado" sheetId="5" r:id="rId1"/>
    <sheet name="data3" sheetId="4" r:id="rId2"/>
    <sheet name="data1" sheetId="3" r:id="rId3"/>
    <sheet name="data" sheetId="2" r:id="rId4"/>
  </sheets>
  <definedNames>
    <definedName name="_xlchart.v1.0" hidden="1">'Consolidado'!$B$1</definedName>
    <definedName name="_xlchart.v1.1" hidden="1">'Consolidado'!$B$2:$B$30</definedName>
    <definedName name="_xlchart.v1.10" hidden="1">'Consolidado'!$D$2:$D$31</definedName>
    <definedName name="_xlchart.v1.11" hidden="1">'Consolidado'!$K$2:$K$30</definedName>
    <definedName name="_xlchart.v1.12" hidden="1">'Consolidado'!$A$2:$L$30</definedName>
    <definedName name="_xlchart.v1.13" hidden="1">'Consolidado'!$B$1</definedName>
    <definedName name="_xlchart.v1.14" hidden="1">'Consolidado'!$B$2:$B$30</definedName>
    <definedName name="_xlchart.v1.15" hidden="1">'Consolidado'!$C$1</definedName>
    <definedName name="_xlchart.v1.16" hidden="1">'Consolidado'!$C$2:$C$30</definedName>
    <definedName name="_xlchart.v1.17" hidden="1">'Consolidado'!$K$2:$K$30</definedName>
    <definedName name="_xlchart.v1.18" hidden="1">'Consolidado'!$M$1</definedName>
    <definedName name="_xlchart.v1.19" hidden="1">'Consolidado'!$M$2:$M$30</definedName>
    <definedName name="_xlchart.v1.2" hidden="1">'Consolidado'!$C$1</definedName>
    <definedName name="_xlchart.v1.3" hidden="1">'Consolidado'!$C$2:$C$30</definedName>
    <definedName name="_xlchart.v1.4" hidden="1">'Consolidado'!$I$2:$I$30</definedName>
    <definedName name="_xlchart.v1.5" hidden="1">'Consolidado'!$B$1</definedName>
    <definedName name="_xlchart.v1.6" hidden="1">'Consolidado'!$B$2:$B$30</definedName>
    <definedName name="_xlchart.v1.7" hidden="1">'Consolidado'!$C$1</definedName>
    <definedName name="_xlchart.v1.8" hidden="1">'Consolidado'!$C$2:$C$30</definedName>
    <definedName name="_xlchart.v1.9" hidden="1">'Consolidado'!$D$2:$D$30</definedName>
    <definedName name="DatosExternos_1" localSheetId="3" hidden="1">data!$A$1:$H$20</definedName>
    <definedName name="DatosExternos_2" localSheetId="2" hidden="1">data1!$A$1:$H$11</definedName>
    <definedName name="DatosExternos_3" localSheetId="1" hidden="1">data3!$A$1:$D$30</definedName>
    <definedName name="DatosExternos_4" localSheetId="0" hidden="1">'Consolidado'!$A$1:$M$30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5" l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D687FE-1540-43CE-8F47-2EDDDFD9D45E}" keepAlive="1" name="Consulta - Consolidado" description="Conexión a la consulta 'Consolidado' en el libro." type="5" refreshedVersion="8" background="1" saveData="1">
    <dbPr connection="Provider=Microsoft.Mashup.OleDb.1;Data Source=$Workbook$;Location=Consolidado;Extended Properties=&quot;&quot;" command="SELECT * FROM [Consolidado]"/>
  </connection>
  <connection id="2" xr16:uid="{4AAD1E27-A04D-43F5-828B-5CECD196CDE4}" keepAlive="1" name="Consulta - data" description="Conexión a la consulta 'data' en el libro." type="5" refreshedVersion="8" background="1" saveData="1">
    <dbPr connection="Provider=Microsoft.Mashup.OleDb.1;Data Source=$Workbook$;Location=data;Extended Properties=&quot;&quot;" command="SELECT * FROM [data]"/>
  </connection>
  <connection id="3" xr16:uid="{91E1CD38-8F0E-4B28-9DEB-67236C5A5650}" keepAlive="1" name="Consulta - data1" description="Conexión a la consulta 'data1' en el libro." type="5" refreshedVersion="8" background="1" saveData="1">
    <dbPr connection="Provider=Microsoft.Mashup.OleDb.1;Data Source=$Workbook$;Location=data1;Extended Properties=&quot;&quot;" command="SELECT * FROM [data1]"/>
  </connection>
  <connection id="4" xr16:uid="{C52C33D0-AA9C-4E9A-AF1D-FF6C26FD37E9}" keepAlive="1" name="Consulta - data3" description="Conexión a la consulta 'data3' en el libro." type="5" refreshedVersion="8" background="1" saveData="1">
    <dbPr connection="Provider=Microsoft.Mashup.OleDb.1;Data Source=$Workbook$;Location=data3;Extended Properties=&quot;&quot;" command="SELECT * FROM [data3]"/>
  </connection>
</connections>
</file>

<file path=xl/sharedStrings.xml><?xml version="1.0" encoding="utf-8"?>
<sst xmlns="http://schemas.openxmlformats.org/spreadsheetml/2006/main" count="491" uniqueCount="118">
  <si>
    <t>Name</t>
  </si>
  <si>
    <t xml:space="preserve"> Age</t>
  </si>
  <si>
    <t>Height</t>
  </si>
  <si>
    <t>Weight</t>
  </si>
  <si>
    <t>Salary ($)</t>
  </si>
  <si>
    <t>City</t>
  </si>
  <si>
    <t>UDM Height</t>
  </si>
  <si>
    <t>UDM Weight</t>
  </si>
  <si>
    <t>Alice</t>
  </si>
  <si>
    <t xml:space="preserve"> 165.5</t>
  </si>
  <si>
    <t xml:space="preserve"> "New York"</t>
  </si>
  <si>
    <t>cm</t>
  </si>
  <si>
    <t>Kg</t>
  </si>
  <si>
    <t>Bob</t>
  </si>
  <si>
    <t xml:space="preserve"> 175.0</t>
  </si>
  <si>
    <t xml:space="preserve"> "Los Angeles"</t>
  </si>
  <si>
    <t>Charlie</t>
  </si>
  <si>
    <t xml:space="preserve"> 170.5</t>
  </si>
  <si>
    <t xml:space="preserve"> "Chicago"</t>
  </si>
  <si>
    <t>David</t>
  </si>
  <si>
    <t xml:space="preserve"> 180.0</t>
  </si>
  <si>
    <t xml:space="preserve"> "San Francisco"</t>
  </si>
  <si>
    <t>Eve</t>
  </si>
  <si>
    <t xml:space="preserve"> Twenty-Five</t>
  </si>
  <si>
    <t xml:space="preserve"> " Bristol"</t>
  </si>
  <si>
    <t>Frank</t>
  </si>
  <si>
    <t xml:space="preserve"> 175.5</t>
  </si>
  <si>
    <t xml:space="preserve"> "Washington</t>
  </si>
  <si>
    <t>Grace</t>
  </si>
  <si>
    <t xml:space="preserve"> </t>
  </si>
  <si>
    <t xml:space="preserve"> "Huston"</t>
  </si>
  <si>
    <t>Heidi</t>
  </si>
  <si>
    <t xml:space="preserve"> 168.0</t>
  </si>
  <si>
    <t xml:space="preserve"> "Houston"</t>
  </si>
  <si>
    <t>Ivan</t>
  </si>
  <si>
    <t xml:space="preserve"> 185.0</t>
  </si>
  <si>
    <t xml:space="preserve"> "Miani"</t>
  </si>
  <si>
    <t>Jack</t>
  </si>
  <si>
    <t xml:space="preserve"> 172.5</t>
  </si>
  <si>
    <t xml:space="preserve"> "Boston"</t>
  </si>
  <si>
    <t>Katie</t>
  </si>
  <si>
    <t xml:space="preserve"> 160.0</t>
  </si>
  <si>
    <t xml:space="preserve"> "Seattle"</t>
  </si>
  <si>
    <t>Liam</t>
  </si>
  <si>
    <t xml:space="preserve"> 178.5</t>
  </si>
  <si>
    <t>Mia</t>
  </si>
  <si>
    <t xml:space="preserve"> "66.0"</t>
  </si>
  <si>
    <t xml:space="preserve"> "San Diego"</t>
  </si>
  <si>
    <t>Nora</t>
  </si>
  <si>
    <t xml:space="preserve"> 163.0</t>
  </si>
  <si>
    <t xml:space="preserve"> "San  Francisco"</t>
  </si>
  <si>
    <t>Oliver</t>
  </si>
  <si>
    <t xml:space="preserve"> 173.0</t>
  </si>
  <si>
    <t>Penny</t>
  </si>
  <si>
    <t xml:space="preserve"> 169.5</t>
  </si>
  <si>
    <t>Quinn</t>
  </si>
  <si>
    <t xml:space="preserve"> 172.0</t>
  </si>
  <si>
    <t>Ryan</t>
  </si>
  <si>
    <t xml:space="preserve"> "150"</t>
  </si>
  <si>
    <t xml:space="preserve"> 181.0</t>
  </si>
  <si>
    <t>Sophia</t>
  </si>
  <si>
    <t xml:space="preserve"> 167.5</t>
  </si>
  <si>
    <t xml:space="preserve"> "Miami"</t>
  </si>
  <si>
    <t>Amy</t>
  </si>
  <si>
    <t>inches</t>
  </si>
  <si>
    <t>pounds</t>
  </si>
  <si>
    <t>Ben</t>
  </si>
  <si>
    <t>Ella</t>
  </si>
  <si>
    <t xml:space="preserve"> "Bristol"</t>
  </si>
  <si>
    <t>Henry</t>
  </si>
  <si>
    <t>Ivy</t>
  </si>
  <si>
    <t xml:space="preserve"> Sex</t>
  </si>
  <si>
    <t>Marital Status</t>
  </si>
  <si>
    <t xml:space="preserve"> Career</t>
  </si>
  <si>
    <t xml:space="preserve"> Female</t>
  </si>
  <si>
    <t xml:space="preserve"> Single</t>
  </si>
  <si>
    <t xml:space="preserve"> Data Scientist</t>
  </si>
  <si>
    <t xml:space="preserve"> Male</t>
  </si>
  <si>
    <t xml:space="preserve"> Software Engineer</t>
  </si>
  <si>
    <t xml:space="preserve"> Married</t>
  </si>
  <si>
    <t xml:space="preserve"> Doctor</t>
  </si>
  <si>
    <t xml:space="preserve"> Lawyer</t>
  </si>
  <si>
    <t xml:space="preserve"> Divorced</t>
  </si>
  <si>
    <t xml:space="preserve"> Artist</t>
  </si>
  <si>
    <t xml:space="preserve"> Engineer</t>
  </si>
  <si>
    <t xml:space="preserve"> Nurse</t>
  </si>
  <si>
    <t xml:space="preserve"> Teacher</t>
  </si>
  <si>
    <t xml:space="preserve"> Accountant</t>
  </si>
  <si>
    <t xml:space="preserve"> IT Specialist</t>
  </si>
  <si>
    <t xml:space="preserve"> Marketing</t>
  </si>
  <si>
    <t xml:space="preserve"> Researcher</t>
  </si>
  <si>
    <t xml:space="preserve"> Data Analyst</t>
  </si>
  <si>
    <t xml:space="preserve"> Architect</t>
  </si>
  <si>
    <t xml:space="preserve"> Graphic Designer</t>
  </si>
  <si>
    <t xml:space="preserve"> Non-Binary</t>
  </si>
  <si>
    <t xml:space="preserve"> Writer</t>
  </si>
  <si>
    <t xml:space="preserve"> Financial Analyst</t>
  </si>
  <si>
    <t xml:space="preserve"> Psychologist</t>
  </si>
  <si>
    <t xml:space="preserve"> Sales Manager</t>
  </si>
  <si>
    <t xml:space="preserve"> Marketing Manager</t>
  </si>
  <si>
    <t xml:space="preserve"> Professor</t>
  </si>
  <si>
    <t xml:space="preserve"> New York</t>
  </si>
  <si>
    <t xml:space="preserve"> Los Angeles</t>
  </si>
  <si>
    <t xml:space="preserve"> Chicago</t>
  </si>
  <si>
    <t xml:space="preserve"> San Francisco</t>
  </si>
  <si>
    <t xml:space="preserve">  Bristol</t>
  </si>
  <si>
    <t xml:space="preserve"> Washington</t>
  </si>
  <si>
    <t xml:space="preserve"> Huston</t>
  </si>
  <si>
    <t xml:space="preserve"> Houston</t>
  </si>
  <si>
    <t xml:space="preserve"> Miani</t>
  </si>
  <si>
    <t xml:space="preserve"> Boston</t>
  </si>
  <si>
    <t xml:space="preserve"> Seattle</t>
  </si>
  <si>
    <t xml:space="preserve"> San Diego</t>
  </si>
  <si>
    <t xml:space="preserve"> San  Francisco</t>
  </si>
  <si>
    <t xml:space="preserve"> Miami</t>
  </si>
  <si>
    <t xml:space="preserve"> Bristol</t>
  </si>
  <si>
    <t>Weight (Kg)</t>
  </si>
  <si>
    <t>Height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</si>
</sst>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Dispersión</a:t>
            </a:r>
            <a:r>
              <a:rPr lang="en-US" baseline="0"/>
              <a:t> del salario según edad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'Consolidado'!$I$1</c:f>
              <c:strCache>
                <c:ptCount val="1"/>
                <c:pt idx="0">
                  <c:v>Salary ($)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'Consolidado'!$I$2:$I$30</c:f>
              <c:numCache>
                <c:formatCode>General</c:formatCode>
                <c:ptCount val="29"/>
                <c:pt idx="0">
                  <c:v>50000</c:v>
                </c:pt>
                <c:pt idx="1">
                  <c:v>60000</c:v>
                </c:pt>
                <c:pt idx="2">
                  <c:v>55000</c:v>
                </c:pt>
                <c:pt idx="3">
                  <c:v>55000</c:v>
                </c:pt>
                <c:pt idx="4">
                  <c:v>59000</c:v>
                </c:pt>
                <c:pt idx="5">
                  <c:v>59000</c:v>
                </c:pt>
                <c:pt idx="6">
                  <c:v>52000</c:v>
                </c:pt>
                <c:pt idx="8">
                  <c:v>58000</c:v>
                </c:pt>
                <c:pt idx="9">
                  <c:v>51000</c:v>
                </c:pt>
                <c:pt idx="10">
                  <c:v>51000</c:v>
                </c:pt>
                <c:pt idx="11">
                  <c:v>55000</c:v>
                </c:pt>
                <c:pt idx="12">
                  <c:v>68000</c:v>
                </c:pt>
                <c:pt idx="13">
                  <c:v>54000</c:v>
                </c:pt>
                <c:pt idx="14">
                  <c:v>54000</c:v>
                </c:pt>
                <c:pt idx="15">
                  <c:v>52000</c:v>
                </c:pt>
                <c:pt idx="16">
                  <c:v>61000</c:v>
                </c:pt>
                <c:pt idx="17">
                  <c:v>59000</c:v>
                </c:pt>
                <c:pt idx="18">
                  <c:v>52000</c:v>
                </c:pt>
                <c:pt idx="19">
                  <c:v>58000</c:v>
                </c:pt>
                <c:pt idx="20">
                  <c:v>56000</c:v>
                </c:pt>
                <c:pt idx="21">
                  <c:v>57000</c:v>
                </c:pt>
                <c:pt idx="23">
                  <c:v>62000</c:v>
                </c:pt>
                <c:pt idx="24">
                  <c:v>50000</c:v>
                </c:pt>
                <c:pt idx="25">
                  <c:v>60000</c:v>
                </c:pt>
                <c:pt idx="26">
                  <c:v>52000</c:v>
                </c:pt>
                <c:pt idx="27">
                  <c:v>55000</c:v>
                </c:pt>
                <c:pt idx="28">
                  <c:v>68000</c:v>
                </c:pt>
              </c:numCache>
            </c:numRef>
          </c:xVal>
          <c:yVal>
            <c:numRef>
              <c:f>'Consolidado'!$B$2:$B$30</c:f>
              <c:numCache>
                <c:formatCode>General</c:formatCode>
                <c:ptCount val="29"/>
                <c:pt idx="0">
                  <c:v>30</c:v>
                </c:pt>
                <c:pt idx="1">
                  <c:v>25</c:v>
                </c:pt>
                <c:pt idx="2">
                  <c:v>32</c:v>
                </c:pt>
                <c:pt idx="3">
                  <c:v>32</c:v>
                </c:pt>
                <c:pt idx="4">
                  <c:v>26</c:v>
                </c:pt>
                <c:pt idx="5">
                  <c:v>26</c:v>
                </c:pt>
                <c:pt idx="6">
                  <c:v>25</c:v>
                </c:pt>
                <c:pt idx="7">
                  <c:v>35</c:v>
                </c:pt>
                <c:pt idx="8">
                  <c:v>35</c:v>
                </c:pt>
                <c:pt idx="9">
                  <c:v>29</c:v>
                </c:pt>
                <c:pt idx="10">
                  <c:v>29</c:v>
                </c:pt>
                <c:pt idx="11">
                  <c:v>28</c:v>
                </c:pt>
                <c:pt idx="12">
                  <c:v>34</c:v>
                </c:pt>
                <c:pt idx="13">
                  <c:v>27</c:v>
                </c:pt>
                <c:pt idx="14">
                  <c:v>27</c:v>
                </c:pt>
                <c:pt idx="15">
                  <c:v>31</c:v>
                </c:pt>
                <c:pt idx="16">
                  <c:v>24</c:v>
                </c:pt>
                <c:pt idx="17">
                  <c:v>33</c:v>
                </c:pt>
                <c:pt idx="18">
                  <c:v>25</c:v>
                </c:pt>
                <c:pt idx="19">
                  <c:v>30</c:v>
                </c:pt>
                <c:pt idx="20">
                  <c:v>28</c:v>
                </c:pt>
                <c:pt idx="21">
                  <c:v>0</c:v>
                </c:pt>
                <c:pt idx="22">
                  <c:v>150</c:v>
                </c:pt>
                <c:pt idx="23">
                  <c:v>33</c:v>
                </c:pt>
                <c:pt idx="24">
                  <c:v>30</c:v>
                </c:pt>
                <c:pt idx="25">
                  <c:v>25</c:v>
                </c:pt>
                <c:pt idx="26">
                  <c:v>28</c:v>
                </c:pt>
                <c:pt idx="27">
                  <c:v>28</c:v>
                </c:pt>
                <c:pt idx="28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61-49A6-A0DB-269342C9C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5784671"/>
        <c:axId val="1035785151"/>
      </c:scatterChart>
      <c:valAx>
        <c:axId val="1035784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35785151"/>
        <c:crosses val="autoZero"/>
        <c:crossBetween val="midCat"/>
      </c:valAx>
      <c:valAx>
        <c:axId val="103578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35784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_xlchart.v1.17</cx:f>
      </cx:strDim>
      <cx:numDim type="val">
        <cx:f>_xlchart.v1.14</cx:f>
      </cx:numDim>
    </cx:data>
  </cx:chartData>
  <cx:chart>
    <cx:title pos="t" align="ctr" overlay="0">
      <cx:tx>
        <cx:txData>
          <cx:v>Edad según el género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Edad según el género</a:t>
          </a:r>
        </a:p>
      </cx:txPr>
    </cx:title>
    <cx:plotArea>
      <cx:plotAreaRegion>
        <cx:series layoutId="boxWhisker" uniqueId="{2D16565E-7AEB-4F7B-B73B-2D950AC5E585}">
          <cx:tx>
            <cx:txData>
              <cx:f>_xlchart.v1.13</cx:f>
              <cx:v> Age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_xlchart.v1.8</cx:f>
      </cx:numDim>
    </cx:data>
    <cx:data id="1">
      <cx:strDim type="cat">
        <cx:f>_xlchart.v1.9</cx:f>
      </cx:strDim>
    </cx:data>
  </cx:chartData>
  <cx:chart>
    <cx:title pos="t" align="ctr" overlay="0">
      <cx:tx>
        <cx:txData>
          <cx:v>Altura según UDM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Altura según UDM</a:t>
          </a:r>
        </a:p>
      </cx:txPr>
    </cx:title>
    <cx:plotArea>
      <cx:plotAreaRegion>
        <cx:series layoutId="boxWhisker" uniqueId="{00000000-D606-4D75-98F0-F896B00AC43B}" formatIdx="1">
          <cx:tx>
            <cx:txData>
              <cx:f>_xlchart.v1.7</cx:f>
              <cx:v>Height</cx:v>
            </cx:txData>
          </cx:tx>
          <cx:dataId val="0"/>
          <cx:layoutPr>
            <cx:statistics quartileMethod="exclusive"/>
          </cx:layoutPr>
        </cx:series>
        <cx:series layoutId="boxWhisker" uniqueId="{00000001-D606-4D75-98F0-F896B00AC43B}"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904875</xdr:colOff>
      <xdr:row>1</xdr:row>
      <xdr:rowOff>14287</xdr:rowOff>
    </xdr:from>
    <xdr:to>
      <xdr:col>21</xdr:col>
      <xdr:colOff>9525</xdr:colOff>
      <xdr:row>18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43FC0C61-C0E9-C9E9-8F65-758A9AB848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01175" y="204787"/>
              <a:ext cx="5667375" cy="33099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16</xdr:col>
      <xdr:colOff>481012</xdr:colOff>
      <xdr:row>21</xdr:row>
      <xdr:rowOff>166687</xdr:rowOff>
    </xdr:from>
    <xdr:to>
      <xdr:col>22</xdr:col>
      <xdr:colOff>481012</xdr:colOff>
      <xdr:row>36</xdr:row>
      <xdr:rowOff>52387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F070362-F989-6019-D3A6-69B8D45A75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1</xdr:row>
      <xdr:rowOff>0</xdr:rowOff>
    </xdr:from>
    <xdr:to>
      <xdr:col>29</xdr:col>
      <xdr:colOff>333375</xdr:colOff>
      <xdr:row>18</xdr:row>
      <xdr:rowOff>71438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8E4B9C4F-0C9F-43D2-9299-EB30024B58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821025" y="190500"/>
              <a:ext cx="5667375" cy="33099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" xr16:uid="{4E33B066-04F9-4187-A39F-40422DF5091A}" autoFormatId="16" applyNumberFormats="0" applyBorderFormats="0" applyFontFormats="0" applyPatternFormats="0" applyAlignmentFormats="0" applyWidthHeightFormats="0">
  <queryTableRefresh nextId="17">
    <queryTableFields count="13">
      <queryTableField id="1" name="Name" tableColumnId="1"/>
      <queryTableField id="2" name=" Age" tableColumnId="2"/>
      <queryTableField id="3" name="Height" tableColumnId="3"/>
      <queryTableField id="7" name="UDM Height" tableColumnId="7"/>
      <queryTableField id="16" dataBound="0" tableColumnId="14"/>
      <queryTableField id="4" name="Weight" tableColumnId="4"/>
      <queryTableField id="8" name="UDM Weight" tableColumnId="8"/>
      <queryTableField id="15" dataBound="0" tableColumnId="13"/>
      <queryTableField id="5" name="Salary ($)" tableColumnId="5"/>
      <queryTableField id="6" name="City" tableColumnId="6"/>
      <queryTableField id="10" name=" Sex" tableColumnId="10"/>
      <queryTableField id="11" name="Marital Status" tableColumnId="11"/>
      <queryTableField id="12" name=" Career" tableColumnId="12"/>
    </queryTableFields>
    <queryTableDeletedFields count="1">
      <deletedField name="Name.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4" xr16:uid="{AD04FA8E-339E-4EAB-A783-85C324DDD9A6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 Sex" tableColumnId="2"/>
      <queryTableField id="3" name="Marital Status" tableColumnId="3"/>
      <queryTableField id="4" name=" Career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DA6D34B9-0683-4582-B03E-4ED26BA4F9CC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 Age" tableColumnId="2"/>
      <queryTableField id="3" name="Height" tableColumnId="3"/>
      <queryTableField id="4" name="Weight" tableColumnId="4"/>
      <queryTableField id="5" name="Salary ($)" tableColumnId="5"/>
      <queryTableField id="6" name="City" tableColumnId="6"/>
      <queryTableField id="7" name="UDM Height" tableColumnId="7"/>
      <queryTableField id="8" name="UDM Weight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9F2A2853-0DA1-44D7-B4F6-D75EE6180207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 Age" tableColumnId="2"/>
      <queryTableField id="3" name="Height" tableColumnId="3"/>
      <queryTableField id="4" name="Weight" tableColumnId="4"/>
      <queryTableField id="5" name="Salary ($)" tableColumnId="5"/>
      <queryTableField id="6" name="City" tableColumnId="6"/>
      <queryTableField id="7" name="UDM Height" tableColumnId="7"/>
      <queryTableField id="8" name="UDM Weigh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C93804-F7CF-4FDD-A8B5-B7EB1BE17DFC}" name="Consolidado" displayName="Consolidado" ref="A1:M30" tableType="queryTable" totalsRowShown="0">
  <autoFilter ref="A1:M30" xr:uid="{72C93804-F7CF-4FDD-A8B5-B7EB1BE17DFC}"/>
  <tableColumns count="13">
    <tableColumn id="1" xr3:uid="{CDA2F916-AD8F-417D-8B72-E7DEE500EC15}" uniqueName="1" name="Name" queryTableFieldId="1" dataDxfId="9"/>
    <tableColumn id="2" xr3:uid="{8E332DF0-C537-490E-A083-9F26B8157469}" uniqueName="2" name=" Age" queryTableFieldId="2"/>
    <tableColumn id="3" xr3:uid="{D27CCCDE-C370-433B-8391-D3393B39AD10}" uniqueName="3" name="Height" queryTableFieldId="3" dataDxfId="4"/>
    <tableColumn id="7" xr3:uid="{6717D441-4D75-4413-8213-72C7D11ECB44}" uniqueName="7" name="UDM Height" queryTableFieldId="7" dataDxfId="3"/>
    <tableColumn id="14" xr3:uid="{A302D335-471B-486A-B32D-2BB5D75E75ED}" uniqueName="14" name="Height (cm)" queryTableFieldId="16" dataDxfId="0">
      <calculatedColumnFormula>+IF(Consolidado[[#This Row],[UDM Height]]="cm",Consolidado[[#This Row],[Height]],Consolidado[[#This Row],[Height]]*2.54)</calculatedColumnFormula>
    </tableColumn>
    <tableColumn id="4" xr3:uid="{28C82892-657E-47D3-B4E9-18EE5CF1F3B1}" uniqueName="4" name="Weight" queryTableFieldId="4"/>
    <tableColumn id="8" xr3:uid="{97D6E3F6-A798-4BAA-AA59-DEAF107F624C}" uniqueName="8" name="UDM Weight" queryTableFieldId="8" dataDxfId="2"/>
    <tableColumn id="13" xr3:uid="{42132FA1-8C47-4DAE-81AC-6DF259612DBE}" uniqueName="13" name="Weight (Kg)" queryTableFieldId="15" dataDxfId="1">
      <calculatedColumnFormula>+IF(Consolidado[[#This Row],[UDM Weight]]="Kg",Consolidado[[#This Row],[Weight]],Consolidado[[#This Row],[Weight]]/2.205)</calculatedColumnFormula>
    </tableColumn>
    <tableColumn id="5" xr3:uid="{6FDCDB17-CDAF-4010-A28D-D8D5354E4BD6}" uniqueName="5" name="Salary ($)" queryTableFieldId="5"/>
    <tableColumn id="6" xr3:uid="{079AEC43-B987-4468-A071-AA5B17F63BC3}" uniqueName="6" name="City" queryTableFieldId="6" dataDxfId="8"/>
    <tableColumn id="10" xr3:uid="{6A2D2513-976F-46B1-B010-367DC67D8518}" uniqueName="10" name=" Sex" queryTableFieldId="10" dataDxfId="7"/>
    <tableColumn id="11" xr3:uid="{E2E8CD26-6990-406F-89DA-89AFE1B6691B}" uniqueName="11" name="Marital Status" queryTableFieldId="11" dataDxfId="6"/>
    <tableColumn id="12" xr3:uid="{B255F352-B461-41D7-BDBB-B9210BBAE8FA}" uniqueName="12" name=" Career" queryTableFieldId="12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6357D7-3E26-4698-9967-986A575FAFD6}" name="data3" displayName="data3" ref="A1:D30" tableType="queryTable" totalsRowShown="0">
  <autoFilter ref="A1:D30" xr:uid="{1D6357D7-3E26-4698-9967-986A575FAFD6}"/>
  <tableColumns count="4">
    <tableColumn id="1" xr3:uid="{43875AB3-FBDE-4CB4-A439-4271B3393134}" uniqueName="1" name="Name" queryTableFieldId="1" dataDxfId="13"/>
    <tableColumn id="2" xr3:uid="{6D30FDDC-7246-486D-A20C-1E2BA9D412F5}" uniqueName="2" name=" Sex" queryTableFieldId="2" dataDxfId="12"/>
    <tableColumn id="3" xr3:uid="{29D636E7-E821-49C2-9C0E-8FA58169A303}" uniqueName="3" name="Marital Status" queryTableFieldId="3" dataDxfId="11"/>
    <tableColumn id="4" xr3:uid="{8DD324E2-E547-4204-B290-DE7F9EA906A7}" uniqueName="4" name=" Career" queryTableFieldId="4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6AAAE9-908D-4835-BD79-5FCCCB792CF0}" name="data1" displayName="data1" ref="A1:H11" tableType="queryTable" totalsRowShown="0">
  <autoFilter ref="A1:H11" xr:uid="{376AAAE9-908D-4835-BD79-5FCCCB792CF0}"/>
  <tableColumns count="8">
    <tableColumn id="1" xr3:uid="{7BE6B1AF-3E1C-4201-B2F2-50EC2278C171}" uniqueName="1" name="Name" queryTableFieldId="1" dataDxfId="17"/>
    <tableColumn id="2" xr3:uid="{D1F7E2DE-76C1-42A7-B7FF-32EA1B0793D8}" uniqueName="2" name=" Age" queryTableFieldId="2"/>
    <tableColumn id="3" xr3:uid="{E2D1D328-8130-4726-B466-8D94B5C92401}" uniqueName="3" name="Height" queryTableFieldId="3"/>
    <tableColumn id="4" xr3:uid="{76388513-5FEB-4D2C-9EB6-C938E0685ACF}" uniqueName="4" name="Weight" queryTableFieldId="4"/>
    <tableColumn id="5" xr3:uid="{D6E52AE5-EB77-4F5F-8F32-CFC8F5850BD2}" uniqueName="5" name="Salary ($)" queryTableFieldId="5"/>
    <tableColumn id="6" xr3:uid="{201D95A8-5263-4500-9A14-8B033DA0EB65}" uniqueName="6" name="City" queryTableFieldId="6" dataDxfId="16"/>
    <tableColumn id="7" xr3:uid="{6DEFEE99-C78B-4013-999E-9F40AB1E6299}" uniqueName="7" name="UDM Height" queryTableFieldId="7" dataDxfId="15"/>
    <tableColumn id="8" xr3:uid="{5738AD48-4E6C-459C-8CE3-D25A81FA5D85}" uniqueName="8" name="UDM Weight" queryTableFieldId="8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6AB9EF-8F11-4F84-9022-6040B9006FC8}" name="data" displayName="data" ref="A1:H20" tableType="queryTable" totalsRowShown="0">
  <autoFilter ref="A1:H20" xr:uid="{3B6AB9EF-8F11-4F84-9022-6040B9006FC8}"/>
  <tableColumns count="8">
    <tableColumn id="1" xr3:uid="{FF91B506-ED01-432B-B549-A75C3B184B90}" uniqueName="1" name="Name" queryTableFieldId="1" dataDxfId="21"/>
    <tableColumn id="2" xr3:uid="{C23AAB23-C856-4232-97BE-8A93167DEC19}" uniqueName="2" name=" Age" queryTableFieldId="2"/>
    <tableColumn id="3" xr3:uid="{C8133702-F4AA-49A1-85F6-66E9319CA293}" uniqueName="3" name="Height" queryTableFieldId="3"/>
    <tableColumn id="4" xr3:uid="{5AE4CE47-0B54-45D2-8877-449D5C80E2B0}" uniqueName="4" name="Weight" queryTableFieldId="4"/>
    <tableColumn id="5" xr3:uid="{12D1607B-80F4-47DB-8E8C-73682622D69C}" uniqueName="5" name="Salary ($)" queryTableFieldId="5"/>
    <tableColumn id="6" xr3:uid="{33CC0606-9502-4ADF-B38C-2B58861FDD51}" uniqueName="6" name="City" queryTableFieldId="6" dataDxfId="20"/>
    <tableColumn id="7" xr3:uid="{04C642F0-3BF5-4C6F-B5EB-B637DF2C34EA}" uniqueName="7" name="UDM Height" queryTableFieldId="7" dataDxfId="19"/>
    <tableColumn id="8" xr3:uid="{3A23BB1B-CEF3-4FB1-B7E5-6FEFB674DCB4}" uniqueName="8" name="UDM Weight" queryTableFieldId="8" dataDxf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F0B62-90D5-4196-8F3A-E12048F2D907}">
  <dimension ref="A1:M30"/>
  <sheetViews>
    <sheetView tabSelected="1" workbookViewId="0">
      <selection activeCell="M12" sqref="M12"/>
    </sheetView>
  </sheetViews>
  <sheetFormatPr baseColWidth="10" defaultRowHeight="15" x14ac:dyDescent="0.25"/>
  <cols>
    <col min="1" max="1" width="8.5703125" bestFit="1" customWidth="1"/>
    <col min="2" max="2" width="7" bestFit="1" customWidth="1"/>
    <col min="3" max="3" width="9.28515625" bestFit="1" customWidth="1"/>
    <col min="4" max="4" width="14" bestFit="1" customWidth="1"/>
    <col min="5" max="5" width="14" customWidth="1"/>
    <col min="6" max="6" width="9.7109375" bestFit="1" customWidth="1"/>
    <col min="9" max="9" width="11.5703125" bestFit="1" customWidth="1"/>
    <col min="10" max="10" width="15.7109375" bestFit="1" customWidth="1"/>
    <col min="12" max="12" width="14.42578125" bestFit="1" customWidth="1"/>
    <col min="13" max="13" width="18.42578125" bestFit="1" customWidth="1"/>
    <col min="15" max="15" width="15.5703125" bestFit="1" customWidth="1"/>
    <col min="16" max="16" width="18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6</v>
      </c>
      <c r="E1" t="s">
        <v>117</v>
      </c>
      <c r="F1" t="s">
        <v>3</v>
      </c>
      <c r="G1" t="s">
        <v>7</v>
      </c>
      <c r="H1" t="s">
        <v>116</v>
      </c>
      <c r="I1" t="s">
        <v>4</v>
      </c>
      <c r="J1" t="s">
        <v>5</v>
      </c>
      <c r="K1" t="s">
        <v>71</v>
      </c>
      <c r="L1" t="s">
        <v>72</v>
      </c>
      <c r="M1" t="s">
        <v>73</v>
      </c>
    </row>
    <row r="2" spans="1:13" x14ac:dyDescent="0.25">
      <c r="A2" s="1" t="s">
        <v>8</v>
      </c>
      <c r="B2">
        <v>30</v>
      </c>
      <c r="C2" s="2">
        <v>165.5</v>
      </c>
      <c r="D2" s="1" t="s">
        <v>11</v>
      </c>
      <c r="E2" s="1">
        <f>+IF(Consolidado[[#This Row],[UDM Height]]="cm",Consolidado[[#This Row],[Height]],Consolidado[[#This Row],[Height]]*2.54)</f>
        <v>165.5</v>
      </c>
      <c r="F2">
        <v>602</v>
      </c>
      <c r="G2" s="1" t="s">
        <v>12</v>
      </c>
      <c r="H2" s="1">
        <f>+IF(Consolidado[[#This Row],[UDM Weight]]="Kg",Consolidado[[#This Row],[Weight]],Consolidado[[#This Row],[Weight]]/2.205)</f>
        <v>602</v>
      </c>
      <c r="I2">
        <v>50000</v>
      </c>
      <c r="J2" s="1" t="s">
        <v>101</v>
      </c>
      <c r="K2" s="1" t="s">
        <v>74</v>
      </c>
      <c r="L2" s="1" t="s">
        <v>75</v>
      </c>
      <c r="M2" s="1" t="s">
        <v>76</v>
      </c>
    </row>
    <row r="3" spans="1:13" x14ac:dyDescent="0.25">
      <c r="A3" s="1" t="s">
        <v>13</v>
      </c>
      <c r="B3">
        <v>25</v>
      </c>
      <c r="C3" s="2">
        <v>175</v>
      </c>
      <c r="D3" s="1" t="s">
        <v>11</v>
      </c>
      <c r="E3" s="1">
        <f>+IF(Consolidado[[#This Row],[UDM Height]]="cm",Consolidado[[#This Row],[Height]],Consolidado[[#This Row],[Height]]*2.54)</f>
        <v>175</v>
      </c>
      <c r="F3">
        <v>750</v>
      </c>
      <c r="G3" s="1" t="s">
        <v>12</v>
      </c>
      <c r="H3" s="1">
        <f>+IF(Consolidado[[#This Row],[UDM Weight]]="Kg",Consolidado[[#This Row],[Weight]],Consolidado[[#This Row],[Weight]]/2.205)</f>
        <v>750</v>
      </c>
      <c r="I3">
        <v>60000</v>
      </c>
      <c r="J3" s="1" t="s">
        <v>102</v>
      </c>
      <c r="K3" s="1" t="s">
        <v>77</v>
      </c>
      <c r="L3" s="1" t="s">
        <v>75</v>
      </c>
      <c r="M3" s="1" t="s">
        <v>78</v>
      </c>
    </row>
    <row r="4" spans="1:13" x14ac:dyDescent="0.25">
      <c r="A4" s="1" t="s">
        <v>16</v>
      </c>
      <c r="B4">
        <v>32</v>
      </c>
      <c r="C4" s="2">
        <v>170.5</v>
      </c>
      <c r="D4" s="1" t="s">
        <v>11</v>
      </c>
      <c r="E4" s="1">
        <f>+IF(Consolidado[[#This Row],[UDM Height]]="cm",Consolidado[[#This Row],[Height]],Consolidado[[#This Row],[Height]]*2.54)</f>
        <v>170.5</v>
      </c>
      <c r="G4" s="1" t="s">
        <v>12</v>
      </c>
      <c r="H4" s="1">
        <f>+IF(Consolidado[[#This Row],[UDM Weight]]="Kg",Consolidado[[#This Row],[Weight]],Consolidado[[#This Row],[Weight]]/2.205)</f>
        <v>0</v>
      </c>
      <c r="I4">
        <v>55000</v>
      </c>
      <c r="J4" s="1" t="s">
        <v>103</v>
      </c>
      <c r="K4" s="1" t="s">
        <v>77</v>
      </c>
      <c r="L4" s="1" t="s">
        <v>79</v>
      </c>
      <c r="M4" s="1" t="s">
        <v>80</v>
      </c>
    </row>
    <row r="5" spans="1:13" x14ac:dyDescent="0.25">
      <c r="A5" s="1" t="s">
        <v>16</v>
      </c>
      <c r="B5">
        <v>32</v>
      </c>
      <c r="C5" s="2">
        <v>670</v>
      </c>
      <c r="D5" s="1" t="s">
        <v>64</v>
      </c>
      <c r="E5" s="1">
        <f>+IF(Consolidado[[#This Row],[UDM Height]]="cm",Consolidado[[#This Row],[Height]],Consolidado[[#This Row],[Height]]*2.54)</f>
        <v>1701.8</v>
      </c>
      <c r="F5">
        <v>1805</v>
      </c>
      <c r="G5" s="1" t="s">
        <v>65</v>
      </c>
      <c r="H5" s="1">
        <f>+IF(Consolidado[[#This Row],[UDM Weight]]="Kg",Consolidado[[#This Row],[Weight]],Consolidado[[#This Row],[Weight]]/2.205)</f>
        <v>818.59410430839</v>
      </c>
      <c r="I5">
        <v>55000</v>
      </c>
      <c r="J5" s="1" t="s">
        <v>103</v>
      </c>
      <c r="K5" s="1" t="s">
        <v>77</v>
      </c>
      <c r="L5" s="1" t="s">
        <v>79</v>
      </c>
      <c r="M5" s="1" t="s">
        <v>80</v>
      </c>
    </row>
    <row r="6" spans="1:13" x14ac:dyDescent="0.25">
      <c r="A6" s="1" t="s">
        <v>19</v>
      </c>
      <c r="B6">
        <v>26</v>
      </c>
      <c r="C6" s="2">
        <v>180</v>
      </c>
      <c r="D6" s="1" t="s">
        <v>11</v>
      </c>
      <c r="E6" s="1">
        <f>+IF(Consolidado[[#This Row],[UDM Height]]="cm",Consolidado[[#This Row],[Height]],Consolidado[[#This Row],[Height]]*2.54)</f>
        <v>180</v>
      </c>
      <c r="F6">
        <v>855</v>
      </c>
      <c r="G6" s="1" t="s">
        <v>12</v>
      </c>
      <c r="H6" s="1">
        <f>+IF(Consolidado[[#This Row],[UDM Weight]]="Kg",Consolidado[[#This Row],[Weight]],Consolidado[[#This Row],[Weight]]/2.205)</f>
        <v>855</v>
      </c>
      <c r="I6">
        <v>59000</v>
      </c>
      <c r="J6" s="1" t="s">
        <v>104</v>
      </c>
      <c r="K6" s="1" t="s">
        <v>77</v>
      </c>
      <c r="L6" s="1" t="s">
        <v>75</v>
      </c>
      <c r="M6" s="1" t="s">
        <v>81</v>
      </c>
    </row>
    <row r="7" spans="1:13" x14ac:dyDescent="0.25">
      <c r="A7" s="1" t="s">
        <v>19</v>
      </c>
      <c r="B7">
        <v>26</v>
      </c>
      <c r="C7" s="2">
        <v>700</v>
      </c>
      <c r="D7" s="1" t="s">
        <v>64</v>
      </c>
      <c r="E7" s="1">
        <f>+IF(Consolidado[[#This Row],[UDM Height]]="cm",Consolidado[[#This Row],[Height]],Consolidado[[#This Row],[Height]]*2.54)</f>
        <v>1778</v>
      </c>
      <c r="F7">
        <v>1887</v>
      </c>
      <c r="G7" s="1" t="s">
        <v>65</v>
      </c>
      <c r="H7" s="1">
        <f>+IF(Consolidado[[#This Row],[UDM Weight]]="Kg",Consolidado[[#This Row],[Weight]],Consolidado[[#This Row],[Weight]]/2.205)</f>
        <v>855.78231292517</v>
      </c>
      <c r="I7">
        <v>59000</v>
      </c>
      <c r="J7" s="1" t="s">
        <v>104</v>
      </c>
      <c r="K7" s="1" t="s">
        <v>77</v>
      </c>
      <c r="L7" s="1" t="s">
        <v>75</v>
      </c>
      <c r="M7" s="1" t="s">
        <v>81</v>
      </c>
    </row>
    <row r="8" spans="1:13" x14ac:dyDescent="0.25">
      <c r="A8" s="1" t="s">
        <v>22</v>
      </c>
      <c r="B8">
        <v>25</v>
      </c>
      <c r="C8" s="2">
        <v>160</v>
      </c>
      <c r="D8" s="1" t="s">
        <v>11</v>
      </c>
      <c r="E8" s="1">
        <f>+IF(Consolidado[[#This Row],[UDM Height]]="cm",Consolidado[[#This Row],[Height]],Consolidado[[#This Row],[Height]]*2.54)</f>
        <v>160</v>
      </c>
      <c r="F8">
        <v>58</v>
      </c>
      <c r="G8" s="1" t="s">
        <v>12</v>
      </c>
      <c r="H8" s="1">
        <f>+IF(Consolidado[[#This Row],[UDM Weight]]="Kg",Consolidado[[#This Row],[Weight]],Consolidado[[#This Row],[Weight]]/2.205)</f>
        <v>58</v>
      </c>
      <c r="I8">
        <v>52000</v>
      </c>
      <c r="J8" s="1" t="s">
        <v>105</v>
      </c>
      <c r="K8" s="1" t="s">
        <v>74</v>
      </c>
      <c r="L8" s="1" t="s">
        <v>82</v>
      </c>
      <c r="M8" s="1" t="s">
        <v>83</v>
      </c>
    </row>
    <row r="9" spans="1:13" x14ac:dyDescent="0.25">
      <c r="A9" s="1" t="s">
        <v>25</v>
      </c>
      <c r="B9">
        <v>35</v>
      </c>
      <c r="C9" s="2">
        <v>175.5</v>
      </c>
      <c r="D9" s="1" t="s">
        <v>11</v>
      </c>
      <c r="E9" s="1">
        <f>+IF(Consolidado[[#This Row],[UDM Height]]="cm",Consolidado[[#This Row],[Height]],Consolidado[[#This Row],[Height]]*2.54)</f>
        <v>175.5</v>
      </c>
      <c r="F9">
        <v>700</v>
      </c>
      <c r="G9" s="1" t="s">
        <v>12</v>
      </c>
      <c r="H9" s="1">
        <f>+IF(Consolidado[[#This Row],[UDM Weight]]="Kg",Consolidado[[#This Row],[Weight]],Consolidado[[#This Row],[Weight]]/2.205)</f>
        <v>700</v>
      </c>
      <c r="J9" s="1" t="s">
        <v>106</v>
      </c>
      <c r="K9" s="1" t="s">
        <v>77</v>
      </c>
      <c r="L9" s="1" t="s">
        <v>79</v>
      </c>
      <c r="M9" s="1" t="s">
        <v>84</v>
      </c>
    </row>
    <row r="10" spans="1:13" x14ac:dyDescent="0.25">
      <c r="A10" s="1" t="s">
        <v>25</v>
      </c>
      <c r="B10">
        <v>35</v>
      </c>
      <c r="C10" s="2">
        <v>690</v>
      </c>
      <c r="D10" s="1" t="s">
        <v>64</v>
      </c>
      <c r="E10" s="1">
        <f>+IF(Consolidado[[#This Row],[UDM Height]]="cm",Consolidado[[#This Row],[Height]],Consolidado[[#This Row],[Height]]*2.54)</f>
        <v>1752.6000000000001</v>
      </c>
      <c r="F10">
        <v>1543</v>
      </c>
      <c r="G10" s="1" t="s">
        <v>65</v>
      </c>
      <c r="H10" s="1">
        <f>+IF(Consolidado[[#This Row],[UDM Weight]]="Kg",Consolidado[[#This Row],[Weight]],Consolidado[[#This Row],[Weight]]/2.205)</f>
        <v>699.77324263038543</v>
      </c>
      <c r="I10">
        <v>58000</v>
      </c>
      <c r="J10" s="1" t="s">
        <v>106</v>
      </c>
      <c r="K10" s="1" t="s">
        <v>77</v>
      </c>
      <c r="L10" s="1" t="s">
        <v>79</v>
      </c>
      <c r="M10" s="1" t="s">
        <v>84</v>
      </c>
    </row>
    <row r="11" spans="1:13" x14ac:dyDescent="0.25">
      <c r="A11" s="1" t="s">
        <v>28</v>
      </c>
      <c r="B11">
        <v>29</v>
      </c>
      <c r="C11" s="2" t="s">
        <v>29</v>
      </c>
      <c r="D11" s="1" t="s">
        <v>11</v>
      </c>
      <c r="E11" s="1" t="str">
        <f>+IF(Consolidado[[#This Row],[UDM Height]]="cm",Consolidado[[#This Row],[Height]],Consolidado[[#This Row],[Height]]*2.54)</f>
        <v xml:space="preserve"> </v>
      </c>
      <c r="F11">
        <v>650</v>
      </c>
      <c r="G11" s="1" t="s">
        <v>12</v>
      </c>
      <c r="H11" s="1">
        <f>+IF(Consolidado[[#This Row],[UDM Weight]]="Kg",Consolidado[[#This Row],[Weight]],Consolidado[[#This Row],[Weight]]/2.205)</f>
        <v>650</v>
      </c>
      <c r="I11">
        <v>51000</v>
      </c>
      <c r="J11" s="1" t="s">
        <v>107</v>
      </c>
      <c r="K11" s="1" t="s">
        <v>74</v>
      </c>
      <c r="L11" s="1" t="s">
        <v>75</v>
      </c>
      <c r="M11" s="1" t="s">
        <v>85</v>
      </c>
    </row>
    <row r="12" spans="1:13" x14ac:dyDescent="0.25">
      <c r="A12" s="1" t="s">
        <v>28</v>
      </c>
      <c r="B12">
        <v>29</v>
      </c>
      <c r="C12" s="2">
        <v>640</v>
      </c>
      <c r="D12" s="1" t="s">
        <v>64</v>
      </c>
      <c r="E12" s="1">
        <f>+IF(Consolidado[[#This Row],[UDM Height]]="cm",Consolidado[[#This Row],[Height]],Consolidado[[#This Row],[Height]]*2.54)</f>
        <v>1625.6</v>
      </c>
      <c r="F12">
        <v>1435</v>
      </c>
      <c r="G12" s="1" t="s">
        <v>65</v>
      </c>
      <c r="H12" s="1">
        <f>+IF(Consolidado[[#This Row],[UDM Weight]]="Kg",Consolidado[[#This Row],[Weight]],Consolidado[[#This Row],[Weight]]/2.205)</f>
        <v>650.79365079365073</v>
      </c>
      <c r="I12">
        <v>51000</v>
      </c>
      <c r="J12" s="1" t="s">
        <v>108</v>
      </c>
      <c r="K12" s="1" t="s">
        <v>74</v>
      </c>
      <c r="L12" s="1" t="s">
        <v>75</v>
      </c>
      <c r="M12" s="1" t="s">
        <v>85</v>
      </c>
    </row>
    <row r="13" spans="1:13" x14ac:dyDescent="0.25">
      <c r="A13" s="1" t="s">
        <v>31</v>
      </c>
      <c r="B13">
        <v>28</v>
      </c>
      <c r="C13" s="2">
        <v>168</v>
      </c>
      <c r="D13" s="1" t="s">
        <v>11</v>
      </c>
      <c r="E13" s="1">
        <f>+IF(Consolidado[[#This Row],[UDM Height]]="cm",Consolidado[[#This Row],[Height]],Consolidado[[#This Row],[Height]]*2.54)</f>
        <v>168</v>
      </c>
      <c r="F13">
        <v>0</v>
      </c>
      <c r="G13" s="1" t="s">
        <v>12</v>
      </c>
      <c r="H13" s="1">
        <f>+IF(Consolidado[[#This Row],[UDM Weight]]="Kg",Consolidado[[#This Row],[Weight]],Consolidado[[#This Row],[Weight]]/2.205)</f>
        <v>0</v>
      </c>
      <c r="I13">
        <v>55000</v>
      </c>
      <c r="J13" s="1" t="s">
        <v>108</v>
      </c>
      <c r="K13" s="1" t="s">
        <v>74</v>
      </c>
      <c r="L13" s="1" t="s">
        <v>79</v>
      </c>
      <c r="M13" s="1" t="s">
        <v>86</v>
      </c>
    </row>
    <row r="14" spans="1:13" x14ac:dyDescent="0.25">
      <c r="A14" s="1" t="s">
        <v>34</v>
      </c>
      <c r="B14">
        <v>34</v>
      </c>
      <c r="C14" s="2">
        <v>185</v>
      </c>
      <c r="D14" s="1" t="s">
        <v>11</v>
      </c>
      <c r="E14" s="1">
        <f>+IF(Consolidado[[#This Row],[UDM Height]]="cm",Consolidado[[#This Row],[Height]],Consolidado[[#This Row],[Height]]*2.54)</f>
        <v>185</v>
      </c>
      <c r="F14">
        <v>950</v>
      </c>
      <c r="G14" s="1" t="s">
        <v>12</v>
      </c>
      <c r="H14" s="1">
        <f>+IF(Consolidado[[#This Row],[UDM Weight]]="Kg",Consolidado[[#This Row],[Weight]],Consolidado[[#This Row],[Weight]]/2.205)</f>
        <v>950</v>
      </c>
      <c r="I14">
        <v>68000</v>
      </c>
      <c r="J14" s="1" t="s">
        <v>109</v>
      </c>
      <c r="K14" s="1" t="s">
        <v>77</v>
      </c>
      <c r="L14" s="1" t="s">
        <v>79</v>
      </c>
      <c r="M14" s="1" t="s">
        <v>87</v>
      </c>
    </row>
    <row r="15" spans="1:13" x14ac:dyDescent="0.25">
      <c r="A15" s="1" t="s">
        <v>37</v>
      </c>
      <c r="B15">
        <v>27</v>
      </c>
      <c r="C15" s="2">
        <v>172.5</v>
      </c>
      <c r="D15" s="1" t="s">
        <v>11</v>
      </c>
      <c r="E15" s="1">
        <f>+IF(Consolidado[[#This Row],[UDM Height]]="cm",Consolidado[[#This Row],[Height]],Consolidado[[#This Row],[Height]]*2.54)</f>
        <v>172.5</v>
      </c>
      <c r="F15">
        <v>705</v>
      </c>
      <c r="G15" s="1" t="s">
        <v>12</v>
      </c>
      <c r="H15" s="1">
        <f>+IF(Consolidado[[#This Row],[UDM Weight]]="Kg",Consolidado[[#This Row],[Weight]],Consolidado[[#This Row],[Weight]]/2.205)</f>
        <v>705</v>
      </c>
      <c r="I15">
        <v>54000</v>
      </c>
      <c r="J15" s="1" t="s">
        <v>110</v>
      </c>
      <c r="K15" s="1" t="s">
        <v>77</v>
      </c>
      <c r="L15" s="1" t="s">
        <v>75</v>
      </c>
      <c r="M15" s="1" t="s">
        <v>88</v>
      </c>
    </row>
    <row r="16" spans="1:13" x14ac:dyDescent="0.25">
      <c r="A16" s="1" t="s">
        <v>37</v>
      </c>
      <c r="B16">
        <v>27</v>
      </c>
      <c r="C16" s="2">
        <v>680</v>
      </c>
      <c r="D16" s="1" t="s">
        <v>64</v>
      </c>
      <c r="E16" s="1">
        <f>+IF(Consolidado[[#This Row],[UDM Height]]="cm",Consolidado[[#This Row],[Height]],Consolidado[[#This Row],[Height]]*2.54)</f>
        <v>1727.2</v>
      </c>
      <c r="F16">
        <v>1555</v>
      </c>
      <c r="G16" s="1" t="s">
        <v>65</v>
      </c>
      <c r="H16" s="1">
        <f>+IF(Consolidado[[#This Row],[UDM Weight]]="Kg",Consolidado[[#This Row],[Weight]],Consolidado[[#This Row],[Weight]]/2.205)</f>
        <v>705.21541950113374</v>
      </c>
      <c r="I16">
        <v>54000</v>
      </c>
      <c r="J16" s="1" t="s">
        <v>110</v>
      </c>
      <c r="K16" s="1" t="s">
        <v>77</v>
      </c>
      <c r="L16" s="1" t="s">
        <v>75</v>
      </c>
      <c r="M16" s="1" t="s">
        <v>88</v>
      </c>
    </row>
    <row r="17" spans="1:13" x14ac:dyDescent="0.25">
      <c r="A17" s="1" t="s">
        <v>40</v>
      </c>
      <c r="B17">
        <v>31</v>
      </c>
      <c r="C17" s="2">
        <v>160</v>
      </c>
      <c r="D17" s="1" t="s">
        <v>11</v>
      </c>
      <c r="E17" s="1">
        <f>+IF(Consolidado[[#This Row],[UDM Height]]="cm",Consolidado[[#This Row],[Height]],Consolidado[[#This Row],[Height]]*2.54)</f>
        <v>160</v>
      </c>
      <c r="F17">
        <v>555</v>
      </c>
      <c r="G17" s="1" t="s">
        <v>12</v>
      </c>
      <c r="H17" s="1">
        <f>+IF(Consolidado[[#This Row],[UDM Weight]]="Kg",Consolidado[[#This Row],[Weight]],Consolidado[[#This Row],[Weight]]/2.205)</f>
        <v>555</v>
      </c>
      <c r="I17">
        <v>52000</v>
      </c>
      <c r="J17" s="1" t="s">
        <v>111</v>
      </c>
      <c r="K17" s="1" t="s">
        <v>74</v>
      </c>
      <c r="L17" s="1" t="s">
        <v>75</v>
      </c>
      <c r="M17" s="1" t="s">
        <v>89</v>
      </c>
    </row>
    <row r="18" spans="1:13" x14ac:dyDescent="0.25">
      <c r="A18" s="1" t="s">
        <v>43</v>
      </c>
      <c r="B18">
        <v>24</v>
      </c>
      <c r="C18" s="2">
        <v>178.5</v>
      </c>
      <c r="D18" s="1" t="s">
        <v>11</v>
      </c>
      <c r="E18" s="1">
        <f>+IF(Consolidado[[#This Row],[UDM Height]]="cm",Consolidado[[#This Row],[Height]],Consolidado[[#This Row],[Height]]*2.54)</f>
        <v>178.5</v>
      </c>
      <c r="F18">
        <v>735</v>
      </c>
      <c r="G18" s="1" t="s">
        <v>12</v>
      </c>
      <c r="H18" s="1">
        <f>+IF(Consolidado[[#This Row],[UDM Weight]]="Kg",Consolidado[[#This Row],[Weight]],Consolidado[[#This Row],[Weight]]/2.205)</f>
        <v>735</v>
      </c>
      <c r="I18">
        <v>61000</v>
      </c>
      <c r="J18" s="1" t="s">
        <v>29</v>
      </c>
      <c r="K18" s="1" t="s">
        <v>77</v>
      </c>
      <c r="L18" s="1" t="s">
        <v>75</v>
      </c>
      <c r="M18" s="1" t="s">
        <v>90</v>
      </c>
    </row>
    <row r="19" spans="1:13" x14ac:dyDescent="0.25">
      <c r="A19" s="1" t="s">
        <v>45</v>
      </c>
      <c r="B19">
        <v>33</v>
      </c>
      <c r="C19" s="2">
        <v>66</v>
      </c>
      <c r="D19" s="1" t="s">
        <v>11</v>
      </c>
      <c r="E19" s="1">
        <f>+IF(Consolidado[[#This Row],[UDM Height]]="cm",Consolidado[[#This Row],[Height]],Consolidado[[#This Row],[Height]]*2.54)</f>
        <v>66</v>
      </c>
      <c r="F19">
        <v>618</v>
      </c>
      <c r="G19" s="1" t="s">
        <v>12</v>
      </c>
      <c r="H19" s="1">
        <f>+IF(Consolidado[[#This Row],[UDM Weight]]="Kg",Consolidado[[#This Row],[Weight]],Consolidado[[#This Row],[Weight]]/2.205)</f>
        <v>618</v>
      </c>
      <c r="I19">
        <v>59000</v>
      </c>
      <c r="J19" s="1" t="s">
        <v>112</v>
      </c>
      <c r="K19" s="1" t="s">
        <v>74</v>
      </c>
      <c r="L19" s="1" t="s">
        <v>79</v>
      </c>
      <c r="M19" s="1" t="s">
        <v>85</v>
      </c>
    </row>
    <row r="20" spans="1:13" x14ac:dyDescent="0.25">
      <c r="A20" s="1" t="s">
        <v>48</v>
      </c>
      <c r="B20">
        <v>25</v>
      </c>
      <c r="C20" s="2">
        <v>163</v>
      </c>
      <c r="D20" s="1" t="s">
        <v>11</v>
      </c>
      <c r="E20" s="1">
        <f>+IF(Consolidado[[#This Row],[UDM Height]]="cm",Consolidado[[#This Row],[Height]],Consolidado[[#This Row],[Height]]*2.54)</f>
        <v>163</v>
      </c>
      <c r="F20">
        <v>590</v>
      </c>
      <c r="G20" s="1" t="s">
        <v>12</v>
      </c>
      <c r="H20" s="1">
        <f>+IF(Consolidado[[#This Row],[UDM Weight]]="Kg",Consolidado[[#This Row],[Weight]],Consolidado[[#This Row],[Weight]]/2.205)</f>
        <v>590</v>
      </c>
      <c r="I20">
        <v>52000</v>
      </c>
      <c r="J20" s="1" t="s">
        <v>113</v>
      </c>
      <c r="K20" s="1" t="s">
        <v>74</v>
      </c>
      <c r="L20" s="1" t="s">
        <v>75</v>
      </c>
      <c r="M20" s="1" t="s">
        <v>91</v>
      </c>
    </row>
    <row r="21" spans="1:13" x14ac:dyDescent="0.25">
      <c r="A21" s="1" t="s">
        <v>51</v>
      </c>
      <c r="B21">
        <v>30</v>
      </c>
      <c r="C21" s="2">
        <v>173</v>
      </c>
      <c r="D21" s="1" t="s">
        <v>11</v>
      </c>
      <c r="E21" s="1">
        <f>+IF(Consolidado[[#This Row],[UDM Height]]="cm",Consolidado[[#This Row],[Height]],Consolidado[[#This Row],[Height]]*2.54)</f>
        <v>173</v>
      </c>
      <c r="F21">
        <v>740</v>
      </c>
      <c r="G21" s="1" t="s">
        <v>12</v>
      </c>
      <c r="H21" s="1">
        <f>+IF(Consolidado[[#This Row],[UDM Weight]]="Kg",Consolidado[[#This Row],[Weight]],Consolidado[[#This Row],[Weight]]/2.205)</f>
        <v>740</v>
      </c>
      <c r="I21">
        <v>58000</v>
      </c>
      <c r="J21" s="1" t="s">
        <v>101</v>
      </c>
      <c r="K21" s="1" t="s">
        <v>77</v>
      </c>
      <c r="L21" s="1" t="s">
        <v>79</v>
      </c>
      <c r="M21" s="1" t="s">
        <v>92</v>
      </c>
    </row>
    <row r="22" spans="1:13" x14ac:dyDescent="0.25">
      <c r="A22" s="1" t="s">
        <v>53</v>
      </c>
      <c r="B22">
        <v>28</v>
      </c>
      <c r="C22" s="2">
        <v>169.5</v>
      </c>
      <c r="D22" s="1" t="s">
        <v>11</v>
      </c>
      <c r="E22" s="1">
        <f>+IF(Consolidado[[#This Row],[UDM Height]]="cm",Consolidado[[#This Row],[Height]],Consolidado[[#This Row],[Height]]*2.54)</f>
        <v>169.5</v>
      </c>
      <c r="F22">
        <v>635</v>
      </c>
      <c r="G22" s="1" t="s">
        <v>12</v>
      </c>
      <c r="H22" s="1">
        <f>+IF(Consolidado[[#This Row],[UDM Weight]]="Kg",Consolidado[[#This Row],[Weight]],Consolidado[[#This Row],[Weight]]/2.205)</f>
        <v>635</v>
      </c>
      <c r="I22">
        <v>56000</v>
      </c>
      <c r="J22" s="1" t="s">
        <v>102</v>
      </c>
      <c r="K22" s="1" t="s">
        <v>74</v>
      </c>
      <c r="L22" s="1" t="s">
        <v>75</v>
      </c>
      <c r="M22" s="1" t="s">
        <v>93</v>
      </c>
    </row>
    <row r="23" spans="1:13" x14ac:dyDescent="0.25">
      <c r="A23" s="1" t="s">
        <v>55</v>
      </c>
      <c r="B23" t="s">
        <v>29</v>
      </c>
      <c r="C23" s="2">
        <v>172</v>
      </c>
      <c r="D23" s="1" t="s">
        <v>11</v>
      </c>
      <c r="E23" s="1">
        <f>+IF(Consolidado[[#This Row],[UDM Height]]="cm",Consolidado[[#This Row],[Height]],Consolidado[[#This Row],[Height]]*2.54)</f>
        <v>172</v>
      </c>
      <c r="F23">
        <v>775</v>
      </c>
      <c r="G23" s="1" t="s">
        <v>12</v>
      </c>
      <c r="H23" s="1">
        <f>+IF(Consolidado[[#This Row],[UDM Weight]]="Kg",Consolidado[[#This Row],[Weight]],Consolidado[[#This Row],[Weight]]/2.205)</f>
        <v>775</v>
      </c>
      <c r="I23">
        <v>57000</v>
      </c>
      <c r="J23" s="1" t="s">
        <v>29</v>
      </c>
      <c r="K23" s="1" t="s">
        <v>94</v>
      </c>
      <c r="L23" s="1" t="s">
        <v>75</v>
      </c>
      <c r="M23" s="1" t="s">
        <v>95</v>
      </c>
    </row>
    <row r="24" spans="1:13" x14ac:dyDescent="0.25">
      <c r="A24" s="1" t="s">
        <v>57</v>
      </c>
      <c r="B24">
        <v>150</v>
      </c>
      <c r="C24" s="2">
        <v>181</v>
      </c>
      <c r="D24" s="1" t="s">
        <v>11</v>
      </c>
      <c r="E24" s="1">
        <f>+IF(Consolidado[[#This Row],[UDM Height]]="cm",Consolidado[[#This Row],[Height]],Consolidado[[#This Row],[Height]]*2.54)</f>
        <v>181</v>
      </c>
      <c r="F24">
        <v>920</v>
      </c>
      <c r="G24" s="1" t="s">
        <v>12</v>
      </c>
      <c r="H24" s="1">
        <f>+IF(Consolidado[[#This Row],[UDM Weight]]="Kg",Consolidado[[#This Row],[Weight]],Consolidado[[#This Row],[Weight]]/2.205)</f>
        <v>920</v>
      </c>
      <c r="J24" s="1" t="s">
        <v>103</v>
      </c>
      <c r="K24" s="1" t="s">
        <v>77</v>
      </c>
      <c r="L24" s="1" t="s">
        <v>75</v>
      </c>
      <c r="M24" s="1" t="s">
        <v>96</v>
      </c>
    </row>
    <row r="25" spans="1:13" x14ac:dyDescent="0.25">
      <c r="A25" s="1" t="s">
        <v>60</v>
      </c>
      <c r="B25">
        <v>33</v>
      </c>
      <c r="C25" s="2">
        <v>167.5</v>
      </c>
      <c r="D25" s="1" t="s">
        <v>11</v>
      </c>
      <c r="E25" s="1">
        <f>+IF(Consolidado[[#This Row],[UDM Height]]="cm",Consolidado[[#This Row],[Height]],Consolidado[[#This Row],[Height]]*2.54)</f>
        <v>167.5</v>
      </c>
      <c r="F25">
        <v>620</v>
      </c>
      <c r="G25" s="1" t="s">
        <v>12</v>
      </c>
      <c r="H25" s="1">
        <f>+IF(Consolidado[[#This Row],[UDM Weight]]="Kg",Consolidado[[#This Row],[Weight]],Consolidado[[#This Row],[Weight]]/2.205)</f>
        <v>620</v>
      </c>
      <c r="I25">
        <v>62000</v>
      </c>
      <c r="J25" s="1" t="s">
        <v>114</v>
      </c>
      <c r="K25" s="1" t="s">
        <v>74</v>
      </c>
      <c r="L25" s="1" t="s">
        <v>79</v>
      </c>
      <c r="M25" s="1" t="s">
        <v>97</v>
      </c>
    </row>
    <row r="26" spans="1:13" x14ac:dyDescent="0.25">
      <c r="A26" s="1" t="s">
        <v>63</v>
      </c>
      <c r="B26">
        <v>30</v>
      </c>
      <c r="C26" s="2">
        <v>655</v>
      </c>
      <c r="D26" s="1" t="s">
        <v>64</v>
      </c>
      <c r="E26" s="1">
        <f>+IF(Consolidado[[#This Row],[UDM Height]]="cm",Consolidado[[#This Row],[Height]],Consolidado[[#This Row],[Height]]*2.54)</f>
        <v>1663.7</v>
      </c>
      <c r="F26">
        <v>1323</v>
      </c>
      <c r="G26" s="1" t="s">
        <v>65</v>
      </c>
      <c r="H26" s="1">
        <f>+IF(Consolidado[[#This Row],[UDM Weight]]="Kg",Consolidado[[#This Row],[Weight]],Consolidado[[#This Row],[Weight]]/2.205)</f>
        <v>600</v>
      </c>
      <c r="I26">
        <v>50000</v>
      </c>
      <c r="J26" s="1" t="s">
        <v>101</v>
      </c>
      <c r="K26" s="1" t="s">
        <v>74</v>
      </c>
      <c r="L26" s="1" t="s">
        <v>79</v>
      </c>
      <c r="M26" s="1" t="s">
        <v>98</v>
      </c>
    </row>
    <row r="27" spans="1:13" x14ac:dyDescent="0.25">
      <c r="A27" s="1" t="s">
        <v>66</v>
      </c>
      <c r="B27">
        <v>25</v>
      </c>
      <c r="C27" s="2">
        <v>680</v>
      </c>
      <c r="D27" s="1" t="s">
        <v>64</v>
      </c>
      <c r="E27" s="1">
        <f>+IF(Consolidado[[#This Row],[UDM Height]]="cm",Consolidado[[#This Row],[Height]],Consolidado[[#This Row],[Height]]*2.54)</f>
        <v>1727.2</v>
      </c>
      <c r="F27">
        <v>1653</v>
      </c>
      <c r="G27" s="1" t="s">
        <v>65</v>
      </c>
      <c r="H27" s="1">
        <f>+IF(Consolidado[[#This Row],[UDM Weight]]="Kg",Consolidado[[#This Row],[Weight]],Consolidado[[#This Row],[Weight]]/2.205)</f>
        <v>749.65986394557819</v>
      </c>
      <c r="I27">
        <v>60000</v>
      </c>
      <c r="J27" s="1" t="s">
        <v>102</v>
      </c>
      <c r="K27" s="1" t="s">
        <v>77</v>
      </c>
      <c r="L27" s="1" t="s">
        <v>75</v>
      </c>
      <c r="M27" s="1" t="s">
        <v>99</v>
      </c>
    </row>
    <row r="28" spans="1:13" x14ac:dyDescent="0.25">
      <c r="A28" s="1" t="s">
        <v>67</v>
      </c>
      <c r="B28">
        <v>28</v>
      </c>
      <c r="C28" s="2">
        <v>610</v>
      </c>
      <c r="D28" s="1" t="s">
        <v>64</v>
      </c>
      <c r="E28" s="1">
        <f>+IF(Consolidado[[#This Row],[UDM Height]]="cm",Consolidado[[#This Row],[Height]],Consolidado[[#This Row],[Height]]*2.54)</f>
        <v>1549.4</v>
      </c>
      <c r="F28">
        <v>1260</v>
      </c>
      <c r="G28" s="1" t="s">
        <v>65</v>
      </c>
      <c r="H28" s="1">
        <f>+IF(Consolidado[[#This Row],[UDM Weight]]="Kg",Consolidado[[#This Row],[Weight]],Consolidado[[#This Row],[Weight]]/2.205)</f>
        <v>571.42857142857144</v>
      </c>
      <c r="I28">
        <v>52000</v>
      </c>
      <c r="J28" s="1" t="s">
        <v>115</v>
      </c>
      <c r="K28" s="1" t="s">
        <v>74</v>
      </c>
      <c r="L28" s="1" t="s">
        <v>82</v>
      </c>
      <c r="M28" s="1" t="s">
        <v>83</v>
      </c>
    </row>
    <row r="29" spans="1:13" x14ac:dyDescent="0.25">
      <c r="A29" s="1" t="s">
        <v>69</v>
      </c>
      <c r="B29">
        <v>28</v>
      </c>
      <c r="C29" s="2">
        <v>661</v>
      </c>
      <c r="D29" s="1" t="s">
        <v>64</v>
      </c>
      <c r="E29" s="1">
        <f>+IF(Consolidado[[#This Row],[UDM Height]]="cm",Consolidado[[#This Row],[Height]],Consolidado[[#This Row],[Height]]*2.54)</f>
        <v>1678.94</v>
      </c>
      <c r="F29">
        <v>1102</v>
      </c>
      <c r="G29" s="1" t="s">
        <v>65</v>
      </c>
      <c r="H29" s="1">
        <f>+IF(Consolidado[[#This Row],[UDM Weight]]="Kg",Consolidado[[#This Row],[Weight]],Consolidado[[#This Row],[Weight]]/2.205)</f>
        <v>499.77324263038548</v>
      </c>
      <c r="I29">
        <v>55000</v>
      </c>
      <c r="J29" s="1" t="s">
        <v>108</v>
      </c>
      <c r="K29" s="1" t="s">
        <v>77</v>
      </c>
      <c r="L29" s="1" t="s">
        <v>75</v>
      </c>
      <c r="M29" s="1" t="s">
        <v>87</v>
      </c>
    </row>
    <row r="30" spans="1:13" x14ac:dyDescent="0.25">
      <c r="A30" s="1" t="s">
        <v>70</v>
      </c>
      <c r="B30">
        <v>34</v>
      </c>
      <c r="C30" s="2">
        <v>720</v>
      </c>
      <c r="D30" s="1" t="s">
        <v>64</v>
      </c>
      <c r="E30" s="1">
        <f>+IF(Consolidado[[#This Row],[UDM Height]]="cm",Consolidado[[#This Row],[Height]],Consolidado[[#This Row],[Height]]*2.54)</f>
        <v>1828.8</v>
      </c>
      <c r="F30">
        <v>2090</v>
      </c>
      <c r="G30" s="1" t="s">
        <v>65</v>
      </c>
      <c r="H30" s="1">
        <f>+IF(Consolidado[[#This Row],[UDM Weight]]="Kg",Consolidado[[#This Row],[Weight]],Consolidado[[#This Row],[Weight]]/2.205)</f>
        <v>947.84580498866205</v>
      </c>
      <c r="I30">
        <v>68000</v>
      </c>
      <c r="J30" s="1" t="s">
        <v>114</v>
      </c>
      <c r="K30" s="1" t="s">
        <v>74</v>
      </c>
      <c r="L30" s="1" t="s">
        <v>79</v>
      </c>
      <c r="M30" s="1" t="s">
        <v>100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42C5-F7D8-491C-B365-EDA55E162C15}">
  <dimension ref="A1:D30"/>
  <sheetViews>
    <sheetView workbookViewId="0"/>
  </sheetViews>
  <sheetFormatPr baseColWidth="10" defaultRowHeight="15" x14ac:dyDescent="0.25"/>
  <cols>
    <col min="1" max="1" width="8.5703125" bestFit="1" customWidth="1"/>
    <col min="3" max="3" width="15.5703125" bestFit="1" customWidth="1"/>
    <col min="4" max="4" width="18.42578125" bestFit="1" customWidth="1"/>
  </cols>
  <sheetData>
    <row r="1" spans="1:4" x14ac:dyDescent="0.25">
      <c r="A1" t="s">
        <v>0</v>
      </c>
      <c r="B1" t="s">
        <v>71</v>
      </c>
      <c r="C1" t="s">
        <v>72</v>
      </c>
      <c r="D1" t="s">
        <v>73</v>
      </c>
    </row>
    <row r="2" spans="1:4" x14ac:dyDescent="0.25">
      <c r="A2" s="1" t="s">
        <v>8</v>
      </c>
      <c r="B2" s="1" t="s">
        <v>74</v>
      </c>
      <c r="C2" s="1" t="s">
        <v>75</v>
      </c>
      <c r="D2" s="1" t="s">
        <v>76</v>
      </c>
    </row>
    <row r="3" spans="1:4" x14ac:dyDescent="0.25">
      <c r="A3" s="1" t="s">
        <v>13</v>
      </c>
      <c r="B3" s="1" t="s">
        <v>77</v>
      </c>
      <c r="C3" s="1" t="s">
        <v>75</v>
      </c>
      <c r="D3" s="1" t="s">
        <v>78</v>
      </c>
    </row>
    <row r="4" spans="1:4" x14ac:dyDescent="0.25">
      <c r="A4" s="1" t="s">
        <v>16</v>
      </c>
      <c r="B4" s="1" t="s">
        <v>77</v>
      </c>
      <c r="C4" s="1" t="s">
        <v>79</v>
      </c>
      <c r="D4" s="1" t="s">
        <v>80</v>
      </c>
    </row>
    <row r="5" spans="1:4" x14ac:dyDescent="0.25">
      <c r="A5" s="1" t="s">
        <v>19</v>
      </c>
      <c r="B5" s="1" t="s">
        <v>77</v>
      </c>
      <c r="C5" s="1" t="s">
        <v>75</v>
      </c>
      <c r="D5" s="1" t="s">
        <v>81</v>
      </c>
    </row>
    <row r="6" spans="1:4" x14ac:dyDescent="0.25">
      <c r="A6" s="1" t="s">
        <v>22</v>
      </c>
      <c r="B6" s="1" t="s">
        <v>74</v>
      </c>
      <c r="C6" s="1" t="s">
        <v>82</v>
      </c>
      <c r="D6" s="1" t="s">
        <v>83</v>
      </c>
    </row>
    <row r="7" spans="1:4" x14ac:dyDescent="0.25">
      <c r="A7" s="1" t="s">
        <v>25</v>
      </c>
      <c r="B7" s="1" t="s">
        <v>77</v>
      </c>
      <c r="C7" s="1" t="s">
        <v>79</v>
      </c>
      <c r="D7" s="1" t="s">
        <v>84</v>
      </c>
    </row>
    <row r="8" spans="1:4" x14ac:dyDescent="0.25">
      <c r="A8" s="1" t="s">
        <v>28</v>
      </c>
      <c r="B8" s="1" t="s">
        <v>74</v>
      </c>
      <c r="C8" s="1" t="s">
        <v>75</v>
      </c>
      <c r="D8" s="1" t="s">
        <v>85</v>
      </c>
    </row>
    <row r="9" spans="1:4" x14ac:dyDescent="0.25">
      <c r="A9" s="1" t="s">
        <v>31</v>
      </c>
      <c r="B9" s="1" t="s">
        <v>74</v>
      </c>
      <c r="C9" s="1" t="s">
        <v>79</v>
      </c>
      <c r="D9" s="1" t="s">
        <v>86</v>
      </c>
    </row>
    <row r="10" spans="1:4" x14ac:dyDescent="0.25">
      <c r="A10" s="1" t="s">
        <v>34</v>
      </c>
      <c r="B10" s="1" t="s">
        <v>77</v>
      </c>
      <c r="C10" s="1" t="s">
        <v>79</v>
      </c>
      <c r="D10" s="1" t="s">
        <v>87</v>
      </c>
    </row>
    <row r="11" spans="1:4" x14ac:dyDescent="0.25">
      <c r="A11" s="1" t="s">
        <v>37</v>
      </c>
      <c r="B11" s="1" t="s">
        <v>77</v>
      </c>
      <c r="C11" s="1" t="s">
        <v>75</v>
      </c>
      <c r="D11" s="1" t="s">
        <v>88</v>
      </c>
    </row>
    <row r="12" spans="1:4" x14ac:dyDescent="0.25">
      <c r="A12" s="1" t="s">
        <v>40</v>
      </c>
      <c r="B12" s="1" t="s">
        <v>74</v>
      </c>
      <c r="C12" s="1" t="s">
        <v>75</v>
      </c>
      <c r="D12" s="1" t="s">
        <v>89</v>
      </c>
    </row>
    <row r="13" spans="1:4" x14ac:dyDescent="0.25">
      <c r="A13" s="1" t="s">
        <v>43</v>
      </c>
      <c r="B13" s="1" t="s">
        <v>77</v>
      </c>
      <c r="C13" s="1" t="s">
        <v>75</v>
      </c>
      <c r="D13" s="1" t="s">
        <v>90</v>
      </c>
    </row>
    <row r="14" spans="1:4" x14ac:dyDescent="0.25">
      <c r="A14" s="1" t="s">
        <v>45</v>
      </c>
      <c r="B14" s="1" t="s">
        <v>74</v>
      </c>
      <c r="C14" s="1" t="s">
        <v>79</v>
      </c>
      <c r="D14" s="1" t="s">
        <v>85</v>
      </c>
    </row>
    <row r="15" spans="1:4" x14ac:dyDescent="0.25">
      <c r="A15" s="1" t="s">
        <v>48</v>
      </c>
      <c r="B15" s="1" t="s">
        <v>74</v>
      </c>
      <c r="C15" s="1" t="s">
        <v>75</v>
      </c>
      <c r="D15" s="1" t="s">
        <v>91</v>
      </c>
    </row>
    <row r="16" spans="1:4" x14ac:dyDescent="0.25">
      <c r="A16" s="1" t="s">
        <v>51</v>
      </c>
      <c r="B16" s="1" t="s">
        <v>77</v>
      </c>
      <c r="C16" s="1" t="s">
        <v>79</v>
      </c>
      <c r="D16" s="1" t="s">
        <v>92</v>
      </c>
    </row>
    <row r="17" spans="1:4" x14ac:dyDescent="0.25">
      <c r="A17" s="1" t="s">
        <v>53</v>
      </c>
      <c r="B17" s="1" t="s">
        <v>74</v>
      </c>
      <c r="C17" s="1" t="s">
        <v>75</v>
      </c>
      <c r="D17" s="1" t="s">
        <v>93</v>
      </c>
    </row>
    <row r="18" spans="1:4" x14ac:dyDescent="0.25">
      <c r="A18" s="1" t="s">
        <v>55</v>
      </c>
      <c r="B18" s="1" t="s">
        <v>94</v>
      </c>
      <c r="C18" s="1" t="s">
        <v>75</v>
      </c>
      <c r="D18" s="1" t="s">
        <v>95</v>
      </c>
    </row>
    <row r="19" spans="1:4" x14ac:dyDescent="0.25">
      <c r="A19" s="1" t="s">
        <v>57</v>
      </c>
      <c r="B19" s="1" t="s">
        <v>77</v>
      </c>
      <c r="C19" s="1" t="s">
        <v>75</v>
      </c>
      <c r="D19" s="1" t="s">
        <v>96</v>
      </c>
    </row>
    <row r="20" spans="1:4" x14ac:dyDescent="0.25">
      <c r="A20" s="1" t="s">
        <v>60</v>
      </c>
      <c r="B20" s="1" t="s">
        <v>74</v>
      </c>
      <c r="C20" s="1" t="s">
        <v>79</v>
      </c>
      <c r="D20" s="1" t="s">
        <v>97</v>
      </c>
    </row>
    <row r="21" spans="1:4" x14ac:dyDescent="0.25">
      <c r="A21" s="1" t="s">
        <v>63</v>
      </c>
      <c r="B21" s="1" t="s">
        <v>74</v>
      </c>
      <c r="C21" s="1" t="s">
        <v>79</v>
      </c>
      <c r="D21" s="1" t="s">
        <v>98</v>
      </c>
    </row>
    <row r="22" spans="1:4" x14ac:dyDescent="0.25">
      <c r="A22" s="1" t="s">
        <v>66</v>
      </c>
      <c r="B22" s="1" t="s">
        <v>77</v>
      </c>
      <c r="C22" s="1" t="s">
        <v>75</v>
      </c>
      <c r="D22" s="1" t="s">
        <v>99</v>
      </c>
    </row>
    <row r="23" spans="1:4" x14ac:dyDescent="0.25">
      <c r="A23" s="1" t="s">
        <v>16</v>
      </c>
      <c r="B23" s="1" t="s">
        <v>77</v>
      </c>
      <c r="C23" s="1" t="s">
        <v>79</v>
      </c>
      <c r="D23" s="1" t="s">
        <v>80</v>
      </c>
    </row>
    <row r="24" spans="1:4" x14ac:dyDescent="0.25">
      <c r="A24" s="1" t="s">
        <v>19</v>
      </c>
      <c r="B24" s="1" t="s">
        <v>77</v>
      </c>
      <c r="C24" s="1" t="s">
        <v>75</v>
      </c>
      <c r="D24" s="1" t="s">
        <v>81</v>
      </c>
    </row>
    <row r="25" spans="1:4" x14ac:dyDescent="0.25">
      <c r="A25" s="1" t="s">
        <v>67</v>
      </c>
      <c r="B25" s="1" t="s">
        <v>74</v>
      </c>
      <c r="C25" s="1" t="s">
        <v>82</v>
      </c>
      <c r="D25" s="1" t="s">
        <v>83</v>
      </c>
    </row>
    <row r="26" spans="1:4" x14ac:dyDescent="0.25">
      <c r="A26" s="1" t="s">
        <v>25</v>
      </c>
      <c r="B26" s="1" t="s">
        <v>77</v>
      </c>
      <c r="C26" s="1" t="s">
        <v>79</v>
      </c>
      <c r="D26" s="1" t="s">
        <v>84</v>
      </c>
    </row>
    <row r="27" spans="1:4" x14ac:dyDescent="0.25">
      <c r="A27" s="1" t="s">
        <v>28</v>
      </c>
      <c r="B27" s="1" t="s">
        <v>74</v>
      </c>
      <c r="C27" s="1" t="s">
        <v>75</v>
      </c>
      <c r="D27" s="1" t="s">
        <v>85</v>
      </c>
    </row>
    <row r="28" spans="1:4" x14ac:dyDescent="0.25">
      <c r="A28" s="1" t="s">
        <v>69</v>
      </c>
      <c r="B28" s="1" t="s">
        <v>77</v>
      </c>
      <c r="C28" s="1" t="s">
        <v>75</v>
      </c>
      <c r="D28" s="1" t="s">
        <v>87</v>
      </c>
    </row>
    <row r="29" spans="1:4" x14ac:dyDescent="0.25">
      <c r="A29" s="1" t="s">
        <v>70</v>
      </c>
      <c r="B29" s="1" t="s">
        <v>74</v>
      </c>
      <c r="C29" s="1" t="s">
        <v>79</v>
      </c>
      <c r="D29" s="1" t="s">
        <v>100</v>
      </c>
    </row>
    <row r="30" spans="1:4" x14ac:dyDescent="0.25">
      <c r="A30" s="1" t="s">
        <v>37</v>
      </c>
      <c r="B30" s="1" t="s">
        <v>77</v>
      </c>
      <c r="C30" s="1" t="s">
        <v>75</v>
      </c>
      <c r="D30" s="1" t="s">
        <v>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C4464-4CD6-43CE-AA65-63B74B5AF448}">
  <dimension ref="A1:H11"/>
  <sheetViews>
    <sheetView workbookViewId="0"/>
  </sheetViews>
  <sheetFormatPr baseColWidth="10" defaultRowHeight="15" x14ac:dyDescent="0.25"/>
  <cols>
    <col min="1" max="1" width="8.5703125" bestFit="1" customWidth="1"/>
    <col min="2" max="2" width="7" bestFit="1" customWidth="1"/>
    <col min="3" max="3" width="9.28515625" bestFit="1" customWidth="1"/>
    <col min="4" max="4" width="9.7109375" bestFit="1" customWidth="1"/>
    <col min="5" max="5" width="11.5703125" bestFit="1" customWidth="1"/>
    <col min="6" max="6" width="15.28515625" bestFit="1" customWidth="1"/>
    <col min="7" max="7" width="14" bestFit="1" customWidth="1"/>
    <col min="8" max="8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63</v>
      </c>
      <c r="B2">
        <v>30</v>
      </c>
      <c r="C2">
        <v>655</v>
      </c>
      <c r="D2">
        <v>1323</v>
      </c>
      <c r="E2">
        <v>50000</v>
      </c>
      <c r="F2" s="1" t="s">
        <v>10</v>
      </c>
      <c r="G2" s="1" t="s">
        <v>64</v>
      </c>
      <c r="H2" s="1" t="s">
        <v>65</v>
      </c>
    </row>
    <row r="3" spans="1:8" x14ac:dyDescent="0.25">
      <c r="A3" s="1" t="s">
        <v>66</v>
      </c>
      <c r="B3">
        <v>25</v>
      </c>
      <c r="C3">
        <v>680</v>
      </c>
      <c r="D3">
        <v>1653</v>
      </c>
      <c r="E3">
        <v>60000</v>
      </c>
      <c r="F3" s="1" t="s">
        <v>15</v>
      </c>
      <c r="G3" s="1" t="s">
        <v>64</v>
      </c>
      <c r="H3" s="1" t="s">
        <v>65</v>
      </c>
    </row>
    <row r="4" spans="1:8" x14ac:dyDescent="0.25">
      <c r="A4" s="1" t="s">
        <v>16</v>
      </c>
      <c r="B4">
        <v>32</v>
      </c>
      <c r="C4">
        <v>670</v>
      </c>
      <c r="D4">
        <v>1805</v>
      </c>
      <c r="E4">
        <v>55000</v>
      </c>
      <c r="F4" s="1" t="s">
        <v>18</v>
      </c>
      <c r="G4" s="1" t="s">
        <v>64</v>
      </c>
      <c r="H4" s="1" t="s">
        <v>65</v>
      </c>
    </row>
    <row r="5" spans="1:8" x14ac:dyDescent="0.25">
      <c r="A5" s="1" t="s">
        <v>19</v>
      </c>
      <c r="B5">
        <v>26</v>
      </c>
      <c r="C5">
        <v>700</v>
      </c>
      <c r="D5">
        <v>1887</v>
      </c>
      <c r="E5">
        <v>59000</v>
      </c>
      <c r="F5" s="1" t="s">
        <v>21</v>
      </c>
      <c r="G5" s="1" t="s">
        <v>64</v>
      </c>
      <c r="H5" s="1" t="s">
        <v>65</v>
      </c>
    </row>
    <row r="6" spans="1:8" x14ac:dyDescent="0.25">
      <c r="A6" s="1" t="s">
        <v>67</v>
      </c>
      <c r="B6">
        <v>28</v>
      </c>
      <c r="C6">
        <v>610</v>
      </c>
      <c r="D6">
        <v>1260</v>
      </c>
      <c r="E6">
        <v>52000</v>
      </c>
      <c r="F6" s="1" t="s">
        <v>68</v>
      </c>
      <c r="G6" s="1" t="s">
        <v>64</v>
      </c>
      <c r="H6" s="1" t="s">
        <v>65</v>
      </c>
    </row>
    <row r="7" spans="1:8" x14ac:dyDescent="0.25">
      <c r="A7" s="1" t="s">
        <v>25</v>
      </c>
      <c r="B7">
        <v>35</v>
      </c>
      <c r="C7">
        <v>690</v>
      </c>
      <c r="D7">
        <v>1543</v>
      </c>
      <c r="E7">
        <v>58000</v>
      </c>
      <c r="F7" s="1" t="s">
        <v>27</v>
      </c>
      <c r="G7" s="1" t="s">
        <v>64</v>
      </c>
      <c r="H7" s="1" t="s">
        <v>65</v>
      </c>
    </row>
    <row r="8" spans="1:8" x14ac:dyDescent="0.25">
      <c r="A8" s="1" t="s">
        <v>28</v>
      </c>
      <c r="B8">
        <v>29</v>
      </c>
      <c r="C8">
        <v>640</v>
      </c>
      <c r="D8">
        <v>1435</v>
      </c>
      <c r="E8">
        <v>51000</v>
      </c>
      <c r="F8" s="1" t="s">
        <v>33</v>
      </c>
      <c r="G8" s="1" t="s">
        <v>64</v>
      </c>
      <c r="H8" s="1" t="s">
        <v>65</v>
      </c>
    </row>
    <row r="9" spans="1:8" x14ac:dyDescent="0.25">
      <c r="A9" s="1" t="s">
        <v>69</v>
      </c>
      <c r="B9">
        <v>28</v>
      </c>
      <c r="C9">
        <v>661</v>
      </c>
      <c r="D9">
        <v>1102</v>
      </c>
      <c r="E9">
        <v>55000</v>
      </c>
      <c r="F9" s="1" t="s">
        <v>33</v>
      </c>
      <c r="G9" s="1" t="s">
        <v>64</v>
      </c>
      <c r="H9" s="1" t="s">
        <v>65</v>
      </c>
    </row>
    <row r="10" spans="1:8" x14ac:dyDescent="0.25">
      <c r="A10" s="1" t="s">
        <v>70</v>
      </c>
      <c r="B10">
        <v>34</v>
      </c>
      <c r="C10">
        <v>720</v>
      </c>
      <c r="D10">
        <v>2090</v>
      </c>
      <c r="E10">
        <v>68000</v>
      </c>
      <c r="F10" s="1" t="s">
        <v>62</v>
      </c>
      <c r="G10" s="1" t="s">
        <v>64</v>
      </c>
      <c r="H10" s="1" t="s">
        <v>65</v>
      </c>
    </row>
    <row r="11" spans="1:8" x14ac:dyDescent="0.25">
      <c r="A11" s="1" t="s">
        <v>37</v>
      </c>
      <c r="B11">
        <v>27</v>
      </c>
      <c r="C11">
        <v>680</v>
      </c>
      <c r="D11">
        <v>1555</v>
      </c>
      <c r="E11">
        <v>54000</v>
      </c>
      <c r="F11" s="1" t="s">
        <v>39</v>
      </c>
      <c r="G11" s="1" t="s">
        <v>64</v>
      </c>
      <c r="H11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8415-88EE-420A-8E66-876B08709A73}">
  <dimension ref="A1:H20"/>
  <sheetViews>
    <sheetView workbookViewId="0"/>
  </sheetViews>
  <sheetFormatPr baseColWidth="10" defaultRowHeight="15" x14ac:dyDescent="0.25"/>
  <cols>
    <col min="1" max="1" width="8.5703125" bestFit="1" customWidth="1"/>
    <col min="2" max="2" width="11.5703125" bestFit="1" customWidth="1"/>
    <col min="3" max="3" width="9.28515625" bestFit="1" customWidth="1"/>
    <col min="4" max="4" width="9.7109375" bestFit="1" customWidth="1"/>
    <col min="5" max="5" width="11.5703125" bestFit="1" customWidth="1"/>
    <col min="6" max="6" width="15.7109375" bestFit="1" customWidth="1"/>
    <col min="7" max="7" width="14" bestFit="1" customWidth="1"/>
    <col min="8" max="8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>
        <v>30</v>
      </c>
      <c r="C2" t="s">
        <v>9</v>
      </c>
      <c r="D2">
        <v>602</v>
      </c>
      <c r="E2">
        <v>50000</v>
      </c>
      <c r="F2" s="1" t="s">
        <v>10</v>
      </c>
      <c r="G2" s="1" t="s">
        <v>11</v>
      </c>
      <c r="H2" s="1" t="s">
        <v>12</v>
      </c>
    </row>
    <row r="3" spans="1:8" x14ac:dyDescent="0.25">
      <c r="A3" s="1" t="s">
        <v>13</v>
      </c>
      <c r="B3">
        <v>25</v>
      </c>
      <c r="C3" t="s">
        <v>14</v>
      </c>
      <c r="D3">
        <v>750</v>
      </c>
      <c r="E3">
        <v>60000</v>
      </c>
      <c r="F3" s="1" t="s">
        <v>15</v>
      </c>
      <c r="G3" s="1" t="s">
        <v>11</v>
      </c>
      <c r="H3" s="1" t="s">
        <v>12</v>
      </c>
    </row>
    <row r="4" spans="1:8" x14ac:dyDescent="0.25">
      <c r="A4" s="1" t="s">
        <v>16</v>
      </c>
      <c r="B4">
        <v>32</v>
      </c>
      <c r="C4" t="s">
        <v>17</v>
      </c>
      <c r="E4">
        <v>55000</v>
      </c>
      <c r="F4" s="1" t="s">
        <v>18</v>
      </c>
      <c r="G4" s="1" t="s">
        <v>11</v>
      </c>
      <c r="H4" s="1" t="s">
        <v>12</v>
      </c>
    </row>
    <row r="5" spans="1:8" x14ac:dyDescent="0.25">
      <c r="A5" s="1" t="s">
        <v>19</v>
      </c>
      <c r="B5">
        <v>26</v>
      </c>
      <c r="C5" t="s">
        <v>20</v>
      </c>
      <c r="D5">
        <v>855</v>
      </c>
      <c r="E5">
        <v>59000</v>
      </c>
      <c r="F5" s="1" t="s">
        <v>21</v>
      </c>
      <c r="G5" s="1" t="s">
        <v>11</v>
      </c>
      <c r="H5" s="1" t="s">
        <v>12</v>
      </c>
    </row>
    <row r="6" spans="1:8" x14ac:dyDescent="0.25">
      <c r="A6" s="1" t="s">
        <v>22</v>
      </c>
      <c r="B6" t="s">
        <v>23</v>
      </c>
      <c r="C6">
        <v>160</v>
      </c>
      <c r="D6">
        <v>58</v>
      </c>
      <c r="E6">
        <v>52000</v>
      </c>
      <c r="F6" s="1" t="s">
        <v>24</v>
      </c>
      <c r="G6" s="1" t="s">
        <v>11</v>
      </c>
      <c r="H6" s="1" t="s">
        <v>12</v>
      </c>
    </row>
    <row r="7" spans="1:8" x14ac:dyDescent="0.25">
      <c r="A7" s="1" t="s">
        <v>25</v>
      </c>
      <c r="B7">
        <v>35</v>
      </c>
      <c r="C7" t="s">
        <v>26</v>
      </c>
      <c r="D7">
        <v>700</v>
      </c>
      <c r="F7" s="1" t="s">
        <v>27</v>
      </c>
      <c r="G7" s="1" t="s">
        <v>11</v>
      </c>
      <c r="H7" s="1" t="s">
        <v>12</v>
      </c>
    </row>
    <row r="8" spans="1:8" x14ac:dyDescent="0.25">
      <c r="A8" s="1" t="s">
        <v>28</v>
      </c>
      <c r="B8">
        <v>29</v>
      </c>
      <c r="C8" t="s">
        <v>29</v>
      </c>
      <c r="D8">
        <v>650</v>
      </c>
      <c r="E8">
        <v>51000</v>
      </c>
      <c r="F8" s="1" t="s">
        <v>30</v>
      </c>
      <c r="G8" s="1" t="s">
        <v>11</v>
      </c>
      <c r="H8" s="1" t="s">
        <v>12</v>
      </c>
    </row>
    <row r="9" spans="1:8" x14ac:dyDescent="0.25">
      <c r="A9" s="1" t="s">
        <v>31</v>
      </c>
      <c r="B9">
        <v>28</v>
      </c>
      <c r="C9" t="s">
        <v>32</v>
      </c>
      <c r="D9">
        <v>0</v>
      </c>
      <c r="E9">
        <v>55000</v>
      </c>
      <c r="F9" s="1" t="s">
        <v>33</v>
      </c>
      <c r="G9" s="1" t="s">
        <v>11</v>
      </c>
      <c r="H9" s="1" t="s">
        <v>12</v>
      </c>
    </row>
    <row r="10" spans="1:8" x14ac:dyDescent="0.25">
      <c r="A10" s="1" t="s">
        <v>34</v>
      </c>
      <c r="B10">
        <v>34</v>
      </c>
      <c r="C10" t="s">
        <v>35</v>
      </c>
      <c r="D10">
        <v>950</v>
      </c>
      <c r="E10">
        <v>68000</v>
      </c>
      <c r="F10" s="1" t="s">
        <v>36</v>
      </c>
      <c r="G10" s="1" t="s">
        <v>11</v>
      </c>
      <c r="H10" s="1" t="s">
        <v>12</v>
      </c>
    </row>
    <row r="11" spans="1:8" x14ac:dyDescent="0.25">
      <c r="A11" s="1" t="s">
        <v>37</v>
      </c>
      <c r="B11">
        <v>27</v>
      </c>
      <c r="C11" t="s">
        <v>38</v>
      </c>
      <c r="D11">
        <v>705</v>
      </c>
      <c r="E11">
        <v>54000</v>
      </c>
      <c r="F11" s="1" t="s">
        <v>39</v>
      </c>
      <c r="G11" s="1" t="s">
        <v>11</v>
      </c>
      <c r="H11" s="1" t="s">
        <v>12</v>
      </c>
    </row>
    <row r="12" spans="1:8" x14ac:dyDescent="0.25">
      <c r="A12" s="1" t="s">
        <v>40</v>
      </c>
      <c r="B12">
        <v>31</v>
      </c>
      <c r="C12" t="s">
        <v>41</v>
      </c>
      <c r="D12">
        <v>555</v>
      </c>
      <c r="E12">
        <v>52000</v>
      </c>
      <c r="F12" s="1" t="s">
        <v>42</v>
      </c>
      <c r="G12" s="1" t="s">
        <v>11</v>
      </c>
      <c r="H12" s="1" t="s">
        <v>12</v>
      </c>
    </row>
    <row r="13" spans="1:8" x14ac:dyDescent="0.25">
      <c r="A13" s="1" t="s">
        <v>43</v>
      </c>
      <c r="B13">
        <v>24</v>
      </c>
      <c r="C13" t="s">
        <v>44</v>
      </c>
      <c r="D13">
        <v>735</v>
      </c>
      <c r="E13">
        <v>61000</v>
      </c>
      <c r="F13" s="1" t="s">
        <v>29</v>
      </c>
      <c r="G13" s="1" t="s">
        <v>11</v>
      </c>
      <c r="H13" s="1" t="s">
        <v>12</v>
      </c>
    </row>
    <row r="14" spans="1:8" x14ac:dyDescent="0.25">
      <c r="A14" s="1" t="s">
        <v>45</v>
      </c>
      <c r="B14">
        <v>33</v>
      </c>
      <c r="C14" t="s">
        <v>46</v>
      </c>
      <c r="D14">
        <v>618</v>
      </c>
      <c r="E14">
        <v>59000</v>
      </c>
      <c r="F14" s="1" t="s">
        <v>47</v>
      </c>
      <c r="G14" s="1" t="s">
        <v>11</v>
      </c>
      <c r="H14" s="1" t="s">
        <v>12</v>
      </c>
    </row>
    <row r="15" spans="1:8" x14ac:dyDescent="0.25">
      <c r="A15" s="1" t="s">
        <v>48</v>
      </c>
      <c r="B15">
        <v>25</v>
      </c>
      <c r="C15" t="s">
        <v>49</v>
      </c>
      <c r="D15">
        <v>590</v>
      </c>
      <c r="E15">
        <v>52000</v>
      </c>
      <c r="F15" s="1" t="s">
        <v>50</v>
      </c>
      <c r="G15" s="1" t="s">
        <v>11</v>
      </c>
      <c r="H15" s="1" t="s">
        <v>12</v>
      </c>
    </row>
    <row r="16" spans="1:8" x14ac:dyDescent="0.25">
      <c r="A16" s="1" t="s">
        <v>51</v>
      </c>
      <c r="B16">
        <v>30</v>
      </c>
      <c r="C16" t="s">
        <v>52</v>
      </c>
      <c r="D16">
        <v>740</v>
      </c>
      <c r="E16">
        <v>58000</v>
      </c>
      <c r="F16" s="1" t="s">
        <v>10</v>
      </c>
      <c r="G16" s="1" t="s">
        <v>11</v>
      </c>
      <c r="H16" s="1" t="s">
        <v>12</v>
      </c>
    </row>
    <row r="17" spans="1:8" x14ac:dyDescent="0.25">
      <c r="A17" s="1" t="s">
        <v>53</v>
      </c>
      <c r="B17">
        <v>28</v>
      </c>
      <c r="C17" t="s">
        <v>54</v>
      </c>
      <c r="D17">
        <v>635</v>
      </c>
      <c r="E17">
        <v>56000</v>
      </c>
      <c r="F17" s="1" t="s">
        <v>15</v>
      </c>
      <c r="G17" s="1" t="s">
        <v>11</v>
      </c>
      <c r="H17" s="1" t="s">
        <v>12</v>
      </c>
    </row>
    <row r="18" spans="1:8" x14ac:dyDescent="0.25">
      <c r="A18" s="1" t="s">
        <v>55</v>
      </c>
      <c r="B18" t="s">
        <v>29</v>
      </c>
      <c r="C18" t="s">
        <v>56</v>
      </c>
      <c r="D18">
        <v>775</v>
      </c>
      <c r="E18">
        <v>57000</v>
      </c>
      <c r="F18" s="1" t="s">
        <v>29</v>
      </c>
      <c r="G18" s="1" t="s">
        <v>11</v>
      </c>
      <c r="H18" s="1" t="s">
        <v>12</v>
      </c>
    </row>
    <row r="19" spans="1:8" x14ac:dyDescent="0.25">
      <c r="A19" s="1" t="s">
        <v>57</v>
      </c>
      <c r="B19" t="s">
        <v>58</v>
      </c>
      <c r="C19" t="s">
        <v>59</v>
      </c>
      <c r="D19">
        <v>920</v>
      </c>
      <c r="F19" s="1" t="s">
        <v>18</v>
      </c>
      <c r="G19" s="1" t="s">
        <v>11</v>
      </c>
      <c r="H19" s="1" t="s">
        <v>12</v>
      </c>
    </row>
    <row r="20" spans="1:8" x14ac:dyDescent="0.25">
      <c r="A20" s="1" t="s">
        <v>60</v>
      </c>
      <c r="B20">
        <v>33</v>
      </c>
      <c r="C20" t="s">
        <v>61</v>
      </c>
      <c r="D20">
        <v>620</v>
      </c>
      <c r="E20">
        <v>62000</v>
      </c>
      <c r="F20" s="1" t="s">
        <v>62</v>
      </c>
      <c r="G20" s="1" t="s">
        <v>11</v>
      </c>
      <c r="H20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59BAA6-64EF-4CC5-B412-7B3FA7F96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Consolidado</vt:lpstr>
      <vt:lpstr>data3</vt:lpstr>
      <vt:lpstr>data1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Sebastián Guzmán Giraldo</dc:creator>
  <cp:lastModifiedBy>Juan Sebastián Guzmán Giraldo</cp:lastModifiedBy>
  <dcterms:created xsi:type="dcterms:W3CDTF">2024-04-20T00:44:54Z</dcterms:created>
  <dcterms:modified xsi:type="dcterms:W3CDTF">2024-04-20T03:06:11Z</dcterms:modified>
</cp:coreProperties>
</file>