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2560" windowHeight="11300" tabRatio="500"/>
  </bookViews>
  <sheets>
    <sheet name="Estimation Record" sheetId="1" r:id="rId1"/>
    <sheet name="Lecture &amp; F. Number Reference" sheetId="3" state="hidden" r:id="rId2"/>
  </sheets>
  <definedNames>
    <definedName name="Fibo_list">'Lecture &amp; F. Number Reference'!$P$2:$AJ$2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I16" i="1"/>
  <c r="J16" i="1"/>
  <c r="H6" i="1"/>
  <c r="H5" i="1"/>
  <c r="H4" i="1"/>
  <c r="H3" i="1"/>
  <c r="H15" i="1"/>
  <c r="P2" i="3"/>
  <c r="Q2" i="3"/>
  <c r="R2" i="3"/>
  <c r="S2" i="3"/>
  <c r="T2" i="3"/>
  <c r="U2" i="3"/>
  <c r="V2" i="3"/>
  <c r="W2" i="3"/>
  <c r="X2" i="3"/>
  <c r="Y2" i="3"/>
  <c r="Z2" i="3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I6" i="1"/>
  <c r="I5" i="1"/>
  <c r="I4" i="1"/>
  <c r="I3" i="1"/>
  <c r="AA2" i="3"/>
  <c r="AB2" i="3"/>
  <c r="AC2" i="3"/>
  <c r="AD2" i="3"/>
  <c r="AE2" i="3"/>
  <c r="AF2" i="3"/>
  <c r="AG2" i="3"/>
  <c r="AH2" i="3"/>
  <c r="AI2" i="3"/>
  <c r="AJ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</calcChain>
</file>

<file path=xl/sharedStrings.xml><?xml version="1.0" encoding="utf-8"?>
<sst xmlns="http://schemas.openxmlformats.org/spreadsheetml/2006/main" count="45" uniqueCount="45">
  <si>
    <t>Expert A</t>
  </si>
  <si>
    <t>Expert B</t>
  </si>
  <si>
    <t>Size Measure</t>
  </si>
  <si>
    <t>Typical Effort per Size Measure (person/hours)</t>
  </si>
  <si>
    <t>Size</t>
  </si>
  <si>
    <t>Effort Person/Hours</t>
  </si>
  <si>
    <t>Actual</t>
  </si>
  <si>
    <t>Requirements</t>
  </si>
  <si>
    <t>Definitions of users (personas)</t>
  </si>
  <si>
    <t># roles</t>
  </si>
  <si>
    <t>Definition of scope and limitations</t>
  </si>
  <si>
    <t># attributes</t>
  </si>
  <si>
    <t>Engineering Requirements List</t>
  </si>
  <si>
    <t># requirements</t>
  </si>
  <si>
    <t>Configuration Management</t>
  </si>
  <si>
    <t>Configuration Items List</t>
  </si>
  <si>
    <t># CI items</t>
  </si>
  <si>
    <t>Estimation</t>
  </si>
  <si>
    <t>Estimation Record</t>
  </si>
  <si>
    <t># activities</t>
  </si>
  <si>
    <t>Design</t>
  </si>
  <si>
    <t>State Transition Diagram</t>
  </si>
  <si>
    <t># states</t>
  </si>
  <si>
    <t>Definition of use cases</t>
  </si>
  <si>
    <t># use cases</t>
  </si>
  <si>
    <t>Definition of Fields</t>
  </si>
  <si>
    <t># fields</t>
  </si>
  <si>
    <t>Definition of Reports</t>
  </si>
  <si>
    <t># reports</t>
  </si>
  <si>
    <t>Peer Reviews</t>
  </si>
  <si>
    <t>Issues from peer reviews attained</t>
  </si>
  <si>
    <t># issues</t>
  </si>
  <si>
    <t>Implementation</t>
  </si>
  <si>
    <t>Defect tracking system</t>
  </si>
  <si>
    <t># User screens</t>
  </si>
  <si>
    <t>Test Design</t>
  </si>
  <si>
    <t>Test Cases</t>
  </si>
  <si>
    <t># test cases</t>
  </si>
  <si>
    <t>Test Execution</t>
  </si>
  <si>
    <t>Defects from Testing recorded</t>
  </si>
  <si>
    <t># defects</t>
  </si>
  <si>
    <t>Final (Fibonacci)</t>
  </si>
  <si>
    <t>Fibonacci Numbers</t>
  </si>
  <si>
    <t>A,B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</si>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</sst>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9" fontId="0" fillId="0" borderId="0" xfId="15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50800</xdr:rowOff>
    </xdr:from>
    <xdr:to>
      <xdr:col>11</xdr:col>
      <xdr:colOff>482600</xdr:colOff>
      <xdr:row>8</xdr:row>
      <xdr:rowOff>146050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0800"/>
          <a:ext cx="9144000" cy="1619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393700</xdr:colOff>
      <xdr:row>8</xdr:row>
      <xdr:rowOff>165100</xdr:rowOff>
    </xdr:from>
    <xdr:to>
      <xdr:col>11</xdr:col>
      <xdr:colOff>457200</xdr:colOff>
      <xdr:row>50</xdr:row>
      <xdr:rowOff>111068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89100"/>
          <a:ext cx="9144000" cy="79469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T10" workbookViewId="0">
      <selection activeCell="L8" sqref="L8"/>
    </sheetView>
  </sheetViews>
  <sheetFormatPr baseColWidth="10" defaultColWidth="10.6640625" defaultRowHeight="15" x14ac:dyDescent="0"/>
  <cols>
    <col min="1" max="1" width="13.33203125" bestFit="1" customWidth="1"/>
    <col min="2" max="2" width="21" bestFit="1" customWidth="1"/>
    <col min="3" max="3" width="12.6640625" bestFit="1" customWidth="1"/>
    <col min="4" max="4" width="16.1640625" customWidth="1"/>
    <col min="5" max="5" width="4.1640625" bestFit="1" customWidth="1"/>
    <col min="6" max="7" width="7.6640625" bestFit="1" customWidth="1"/>
    <col min="8" max="8" width="7.6640625" hidden="1" customWidth="1"/>
    <col min="9" max="9" width="11.1640625" customWidth="1"/>
    <col min="10" max="10" width="7.6640625" bestFit="1" customWidth="1"/>
  </cols>
  <sheetData>
    <row r="1" spans="1:11" ht="24" thickBot="1">
      <c r="A1" s="1"/>
      <c r="B1" s="2"/>
      <c r="C1" s="3"/>
      <c r="D1" s="3"/>
      <c r="E1" s="4"/>
      <c r="F1" s="5" t="s">
        <v>0</v>
      </c>
      <c r="G1" s="5" t="s">
        <v>1</v>
      </c>
      <c r="H1" s="5" t="s">
        <v>43</v>
      </c>
      <c r="I1" s="6"/>
      <c r="J1" s="6"/>
    </row>
    <row r="2" spans="1:11" ht="43" thickBot="1">
      <c r="A2" s="7"/>
      <c r="B2" s="8"/>
      <c r="C2" s="9" t="s">
        <v>2</v>
      </c>
      <c r="D2" s="5" t="s">
        <v>3</v>
      </c>
      <c r="E2" s="5" t="s">
        <v>4</v>
      </c>
      <c r="F2" s="14" t="s">
        <v>5</v>
      </c>
      <c r="G2" s="15"/>
      <c r="H2" s="5" t="s">
        <v>44</v>
      </c>
      <c r="I2" s="5" t="s">
        <v>41</v>
      </c>
      <c r="J2" s="5" t="s">
        <v>6</v>
      </c>
    </row>
    <row r="3" spans="1:11" ht="29" thickBot="1">
      <c r="A3" s="16" t="s">
        <v>7</v>
      </c>
      <c r="B3" s="10" t="s">
        <v>8</v>
      </c>
      <c r="C3" s="10" t="s">
        <v>9</v>
      </c>
      <c r="D3" s="11">
        <v>0.2</v>
      </c>
      <c r="E3" s="11">
        <v>5</v>
      </c>
      <c r="F3" s="11">
        <v>1</v>
      </c>
      <c r="G3" s="11">
        <v>1</v>
      </c>
      <c r="H3" s="11">
        <f t="shared" ref="H3:H5" si="0">AVERAGE(F3:G3)</f>
        <v>1</v>
      </c>
      <c r="I3" s="13">
        <f t="shared" ref="I3:I15" si="1">INDEX(Fibo_list,1,MATCH(H3,Fibo_list,1)+IF(H3&gt;INDEX(Fibo_list,MATCH(H3,Fibo_list,1)),1,0))</f>
        <v>1</v>
      </c>
      <c r="J3" s="11">
        <v>3</v>
      </c>
    </row>
    <row r="4" spans="1:11" ht="29" thickBot="1">
      <c r="A4" s="17"/>
      <c r="B4" s="10" t="s">
        <v>10</v>
      </c>
      <c r="C4" s="10" t="s">
        <v>11</v>
      </c>
      <c r="D4" s="11">
        <v>0.1</v>
      </c>
      <c r="E4" s="11">
        <v>10</v>
      </c>
      <c r="F4" s="11">
        <v>1</v>
      </c>
      <c r="G4" s="11">
        <v>1</v>
      </c>
      <c r="H4" s="11">
        <f t="shared" si="0"/>
        <v>1</v>
      </c>
      <c r="I4" s="13">
        <f t="shared" si="1"/>
        <v>1</v>
      </c>
      <c r="J4" s="11">
        <v>2</v>
      </c>
    </row>
    <row r="5" spans="1:11" ht="29" thickBot="1">
      <c r="A5" s="18"/>
      <c r="B5" s="10" t="s">
        <v>12</v>
      </c>
      <c r="C5" s="10" t="s">
        <v>13</v>
      </c>
      <c r="D5" s="11">
        <v>0.4</v>
      </c>
      <c r="E5" s="11">
        <v>30</v>
      </c>
      <c r="F5" s="11">
        <v>12</v>
      </c>
      <c r="G5" s="11">
        <v>15</v>
      </c>
      <c r="H5" s="11">
        <f t="shared" si="0"/>
        <v>13.5</v>
      </c>
      <c r="I5" s="13">
        <f t="shared" si="1"/>
        <v>21</v>
      </c>
      <c r="J5" s="11">
        <v>40</v>
      </c>
    </row>
    <row r="6" spans="1:11" ht="29" thickBot="1">
      <c r="A6" s="12" t="s">
        <v>14</v>
      </c>
      <c r="B6" s="10" t="s">
        <v>15</v>
      </c>
      <c r="C6" s="10" t="s">
        <v>16</v>
      </c>
      <c r="D6" s="11">
        <v>0.09</v>
      </c>
      <c r="E6" s="11">
        <v>13</v>
      </c>
      <c r="F6" s="11">
        <v>1</v>
      </c>
      <c r="G6" s="11">
        <v>0.5</v>
      </c>
      <c r="H6" s="11">
        <f>ROUNDUP(AVERAGE(F6:G6),0)</f>
        <v>1</v>
      </c>
      <c r="I6" s="13">
        <f t="shared" si="1"/>
        <v>1</v>
      </c>
      <c r="J6" s="11">
        <v>2</v>
      </c>
    </row>
    <row r="7" spans="1:11" ht="16" thickBot="1">
      <c r="A7" s="12" t="s">
        <v>17</v>
      </c>
      <c r="B7" s="10" t="s">
        <v>18</v>
      </c>
      <c r="C7" s="10" t="s">
        <v>19</v>
      </c>
      <c r="D7" s="11">
        <v>0.08</v>
      </c>
      <c r="E7" s="11">
        <v>13</v>
      </c>
      <c r="F7" s="11">
        <v>1</v>
      </c>
      <c r="G7" s="11">
        <v>1</v>
      </c>
      <c r="H7" s="11">
        <f t="shared" ref="H7:H15" si="2">AVERAGE(F7:G7)</f>
        <v>1</v>
      </c>
      <c r="I7" s="13">
        <f t="shared" si="1"/>
        <v>1</v>
      </c>
      <c r="J7" s="11">
        <v>1</v>
      </c>
    </row>
    <row r="8" spans="1:11" ht="16" thickBot="1">
      <c r="A8" s="16" t="s">
        <v>20</v>
      </c>
      <c r="B8" s="10" t="s">
        <v>21</v>
      </c>
      <c r="C8" s="10" t="s">
        <v>22</v>
      </c>
      <c r="D8" s="11">
        <v>0.25</v>
      </c>
      <c r="E8" s="11">
        <v>4</v>
      </c>
      <c r="F8" s="11">
        <v>2</v>
      </c>
      <c r="G8" s="11">
        <v>1</v>
      </c>
      <c r="H8" s="11">
        <f t="shared" si="2"/>
        <v>1.5</v>
      </c>
      <c r="I8" s="13">
        <f t="shared" si="1"/>
        <v>2</v>
      </c>
      <c r="J8" s="11">
        <v>1</v>
      </c>
    </row>
    <row r="9" spans="1:11" ht="16" thickBot="1">
      <c r="A9" s="17"/>
      <c r="B9" s="10" t="s">
        <v>23</v>
      </c>
      <c r="C9" s="10" t="s">
        <v>24</v>
      </c>
      <c r="D9" s="11">
        <v>0.5</v>
      </c>
      <c r="E9" s="11">
        <v>4</v>
      </c>
      <c r="F9" s="11">
        <v>2</v>
      </c>
      <c r="G9" s="11">
        <v>2</v>
      </c>
      <c r="H9" s="11">
        <f t="shared" si="2"/>
        <v>2</v>
      </c>
      <c r="I9" s="13">
        <f t="shared" si="1"/>
        <v>2</v>
      </c>
      <c r="J9" s="11">
        <v>3</v>
      </c>
    </row>
    <row r="10" spans="1:11" ht="16" thickBot="1">
      <c r="A10" s="17"/>
      <c r="B10" s="10" t="s">
        <v>25</v>
      </c>
      <c r="C10" s="10" t="s">
        <v>26</v>
      </c>
      <c r="D10" s="11">
        <v>0.1</v>
      </c>
      <c r="E10" s="11">
        <v>20</v>
      </c>
      <c r="F10" s="11">
        <v>2</v>
      </c>
      <c r="G10" s="11">
        <v>2</v>
      </c>
      <c r="H10" s="11">
        <f t="shared" si="2"/>
        <v>2</v>
      </c>
      <c r="I10" s="13">
        <f t="shared" si="1"/>
        <v>2</v>
      </c>
      <c r="J10" s="11">
        <v>2</v>
      </c>
    </row>
    <row r="11" spans="1:11" ht="16" thickBot="1">
      <c r="A11" s="18"/>
      <c r="B11" s="10" t="s">
        <v>27</v>
      </c>
      <c r="C11" s="10" t="s">
        <v>28</v>
      </c>
      <c r="D11" s="11">
        <v>1</v>
      </c>
      <c r="E11" s="11">
        <v>2</v>
      </c>
      <c r="F11" s="11">
        <v>2</v>
      </c>
      <c r="G11" s="11">
        <v>2</v>
      </c>
      <c r="H11" s="11">
        <f t="shared" si="2"/>
        <v>2</v>
      </c>
      <c r="I11" s="13">
        <f t="shared" si="1"/>
        <v>2</v>
      </c>
      <c r="J11" s="11">
        <v>2</v>
      </c>
    </row>
    <row r="12" spans="1:11" ht="29" thickBot="1">
      <c r="A12" s="12" t="s">
        <v>29</v>
      </c>
      <c r="B12" s="10" t="s">
        <v>30</v>
      </c>
      <c r="C12" s="10" t="s">
        <v>31</v>
      </c>
      <c r="D12" s="11">
        <v>0.16</v>
      </c>
      <c r="E12" s="11">
        <v>25</v>
      </c>
      <c r="F12" s="11">
        <v>3</v>
      </c>
      <c r="G12" s="11">
        <v>5</v>
      </c>
      <c r="H12" s="11">
        <f t="shared" si="2"/>
        <v>4</v>
      </c>
      <c r="I12" s="13">
        <f t="shared" si="1"/>
        <v>5</v>
      </c>
      <c r="J12" s="11">
        <v>5</v>
      </c>
    </row>
    <row r="13" spans="1:11" ht="16" thickBot="1">
      <c r="A13" s="12" t="s">
        <v>32</v>
      </c>
      <c r="B13" s="10" t="s">
        <v>33</v>
      </c>
      <c r="C13" s="10" t="s">
        <v>34</v>
      </c>
      <c r="D13" s="11">
        <v>6</v>
      </c>
      <c r="E13" s="11">
        <v>1</v>
      </c>
      <c r="F13" s="11">
        <v>6</v>
      </c>
      <c r="G13" s="11">
        <v>8</v>
      </c>
      <c r="H13" s="11">
        <f t="shared" si="2"/>
        <v>7</v>
      </c>
      <c r="I13" s="13">
        <f t="shared" si="1"/>
        <v>8</v>
      </c>
      <c r="J13" s="11">
        <v>21</v>
      </c>
    </row>
    <row r="14" spans="1:11" ht="16" thickBot="1">
      <c r="A14" s="12" t="s">
        <v>35</v>
      </c>
      <c r="B14" s="10" t="s">
        <v>36</v>
      </c>
      <c r="C14" s="10" t="s">
        <v>37</v>
      </c>
      <c r="D14" s="11">
        <v>0.33</v>
      </c>
      <c r="E14" s="11">
        <v>6</v>
      </c>
      <c r="F14" s="11">
        <v>2</v>
      </c>
      <c r="G14" s="11">
        <v>1</v>
      </c>
      <c r="H14" s="11">
        <f t="shared" si="2"/>
        <v>1.5</v>
      </c>
      <c r="I14" s="13">
        <f t="shared" si="1"/>
        <v>2</v>
      </c>
      <c r="J14" s="11">
        <v>6</v>
      </c>
    </row>
    <row r="15" spans="1:11" ht="29" thickBot="1">
      <c r="A15" s="12" t="s">
        <v>38</v>
      </c>
      <c r="B15" s="10" t="s">
        <v>39</v>
      </c>
      <c r="C15" s="10" t="s">
        <v>40</v>
      </c>
      <c r="D15" s="11">
        <v>0.3</v>
      </c>
      <c r="E15" s="11">
        <v>10</v>
      </c>
      <c r="F15" s="11">
        <v>3</v>
      </c>
      <c r="G15" s="11">
        <v>3</v>
      </c>
      <c r="H15" s="11">
        <f t="shared" si="2"/>
        <v>3</v>
      </c>
      <c r="I15" s="13">
        <f t="shared" si="1"/>
        <v>3</v>
      </c>
      <c r="J15" s="11">
        <v>21</v>
      </c>
    </row>
    <row r="16" spans="1:11">
      <c r="I16">
        <f>SUM(I3:I15)</f>
        <v>51</v>
      </c>
      <c r="J16">
        <f>SUM(J3:J15)</f>
        <v>109</v>
      </c>
      <c r="K16" s="19">
        <f>1-J16/I16</f>
        <v>-1.1372549019607843</v>
      </c>
    </row>
  </sheetData>
  <mergeCells count="3">
    <mergeCell ref="F2:G2"/>
    <mergeCell ref="A3:A5"/>
    <mergeCell ref="A8:A11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J25"/>
  <sheetViews>
    <sheetView topLeftCell="B23" workbookViewId="0">
      <selection activeCell="P3" sqref="P3"/>
    </sheetView>
  </sheetViews>
  <sheetFormatPr baseColWidth="10" defaultColWidth="10.6640625" defaultRowHeight="15" x14ac:dyDescent="0"/>
  <cols>
    <col min="14" max="14" width="16.83203125" bestFit="1" customWidth="1"/>
  </cols>
  <sheetData>
    <row r="1" spans="14:36">
      <c r="N1" t="s">
        <v>42</v>
      </c>
    </row>
    <row r="2" spans="14:36">
      <c r="N2">
        <v>0</v>
      </c>
      <c r="O2">
        <v>1</v>
      </c>
      <c r="P2">
        <f>O2+N2</f>
        <v>1</v>
      </c>
      <c r="Q2">
        <f t="shared" ref="Q2:AJ2" si="0">P2+O2</f>
        <v>2</v>
      </c>
      <c r="R2">
        <f t="shared" si="0"/>
        <v>3</v>
      </c>
      <c r="S2">
        <f t="shared" si="0"/>
        <v>5</v>
      </c>
      <c r="T2">
        <f t="shared" si="0"/>
        <v>8</v>
      </c>
      <c r="U2">
        <f t="shared" si="0"/>
        <v>13</v>
      </c>
      <c r="V2">
        <f t="shared" si="0"/>
        <v>21</v>
      </c>
      <c r="W2">
        <f t="shared" si="0"/>
        <v>34</v>
      </c>
      <c r="X2">
        <f t="shared" si="0"/>
        <v>55</v>
      </c>
      <c r="Y2">
        <f t="shared" si="0"/>
        <v>89</v>
      </c>
      <c r="Z2">
        <f t="shared" si="0"/>
        <v>144</v>
      </c>
      <c r="AA2">
        <f t="shared" si="0"/>
        <v>233</v>
      </c>
      <c r="AB2">
        <f t="shared" si="0"/>
        <v>377</v>
      </c>
      <c r="AC2">
        <f t="shared" si="0"/>
        <v>610</v>
      </c>
      <c r="AD2">
        <f t="shared" si="0"/>
        <v>987</v>
      </c>
      <c r="AE2">
        <f t="shared" si="0"/>
        <v>1597</v>
      </c>
      <c r="AF2">
        <f t="shared" si="0"/>
        <v>2584</v>
      </c>
      <c r="AG2">
        <f t="shared" si="0"/>
        <v>4181</v>
      </c>
      <c r="AH2">
        <f t="shared" si="0"/>
        <v>6765</v>
      </c>
      <c r="AI2">
        <f t="shared" si="0"/>
        <v>10946</v>
      </c>
      <c r="AJ2">
        <f t="shared" si="0"/>
        <v>17711</v>
      </c>
    </row>
    <row r="3" spans="14:36">
      <c r="N3">
        <v>1</v>
      </c>
    </row>
    <row r="4" spans="14:36">
      <c r="N4">
        <f t="shared" ref="N4:N12" si="1">N3+N2</f>
        <v>1</v>
      </c>
    </row>
    <row r="5" spans="14:36">
      <c r="N5">
        <f t="shared" si="1"/>
        <v>2</v>
      </c>
    </row>
    <row r="6" spans="14:36">
      <c r="N6">
        <f t="shared" si="1"/>
        <v>3</v>
      </c>
    </row>
    <row r="7" spans="14:36">
      <c r="N7">
        <f t="shared" si="1"/>
        <v>5</v>
      </c>
    </row>
    <row r="8" spans="14:36">
      <c r="N8">
        <f t="shared" si="1"/>
        <v>8</v>
      </c>
    </row>
    <row r="9" spans="14:36">
      <c r="N9">
        <f t="shared" si="1"/>
        <v>13</v>
      </c>
    </row>
    <row r="10" spans="14:36">
      <c r="N10">
        <f t="shared" si="1"/>
        <v>21</v>
      </c>
    </row>
    <row r="11" spans="14:36">
      <c r="N11">
        <f t="shared" si="1"/>
        <v>34</v>
      </c>
    </row>
    <row r="12" spans="14:36">
      <c r="N12">
        <f t="shared" si="1"/>
        <v>55</v>
      </c>
    </row>
    <row r="13" spans="14:36">
      <c r="N13">
        <f t="shared" ref="N13:N25" si="2">N12+N11</f>
        <v>89</v>
      </c>
    </row>
    <row r="14" spans="14:36">
      <c r="N14">
        <f t="shared" si="2"/>
        <v>144</v>
      </c>
    </row>
    <row r="15" spans="14:36">
      <c r="N15">
        <f t="shared" si="2"/>
        <v>233</v>
      </c>
    </row>
    <row r="16" spans="14:36">
      <c r="N16">
        <f t="shared" si="2"/>
        <v>377</v>
      </c>
    </row>
    <row r="17" spans="14:14">
      <c r="N17">
        <f t="shared" si="2"/>
        <v>610</v>
      </c>
    </row>
    <row r="18" spans="14:14">
      <c r="N18">
        <f t="shared" si="2"/>
        <v>987</v>
      </c>
    </row>
    <row r="19" spans="14:14">
      <c r="N19">
        <f t="shared" si="2"/>
        <v>1597</v>
      </c>
    </row>
    <row r="20" spans="14:14">
      <c r="N20">
        <f t="shared" si="2"/>
        <v>2584</v>
      </c>
    </row>
    <row r="21" spans="14:14">
      <c r="N21">
        <f t="shared" si="2"/>
        <v>4181</v>
      </c>
    </row>
    <row r="22" spans="14:14">
      <c r="N22">
        <f t="shared" si="2"/>
        <v>6765</v>
      </c>
    </row>
    <row r="23" spans="14:14">
      <c r="N23">
        <f t="shared" si="2"/>
        <v>10946</v>
      </c>
    </row>
    <row r="24" spans="14:14">
      <c r="N24">
        <f t="shared" si="2"/>
        <v>17711</v>
      </c>
    </row>
    <row r="25" spans="14:14">
      <c r="N25">
        <f t="shared" si="2"/>
        <v>28657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Record</vt:lpstr>
      <vt:lpstr>Lecture &amp; F. Number 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Rua</dc:creator>
  <cp:lastModifiedBy>Gabriel Rua</cp:lastModifiedBy>
  <dcterms:created xsi:type="dcterms:W3CDTF">2018-02-04T18:54:12Z</dcterms:created>
  <dcterms:modified xsi:type="dcterms:W3CDTF">2018-02-26T23:42:13Z</dcterms:modified>
</cp:coreProperties>
</file>