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ge\Desktop\SMU Bootcamp\GITHUB\smu_hw_sept_2022\01-Excel\Solution\"/>
    </mc:Choice>
  </mc:AlternateContent>
  <xr:revisionPtr revIDLastSave="0" documentId="13_ncr:1_{DAAF2D79-C69E-458F-A91D-31B594219C66}" xr6:coauthVersionLast="47" xr6:coauthVersionMax="47" xr10:uidLastSave="{00000000-0000-0000-0000-000000000000}"/>
  <bookViews>
    <workbookView xWindow="28680" yWindow="-120" windowWidth="29040" windowHeight="15720" activeTab="4" xr2:uid="{00000000-000D-0000-FFFF-FFFF00000000}"/>
  </bookViews>
  <sheets>
    <sheet name="Crowdfunding" sheetId="1" r:id="rId1"/>
    <sheet name="Sheet1" sheetId="2" r:id="rId2"/>
    <sheet name="Sheet2" sheetId="3" r:id="rId3"/>
    <sheet name="Sheet5" sheetId="6" r:id="rId4"/>
    <sheet name="Sheet6" sheetId="7" r:id="rId5"/>
  </sheets>
  <calcPr calcId="191029"/>
  <pivotCaches>
    <pivotCache cacheId="10" r:id="rId6"/>
    <pivotCache cacheId="2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7" l="1"/>
  <c r="G13" i="7"/>
  <c r="F13" i="7"/>
  <c r="H12" i="7"/>
  <c r="G12" i="7"/>
  <c r="F12" i="7"/>
  <c r="H11" i="7"/>
  <c r="G11" i="7"/>
  <c r="F11" i="7"/>
  <c r="H10" i="7"/>
  <c r="G10" i="7"/>
  <c r="F10" i="7"/>
  <c r="H9" i="7"/>
  <c r="G9" i="7"/>
  <c r="F9" i="7"/>
  <c r="H8" i="7"/>
  <c r="G8" i="7"/>
  <c r="F8" i="7"/>
  <c r="H7" i="7"/>
  <c r="G7" i="7"/>
  <c r="F7" i="7"/>
  <c r="H6" i="7"/>
  <c r="G6" i="7"/>
  <c r="F6" i="7"/>
  <c r="H5" i="7"/>
  <c r="G5" i="7"/>
  <c r="F5" i="7"/>
  <c r="H4" i="7"/>
  <c r="G4" i="7"/>
  <c r="F4" i="7"/>
  <c r="H3" i="7"/>
  <c r="G3" i="7"/>
  <c r="F3" i="7"/>
  <c r="H2" i="7"/>
  <c r="G2" i="7"/>
  <c r="F2" i="7"/>
  <c r="E13" i="7"/>
  <c r="E12" i="7"/>
  <c r="E11" i="7"/>
  <c r="E10" i="7"/>
  <c r="E9" i="7"/>
  <c r="E8" i="7"/>
  <c r="E7" i="7"/>
  <c r="E6" i="7"/>
  <c r="E5" i="7"/>
  <c r="E4" i="7"/>
  <c r="E3" i="7"/>
  <c r="E2" i="7"/>
  <c r="D13" i="7"/>
  <c r="D12" i="7"/>
  <c r="D11" i="7"/>
  <c r="D10" i="7"/>
  <c r="D9" i="7"/>
  <c r="D8" i="7"/>
  <c r="D7" i="7"/>
  <c r="D6" i="7"/>
  <c r="D5" i="7"/>
  <c r="D4" i="7"/>
  <c r="D3" i="7"/>
  <c r="D2" i="7"/>
  <c r="C13" i="7"/>
  <c r="C12" i="7"/>
  <c r="C11" i="7"/>
  <c r="C10" i="7"/>
  <c r="C9" i="7"/>
  <c r="C8" i="7"/>
  <c r="C7" i="7"/>
  <c r="C6" i="7"/>
  <c r="C5" i="7"/>
  <c r="C4" i="7"/>
  <c r="C3" i="7"/>
  <c r="C2" i="7"/>
  <c r="B13" i="7"/>
  <c r="B12" i="7"/>
  <c r="B11" i="7"/>
  <c r="B10" i="7"/>
  <c r="B9" i="7"/>
  <c r="B8" i="7"/>
  <c r="B7" i="7"/>
  <c r="B6" i="7"/>
  <c r="B5" i="7"/>
  <c r="B4" i="7"/>
  <c r="B3" i="7"/>
  <c r="B2" i="7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S1001" i="1" a="1"/>
  <c r="S1001" i="1" s="1"/>
  <c r="S1000" i="1" a="1"/>
  <c r="S1000" i="1" s="1"/>
  <c r="S999" i="1" a="1"/>
  <c r="S999" i="1" s="1"/>
  <c r="S998" i="1" a="1"/>
  <c r="S998" i="1" s="1"/>
  <c r="S997" i="1" a="1"/>
  <c r="S997" i="1" s="1"/>
  <c r="S996" i="1" a="1"/>
  <c r="S996" i="1" s="1"/>
  <c r="S995" i="1" a="1"/>
  <c r="S995" i="1" s="1"/>
  <c r="S994" i="1" a="1"/>
  <c r="S994" i="1" s="1"/>
  <c r="S993" i="1" a="1"/>
  <c r="S993" i="1" s="1"/>
  <c r="S992" i="1" a="1"/>
  <c r="S992" i="1" s="1"/>
  <c r="S991" i="1" a="1"/>
  <c r="S991" i="1" s="1"/>
  <c r="S990" i="1" a="1"/>
  <c r="S990" i="1" s="1"/>
  <c r="S989" i="1" a="1"/>
  <c r="S989" i="1" s="1"/>
  <c r="S988" i="1" a="1"/>
  <c r="S988" i="1" s="1"/>
  <c r="S987" i="1" a="1"/>
  <c r="S987" i="1" s="1"/>
  <c r="S986" i="1" a="1"/>
  <c r="S986" i="1" s="1"/>
  <c r="S985" i="1" a="1"/>
  <c r="S985" i="1" s="1"/>
  <c r="S984" i="1" a="1"/>
  <c r="S984" i="1" s="1"/>
  <c r="S983" i="1" a="1"/>
  <c r="S983" i="1" s="1"/>
  <c r="S982" i="1" a="1"/>
  <c r="S982" i="1" s="1"/>
  <c r="S981" i="1" a="1"/>
  <c r="S981" i="1" s="1"/>
  <c r="S980" i="1" a="1"/>
  <c r="S980" i="1" s="1"/>
  <c r="S979" i="1" a="1"/>
  <c r="S979" i="1" s="1"/>
  <c r="S978" i="1" a="1"/>
  <c r="S978" i="1" s="1"/>
  <c r="S977" i="1" a="1"/>
  <c r="S977" i="1" s="1"/>
  <c r="S976" i="1" a="1"/>
  <c r="S976" i="1" s="1"/>
  <c r="S975" i="1" a="1"/>
  <c r="S975" i="1" s="1"/>
  <c r="S974" i="1" a="1"/>
  <c r="S974" i="1" s="1"/>
  <c r="S973" i="1" a="1"/>
  <c r="S973" i="1" s="1"/>
  <c r="S972" i="1" a="1"/>
  <c r="S972" i="1" s="1"/>
  <c r="S971" i="1" a="1"/>
  <c r="S971" i="1" s="1"/>
  <c r="S970" i="1" a="1"/>
  <c r="S970" i="1" s="1"/>
  <c r="S969" i="1" a="1"/>
  <c r="S969" i="1" s="1"/>
  <c r="S968" i="1" a="1"/>
  <c r="S968" i="1" s="1"/>
  <c r="S967" i="1" a="1"/>
  <c r="S967" i="1" s="1"/>
  <c r="S966" i="1" a="1"/>
  <c r="S966" i="1" s="1"/>
  <c r="S965" i="1" a="1"/>
  <c r="S965" i="1" s="1"/>
  <c r="S964" i="1" a="1"/>
  <c r="S964" i="1" s="1"/>
  <c r="S963" i="1" a="1"/>
  <c r="S963" i="1" s="1"/>
  <c r="S962" i="1" a="1"/>
  <c r="S962" i="1" s="1"/>
  <c r="S961" i="1" a="1"/>
  <c r="S961" i="1" s="1"/>
  <c r="S960" i="1" a="1"/>
  <c r="S960" i="1" s="1"/>
  <c r="S959" i="1" a="1"/>
  <c r="S959" i="1" s="1"/>
  <c r="S958" i="1" a="1"/>
  <c r="S958" i="1" s="1"/>
  <c r="S957" i="1" a="1"/>
  <c r="S957" i="1" s="1"/>
  <c r="S956" i="1" a="1"/>
  <c r="S956" i="1" s="1"/>
  <c r="S955" i="1" a="1"/>
  <c r="S955" i="1" s="1"/>
  <c r="S954" i="1" a="1"/>
  <c r="S954" i="1" s="1"/>
  <c r="S953" i="1" a="1"/>
  <c r="S953" i="1" s="1"/>
  <c r="S952" i="1" a="1"/>
  <c r="S952" i="1" s="1"/>
  <c r="S951" i="1" a="1"/>
  <c r="S951" i="1" s="1"/>
  <c r="S950" i="1" a="1"/>
  <c r="S950" i="1" s="1"/>
  <c r="S949" i="1" a="1"/>
  <c r="S949" i="1" s="1"/>
  <c r="S948" i="1" a="1"/>
  <c r="S948" i="1" s="1"/>
  <c r="S947" i="1" a="1"/>
  <c r="S947" i="1" s="1"/>
  <c r="S946" i="1" a="1"/>
  <c r="S946" i="1" s="1"/>
  <c r="S945" i="1" a="1"/>
  <c r="S945" i="1" s="1"/>
  <c r="S944" i="1" a="1"/>
  <c r="S944" i="1" s="1"/>
  <c r="S943" i="1" a="1"/>
  <c r="S943" i="1" s="1"/>
  <c r="S942" i="1" a="1"/>
  <c r="S942" i="1" s="1"/>
  <c r="S941" i="1" a="1"/>
  <c r="S941" i="1" s="1"/>
  <c r="S940" i="1" a="1"/>
  <c r="S940" i="1" s="1"/>
  <c r="S939" i="1" a="1"/>
  <c r="S939" i="1" s="1"/>
  <c r="S938" i="1" a="1"/>
  <c r="S938" i="1" s="1"/>
  <c r="S937" i="1" a="1"/>
  <c r="S937" i="1" s="1"/>
  <c r="S936" i="1" a="1"/>
  <c r="S936" i="1" s="1"/>
  <c r="S935" i="1" a="1"/>
  <c r="S935" i="1" s="1"/>
  <c r="S934" i="1" a="1"/>
  <c r="S934" i="1" s="1"/>
  <c r="S933" i="1" a="1"/>
  <c r="S933" i="1" s="1"/>
  <c r="S932" i="1" a="1"/>
  <c r="S932" i="1" s="1"/>
  <c r="S931" i="1" a="1"/>
  <c r="S931" i="1" s="1"/>
  <c r="S930" i="1" a="1"/>
  <c r="S930" i="1" s="1"/>
  <c r="S929" i="1" a="1"/>
  <c r="S929" i="1" s="1"/>
  <c r="S928" i="1" a="1"/>
  <c r="S928" i="1" s="1"/>
  <c r="S927" i="1" a="1"/>
  <c r="S927" i="1" s="1"/>
  <c r="S926" i="1" a="1"/>
  <c r="S926" i="1" s="1"/>
  <c r="S925" i="1" a="1"/>
  <c r="S925" i="1" s="1"/>
  <c r="S924" i="1" a="1"/>
  <c r="S924" i="1" s="1"/>
  <c r="S923" i="1" a="1"/>
  <c r="S923" i="1" s="1"/>
  <c r="S922" i="1" a="1"/>
  <c r="S922" i="1" s="1"/>
  <c r="S921" i="1" a="1"/>
  <c r="S921" i="1" s="1"/>
  <c r="S920" i="1" a="1"/>
  <c r="S920" i="1" s="1"/>
  <c r="S919" i="1" a="1"/>
  <c r="S919" i="1" s="1"/>
  <c r="S918" i="1" a="1"/>
  <c r="S918" i="1" s="1"/>
  <c r="S917" i="1" a="1"/>
  <c r="S917" i="1" s="1"/>
  <c r="S916" i="1" a="1"/>
  <c r="S916" i="1" s="1"/>
  <c r="S915" i="1" a="1"/>
  <c r="S915" i="1" s="1"/>
  <c r="S914" i="1" a="1"/>
  <c r="S914" i="1" s="1"/>
  <c r="S913" i="1" a="1"/>
  <c r="S913" i="1" s="1"/>
  <c r="S912" i="1" a="1"/>
  <c r="S912" i="1" s="1"/>
  <c r="S911" i="1" a="1"/>
  <c r="S911" i="1" s="1"/>
  <c r="S910" i="1" a="1"/>
  <c r="S910" i="1" s="1"/>
  <c r="S909" i="1" a="1"/>
  <c r="S909" i="1" s="1"/>
  <c r="S908" i="1" a="1"/>
  <c r="S908" i="1" s="1"/>
  <c r="S907" i="1" a="1"/>
  <c r="S907" i="1" s="1"/>
  <c r="S906" i="1" a="1"/>
  <c r="S906" i="1" s="1"/>
  <c r="S905" i="1" a="1"/>
  <c r="S905" i="1" s="1"/>
  <c r="S904" i="1" a="1"/>
  <c r="S904" i="1" s="1"/>
  <c r="S903" i="1" a="1"/>
  <c r="S903" i="1" s="1"/>
  <c r="S902" i="1" a="1"/>
  <c r="S902" i="1" s="1"/>
  <c r="S901" i="1" a="1"/>
  <c r="S901" i="1" s="1"/>
  <c r="S900" i="1" a="1"/>
  <c r="S900" i="1" s="1"/>
  <c r="S899" i="1" a="1"/>
  <c r="S899" i="1" s="1"/>
  <c r="S898" i="1" a="1"/>
  <c r="S898" i="1" s="1"/>
  <c r="S897" i="1" a="1"/>
  <c r="S897" i="1" s="1"/>
  <c r="S896" i="1" a="1"/>
  <c r="S896" i="1" s="1"/>
  <c r="S895" i="1" a="1"/>
  <c r="S895" i="1" s="1"/>
  <c r="S894" i="1" a="1"/>
  <c r="S894" i="1" s="1"/>
  <c r="S893" i="1" a="1"/>
  <c r="S893" i="1" s="1"/>
  <c r="S892" i="1" a="1"/>
  <c r="S892" i="1" s="1"/>
  <c r="S891" i="1" a="1"/>
  <c r="S891" i="1" s="1"/>
  <c r="S890" i="1" a="1"/>
  <c r="S890" i="1" s="1"/>
  <c r="S889" i="1" a="1"/>
  <c r="S889" i="1" s="1"/>
  <c r="S888" i="1" a="1"/>
  <c r="S888" i="1" s="1"/>
  <c r="S887" i="1" a="1"/>
  <c r="S887" i="1" s="1"/>
  <c r="S886" i="1" a="1"/>
  <c r="S886" i="1" s="1"/>
  <c r="S885" i="1" a="1"/>
  <c r="S885" i="1" s="1"/>
  <c r="S884" i="1" a="1"/>
  <c r="S884" i="1" s="1"/>
  <c r="S883" i="1" a="1"/>
  <c r="S883" i="1" s="1"/>
  <c r="S882" i="1" a="1"/>
  <c r="S882" i="1" s="1"/>
  <c r="S881" i="1" a="1"/>
  <c r="S881" i="1" s="1"/>
  <c r="S880" i="1" a="1"/>
  <c r="S880" i="1" s="1"/>
  <c r="S879" i="1" a="1"/>
  <c r="S879" i="1" s="1"/>
  <c r="S878" i="1" a="1"/>
  <c r="S878" i="1" s="1"/>
  <c r="S877" i="1" a="1"/>
  <c r="S877" i="1" s="1"/>
  <c r="S876" i="1" a="1"/>
  <c r="S876" i="1" s="1"/>
  <c r="S875" i="1" a="1"/>
  <c r="S875" i="1" s="1"/>
  <c r="S874" i="1" a="1"/>
  <c r="S874" i="1" s="1"/>
  <c r="S873" i="1" a="1"/>
  <c r="S873" i="1" s="1"/>
  <c r="S872" i="1" a="1"/>
  <c r="S872" i="1" s="1"/>
  <c r="S871" i="1" a="1"/>
  <c r="S871" i="1" s="1"/>
  <c r="S870" i="1" a="1"/>
  <c r="S870" i="1" s="1"/>
  <c r="S869" i="1" a="1"/>
  <c r="S869" i="1" s="1"/>
  <c r="S868" i="1" a="1"/>
  <c r="S868" i="1" s="1"/>
  <c r="S867" i="1" a="1"/>
  <c r="S867" i="1" s="1"/>
  <c r="S866" i="1" a="1"/>
  <c r="S866" i="1" s="1"/>
  <c r="S865" i="1" a="1"/>
  <c r="S865" i="1" s="1"/>
  <c r="S864" i="1" a="1"/>
  <c r="S864" i="1" s="1"/>
  <c r="S863" i="1" a="1"/>
  <c r="S863" i="1" s="1"/>
  <c r="S862" i="1" a="1"/>
  <c r="S862" i="1" s="1"/>
  <c r="S861" i="1" a="1"/>
  <c r="S861" i="1" s="1"/>
  <c r="S860" i="1" a="1"/>
  <c r="S860" i="1" s="1"/>
  <c r="S859" i="1" a="1"/>
  <c r="S859" i="1" s="1"/>
  <c r="S858" i="1" a="1"/>
  <c r="S858" i="1" s="1"/>
  <c r="S857" i="1" a="1"/>
  <c r="S857" i="1" s="1"/>
  <c r="S856" i="1" a="1"/>
  <c r="S856" i="1" s="1"/>
  <c r="S855" i="1" a="1"/>
  <c r="S855" i="1" s="1"/>
  <c r="S854" i="1" a="1"/>
  <c r="S854" i="1" s="1"/>
  <c r="S853" i="1" a="1"/>
  <c r="S853" i="1" s="1"/>
  <c r="S852" i="1" a="1"/>
  <c r="S852" i="1" s="1"/>
  <c r="S851" i="1" a="1"/>
  <c r="S851" i="1" s="1"/>
  <c r="S850" i="1" a="1"/>
  <c r="S850" i="1" s="1"/>
  <c r="S849" i="1" a="1"/>
  <c r="S849" i="1" s="1"/>
  <c r="S848" i="1" a="1"/>
  <c r="S848" i="1" s="1"/>
  <c r="S847" i="1" a="1"/>
  <c r="S847" i="1" s="1"/>
  <c r="S846" i="1" a="1"/>
  <c r="S846" i="1" s="1"/>
  <c r="S845" i="1" a="1"/>
  <c r="S845" i="1" s="1"/>
  <c r="S844" i="1" a="1"/>
  <c r="S844" i="1" s="1"/>
  <c r="S843" i="1" a="1"/>
  <c r="S843" i="1" s="1"/>
  <c r="S842" i="1" a="1"/>
  <c r="S842" i="1" s="1"/>
  <c r="S841" i="1" a="1"/>
  <c r="S841" i="1" s="1"/>
  <c r="S840" i="1" a="1"/>
  <c r="S840" i="1" s="1"/>
  <c r="S839" i="1" a="1"/>
  <c r="S839" i="1" s="1"/>
  <c r="S838" i="1" a="1"/>
  <c r="S838" i="1" s="1"/>
  <c r="S837" i="1" a="1"/>
  <c r="S837" i="1" s="1"/>
  <c r="S836" i="1" a="1"/>
  <c r="S836" i="1" s="1"/>
  <c r="S835" i="1" a="1"/>
  <c r="S835" i="1" s="1"/>
  <c r="S834" i="1" a="1"/>
  <c r="S834" i="1" s="1"/>
  <c r="S833" i="1" a="1"/>
  <c r="S833" i="1" s="1"/>
  <c r="S832" i="1" a="1"/>
  <c r="S832" i="1" s="1"/>
  <c r="S831" i="1" a="1"/>
  <c r="S831" i="1" s="1"/>
  <c r="S830" i="1" a="1"/>
  <c r="S830" i="1" s="1"/>
  <c r="S829" i="1" a="1"/>
  <c r="S829" i="1" s="1"/>
  <c r="S828" i="1" a="1"/>
  <c r="S828" i="1" s="1"/>
  <c r="S827" i="1" a="1"/>
  <c r="S827" i="1" s="1"/>
  <c r="S826" i="1" a="1"/>
  <c r="S826" i="1" s="1"/>
  <c r="S825" i="1" a="1"/>
  <c r="S825" i="1" s="1"/>
  <c r="S824" i="1" a="1"/>
  <c r="S824" i="1" s="1"/>
  <c r="S823" i="1" a="1"/>
  <c r="S823" i="1" s="1"/>
  <c r="S822" i="1" a="1"/>
  <c r="S822" i="1" s="1"/>
  <c r="S821" i="1" a="1"/>
  <c r="S821" i="1" s="1"/>
  <c r="S820" i="1" a="1"/>
  <c r="S820" i="1" s="1"/>
  <c r="S819" i="1" a="1"/>
  <c r="S819" i="1" s="1"/>
  <c r="S818" i="1" a="1"/>
  <c r="S818" i="1" s="1"/>
  <c r="S817" i="1" a="1"/>
  <c r="S817" i="1" s="1"/>
  <c r="S816" i="1" a="1"/>
  <c r="S816" i="1" s="1"/>
  <c r="S815" i="1" a="1"/>
  <c r="S815" i="1" s="1"/>
  <c r="S814" i="1" a="1"/>
  <c r="S814" i="1" s="1"/>
  <c r="S813" i="1" a="1"/>
  <c r="S813" i="1" s="1"/>
  <c r="S812" i="1" a="1"/>
  <c r="S812" i="1" s="1"/>
  <c r="S811" i="1" a="1"/>
  <c r="S811" i="1" s="1"/>
  <c r="S810" i="1" a="1"/>
  <c r="S810" i="1" s="1"/>
  <c r="S809" i="1" a="1"/>
  <c r="S809" i="1" s="1"/>
  <c r="S808" i="1" a="1"/>
  <c r="S808" i="1" s="1"/>
  <c r="S807" i="1" a="1"/>
  <c r="S807" i="1" s="1"/>
  <c r="S806" i="1" a="1"/>
  <c r="S806" i="1" s="1"/>
  <c r="S805" i="1" a="1"/>
  <c r="S805" i="1" s="1"/>
  <c r="S804" i="1" a="1"/>
  <c r="S804" i="1" s="1"/>
  <c r="S803" i="1" a="1"/>
  <c r="S803" i="1" s="1"/>
  <c r="S802" i="1" a="1"/>
  <c r="S802" i="1" s="1"/>
  <c r="S801" i="1" a="1"/>
  <c r="S801" i="1" s="1"/>
  <c r="S800" i="1" a="1"/>
  <c r="S800" i="1" s="1"/>
  <c r="S799" i="1" a="1"/>
  <c r="S799" i="1" s="1"/>
  <c r="S798" i="1" a="1"/>
  <c r="S798" i="1" s="1"/>
  <c r="S797" i="1" a="1"/>
  <c r="S797" i="1" s="1"/>
  <c r="S796" i="1" a="1"/>
  <c r="S796" i="1" s="1"/>
  <c r="S795" i="1" a="1"/>
  <c r="S795" i="1" s="1"/>
  <c r="S794" i="1" a="1"/>
  <c r="S794" i="1" s="1"/>
  <c r="S793" i="1" a="1"/>
  <c r="S793" i="1" s="1"/>
  <c r="S792" i="1" a="1"/>
  <c r="S792" i="1" s="1"/>
  <c r="S791" i="1" a="1"/>
  <c r="S791" i="1" s="1"/>
  <c r="S790" i="1" a="1"/>
  <c r="S790" i="1" s="1"/>
  <c r="S789" i="1" a="1"/>
  <c r="S789" i="1" s="1"/>
  <c r="S788" i="1" a="1"/>
  <c r="S788" i="1" s="1"/>
  <c r="S787" i="1" a="1"/>
  <c r="S787" i="1" s="1"/>
  <c r="S786" i="1" a="1"/>
  <c r="S786" i="1" s="1"/>
  <c r="S785" i="1" a="1"/>
  <c r="S785" i="1" s="1"/>
  <c r="S784" i="1" a="1"/>
  <c r="S784" i="1" s="1"/>
  <c r="S783" i="1" a="1"/>
  <c r="S783" i="1" s="1"/>
  <c r="S782" i="1" a="1"/>
  <c r="S782" i="1" s="1"/>
  <c r="S781" i="1" a="1"/>
  <c r="S781" i="1" s="1"/>
  <c r="S780" i="1" a="1"/>
  <c r="S780" i="1" s="1"/>
  <c r="S779" i="1" a="1"/>
  <c r="S779" i="1" s="1"/>
  <c r="S778" i="1" a="1"/>
  <c r="S778" i="1" s="1"/>
  <c r="S777" i="1" a="1"/>
  <c r="S777" i="1" s="1"/>
  <c r="S776" i="1" a="1"/>
  <c r="S776" i="1" s="1"/>
  <c r="S775" i="1" a="1"/>
  <c r="S775" i="1" s="1"/>
  <c r="S774" i="1" a="1"/>
  <c r="S774" i="1" s="1"/>
  <c r="S773" i="1" a="1"/>
  <c r="S773" i="1" s="1"/>
  <c r="S772" i="1" a="1"/>
  <c r="S772" i="1" s="1"/>
  <c r="S771" i="1" a="1"/>
  <c r="S771" i="1" s="1"/>
  <c r="S770" i="1" a="1"/>
  <c r="S770" i="1" s="1"/>
  <c r="S769" i="1" a="1"/>
  <c r="S769" i="1" s="1"/>
  <c r="S768" i="1" a="1"/>
  <c r="S768" i="1" s="1"/>
  <c r="S767" i="1" a="1"/>
  <c r="S767" i="1" s="1"/>
  <c r="S766" i="1" a="1"/>
  <c r="S766" i="1" s="1"/>
  <c r="S765" i="1" a="1"/>
  <c r="S765" i="1" s="1"/>
  <c r="S764" i="1" a="1"/>
  <c r="S764" i="1" s="1"/>
  <c r="S763" i="1" a="1"/>
  <c r="S763" i="1" s="1"/>
  <c r="S762" i="1" a="1"/>
  <c r="S762" i="1" s="1"/>
  <c r="S761" i="1" a="1"/>
  <c r="S761" i="1" s="1"/>
  <c r="S760" i="1" a="1"/>
  <c r="S760" i="1" s="1"/>
  <c r="S759" i="1" a="1"/>
  <c r="S759" i="1" s="1"/>
  <c r="S758" i="1" a="1"/>
  <c r="S758" i="1" s="1"/>
  <c r="S757" i="1" a="1"/>
  <c r="S757" i="1" s="1"/>
  <c r="S756" i="1" a="1"/>
  <c r="S756" i="1" s="1"/>
  <c r="S755" i="1" a="1"/>
  <c r="S755" i="1" s="1"/>
  <c r="S754" i="1" a="1"/>
  <c r="S754" i="1" s="1"/>
  <c r="S753" i="1" a="1"/>
  <c r="S753" i="1" s="1"/>
  <c r="S752" i="1" a="1"/>
  <c r="S752" i="1" s="1"/>
  <c r="S751" i="1" a="1"/>
  <c r="S751" i="1" s="1"/>
  <c r="S750" i="1" a="1"/>
  <c r="S750" i="1" s="1"/>
  <c r="S749" i="1" a="1"/>
  <c r="S749" i="1" s="1"/>
  <c r="S748" i="1" a="1"/>
  <c r="S748" i="1" s="1"/>
  <c r="S747" i="1" a="1"/>
  <c r="S747" i="1" s="1"/>
  <c r="S746" i="1" a="1"/>
  <c r="S746" i="1" s="1"/>
  <c r="S745" i="1" a="1"/>
  <c r="S745" i="1" s="1"/>
  <c r="S744" i="1" a="1"/>
  <c r="S744" i="1" s="1"/>
  <c r="S743" i="1" a="1"/>
  <c r="S743" i="1" s="1"/>
  <c r="S742" i="1" a="1"/>
  <c r="S742" i="1" s="1"/>
  <c r="S741" i="1" a="1"/>
  <c r="S741" i="1" s="1"/>
  <c r="S740" i="1" a="1"/>
  <c r="S740" i="1" s="1"/>
  <c r="S739" i="1" a="1"/>
  <c r="S739" i="1" s="1"/>
  <c r="S738" i="1" a="1"/>
  <c r="S738" i="1" s="1"/>
  <c r="S737" i="1" a="1"/>
  <c r="S737" i="1" s="1"/>
  <c r="S736" i="1" a="1"/>
  <c r="S736" i="1" s="1"/>
  <c r="S735" i="1" a="1"/>
  <c r="S735" i="1" s="1"/>
  <c r="S734" i="1" a="1"/>
  <c r="S734" i="1" s="1"/>
  <c r="S733" i="1" a="1"/>
  <c r="S733" i="1" s="1"/>
  <c r="S732" i="1" a="1"/>
  <c r="S732" i="1" s="1"/>
  <c r="S731" i="1" a="1"/>
  <c r="S731" i="1" s="1"/>
  <c r="S730" i="1" a="1"/>
  <c r="S730" i="1" s="1"/>
  <c r="S729" i="1" a="1"/>
  <c r="S729" i="1" s="1"/>
  <c r="S728" i="1" a="1"/>
  <c r="S728" i="1" s="1"/>
  <c r="S727" i="1" a="1"/>
  <c r="S727" i="1" s="1"/>
  <c r="S726" i="1" a="1"/>
  <c r="S726" i="1" s="1"/>
  <c r="S725" i="1" a="1"/>
  <c r="S725" i="1" s="1"/>
  <c r="S724" i="1" a="1"/>
  <c r="S724" i="1" s="1"/>
  <c r="S723" i="1" a="1"/>
  <c r="S723" i="1" s="1"/>
  <c r="S722" i="1" a="1"/>
  <c r="S722" i="1" s="1"/>
  <c r="S721" i="1" a="1"/>
  <c r="S721" i="1" s="1"/>
  <c r="S720" i="1" a="1"/>
  <c r="S720" i="1" s="1"/>
  <c r="S719" i="1" a="1"/>
  <c r="S719" i="1" s="1"/>
  <c r="S718" i="1" a="1"/>
  <c r="S718" i="1" s="1"/>
  <c r="S717" i="1" a="1"/>
  <c r="S717" i="1" s="1"/>
  <c r="S716" i="1" a="1"/>
  <c r="S716" i="1" s="1"/>
  <c r="S715" i="1" a="1"/>
  <c r="S715" i="1" s="1"/>
  <c r="S714" i="1" a="1"/>
  <c r="S714" i="1" s="1"/>
  <c r="S713" i="1" a="1"/>
  <c r="S713" i="1" s="1"/>
  <c r="S712" i="1" a="1"/>
  <c r="S712" i="1" s="1"/>
  <c r="S711" i="1" a="1"/>
  <c r="S711" i="1" s="1"/>
  <c r="S710" i="1" a="1"/>
  <c r="S710" i="1" s="1"/>
  <c r="S709" i="1" a="1"/>
  <c r="S709" i="1" s="1"/>
  <c r="S708" i="1" a="1"/>
  <c r="S708" i="1" s="1"/>
  <c r="S707" i="1" a="1"/>
  <c r="S707" i="1" s="1"/>
  <c r="S706" i="1" a="1"/>
  <c r="S706" i="1" s="1"/>
  <c r="S705" i="1" a="1"/>
  <c r="S705" i="1" s="1"/>
  <c r="S704" i="1" a="1"/>
  <c r="S704" i="1" s="1"/>
  <c r="S703" i="1" a="1"/>
  <c r="S703" i="1" s="1"/>
  <c r="S702" i="1" a="1"/>
  <c r="S702" i="1" s="1"/>
  <c r="S701" i="1" a="1"/>
  <c r="S701" i="1" s="1"/>
  <c r="S700" i="1" a="1"/>
  <c r="S700" i="1" s="1"/>
  <c r="S699" i="1" a="1"/>
  <c r="S699" i="1" s="1"/>
  <c r="S698" i="1" a="1"/>
  <c r="S698" i="1" s="1"/>
  <c r="S697" i="1" a="1"/>
  <c r="S697" i="1" s="1"/>
  <c r="S696" i="1" a="1"/>
  <c r="S696" i="1" s="1"/>
  <c r="S695" i="1" a="1"/>
  <c r="S695" i="1" s="1"/>
  <c r="S694" i="1" a="1"/>
  <c r="S694" i="1" s="1"/>
  <c r="S693" i="1" a="1"/>
  <c r="S693" i="1" s="1"/>
  <c r="S692" i="1" a="1"/>
  <c r="S692" i="1" s="1"/>
  <c r="S691" i="1" a="1"/>
  <c r="S691" i="1" s="1"/>
  <c r="S690" i="1" a="1"/>
  <c r="S690" i="1" s="1"/>
  <c r="S689" i="1" a="1"/>
  <c r="S689" i="1" s="1"/>
  <c r="S688" i="1" a="1"/>
  <c r="S688" i="1" s="1"/>
  <c r="S687" i="1" a="1"/>
  <c r="S687" i="1" s="1"/>
  <c r="S686" i="1" a="1"/>
  <c r="S686" i="1" s="1"/>
  <c r="S685" i="1" a="1"/>
  <c r="S685" i="1" s="1"/>
  <c r="S684" i="1" a="1"/>
  <c r="S684" i="1" s="1"/>
  <c r="S683" i="1" a="1"/>
  <c r="S683" i="1" s="1"/>
  <c r="S682" i="1" a="1"/>
  <c r="S682" i="1" s="1"/>
  <c r="S681" i="1" a="1"/>
  <c r="S681" i="1" s="1"/>
  <c r="S680" i="1" a="1"/>
  <c r="S680" i="1" s="1"/>
  <c r="S679" i="1" a="1"/>
  <c r="S679" i="1" s="1"/>
  <c r="S678" i="1" a="1"/>
  <c r="S678" i="1" s="1"/>
  <c r="S677" i="1" a="1"/>
  <c r="S677" i="1" s="1"/>
  <c r="S676" i="1" a="1"/>
  <c r="S676" i="1" s="1"/>
  <c r="S675" i="1" a="1"/>
  <c r="S675" i="1" s="1"/>
  <c r="S674" i="1" a="1"/>
  <c r="S674" i="1" s="1"/>
  <c r="S673" i="1" a="1"/>
  <c r="S673" i="1" s="1"/>
  <c r="S672" i="1" a="1"/>
  <c r="S672" i="1" s="1"/>
  <c r="S671" i="1" a="1"/>
  <c r="S671" i="1" s="1"/>
  <c r="S670" i="1" a="1"/>
  <c r="S670" i="1" s="1"/>
  <c r="S669" i="1" a="1"/>
  <c r="S669" i="1" s="1"/>
  <c r="S668" i="1" a="1"/>
  <c r="S668" i="1" s="1"/>
  <c r="S667" i="1" a="1"/>
  <c r="S667" i="1" s="1"/>
  <c r="S666" i="1" a="1"/>
  <c r="S666" i="1" s="1"/>
  <c r="S665" i="1" a="1"/>
  <c r="S665" i="1" s="1"/>
  <c r="S664" i="1" a="1"/>
  <c r="S664" i="1" s="1"/>
  <c r="S663" i="1" a="1"/>
  <c r="S663" i="1" s="1"/>
  <c r="S662" i="1" a="1"/>
  <c r="S662" i="1" s="1"/>
  <c r="S661" i="1" a="1"/>
  <c r="S661" i="1" s="1"/>
  <c r="S660" i="1" a="1"/>
  <c r="S660" i="1" s="1"/>
  <c r="S659" i="1" a="1"/>
  <c r="S659" i="1" s="1"/>
  <c r="S658" i="1" a="1"/>
  <c r="S658" i="1" s="1"/>
  <c r="S657" i="1" a="1"/>
  <c r="S657" i="1" s="1"/>
  <c r="S656" i="1" a="1"/>
  <c r="S656" i="1" s="1"/>
  <c r="S655" i="1" a="1"/>
  <c r="S655" i="1" s="1"/>
  <c r="S654" i="1" a="1"/>
  <c r="S654" i="1" s="1"/>
  <c r="S653" i="1" a="1"/>
  <c r="S653" i="1" s="1"/>
  <c r="S652" i="1" a="1"/>
  <c r="S652" i="1" s="1"/>
  <c r="S651" i="1" a="1"/>
  <c r="S651" i="1" s="1"/>
  <c r="S650" i="1" a="1"/>
  <c r="S650" i="1" s="1"/>
  <c r="S649" i="1" a="1"/>
  <c r="S649" i="1" s="1"/>
  <c r="S648" i="1" a="1"/>
  <c r="S648" i="1" s="1"/>
  <c r="S647" i="1" a="1"/>
  <c r="S647" i="1" s="1"/>
  <c r="S646" i="1" a="1"/>
  <c r="S646" i="1" s="1"/>
  <c r="S645" i="1" a="1"/>
  <c r="S645" i="1" s="1"/>
  <c r="S644" i="1" a="1"/>
  <c r="S644" i="1" s="1"/>
  <c r="S643" i="1" a="1"/>
  <c r="S643" i="1" s="1"/>
  <c r="S642" i="1" a="1"/>
  <c r="S642" i="1" s="1"/>
  <c r="S641" i="1" a="1"/>
  <c r="S641" i="1" s="1"/>
  <c r="S640" i="1" a="1"/>
  <c r="S640" i="1" s="1"/>
  <c r="S639" i="1" a="1"/>
  <c r="S639" i="1" s="1"/>
  <c r="S638" i="1" a="1"/>
  <c r="S638" i="1" s="1"/>
  <c r="S637" i="1" a="1"/>
  <c r="S637" i="1" s="1"/>
  <c r="S636" i="1" a="1"/>
  <c r="S636" i="1" s="1"/>
  <c r="S635" i="1" a="1"/>
  <c r="S635" i="1" s="1"/>
  <c r="S634" i="1" a="1"/>
  <c r="S634" i="1" s="1"/>
  <c r="S633" i="1" a="1"/>
  <c r="S633" i="1" s="1"/>
  <c r="S632" i="1" a="1"/>
  <c r="S632" i="1" s="1"/>
  <c r="S631" i="1" a="1"/>
  <c r="S631" i="1" s="1"/>
  <c r="S630" i="1" a="1"/>
  <c r="S630" i="1" s="1"/>
  <c r="S629" i="1" a="1"/>
  <c r="S629" i="1" s="1"/>
  <c r="S628" i="1" a="1"/>
  <c r="S628" i="1" s="1"/>
  <c r="S627" i="1" a="1"/>
  <c r="S627" i="1" s="1"/>
  <c r="S626" i="1" a="1"/>
  <c r="S626" i="1" s="1"/>
  <c r="S625" i="1" a="1"/>
  <c r="S625" i="1" s="1"/>
  <c r="S624" i="1" a="1"/>
  <c r="S624" i="1" s="1"/>
  <c r="S623" i="1" a="1"/>
  <c r="S623" i="1" s="1"/>
  <c r="S622" i="1" a="1"/>
  <c r="S622" i="1" s="1"/>
  <c r="S621" i="1" a="1"/>
  <c r="S621" i="1" s="1"/>
  <c r="S620" i="1" a="1"/>
  <c r="S620" i="1" s="1"/>
  <c r="S619" i="1" a="1"/>
  <c r="S619" i="1" s="1"/>
  <c r="S618" i="1" a="1"/>
  <c r="S618" i="1" s="1"/>
  <c r="S617" i="1" a="1"/>
  <c r="S617" i="1" s="1"/>
  <c r="S616" i="1" a="1"/>
  <c r="S616" i="1" s="1"/>
  <c r="S615" i="1" a="1"/>
  <c r="S615" i="1" s="1"/>
  <c r="S614" i="1" a="1"/>
  <c r="S614" i="1" s="1"/>
  <c r="S613" i="1" a="1"/>
  <c r="S613" i="1" s="1"/>
  <c r="S612" i="1" a="1"/>
  <c r="S612" i="1" s="1"/>
  <c r="S611" i="1" a="1"/>
  <c r="S611" i="1" s="1"/>
  <c r="S610" i="1" a="1"/>
  <c r="S610" i="1" s="1"/>
  <c r="S609" i="1" a="1"/>
  <c r="S609" i="1" s="1"/>
  <c r="S608" i="1" a="1"/>
  <c r="S608" i="1" s="1"/>
  <c r="S607" i="1" a="1"/>
  <c r="S607" i="1" s="1"/>
  <c r="S606" i="1" a="1"/>
  <c r="S606" i="1" s="1"/>
  <c r="S605" i="1" a="1"/>
  <c r="S605" i="1" s="1"/>
  <c r="S604" i="1" a="1"/>
  <c r="S604" i="1" s="1"/>
  <c r="S603" i="1" a="1"/>
  <c r="S603" i="1" s="1"/>
  <c r="S602" i="1" a="1"/>
  <c r="S602" i="1" s="1"/>
  <c r="S601" i="1" a="1"/>
  <c r="S601" i="1" s="1"/>
  <c r="S600" i="1" a="1"/>
  <c r="S600" i="1" s="1"/>
  <c r="S599" i="1" a="1"/>
  <c r="S599" i="1" s="1"/>
  <c r="S598" i="1" a="1"/>
  <c r="S598" i="1" s="1"/>
  <c r="S597" i="1" a="1"/>
  <c r="S597" i="1" s="1"/>
  <c r="S596" i="1" a="1"/>
  <c r="S596" i="1" s="1"/>
  <c r="S595" i="1" a="1"/>
  <c r="S595" i="1" s="1"/>
  <c r="S594" i="1" a="1"/>
  <c r="S594" i="1" s="1"/>
  <c r="S593" i="1" a="1"/>
  <c r="S593" i="1" s="1"/>
  <c r="S592" i="1" a="1"/>
  <c r="S592" i="1" s="1"/>
  <c r="S591" i="1" a="1"/>
  <c r="S591" i="1" s="1"/>
  <c r="S590" i="1" a="1"/>
  <c r="S590" i="1" s="1"/>
  <c r="S589" i="1" a="1"/>
  <c r="S589" i="1" s="1"/>
  <c r="S588" i="1" a="1"/>
  <c r="S588" i="1" s="1"/>
  <c r="S587" i="1" a="1"/>
  <c r="S587" i="1" s="1"/>
  <c r="S586" i="1" a="1"/>
  <c r="S586" i="1" s="1"/>
  <c r="S585" i="1" a="1"/>
  <c r="S585" i="1" s="1"/>
  <c r="S584" i="1" a="1"/>
  <c r="S584" i="1" s="1"/>
  <c r="S583" i="1" a="1"/>
  <c r="S583" i="1" s="1"/>
  <c r="S582" i="1" a="1"/>
  <c r="S582" i="1" s="1"/>
  <c r="S581" i="1" a="1"/>
  <c r="S581" i="1" s="1"/>
  <c r="S580" i="1" a="1"/>
  <c r="S580" i="1" s="1"/>
  <c r="S579" i="1" a="1"/>
  <c r="S579" i="1" s="1"/>
  <c r="S578" i="1" a="1"/>
  <c r="S578" i="1" s="1"/>
  <c r="S577" i="1" a="1"/>
  <c r="S577" i="1" s="1"/>
  <c r="S576" i="1" a="1"/>
  <c r="S576" i="1" s="1"/>
  <c r="S575" i="1" a="1"/>
  <c r="S575" i="1" s="1"/>
  <c r="S574" i="1" a="1"/>
  <c r="S574" i="1" s="1"/>
  <c r="S573" i="1" a="1"/>
  <c r="S573" i="1" s="1"/>
  <c r="S572" i="1" a="1"/>
  <c r="S572" i="1" s="1"/>
  <c r="S571" i="1" a="1"/>
  <c r="S571" i="1" s="1"/>
  <c r="S570" i="1" a="1"/>
  <c r="S570" i="1" s="1"/>
  <c r="S569" i="1" a="1"/>
  <c r="S569" i="1" s="1"/>
  <c r="S568" i="1" a="1"/>
  <c r="S568" i="1" s="1"/>
  <c r="S567" i="1" a="1"/>
  <c r="S567" i="1" s="1"/>
  <c r="S566" i="1" a="1"/>
  <c r="S566" i="1" s="1"/>
  <c r="S565" i="1" a="1"/>
  <c r="S565" i="1" s="1"/>
  <c r="S564" i="1" a="1"/>
  <c r="S564" i="1" s="1"/>
  <c r="S563" i="1" a="1"/>
  <c r="S563" i="1" s="1"/>
  <c r="S562" i="1" a="1"/>
  <c r="S562" i="1" s="1"/>
  <c r="S561" i="1" a="1"/>
  <c r="S561" i="1" s="1"/>
  <c r="S560" i="1" a="1"/>
  <c r="S560" i="1" s="1"/>
  <c r="S559" i="1" a="1"/>
  <c r="S559" i="1" s="1"/>
  <c r="S558" i="1" a="1"/>
  <c r="S558" i="1" s="1"/>
  <c r="S557" i="1" a="1"/>
  <c r="S557" i="1" s="1"/>
  <c r="S556" i="1" a="1"/>
  <c r="S556" i="1" s="1"/>
  <c r="S555" i="1" a="1"/>
  <c r="S555" i="1" s="1"/>
  <c r="S554" i="1" a="1"/>
  <c r="S554" i="1" s="1"/>
  <c r="S553" i="1" a="1"/>
  <c r="S553" i="1" s="1"/>
  <c r="S552" i="1" a="1"/>
  <c r="S552" i="1" s="1"/>
  <c r="S551" i="1" a="1"/>
  <c r="S551" i="1" s="1"/>
  <c r="S550" i="1" a="1"/>
  <c r="S550" i="1" s="1"/>
  <c r="S549" i="1" a="1"/>
  <c r="S549" i="1" s="1"/>
  <c r="S548" i="1" a="1"/>
  <c r="S548" i="1" s="1"/>
  <c r="S547" i="1" a="1"/>
  <c r="S547" i="1" s="1"/>
  <c r="S546" i="1" a="1"/>
  <c r="S546" i="1" s="1"/>
  <c r="S545" i="1" a="1"/>
  <c r="S545" i="1" s="1"/>
  <c r="S544" i="1" a="1"/>
  <c r="S544" i="1" s="1"/>
  <c r="S543" i="1" a="1"/>
  <c r="S543" i="1" s="1"/>
  <c r="S542" i="1" a="1"/>
  <c r="S542" i="1" s="1"/>
  <c r="S541" i="1" a="1"/>
  <c r="S541" i="1" s="1"/>
  <c r="S540" i="1" a="1"/>
  <c r="S540" i="1" s="1"/>
  <c r="S539" i="1" a="1"/>
  <c r="S539" i="1" s="1"/>
  <c r="S538" i="1" a="1"/>
  <c r="S538" i="1" s="1"/>
  <c r="S537" i="1" a="1"/>
  <c r="S537" i="1" s="1"/>
  <c r="S536" i="1" a="1"/>
  <c r="S536" i="1" s="1"/>
  <c r="S535" i="1" a="1"/>
  <c r="S535" i="1" s="1"/>
  <c r="S534" i="1" a="1"/>
  <c r="S534" i="1" s="1"/>
  <c r="S533" i="1" a="1"/>
  <c r="S533" i="1" s="1"/>
  <c r="S532" i="1" a="1"/>
  <c r="S532" i="1" s="1"/>
  <c r="S531" i="1" a="1"/>
  <c r="S531" i="1" s="1"/>
  <c r="S530" i="1" a="1"/>
  <c r="S530" i="1" s="1"/>
  <c r="S529" i="1" a="1"/>
  <c r="S529" i="1" s="1"/>
  <c r="S528" i="1" a="1"/>
  <c r="S528" i="1" s="1"/>
  <c r="S527" i="1" a="1"/>
  <c r="S527" i="1" s="1"/>
  <c r="S526" i="1" a="1"/>
  <c r="S526" i="1" s="1"/>
  <c r="S525" i="1" a="1"/>
  <c r="S525" i="1" s="1"/>
  <c r="S524" i="1" a="1"/>
  <c r="S524" i="1" s="1"/>
  <c r="S523" i="1" a="1"/>
  <c r="S523" i="1" s="1"/>
  <c r="S522" i="1" a="1"/>
  <c r="S522" i="1" s="1"/>
  <c r="S521" i="1" a="1"/>
  <c r="S521" i="1" s="1"/>
  <c r="S520" i="1" a="1"/>
  <c r="S520" i="1" s="1"/>
  <c r="S519" i="1" a="1"/>
  <c r="S519" i="1" s="1"/>
  <c r="S518" i="1" a="1"/>
  <c r="S518" i="1" s="1"/>
  <c r="S517" i="1" a="1"/>
  <c r="S517" i="1" s="1"/>
  <c r="S516" i="1" a="1"/>
  <c r="S516" i="1" s="1"/>
  <c r="S515" i="1" a="1"/>
  <c r="S515" i="1" s="1"/>
  <c r="S514" i="1" a="1"/>
  <c r="S514" i="1" s="1"/>
  <c r="S513" i="1" a="1"/>
  <c r="S513" i="1" s="1"/>
  <c r="S512" i="1" a="1"/>
  <c r="S512" i="1" s="1"/>
  <c r="S511" i="1" a="1"/>
  <c r="S511" i="1" s="1"/>
  <c r="S510" i="1" a="1"/>
  <c r="S510" i="1" s="1"/>
  <c r="S509" i="1" a="1"/>
  <c r="S509" i="1" s="1"/>
  <c r="S508" i="1" a="1"/>
  <c r="S508" i="1" s="1"/>
  <c r="S507" i="1" a="1"/>
  <c r="S507" i="1" s="1"/>
  <c r="S506" i="1" a="1"/>
  <c r="S506" i="1" s="1"/>
  <c r="S505" i="1" a="1"/>
  <c r="S505" i="1" s="1"/>
  <c r="S504" i="1" a="1"/>
  <c r="S504" i="1" s="1"/>
  <c r="S503" i="1" a="1"/>
  <c r="S503" i="1" s="1"/>
  <c r="S502" i="1" a="1"/>
  <c r="S502" i="1" s="1"/>
  <c r="S501" i="1" a="1"/>
  <c r="S501" i="1" s="1"/>
  <c r="S500" i="1" a="1"/>
  <c r="S500" i="1" s="1"/>
  <c r="S499" i="1" a="1"/>
  <c r="S499" i="1" s="1"/>
  <c r="S498" i="1" a="1"/>
  <c r="S498" i="1" s="1"/>
  <c r="S497" i="1" a="1"/>
  <c r="S497" i="1" s="1"/>
  <c r="S496" i="1" a="1"/>
  <c r="S496" i="1" s="1"/>
  <c r="S495" i="1" a="1"/>
  <c r="S495" i="1" s="1"/>
  <c r="S494" i="1" a="1"/>
  <c r="S494" i="1" s="1"/>
  <c r="S493" i="1" a="1"/>
  <c r="S493" i="1" s="1"/>
  <c r="S492" i="1" a="1"/>
  <c r="S492" i="1" s="1"/>
  <c r="S491" i="1" a="1"/>
  <c r="S491" i="1" s="1"/>
  <c r="S490" i="1" a="1"/>
  <c r="S490" i="1" s="1"/>
  <c r="S489" i="1" a="1"/>
  <c r="S489" i="1" s="1"/>
  <c r="S488" i="1" a="1"/>
  <c r="S488" i="1" s="1"/>
  <c r="S487" i="1" a="1"/>
  <c r="S487" i="1" s="1"/>
  <c r="S486" i="1" a="1"/>
  <c r="S486" i="1" s="1"/>
  <c r="S485" i="1" a="1"/>
  <c r="S485" i="1" s="1"/>
  <c r="S484" i="1" a="1"/>
  <c r="S484" i="1" s="1"/>
  <c r="S483" i="1" a="1"/>
  <c r="S483" i="1" s="1"/>
  <c r="S482" i="1" a="1"/>
  <c r="S482" i="1" s="1"/>
  <c r="S481" i="1" a="1"/>
  <c r="S481" i="1" s="1"/>
  <c r="S480" i="1" a="1"/>
  <c r="S480" i="1" s="1"/>
  <c r="S479" i="1" a="1"/>
  <c r="S479" i="1" s="1"/>
  <c r="S478" i="1" a="1"/>
  <c r="S478" i="1" s="1"/>
  <c r="S477" i="1" a="1"/>
  <c r="S477" i="1" s="1"/>
  <c r="S476" i="1" a="1"/>
  <c r="S476" i="1" s="1"/>
  <c r="S475" i="1" a="1"/>
  <c r="S475" i="1" s="1"/>
  <c r="S474" i="1" a="1"/>
  <c r="S474" i="1" s="1"/>
  <c r="S473" i="1" a="1"/>
  <c r="S473" i="1" s="1"/>
  <c r="S472" i="1" a="1"/>
  <c r="S472" i="1" s="1"/>
  <c r="S471" i="1" a="1"/>
  <c r="S471" i="1" s="1"/>
  <c r="S470" i="1" a="1"/>
  <c r="S470" i="1" s="1"/>
  <c r="S469" i="1" a="1"/>
  <c r="S469" i="1" s="1"/>
  <c r="S468" i="1" a="1"/>
  <c r="S468" i="1" s="1"/>
  <c r="S467" i="1" a="1"/>
  <c r="S467" i="1" s="1"/>
  <c r="S466" i="1" a="1"/>
  <c r="S466" i="1" s="1"/>
  <c r="S465" i="1" a="1"/>
  <c r="S465" i="1" s="1"/>
  <c r="S464" i="1" a="1"/>
  <c r="S464" i="1" s="1"/>
  <c r="S463" i="1" a="1"/>
  <c r="S463" i="1" s="1"/>
  <c r="S462" i="1" a="1"/>
  <c r="S462" i="1" s="1"/>
  <c r="S461" i="1" a="1"/>
  <c r="S461" i="1" s="1"/>
  <c r="S460" i="1" a="1"/>
  <c r="S460" i="1" s="1"/>
  <c r="S459" i="1" a="1"/>
  <c r="S459" i="1" s="1"/>
  <c r="S458" i="1" a="1"/>
  <c r="S458" i="1" s="1"/>
  <c r="S457" i="1" a="1"/>
  <c r="S457" i="1" s="1"/>
  <c r="S456" i="1" a="1"/>
  <c r="S456" i="1" s="1"/>
  <c r="S455" i="1" a="1"/>
  <c r="S455" i="1" s="1"/>
  <c r="S454" i="1" a="1"/>
  <c r="S454" i="1" s="1"/>
  <c r="S453" i="1" a="1"/>
  <c r="S453" i="1" s="1"/>
  <c r="S452" i="1" a="1"/>
  <c r="S452" i="1" s="1"/>
  <c r="S451" i="1" a="1"/>
  <c r="S451" i="1" s="1"/>
  <c r="S450" i="1" a="1"/>
  <c r="S450" i="1" s="1"/>
  <c r="S449" i="1" a="1"/>
  <c r="S449" i="1" s="1"/>
  <c r="S448" i="1" a="1"/>
  <c r="S448" i="1" s="1"/>
  <c r="S447" i="1" a="1"/>
  <c r="S447" i="1" s="1"/>
  <c r="S446" i="1" a="1"/>
  <c r="S446" i="1" s="1"/>
  <c r="S445" i="1" a="1"/>
  <c r="S445" i="1" s="1"/>
  <c r="S444" i="1" a="1"/>
  <c r="S444" i="1" s="1"/>
  <c r="S443" i="1" a="1"/>
  <c r="S443" i="1" s="1"/>
  <c r="S442" i="1" a="1"/>
  <c r="S442" i="1" s="1"/>
  <c r="S441" i="1" a="1"/>
  <c r="S441" i="1" s="1"/>
  <c r="S440" i="1" a="1"/>
  <c r="S440" i="1" s="1"/>
  <c r="S439" i="1" a="1"/>
  <c r="S439" i="1" s="1"/>
  <c r="S438" i="1" a="1"/>
  <c r="S438" i="1" s="1"/>
  <c r="S437" i="1" a="1"/>
  <c r="S437" i="1" s="1"/>
  <c r="S436" i="1" a="1"/>
  <c r="S436" i="1" s="1"/>
  <c r="S435" i="1" a="1"/>
  <c r="S435" i="1" s="1"/>
  <c r="S434" i="1" a="1"/>
  <c r="S434" i="1" s="1"/>
  <c r="S433" i="1" a="1"/>
  <c r="S433" i="1" s="1"/>
  <c r="S432" i="1" a="1"/>
  <c r="S432" i="1" s="1"/>
  <c r="S431" i="1" a="1"/>
  <c r="S431" i="1" s="1"/>
  <c r="S430" i="1" a="1"/>
  <c r="S430" i="1" s="1"/>
  <c r="S429" i="1" a="1"/>
  <c r="S429" i="1" s="1"/>
  <c r="S428" i="1" a="1"/>
  <c r="S428" i="1" s="1"/>
  <c r="S427" i="1" a="1"/>
  <c r="S427" i="1" s="1"/>
  <c r="S426" i="1" a="1"/>
  <c r="S426" i="1" s="1"/>
  <c r="S425" i="1" a="1"/>
  <c r="S425" i="1" s="1"/>
  <c r="S424" i="1" a="1"/>
  <c r="S424" i="1" s="1"/>
  <c r="S423" i="1" a="1"/>
  <c r="S423" i="1" s="1"/>
  <c r="S422" i="1" a="1"/>
  <c r="S422" i="1" s="1"/>
  <c r="S421" i="1" a="1"/>
  <c r="S421" i="1" s="1"/>
  <c r="S420" i="1" a="1"/>
  <c r="S420" i="1" s="1"/>
  <c r="S419" i="1" a="1"/>
  <c r="S419" i="1" s="1"/>
  <c r="S418" i="1" a="1"/>
  <c r="S418" i="1" s="1"/>
  <c r="S417" i="1" a="1"/>
  <c r="S417" i="1" s="1"/>
  <c r="S416" i="1" a="1"/>
  <c r="S416" i="1" s="1"/>
  <c r="S415" i="1" a="1"/>
  <c r="S415" i="1" s="1"/>
  <c r="S414" i="1" a="1"/>
  <c r="S414" i="1" s="1"/>
  <c r="S413" i="1" a="1"/>
  <c r="S413" i="1" s="1"/>
  <c r="S412" i="1" a="1"/>
  <c r="S412" i="1" s="1"/>
  <c r="S411" i="1" a="1"/>
  <c r="S411" i="1" s="1"/>
  <c r="S410" i="1" a="1"/>
  <c r="S410" i="1" s="1"/>
  <c r="S409" i="1" a="1"/>
  <c r="S409" i="1" s="1"/>
  <c r="S408" i="1" a="1"/>
  <c r="S408" i="1" s="1"/>
  <c r="S407" i="1" a="1"/>
  <c r="S407" i="1" s="1"/>
  <c r="S406" i="1" a="1"/>
  <c r="S406" i="1" s="1"/>
  <c r="S405" i="1" a="1"/>
  <c r="S405" i="1" s="1"/>
  <c r="S404" i="1" a="1"/>
  <c r="S404" i="1" s="1"/>
  <c r="S403" i="1" a="1"/>
  <c r="S403" i="1" s="1"/>
  <c r="S402" i="1" a="1"/>
  <c r="S402" i="1" s="1"/>
  <c r="S401" i="1" a="1"/>
  <c r="S401" i="1" s="1"/>
  <c r="S400" i="1" a="1"/>
  <c r="S400" i="1" s="1"/>
  <c r="S399" i="1" a="1"/>
  <c r="S399" i="1" s="1"/>
  <c r="S398" i="1" a="1"/>
  <c r="S398" i="1" s="1"/>
  <c r="S397" i="1" a="1"/>
  <c r="S397" i="1" s="1"/>
  <c r="S396" i="1" a="1"/>
  <c r="S396" i="1" s="1"/>
  <c r="S395" i="1" a="1"/>
  <c r="S395" i="1" s="1"/>
  <c r="S394" i="1" a="1"/>
  <c r="S394" i="1" s="1"/>
  <c r="S393" i="1" a="1"/>
  <c r="S393" i="1" s="1"/>
  <c r="S392" i="1" a="1"/>
  <c r="S392" i="1" s="1"/>
  <c r="S391" i="1" a="1"/>
  <c r="S391" i="1" s="1"/>
  <c r="S390" i="1" a="1"/>
  <c r="S390" i="1" s="1"/>
  <c r="S389" i="1" a="1"/>
  <c r="S389" i="1" s="1"/>
  <c r="S388" i="1" a="1"/>
  <c r="S388" i="1" s="1"/>
  <c r="S387" i="1" a="1"/>
  <c r="S387" i="1" s="1"/>
  <c r="S386" i="1" a="1"/>
  <c r="S386" i="1" s="1"/>
  <c r="S385" i="1" a="1"/>
  <c r="S385" i="1" s="1"/>
  <c r="S384" i="1" a="1"/>
  <c r="S384" i="1" s="1"/>
  <c r="S383" i="1" a="1"/>
  <c r="S383" i="1" s="1"/>
  <c r="S382" i="1" a="1"/>
  <c r="S382" i="1" s="1"/>
  <c r="S381" i="1" a="1"/>
  <c r="S381" i="1" s="1"/>
  <c r="S380" i="1" a="1"/>
  <c r="S380" i="1" s="1"/>
  <c r="S379" i="1" a="1"/>
  <c r="S379" i="1" s="1"/>
  <c r="S378" i="1" a="1"/>
  <c r="S378" i="1" s="1"/>
  <c r="S377" i="1" a="1"/>
  <c r="S377" i="1" s="1"/>
  <c r="S376" i="1" a="1"/>
  <c r="S376" i="1" s="1"/>
  <c r="S375" i="1" a="1"/>
  <c r="S375" i="1" s="1"/>
  <c r="S374" i="1" a="1"/>
  <c r="S374" i="1" s="1"/>
  <c r="S373" i="1" a="1"/>
  <c r="S373" i="1" s="1"/>
  <c r="S372" i="1" a="1"/>
  <c r="S372" i="1" s="1"/>
  <c r="S371" i="1" a="1"/>
  <c r="S371" i="1" s="1"/>
  <c r="S370" i="1" a="1"/>
  <c r="S370" i="1" s="1"/>
  <c r="S369" i="1" a="1"/>
  <c r="S369" i="1" s="1"/>
  <c r="S368" i="1" a="1"/>
  <c r="S368" i="1" s="1"/>
  <c r="S367" i="1" a="1"/>
  <c r="S367" i="1" s="1"/>
  <c r="S366" i="1" a="1"/>
  <c r="S366" i="1" s="1"/>
  <c r="S365" i="1" a="1"/>
  <c r="S365" i="1" s="1"/>
  <c r="S364" i="1" a="1"/>
  <c r="S364" i="1" s="1"/>
  <c r="S363" i="1" a="1"/>
  <c r="S363" i="1" s="1"/>
  <c r="S362" i="1" a="1"/>
  <c r="S362" i="1" s="1"/>
  <c r="S361" i="1" a="1"/>
  <c r="S361" i="1" s="1"/>
  <c r="S360" i="1" a="1"/>
  <c r="S360" i="1" s="1"/>
  <c r="S359" i="1" a="1"/>
  <c r="S359" i="1" s="1"/>
  <c r="S358" i="1" a="1"/>
  <c r="S358" i="1" s="1"/>
  <c r="S357" i="1" a="1"/>
  <c r="S357" i="1" s="1"/>
  <c r="S356" i="1" a="1"/>
  <c r="S356" i="1" s="1"/>
  <c r="S355" i="1" a="1"/>
  <c r="S355" i="1" s="1"/>
  <c r="S354" i="1" a="1"/>
  <c r="S354" i="1" s="1"/>
  <c r="S353" i="1" a="1"/>
  <c r="S353" i="1" s="1"/>
  <c r="S352" i="1" a="1"/>
  <c r="S352" i="1" s="1"/>
  <c r="S351" i="1" a="1"/>
  <c r="S351" i="1" s="1"/>
  <c r="S350" i="1" a="1"/>
  <c r="S350" i="1" s="1"/>
  <c r="S349" i="1" a="1"/>
  <c r="S349" i="1" s="1"/>
  <c r="S348" i="1" a="1"/>
  <c r="S348" i="1" s="1"/>
  <c r="S347" i="1" a="1"/>
  <c r="S347" i="1" s="1"/>
  <c r="S346" i="1" a="1"/>
  <c r="S346" i="1" s="1"/>
  <c r="S345" i="1" a="1"/>
  <c r="S345" i="1" s="1"/>
  <c r="S344" i="1" a="1"/>
  <c r="S344" i="1" s="1"/>
  <c r="S343" i="1" a="1"/>
  <c r="S343" i="1" s="1"/>
  <c r="S342" i="1" a="1"/>
  <c r="S342" i="1" s="1"/>
  <c r="S341" i="1" a="1"/>
  <c r="S341" i="1" s="1"/>
  <c r="S340" i="1" a="1"/>
  <c r="S340" i="1" s="1"/>
  <c r="S339" i="1" a="1"/>
  <c r="S339" i="1" s="1"/>
  <c r="S338" i="1" a="1"/>
  <c r="S338" i="1" s="1"/>
  <c r="S337" i="1" a="1"/>
  <c r="S337" i="1" s="1"/>
  <c r="S336" i="1" a="1"/>
  <c r="S336" i="1" s="1"/>
  <c r="S335" i="1" a="1"/>
  <c r="S335" i="1" s="1"/>
  <c r="S334" i="1" a="1"/>
  <c r="S334" i="1" s="1"/>
  <c r="S333" i="1" a="1"/>
  <c r="S333" i="1" s="1"/>
  <c r="S332" i="1" a="1"/>
  <c r="S332" i="1" s="1"/>
  <c r="S331" i="1" a="1"/>
  <c r="S331" i="1" s="1"/>
  <c r="S330" i="1" a="1"/>
  <c r="S330" i="1" s="1"/>
  <c r="S329" i="1" a="1"/>
  <c r="S329" i="1" s="1"/>
  <c r="S328" i="1" a="1"/>
  <c r="S328" i="1" s="1"/>
  <c r="S327" i="1" a="1"/>
  <c r="S327" i="1" s="1"/>
  <c r="S326" i="1" a="1"/>
  <c r="S326" i="1" s="1"/>
  <c r="S325" i="1" a="1"/>
  <c r="S325" i="1" s="1"/>
  <c r="S324" i="1" a="1"/>
  <c r="S324" i="1" s="1"/>
  <c r="S323" i="1" a="1"/>
  <c r="S323" i="1" s="1"/>
  <c r="S322" i="1" a="1"/>
  <c r="S322" i="1" s="1"/>
  <c r="S321" i="1" a="1"/>
  <c r="S321" i="1" s="1"/>
  <c r="S320" i="1" a="1"/>
  <c r="S320" i="1" s="1"/>
  <c r="S319" i="1" a="1"/>
  <c r="S319" i="1" s="1"/>
  <c r="S318" i="1" a="1"/>
  <c r="S318" i="1" s="1"/>
  <c r="S317" i="1" a="1"/>
  <c r="S317" i="1" s="1"/>
  <c r="S316" i="1" a="1"/>
  <c r="S316" i="1" s="1"/>
  <c r="S315" i="1" a="1"/>
  <c r="S315" i="1" s="1"/>
  <c r="S314" i="1" a="1"/>
  <c r="S314" i="1" s="1"/>
  <c r="S313" i="1" a="1"/>
  <c r="S313" i="1" s="1"/>
  <c r="S312" i="1" a="1"/>
  <c r="S312" i="1" s="1"/>
  <c r="S311" i="1" a="1"/>
  <c r="S311" i="1" s="1"/>
  <c r="S310" i="1" a="1"/>
  <c r="S310" i="1" s="1"/>
  <c r="S309" i="1" a="1"/>
  <c r="S309" i="1" s="1"/>
  <c r="S308" i="1" a="1"/>
  <c r="S308" i="1" s="1"/>
  <c r="S307" i="1" a="1"/>
  <c r="S307" i="1" s="1"/>
  <c r="S306" i="1" a="1"/>
  <c r="S306" i="1" s="1"/>
  <c r="S305" i="1" a="1"/>
  <c r="S305" i="1" s="1"/>
  <c r="S304" i="1" a="1"/>
  <c r="S304" i="1" s="1"/>
  <c r="S303" i="1" a="1"/>
  <c r="S303" i="1" s="1"/>
  <c r="S302" i="1" a="1"/>
  <c r="S302" i="1" s="1"/>
  <c r="S301" i="1" a="1"/>
  <c r="S301" i="1" s="1"/>
  <c r="S300" i="1" a="1"/>
  <c r="S300" i="1" s="1"/>
  <c r="S299" i="1" a="1"/>
  <c r="S299" i="1" s="1"/>
  <c r="S298" i="1" a="1"/>
  <c r="S298" i="1" s="1"/>
  <c r="S297" i="1" a="1"/>
  <c r="S297" i="1" s="1"/>
  <c r="S296" i="1" a="1"/>
  <c r="S296" i="1" s="1"/>
  <c r="S295" i="1" a="1"/>
  <c r="S295" i="1" s="1"/>
  <c r="S294" i="1" a="1"/>
  <c r="S294" i="1" s="1"/>
  <c r="S293" i="1" a="1"/>
  <c r="S293" i="1" s="1"/>
  <c r="S292" i="1" a="1"/>
  <c r="S292" i="1" s="1"/>
  <c r="S291" i="1" a="1"/>
  <c r="S291" i="1" s="1"/>
  <c r="S290" i="1" a="1"/>
  <c r="S290" i="1" s="1"/>
  <c r="S289" i="1" a="1"/>
  <c r="S289" i="1" s="1"/>
  <c r="S288" i="1" a="1"/>
  <c r="S288" i="1" s="1"/>
  <c r="S287" i="1" a="1"/>
  <c r="S287" i="1" s="1"/>
  <c r="S286" i="1" a="1"/>
  <c r="S286" i="1" s="1"/>
  <c r="S285" i="1" a="1"/>
  <c r="S285" i="1" s="1"/>
  <c r="S284" i="1" a="1"/>
  <c r="S284" i="1" s="1"/>
  <c r="S283" i="1" a="1"/>
  <c r="S283" i="1" s="1"/>
  <c r="S282" i="1" a="1"/>
  <c r="S282" i="1" s="1"/>
  <c r="S281" i="1" a="1"/>
  <c r="S281" i="1" s="1"/>
  <c r="S280" i="1" a="1"/>
  <c r="S280" i="1" s="1"/>
  <c r="S279" i="1" a="1"/>
  <c r="S279" i="1" s="1"/>
  <c r="S278" i="1" a="1"/>
  <c r="S278" i="1" s="1"/>
  <c r="S277" i="1" a="1"/>
  <c r="S277" i="1" s="1"/>
  <c r="S276" i="1" a="1"/>
  <c r="S276" i="1" s="1"/>
  <c r="S275" i="1" a="1"/>
  <c r="S275" i="1" s="1"/>
  <c r="S274" i="1" a="1"/>
  <c r="S274" i="1" s="1"/>
  <c r="S273" i="1" a="1"/>
  <c r="S273" i="1" s="1"/>
  <c r="S272" i="1" a="1"/>
  <c r="S272" i="1" s="1"/>
  <c r="S271" i="1" a="1"/>
  <c r="S271" i="1" s="1"/>
  <c r="S270" i="1" a="1"/>
  <c r="S270" i="1" s="1"/>
  <c r="S269" i="1" a="1"/>
  <c r="S269" i="1" s="1"/>
  <c r="S268" i="1" a="1"/>
  <c r="S268" i="1" s="1"/>
  <c r="S267" i="1" a="1"/>
  <c r="S267" i="1" s="1"/>
  <c r="S266" i="1" a="1"/>
  <c r="S266" i="1" s="1"/>
  <c r="S265" i="1" a="1"/>
  <c r="S265" i="1" s="1"/>
  <c r="S264" i="1" a="1"/>
  <c r="S264" i="1" s="1"/>
  <c r="S263" i="1" a="1"/>
  <c r="S263" i="1" s="1"/>
  <c r="S262" i="1" a="1"/>
  <c r="S262" i="1" s="1"/>
  <c r="S261" i="1" a="1"/>
  <c r="S261" i="1" s="1"/>
  <c r="S260" i="1" a="1"/>
  <c r="S260" i="1" s="1"/>
  <c r="S259" i="1" a="1"/>
  <c r="S259" i="1" s="1"/>
  <c r="S258" i="1" a="1"/>
  <c r="S258" i="1" s="1"/>
  <c r="S257" i="1" a="1"/>
  <c r="S257" i="1" s="1"/>
  <c r="S256" i="1" a="1"/>
  <c r="S256" i="1" s="1"/>
  <c r="S255" i="1" a="1"/>
  <c r="S255" i="1" s="1"/>
  <c r="S254" i="1" a="1"/>
  <c r="S254" i="1" s="1"/>
  <c r="S253" i="1" a="1"/>
  <c r="S253" i="1" s="1"/>
  <c r="S252" i="1" a="1"/>
  <c r="S252" i="1" s="1"/>
  <c r="S251" i="1" a="1"/>
  <c r="S251" i="1" s="1"/>
  <c r="S250" i="1" a="1"/>
  <c r="S250" i="1" s="1"/>
  <c r="S249" i="1" a="1"/>
  <c r="S249" i="1" s="1"/>
  <c r="S248" i="1" a="1"/>
  <c r="S248" i="1" s="1"/>
  <c r="S247" i="1" a="1"/>
  <c r="S247" i="1" s="1"/>
  <c r="S246" i="1" a="1"/>
  <c r="S246" i="1" s="1"/>
  <c r="S245" i="1" a="1"/>
  <c r="S245" i="1" s="1"/>
  <c r="S244" i="1" a="1"/>
  <c r="S244" i="1" s="1"/>
  <c r="S243" i="1" a="1"/>
  <c r="S243" i="1" s="1"/>
  <c r="S242" i="1" a="1"/>
  <c r="S242" i="1" s="1"/>
  <c r="S241" i="1" a="1"/>
  <c r="S241" i="1" s="1"/>
  <c r="S240" i="1" a="1"/>
  <c r="S240" i="1" s="1"/>
  <c r="S239" i="1" a="1"/>
  <c r="S239" i="1" s="1"/>
  <c r="S238" i="1" a="1"/>
  <c r="S238" i="1" s="1"/>
  <c r="S237" i="1" a="1"/>
  <c r="S237" i="1" s="1"/>
  <c r="S236" i="1" a="1"/>
  <c r="S236" i="1" s="1"/>
  <c r="S235" i="1" a="1"/>
  <c r="S235" i="1" s="1"/>
  <c r="S234" i="1" a="1"/>
  <c r="S234" i="1" s="1"/>
  <c r="S233" i="1" a="1"/>
  <c r="S233" i="1" s="1"/>
  <c r="S232" i="1" a="1"/>
  <c r="S232" i="1" s="1"/>
  <c r="S231" i="1" a="1"/>
  <c r="S231" i="1" s="1"/>
  <c r="S230" i="1" a="1"/>
  <c r="S230" i="1" s="1"/>
  <c r="S229" i="1" a="1"/>
  <c r="S229" i="1" s="1"/>
  <c r="S228" i="1" a="1"/>
  <c r="S228" i="1" s="1"/>
  <c r="S227" i="1" a="1"/>
  <c r="S227" i="1" s="1"/>
  <c r="S226" i="1" a="1"/>
  <c r="S226" i="1" s="1"/>
  <c r="S225" i="1" a="1"/>
  <c r="S225" i="1" s="1"/>
  <c r="S224" i="1" a="1"/>
  <c r="S224" i="1" s="1"/>
  <c r="S223" i="1" a="1"/>
  <c r="S223" i="1" s="1"/>
  <c r="S222" i="1" a="1"/>
  <c r="S222" i="1" s="1"/>
  <c r="S221" i="1" a="1"/>
  <c r="S221" i="1" s="1"/>
  <c r="S220" i="1" a="1"/>
  <c r="S220" i="1" s="1"/>
  <c r="S219" i="1" a="1"/>
  <c r="S219" i="1" s="1"/>
  <c r="S218" i="1" a="1"/>
  <c r="S218" i="1" s="1"/>
  <c r="S217" i="1" a="1"/>
  <c r="S217" i="1" s="1"/>
  <c r="S216" i="1" a="1"/>
  <c r="S216" i="1" s="1"/>
  <c r="S215" i="1" a="1"/>
  <c r="S215" i="1" s="1"/>
  <c r="S214" i="1" a="1"/>
  <c r="S214" i="1" s="1"/>
  <c r="S213" i="1" a="1"/>
  <c r="S213" i="1" s="1"/>
  <c r="S212" i="1" a="1"/>
  <c r="S212" i="1" s="1"/>
  <c r="S211" i="1" a="1"/>
  <c r="S211" i="1" s="1"/>
  <c r="S210" i="1" a="1"/>
  <c r="S210" i="1" s="1"/>
  <c r="S209" i="1" a="1"/>
  <c r="S209" i="1" s="1"/>
  <c r="S208" i="1" a="1"/>
  <c r="S208" i="1" s="1"/>
  <c r="S207" i="1" a="1"/>
  <c r="S207" i="1" s="1"/>
  <c r="S206" i="1" a="1"/>
  <c r="S206" i="1" s="1"/>
  <c r="S205" i="1" a="1"/>
  <c r="S205" i="1" s="1"/>
  <c r="S204" i="1" a="1"/>
  <c r="S204" i="1" s="1"/>
  <c r="S203" i="1" a="1"/>
  <c r="S203" i="1" s="1"/>
  <c r="S202" i="1" a="1"/>
  <c r="S202" i="1" s="1"/>
  <c r="S201" i="1" a="1"/>
  <c r="S201" i="1" s="1"/>
  <c r="S200" i="1" a="1"/>
  <c r="S200" i="1" s="1"/>
  <c r="S199" i="1" a="1"/>
  <c r="S199" i="1" s="1"/>
  <c r="S198" i="1" a="1"/>
  <c r="S198" i="1" s="1"/>
  <c r="S197" i="1" a="1"/>
  <c r="S197" i="1" s="1"/>
  <c r="S196" i="1" a="1"/>
  <c r="S196" i="1" s="1"/>
  <c r="S195" i="1" a="1"/>
  <c r="S195" i="1" s="1"/>
  <c r="S194" i="1" a="1"/>
  <c r="S194" i="1" s="1"/>
  <c r="S193" i="1" a="1"/>
  <c r="S193" i="1" s="1"/>
  <c r="S192" i="1" a="1"/>
  <c r="S192" i="1" s="1"/>
  <c r="S191" i="1" a="1"/>
  <c r="S191" i="1" s="1"/>
  <c r="S190" i="1" a="1"/>
  <c r="S190" i="1" s="1"/>
  <c r="S189" i="1" a="1"/>
  <c r="S189" i="1" s="1"/>
  <c r="S188" i="1" a="1"/>
  <c r="S188" i="1" s="1"/>
  <c r="S187" i="1" a="1"/>
  <c r="S187" i="1" s="1"/>
  <c r="S186" i="1" a="1"/>
  <c r="S186" i="1" s="1"/>
  <c r="S185" i="1" a="1"/>
  <c r="S185" i="1" s="1"/>
  <c r="S184" i="1" a="1"/>
  <c r="S184" i="1" s="1"/>
  <c r="S183" i="1" a="1"/>
  <c r="S183" i="1" s="1"/>
  <c r="S182" i="1" a="1"/>
  <c r="S182" i="1" s="1"/>
  <c r="S181" i="1" a="1"/>
  <c r="S181" i="1" s="1"/>
  <c r="S180" i="1" a="1"/>
  <c r="S180" i="1" s="1"/>
  <c r="S179" i="1" a="1"/>
  <c r="S179" i="1" s="1"/>
  <c r="S178" i="1" a="1"/>
  <c r="S178" i="1" s="1"/>
  <c r="S177" i="1" a="1"/>
  <c r="S177" i="1" s="1"/>
  <c r="S176" i="1" a="1"/>
  <c r="S176" i="1" s="1"/>
  <c r="S175" i="1" a="1"/>
  <c r="S175" i="1" s="1"/>
  <c r="S174" i="1" a="1"/>
  <c r="S174" i="1" s="1"/>
  <c r="S173" i="1" a="1"/>
  <c r="S173" i="1" s="1"/>
  <c r="S172" i="1" a="1"/>
  <c r="S172" i="1" s="1"/>
  <c r="S171" i="1" a="1"/>
  <c r="S171" i="1" s="1"/>
  <c r="S170" i="1" a="1"/>
  <c r="S170" i="1" s="1"/>
  <c r="S169" i="1" a="1"/>
  <c r="S169" i="1" s="1"/>
  <c r="S168" i="1" a="1"/>
  <c r="S168" i="1" s="1"/>
  <c r="S167" i="1" a="1"/>
  <c r="S167" i="1" s="1"/>
  <c r="S166" i="1" a="1"/>
  <c r="S166" i="1" s="1"/>
  <c r="S165" i="1" a="1"/>
  <c r="S165" i="1" s="1"/>
  <c r="S164" i="1" a="1"/>
  <c r="S164" i="1" s="1"/>
  <c r="S163" i="1" a="1"/>
  <c r="S163" i="1" s="1"/>
  <c r="S162" i="1" a="1"/>
  <c r="S162" i="1" s="1"/>
  <c r="S161" i="1" a="1"/>
  <c r="S161" i="1" s="1"/>
  <c r="S160" i="1" a="1"/>
  <c r="S160" i="1" s="1"/>
  <c r="S159" i="1" a="1"/>
  <c r="S159" i="1" s="1"/>
  <c r="S158" i="1" a="1"/>
  <c r="S158" i="1" s="1"/>
  <c r="S157" i="1" a="1"/>
  <c r="S157" i="1" s="1"/>
  <c r="S156" i="1" a="1"/>
  <c r="S156" i="1" s="1"/>
  <c r="S155" i="1" a="1"/>
  <c r="S155" i="1" s="1"/>
  <c r="S154" i="1" a="1"/>
  <c r="S154" i="1" s="1"/>
  <c r="S153" i="1" a="1"/>
  <c r="S153" i="1" s="1"/>
  <c r="S152" i="1" a="1"/>
  <c r="S152" i="1" s="1"/>
  <c r="S151" i="1" a="1"/>
  <c r="S151" i="1" s="1"/>
  <c r="S150" i="1" a="1"/>
  <c r="S150" i="1" s="1"/>
  <c r="S149" i="1" a="1"/>
  <c r="S149" i="1" s="1"/>
  <c r="S148" i="1" a="1"/>
  <c r="S148" i="1" s="1"/>
  <c r="S147" i="1" a="1"/>
  <c r="S147" i="1" s="1"/>
  <c r="S146" i="1" a="1"/>
  <c r="S146" i="1" s="1"/>
  <c r="S145" i="1" a="1"/>
  <c r="S145" i="1" s="1"/>
  <c r="S144" i="1" a="1"/>
  <c r="S144" i="1" s="1"/>
  <c r="S143" i="1" a="1"/>
  <c r="S143" i="1" s="1"/>
  <c r="S142" i="1" a="1"/>
  <c r="S142" i="1" s="1"/>
  <c r="S141" i="1" a="1"/>
  <c r="S141" i="1" s="1"/>
  <c r="S140" i="1" a="1"/>
  <c r="S140" i="1" s="1"/>
  <c r="S139" i="1" a="1"/>
  <c r="S139" i="1" s="1"/>
  <c r="S138" i="1" a="1"/>
  <c r="S138" i="1" s="1"/>
  <c r="S137" i="1" a="1"/>
  <c r="S137" i="1" s="1"/>
  <c r="S136" i="1" a="1"/>
  <c r="S136" i="1" s="1"/>
  <c r="S135" i="1" a="1"/>
  <c r="S135" i="1" s="1"/>
  <c r="S134" i="1" a="1"/>
  <c r="S134" i="1" s="1"/>
  <c r="S133" i="1" a="1"/>
  <c r="S133" i="1" s="1"/>
  <c r="S132" i="1" a="1"/>
  <c r="S132" i="1" s="1"/>
  <c r="S131" i="1" a="1"/>
  <c r="S131" i="1" s="1"/>
  <c r="S130" i="1" a="1"/>
  <c r="S130" i="1" s="1"/>
  <c r="S129" i="1" a="1"/>
  <c r="S129" i="1" s="1"/>
  <c r="S128" i="1" a="1"/>
  <c r="S128" i="1" s="1"/>
  <c r="S127" i="1" a="1"/>
  <c r="S127" i="1" s="1"/>
  <c r="S126" i="1" a="1"/>
  <c r="S126" i="1" s="1"/>
  <c r="S125" i="1" a="1"/>
  <c r="S125" i="1" s="1"/>
  <c r="S124" i="1" a="1"/>
  <c r="S124" i="1" s="1"/>
  <c r="S123" i="1" a="1"/>
  <c r="S123" i="1" s="1"/>
  <c r="S122" i="1" a="1"/>
  <c r="S122" i="1" s="1"/>
  <c r="S121" i="1" a="1"/>
  <c r="S121" i="1" s="1"/>
  <c r="S120" i="1" a="1"/>
  <c r="S120" i="1" s="1"/>
  <c r="S119" i="1" a="1"/>
  <c r="S119" i="1" s="1"/>
  <c r="S118" i="1" a="1"/>
  <c r="S118" i="1" s="1"/>
  <c r="S117" i="1" a="1"/>
  <c r="S117" i="1" s="1"/>
  <c r="S116" i="1" a="1"/>
  <c r="S116" i="1" s="1"/>
  <c r="S115" i="1" a="1"/>
  <c r="S115" i="1" s="1"/>
  <c r="S114" i="1" a="1"/>
  <c r="S114" i="1" s="1"/>
  <c r="S113" i="1" a="1"/>
  <c r="S113" i="1" s="1"/>
  <c r="S112" i="1" a="1"/>
  <c r="S112" i="1" s="1"/>
  <c r="S111" i="1" a="1"/>
  <c r="S111" i="1" s="1"/>
  <c r="S110" i="1" a="1"/>
  <c r="S110" i="1" s="1"/>
  <c r="S109" i="1" a="1"/>
  <c r="S109" i="1" s="1"/>
  <c r="S108" i="1" a="1"/>
  <c r="S108" i="1" s="1"/>
  <c r="S107" i="1" a="1"/>
  <c r="S107" i="1" s="1"/>
  <c r="S106" i="1" a="1"/>
  <c r="S106" i="1" s="1"/>
  <c r="S105" i="1" a="1"/>
  <c r="S105" i="1" s="1"/>
  <c r="S104" i="1" a="1"/>
  <c r="S104" i="1" s="1"/>
  <c r="S103" i="1" a="1"/>
  <c r="S103" i="1" s="1"/>
  <c r="S102" i="1" a="1"/>
  <c r="S102" i="1" s="1"/>
  <c r="S101" i="1" a="1"/>
  <c r="S101" i="1" s="1"/>
  <c r="S100" i="1" a="1"/>
  <c r="S100" i="1" s="1"/>
  <c r="S99" i="1" a="1"/>
  <c r="S99" i="1" s="1"/>
  <c r="S98" i="1" a="1"/>
  <c r="S98" i="1" s="1"/>
  <c r="S97" i="1" a="1"/>
  <c r="S97" i="1" s="1"/>
  <c r="S96" i="1" a="1"/>
  <c r="S96" i="1" s="1"/>
  <c r="S95" i="1" a="1"/>
  <c r="S95" i="1" s="1"/>
  <c r="S94" i="1" a="1"/>
  <c r="S94" i="1" s="1"/>
  <c r="S93" i="1" a="1"/>
  <c r="S93" i="1" s="1"/>
  <c r="S92" i="1" a="1"/>
  <c r="S92" i="1" s="1"/>
  <c r="S91" i="1" a="1"/>
  <c r="S91" i="1" s="1"/>
  <c r="S90" i="1" a="1"/>
  <c r="S90" i="1" s="1"/>
  <c r="S89" i="1" a="1"/>
  <c r="S89" i="1" s="1"/>
  <c r="S88" i="1" a="1"/>
  <c r="S88" i="1" s="1"/>
  <c r="S87" i="1" a="1"/>
  <c r="S87" i="1" s="1"/>
  <c r="S86" i="1" a="1"/>
  <c r="S86" i="1" s="1"/>
  <c r="S85" i="1" a="1"/>
  <c r="S85" i="1" s="1"/>
  <c r="S84" i="1" a="1"/>
  <c r="S84" i="1" s="1"/>
  <c r="S83" i="1" a="1"/>
  <c r="S83" i="1" s="1"/>
  <c r="S82" i="1" a="1"/>
  <c r="S82" i="1" s="1"/>
  <c r="S81" i="1" a="1"/>
  <c r="S81" i="1" s="1"/>
  <c r="S80" i="1" a="1"/>
  <c r="S80" i="1" s="1"/>
  <c r="S79" i="1" a="1"/>
  <c r="S79" i="1" s="1"/>
  <c r="S78" i="1" a="1"/>
  <c r="S78" i="1" s="1"/>
  <c r="S77" i="1" a="1"/>
  <c r="S77" i="1" s="1"/>
  <c r="S76" i="1" a="1"/>
  <c r="S76" i="1" s="1"/>
  <c r="S75" i="1" a="1"/>
  <c r="S75" i="1" s="1"/>
  <c r="S74" i="1" a="1"/>
  <c r="S74" i="1" s="1"/>
  <c r="S73" i="1" a="1"/>
  <c r="S73" i="1" s="1"/>
  <c r="S72" i="1" a="1"/>
  <c r="S72" i="1" s="1"/>
  <c r="S71" i="1" a="1"/>
  <c r="S71" i="1" s="1"/>
  <c r="S70" i="1" a="1"/>
  <c r="S70" i="1" s="1"/>
  <c r="S69" i="1" a="1"/>
  <c r="S69" i="1" s="1"/>
  <c r="S68" i="1" a="1"/>
  <c r="S68" i="1" s="1"/>
  <c r="S67" i="1" a="1"/>
  <c r="S67" i="1" s="1"/>
  <c r="S66" i="1" a="1"/>
  <c r="S66" i="1" s="1"/>
  <c r="S65" i="1" a="1"/>
  <c r="S65" i="1" s="1"/>
  <c r="S64" i="1" a="1"/>
  <c r="S64" i="1" s="1"/>
  <c r="S63" i="1" a="1"/>
  <c r="S63" i="1" s="1"/>
  <c r="S62" i="1" a="1"/>
  <c r="S62" i="1" s="1"/>
  <c r="S61" i="1" a="1"/>
  <c r="S61" i="1" s="1"/>
  <c r="S60" i="1" a="1"/>
  <c r="S60" i="1" s="1"/>
  <c r="S59" i="1" a="1"/>
  <c r="S59" i="1" s="1"/>
  <c r="S58" i="1" a="1"/>
  <c r="S58" i="1" s="1"/>
  <c r="S57" i="1" a="1"/>
  <c r="S57" i="1" s="1"/>
  <c r="S56" i="1" a="1"/>
  <c r="S56" i="1" s="1"/>
  <c r="S55" i="1" a="1"/>
  <c r="S55" i="1" s="1"/>
  <c r="S54" i="1" a="1"/>
  <c r="S54" i="1" s="1"/>
  <c r="S53" i="1" a="1"/>
  <c r="S53" i="1" s="1"/>
  <c r="S52" i="1" a="1"/>
  <c r="S52" i="1" s="1"/>
  <c r="S51" i="1" a="1"/>
  <c r="S51" i="1" s="1"/>
  <c r="S50" i="1" a="1"/>
  <c r="S50" i="1" s="1"/>
  <c r="S49" i="1" a="1"/>
  <c r="S49" i="1" s="1"/>
  <c r="S48" i="1" a="1"/>
  <c r="S48" i="1" s="1"/>
  <c r="S47" i="1" a="1"/>
  <c r="S47" i="1" s="1"/>
  <c r="S46" i="1" a="1"/>
  <c r="S46" i="1" s="1"/>
  <c r="S45" i="1" a="1"/>
  <c r="S45" i="1" s="1"/>
  <c r="S44" i="1" a="1"/>
  <c r="S44" i="1" s="1"/>
  <c r="S43" i="1" a="1"/>
  <c r="S43" i="1" s="1"/>
  <c r="S42" i="1" a="1"/>
  <c r="S42" i="1" s="1"/>
  <c r="S41" i="1" a="1"/>
  <c r="S41" i="1" s="1"/>
  <c r="S40" i="1" a="1"/>
  <c r="S40" i="1" s="1"/>
  <c r="S39" i="1" a="1"/>
  <c r="S39" i="1" s="1"/>
  <c r="S38" i="1" a="1"/>
  <c r="S38" i="1" s="1"/>
  <c r="S37" i="1" a="1"/>
  <c r="S37" i="1" s="1"/>
  <c r="S36" i="1" a="1"/>
  <c r="S36" i="1" s="1"/>
  <c r="S35" i="1" a="1"/>
  <c r="S35" i="1" s="1"/>
  <c r="S34" i="1" a="1"/>
  <c r="S34" i="1" s="1"/>
  <c r="S33" i="1" a="1"/>
  <c r="S33" i="1" s="1"/>
  <c r="S32" i="1" a="1"/>
  <c r="S32" i="1" s="1"/>
  <c r="S31" i="1" a="1"/>
  <c r="S31" i="1" s="1"/>
  <c r="S30" i="1" a="1"/>
  <c r="S30" i="1" s="1"/>
  <c r="S29" i="1" a="1"/>
  <c r="S29" i="1" s="1"/>
  <c r="S28" i="1" a="1"/>
  <c r="S28" i="1" s="1"/>
  <c r="S27" i="1" a="1"/>
  <c r="S27" i="1" s="1"/>
  <c r="S26" i="1" a="1"/>
  <c r="S26" i="1" s="1"/>
  <c r="S25" i="1" a="1"/>
  <c r="S25" i="1" s="1"/>
  <c r="S24" i="1" a="1"/>
  <c r="S24" i="1" s="1"/>
  <c r="S23" i="1" a="1"/>
  <c r="S23" i="1" s="1"/>
  <c r="S22" i="1" a="1"/>
  <c r="S22" i="1" s="1"/>
  <c r="S21" i="1" a="1"/>
  <c r="S21" i="1" s="1"/>
  <c r="S20" i="1" a="1"/>
  <c r="S20" i="1" s="1"/>
  <c r="S19" i="1" a="1"/>
  <c r="S19" i="1" s="1"/>
  <c r="S18" i="1" a="1"/>
  <c r="S18" i="1" s="1"/>
  <c r="S17" i="1" a="1"/>
  <c r="S17" i="1" s="1"/>
  <c r="S16" i="1" a="1"/>
  <c r="S16" i="1" s="1"/>
  <c r="S15" i="1" a="1"/>
  <c r="S15" i="1" s="1"/>
  <c r="S14" i="1" a="1"/>
  <c r="S14" i="1" s="1"/>
  <c r="S13" i="1" a="1"/>
  <c r="S13" i="1" s="1"/>
  <c r="S12" i="1" a="1"/>
  <c r="S12" i="1" s="1"/>
  <c r="S11" i="1" a="1"/>
  <c r="S11" i="1" s="1"/>
  <c r="S10" i="1" a="1"/>
  <c r="S10" i="1" s="1"/>
  <c r="S9" i="1" a="1"/>
  <c r="S9" i="1" s="1"/>
  <c r="S8" i="1" a="1"/>
  <c r="S8" i="1" s="1"/>
  <c r="S7" i="1" a="1"/>
  <c r="S7" i="1" s="1"/>
  <c r="S6" i="1" a="1"/>
  <c r="S6" i="1" s="1"/>
  <c r="S5" i="1" a="1"/>
  <c r="S5" i="1" s="1"/>
  <c r="S4" i="1" a="1"/>
  <c r="S4" i="1" s="1"/>
  <c r="S3" i="1" a="1"/>
  <c r="S3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<sst xmlns="http://schemas.openxmlformats.org/spreadsheetml/2006/main" count="6121" uniqueCount="2106">
  <si>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</si>
  <si>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</si>
  <si>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</si>
  <si>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</si>
  <si>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</si>
  <si>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</si>
  <si>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</si>
  <si>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</si>
  <si>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</si>
  <si>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</si>
  <si>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</si>
  <si>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</si>
  <si>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</si>
  <si>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</si>
  <si>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</si>
  <si>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</si>
  <si>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</si>
  <si>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</si>
  <si>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</si>
  <si>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</si>
  <si>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</si>
  <si>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</si>
  <si>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</si>
  <si>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</si>
  <si>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</si>
  <si>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</si>
  <si>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</si>
  <si>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</si>
  <si>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</si>
  <si>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</si>
  <si>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</si>
  <si>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</si>
  <si>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</si>
  <si>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</si>
  <si>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</si>
  <si>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</si>
  <si>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</si>
  <si>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</si>
  <si>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</si>
  <si>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</si>
  <si>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</si>
  <si>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</si>
  <si>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</si>
  <si>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</si>
  <si>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</si>
  <si>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</si>
  <si>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</si>
  <si>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</si>
  <si>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</si>
  <si>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</si>
  <si>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</si>
  <si>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</si>
  <si>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</si>
  <si>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</si>
  <si>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</si>
  <si>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</si>
  <si>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</si>
  <si>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</si>
  <si>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</si>
  <si>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</si>
  <si>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</si>
  <si>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</si>
  <si>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</si>
  <si>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</si>
  <si>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</si>
  <si>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</si>
  <si>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</si>
  <si>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</si>
  <si>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</si>
  <si>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</si>
  <si>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</si>
  <si>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</si>
  <si>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</si>
  <si>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</si>
  <si>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</si>
  <si>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</si>
  <si>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</si>
  <si>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</si>
  <si>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</si>
  <si>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</si>
  <si>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</si>
  <si>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</si>
  <si>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</si>
  <si>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</si>
  <si>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</si>
  <si>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</si>
  <si>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</si>
  <si>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</si>
  <si>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</si>
  <si>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</si>
  <si>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</si>
  <si>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</si>
  <si>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</si>
  <si>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</si>
  <si>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</si>
  <si>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</si>
  <si>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</si>
  <si>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</si>
  <si>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</si>
  <si>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</si>
  <si>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</si>
  <si>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</si>
  <si>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</si>
  <si>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</si>
  <si>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</si>
  <si>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</si>
  <si>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</si>
  <si>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</si>
  <si>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</si>
  <si>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</si>
  <si>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</si>
  <si>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</si>
  <si>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</si>
  <si>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</si>
  <si>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</si>
  <si>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</si>
  <si>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</si>
  <si>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</si>
  <si>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</si>
  <si>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</si>
  <si>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</si>
  <si>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</si>
  <si>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</si>
  <si>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</si>
  <si>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</si>
  <si>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</si>
  <si>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</si>
  <si>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</si>
  <si>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</si>
  <si>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</si>
  <si>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</si>
  <si>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</si>
  <si>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</si>
  <si>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</si>
  <si>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</si>
  <si>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</si>
  <si>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</si>
  <si>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</si>
  <si>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</si>
  <si>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</si>
  <si>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</si>
  <si>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</si>
  <si>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</si>
  <si>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</si>
  <si>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</si>
  <si>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</si>
  <si>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</si>
  <si>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</si>
  <si>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</si>
  <si>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</si>
  <si>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</si>
  <si>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</si>
  <si>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</si>
  <si>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</si>
  <si>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</si>
  <si>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</si>
  <si>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</si>
  <si>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</si>
  <si>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</si>
  <si>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</si>
  <si>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</si>
  <si>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</si>
  <si>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</si>
  <si>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</si>
  <si>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</si>
  <si>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</si>
  <si>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</si>
  <si>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</si>
  <si>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</si>
  <si>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</si>
  <si>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</si>
  <si>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</si>
  <si>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</si>
  <si>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</si>
  <si>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</si>
  <si>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</si>
  <si>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</si>
  <si>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</si>
  <si>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</si>
  <si>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</si>
  <si>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</si>
  <si>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</si>
  <si>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</si>
  <si>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</si>
  <si>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</si>
  <si>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</si>
  <si>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</si>
  <si>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</si>
  <si>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</si>
  <si>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</si>
  <si>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</si>
  <si>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</si>
  <si>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</si>
  <si>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</si>
  <si>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</si>
  <si>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</si>
  <si>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</si>
  <si>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</si>
  <si>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</si>
  <si>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</si>
  <si>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</si>
  <si>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</si>
  <si>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</si>
  <si>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</si>
  <si>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</si>
  <si>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</si>
  <si>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</si>
  <si>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</si>
  <si>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</si>
  <si>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</si>
  <si>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</si>
  <si>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</si>
  <si>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</si>
  <si>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</si>
  <si>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</si>
  <si>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</si>
  <si>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</si>
  <si>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</si>
  <si>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</si>
  <si>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</si>
  <si>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</si>
  <si>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</si>
  <si>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</si>
  <si>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</si>
  <si>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</si>
  <si>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</si>
  <si>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</si>
  <si>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</si>
  <si>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</si>
  <si>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</si>
  <si>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</si>
  <si>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</si>
  <si>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</si>
  <si>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</si>
  <si>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</si>
  <si>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</si>
  <si>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</si>
  <si>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</si>
  <si>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</si>
  <si>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</si>
  <si>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</si>
  <si>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</si>
  <si>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</si>
  <si>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</si>
  <si>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</si>
  <si>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</si>
  <si>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</si>
  <si>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</si>
  <si>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</si>
  <si>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</si>
  <si>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</si>
  <si>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</si>
  <si>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</si>
  <si>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</si>
  <si>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</si>
  <si>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</si>
  <si>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</si>
  <si>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</si>
  <si>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</si>
  <si>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</si>
  <si>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</si>
  <si>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</si>
  <si>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</si>
  <si>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</si>
  <si>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</si>
  <si>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</si>
  <si>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</si>
  <si>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</si>
  <si>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</si>
  <si>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</si>
  <si>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</si>
  <si>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</si>
  <si>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</si>
  <si>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</si>
  <si>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</si>
  <si>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</si>
  <si>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</si>
  <si>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</si>
  <si>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</si>
  <si>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</si>
  <si>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</si>
  <si>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</si>
  <si>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</si>
  <si>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</si>
  <si>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</si>
  <si>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</si>
  <si>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</si>
  <si>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</si>
  <si>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</si>
  <si>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</si>
  <si>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</si>
  <si>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</si>
  <si>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</si>
  <si>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</si>
  <si>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</si>
  <si>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</si>
  <si>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</si>
  <si>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</si>
  <si>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</si>
  <si>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</si>
  <si>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</si>
  <si>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</si>
  <si>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</si>
  <si>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</si>
  <si>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</si>
  <si>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</si>
  <si>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</si>
  <si>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</si>
  <si>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</si>
  <si>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</si>
  <si>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</si>
  <si>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</si>
  <si>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</si>
  <si>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</si>
  <si>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</si>
  <si>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</si>
  <si>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</si>
  <si>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</si>
  <si>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</si>
  <si>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</si>
  <si>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</si>
  <si>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</si>
  <si>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</si>
  <si>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</si>
  <si>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</si>
  <si>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</si>
  <si>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</si>
  <si>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</si>
  <si>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</si>
  <si>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</si>
  <si>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</si>
  <si>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</si>
  <si>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</si>
  <si>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</si>
  <si>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</si>
  <si>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</si>
  <si>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</si>
  <si>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</si>
  <si>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</si>
  <si>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</si>
  <si>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</si>
  <si>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</si>
  <si>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</si>
  <si>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</si>
  <si>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</si>
  <si>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</si>
  <si>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</si>
  <si>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</si>
  <si>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</si>
  <si>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</si>
  <si>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</si>
  <si>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</si>
  <si>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</si>
  <si>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</si>
  <si>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</si>
  <si>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</si>
  <si>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</si>
  <si>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</si>
  <si>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</si>
  <si>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</si>
  <si>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</si>
  <si>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</si>
  <si>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</si>
  <si>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</si>
  <si>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</si>
  <si>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</si>
  <si>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</si>
  <si>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</si>
  <si>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</si>
  <si>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</si>
  <si>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</si>
  <si>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</si>
  <si>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</si>
  <si>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</si>
  <si>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</si>
  <si>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</si>
  <si>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</si>
  <si>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</si>
  <si>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</si>
  <si>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</si>
  <si>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</si>
  <si>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</si>
  <si>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</si>
  <si>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</si>
  <si>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</si>
  <si>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</si>
  <si>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</si>
  <si>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</si>
  <si>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</si>
  <si>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</si>
  <si>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</si>
  <si>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</si>
  <si>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</si>
  <si>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</si>
  <si>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</si>
  <si>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</si>
  <si>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</si>
  <si>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</si>
  <si>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</si>
  <si>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</si>
  <si>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</si>
  <si>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</si>
  <si>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</si>
  <si>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</si>
  <si>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</si>
  <si>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</si>
  <si>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</si>
  <si>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</si>
  <si>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</si>
  <si>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</si>
  <si>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</si>
  <si>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</si>
  <si>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</si>
  <si>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</si>
  <si>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</si>
  <si>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</si>
  <si>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</si>
  <si>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</si>
  <si>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</si>
  <si>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</si>
  <si>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</si>
  <si>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</si>
  <si>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</si>
  <si>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</si>
  <si>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</si>
  <si>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</si>
  <si>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</si>
  <si>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</si>
  <si>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</si>
  <si>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</si>
  <si>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</si>
  <si>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</si>
  <si>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</si>
  <si>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</si>
  <si>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</si>
  <si>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</si>
  <si>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</si>
  <si>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</si>
  <si>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</si>
  <si>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</si>
  <si>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</si>
  <si>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</si>
  <si>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</si>
  <si>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</si>
  <si>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</si>
  <si>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</si>
  <si>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</si>
  <si>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</si>
  <si>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</si>
  <si>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</si>
  <si>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</si>
  <si>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</si>
  <si>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</si>
  <si>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</si>
  <si>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</si>
  <si>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</si>
  <si>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</si>
  <si>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</si>
  <si>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</si>
  <si>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</si>
  <si>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</si>
  <si>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</si>
  <si>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</si>
  <si>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</si>
  <si>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</si>
  <si>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</si>
  <si>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</si>
  <si>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</si>
  <si>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</si>
  <si>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</si>
  <si>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</si>
  <si>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</si>
  <si>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</si>
  <si>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</si>
  <si>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</si>
  <si>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</si>
  <si>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</si>
  <si>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</si>
  <si>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</si>
  <si>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</si>
  <si>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</si>
  <si>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</si>
  <si>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</si>
  <si>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</si>
  <si>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</si>
  <si>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</si>
  <si>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</si>
  <si>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</si>
  <si>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</si>
  <si>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</si>
  <si>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</si>
  <si>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</si>
  <si>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</si>
  <si>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</si>
  <si>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</si>
  <si>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</si>
  <si>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</si>
  <si>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</si>
  <si>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</si>
  <si>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</si>
  <si>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</si>
  <si>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</si>
  <si>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</si>
  <si>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</si>
  <si>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</si>
  <si>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</si>
  <si>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</si>
  <si>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</si>
  <si>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</si>
  <si>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</si>
  <si>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</si>
  <si>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</si>
  <si>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</si>
  <si>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</si>
  <si>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</si>
  <si>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</si>
  <si>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</si>
  <si>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</si>
  <si>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</si>
  <si>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</si>
  <si>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</si>
  <si>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</si>
  <si>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</si>
  <si>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</si>
  <si>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</si>
  <si>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</si>
  <si>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</si>
  <si>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</si>
  <si>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</si>
  <si>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</si>
  <si>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</si>
  <si>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</si>
  <si>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</si>
  <si>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</si>
  <si>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</si>
  <si>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</si>
  <si>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</si>
  <si>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</si>
  <si>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</si>
  <si>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</si>
  <si>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</si>
  <si>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</si>
  <si>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</si>
  <si>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</si>
  <si>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</si>
  <si>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</si>
  <si>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</si>
  <si>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</si>
  <si>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</si>
  <si>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</si>
  <si>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</si>
  <si>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</si>
  <si>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</si>
  <si>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</si>
  <si>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</si>
  <si>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</si>
  <si>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</si>
  <si>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</si>
  <si>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</si>
  <si>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</si>
  <si>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</si>
  <si>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</si>
  <si>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</si>
  <si>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</si>
  <si>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</si>
  <si>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</si>
  <si>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</si>
  <si>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</si>
  <si>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</si>
  <si>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</si>
  <si>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</si>
  <si>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</si>
  <si>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</si>
  <si>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</si>
  <si>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</si>
  <si>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</si>
  <si>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</si>
  <si>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</si>
  <si>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</si>
  <si>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</si>
  <si>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</si>
  <si>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</si>
  <si>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</si>
  <si>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</si>
  <si>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</si>
  <si>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</si>
  <si>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</si>
  <si>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</si>
  <si>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</si>
  <si>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</si>
  <si>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</si>
  <si>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</si>
  <si>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</si>
  <si>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</si>
  <si>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</si>
  <si>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</si>
  <si>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</si>
  <si>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</si>
  <si>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</si>
  <si>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</si>
  <si>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</si>
  <si>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</si>
  <si>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</si>
  <si>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</si>
  <si>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</si>
  <si>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</si>
  <si>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</si>
  <si>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</si>
  <si>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</si>
  <si>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</si>
  <si>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</si>
  <si>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</si>
  <si>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</si>
  <si>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</si>
  <si>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</si>
  <si>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</si>
  <si>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</si>
  <si>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</si>
  <si>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</si>
  <si>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</si>
  <si>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</si>
  <si>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</si>
  <si>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</si>
  <si>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</si>
  <si>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</si>
  <si>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</si>
  <si>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</si>
  <si>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</si>
  <si>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</si>
  <si>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</si>
  <si>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</si>
  <si>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</si>
  <si>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</si>
  <si>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</si>
  <si>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</si>
  <si>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</si>
  <si>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</si>
  <si>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</si>
  <si>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</si>
  <si>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</si>
  <si>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</si>
  <si>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</si>
  <si>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</si>
  <si>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</si>
  <si>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</si>
  <si>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</si>
  <si>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</si>
  <si>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</si>
  <si>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</si>
  <si>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</si>
  <si>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</si>
  <si>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</si>
  <si>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</si>
  <si>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</si>
  <si>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</si>
  <si>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</si>
  <si>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</si>
  <si>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</si>
  <si>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</si>
  <si>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</si>
  <si>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</si>
  <si>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</si>
  <si>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</si>
  <si>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</si>
  <si>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</si>
  <si>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</si>
  <si>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</si>
  <si>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</si>
  <si>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</si>
  <si>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</si>
  <si>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</si>
  <si>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</si>
  <si>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</si>
  <si>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</si>
  <si>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</si>
  <si>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</si>
  <si>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</si>
  <si>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</si>
  <si>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</si>
  <si>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</si>
  <si>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</si>
  <si>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</si>
  <si>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</si>
  <si>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</si>
  <si>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</si>
  <si>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</si>
  <si>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</si>
  <si>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</si>
  <si>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</si>
  <si>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</si>
  <si>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</si>
  <si>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</si>
  <si>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</si>
  <si>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</si>
  <si>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</si>
  <si>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</si>
  <si>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</si>
  <si>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</si>
  <si>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</si>
  <si>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</si>
  <si>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</si>
  <si>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</si>
  <si>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</si>
  <si>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</si>
  <si>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</si>
  <si>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</si>
  <si>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</si>
  <si>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</si>
  <si>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</si>
  <si>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</si>
  <si>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</si>
  <si>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</si>
  <si>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</si>
  <si>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</si>
  <si>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</si>
  <si>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</si>
  <si>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</si>
  <si>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</si>
  <si>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</si>
  <si>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</si>
  <si>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</si>
  <si>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</si>
  <si>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</si>
  <si>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</si>
  <si>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</si>
  <si>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</si>
  <si>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</si>
  <si>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</si>
  <si>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</si>
  <si>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</si>
  <si>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</si>
  <si>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</si>
  <si>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</si>
  <si>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</si>
  <si>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</si>
  <si>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</si>
  <si>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</si>
  <si>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</si>
  <si>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</si>
  <si>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</si>
  <si>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</si>
  <si>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</si>
  <si>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</si>
  <si>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</si>
  <si>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</si>
  <si>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</si>
  <si>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</si>
  <si>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</si>
  <si>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</si>
  <si>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</si>
  <si>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</si>
  <si>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</si>
  <si>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</si>
  <si>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</si>
  <si>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</si>
  <si>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</si>
  <si>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</si>
  <si>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</si>
  <si>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</si>
  <si>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</si>
  <si>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</si>
  <si>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</si>
  <si>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</si>
  <si>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</si>
  <si>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</si>
  <si>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</si>
  <si>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</si>
  <si>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</si>
  <si>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</si>
  <si>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</si>
  <si>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</si>
  <si>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</si>
  <si>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</si>
  <si>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</si>
  <si>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</si>
  <si>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</si>
  <si>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</si>
  <si>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</si>
  <si>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</si>
  <si>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</si>
  <si>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</si>
  <si>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</si>
  <si>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</si>
  <si>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</si>
  <si>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</si>
  <si>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</si>
  <si>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</si>
  <si>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</si>
  <si>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</si>
  <si>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</si>
  <si>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</si>
  <si>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</si>
  <si>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</si>
  <si>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</si>
  <si>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</si>
  <si>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</si>
  <si>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</si>
  <si>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</si>
  <si>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</si>
  <si>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</si>
  <si>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</si>
  <si>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</si>
  <si>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</si>
  <si>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</si>
  <si>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</si>
  <si>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</si>
  <si>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</si>
  <si>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</si>
  <si>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</si>
  <si>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</si>
  <si>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</si>
  <si>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</si>
  <si>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</si>
  <si>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</si>
  <si>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</si>
  <si>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</si>
  <si>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</si>
  <si>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</si>
  <si>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</si>
  <si>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</si>
  <si>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</si>
  <si>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</si>
  <si>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</si>
  <si>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</si>
  <si>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</si>
  <si>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</si>
  <si>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</si>
  <si>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</si>
  <si>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</si>
  <si>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</si>
  <si>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</si>
  <si>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</si>
  <si>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</si>
  <si>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</si>
  <si>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</si>
  <si>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</si>
  <si>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</si>
  <si>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</si>
  <si>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</si>
  <si>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</si>
  <si>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</si>
  <si>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</si>
  <si>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</si>
  <si>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</si>
  <si>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</si>
  <si>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</si>
  <si>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</si>
  <si>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</si>
  <si>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</si>
  <si>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</si>
  <si>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</si>
  <si>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</si>
  <si>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</si>
  <si>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</si>
  <si>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</si>
  <si>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</si>
  <si>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</si>
  <si>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</si>
  <si>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</si>
  <si>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</si>
  <si>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</si>
  <si>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</si>
  <si>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</si>
  <si>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</si>
  <si>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</si>
  <si>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</si>
  <si>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</si>
  <si>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</si>
  <si>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</si>
  <si>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</si>
  <si>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</si>
  <si>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</si>
  <si>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</si>
  <si>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</si>
  <si>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</si>
  <si>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</si>
  <si>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</si>
  <si>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</si>
  <si>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</si>
  <si>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</si>
  <si>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</si>
  <si>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</si>
  <si>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</si>
  <si>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</si>
  <si>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</si>
  <si>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</si>
  <si>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</si>
  <si>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</si>
  <si>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</si>
  <si>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</si>
  <si>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</si>
  <si>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</si>
  <si>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</si>
  <si>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</si>
  <si>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</si>
  <si>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</si>
  <si>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</si>
  <si>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</si>
  <si>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</si>
  <si>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</si>
  <si>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</si>
  <si>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</si>
  <si>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</si>
  <si>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</si>
  <si>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</si>
  <si>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</si>
  <si>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</si>
  <si>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</si>
  <si>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</si>
  <si>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</si>
  <si>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</si>
  <si>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</si>
  <si>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</si>
  <si>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</si>
  <si>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</si>
  <si>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</si>
  <si>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</si>
  <si>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</si>
  <si>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</si>
  <si>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</si>
  <si>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</si>
  <si>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</si>
  <si>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</si>
  <si>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</si>
  <si>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</si>
  <si>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</si>
  <si>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</si>
  <si>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</si>
  <si>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</si>
  <si>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</si>
  <si>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</si>
  <si>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</si>
  <si>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</si>
  <si>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</si>
  <si>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</si>
  <si>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</si>
  <si>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</si>
  <si>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</si>
  <si>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</si>
  <si>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</si>
  <si>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</si>
  <si>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</si>
  <si>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</si>
  <si>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</si>
  <si>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</si>
  <si>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</si>
  <si>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</si>
  <si>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</si>
  <si>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</si>
  <si>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</si>
  <si>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</si>
  <si>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</si>
  <si>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</si>
  <si>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</si>
  <si>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</si>
  <si>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</si>
  <si>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</si>
  <si>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</si>
  <si>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</si>
  <si>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</si>
  <si>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</si>
  <si>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</si>
  <si>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</si>
  <si>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</si>
  <si>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</si>
  <si>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</si>
  <si>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</si>
  <si>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</si>
  <si>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</si>
  <si>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</si>
  <si>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</si>
  <si>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</si>
  <si>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</si>
  <si>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</si>
  <si>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</si>
  <si>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</si>
  <si>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</si>
  <si>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</si>
  <si>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</si>
  <si>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</si>
  <si>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</si>
  <si>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</si>
  <si>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</si>
  <si>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</si>
  <si>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</si>
  <si>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</si>
  <si>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</si>
  <si>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</si>
  <si>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</si>
  <si>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</si>
  <si>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</si>
  <si>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</si>
  <si>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</si>
  <si>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</si>
  <si>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</si>
  <si>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</si>
  <si>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</si>
  <si>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</si>
  <si>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</si>
  <si>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</si>
  <si>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</si>
  <si>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</si>
  <si>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</si>
  <si>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</si>
  <si>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</si>
  <si>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</si>
  <si>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</si>
  <si>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</si>
  <si>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</si>
  <si>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</si>
  <si>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</si>
  <si>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</si>
  <si>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</si>
  <si>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</si>
  <si>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</si>
  <si>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</si>
  <si>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</si>
  <si>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</si>
  <si>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</si>
  <si>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</si>
  <si>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</si>
  <si>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</si>
  <si>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</si>
  <si>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</si>
  <si>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</si>
  <si>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</si>
  <si>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</si>
  <si>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</si>
  <si>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</si>
  <si>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</si>
  <si>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</si>
  <si>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</si>
  <si>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</si>
  <si>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</si>
  <si>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</si>
  <si>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</si>
  <si>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</si>
  <si>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</si>
  <si>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</si>
  <si>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</si>
  <si>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</si>
  <si>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</si>
  <si>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</si>
  <si>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</si>
  <si>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</si>
  <si>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</si>
  <si>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</si>
  <si>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</si>
  <si>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</si>
  <si>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</si>
  <si>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</si>
  <si>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</si>
  <si>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</si>
  <si>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</si>
  <si>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</si>
  <si>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</si>
  <si>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</si>
  <si>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</si>
  <si>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</si>
  <si>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</si>
  <si>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</si>
  <si>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</si>
  <si>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</si>
  <si>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</si>
  <si>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</si>
  <si>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</si>
  <si>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</si>
  <si>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</si>
  <si>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</si>
  <si>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</si>
  <si>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</si>
  <si>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</si>
  <si>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</si>
  <si>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</si>
  <si>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</si>
  <si>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</si>
  <si>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</si>
  <si>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</si>
  <si>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</si>
  <si>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</si>
  <si>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</si>
  <si>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</si>
  <si>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</si>
  <si>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</si>
  <si>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</si>
  <si>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</si>
  <si>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</si>
  <si>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</si>
  <si>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</si>
  <si>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</si>
  <si>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</si>
  <si>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</si>
  <si>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</si>
  <si>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</si>
  <si>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</si>
  <si>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</si>
  <si>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</si>
  <si>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</si>
  <si>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</si>
  <si>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</si>
  <si>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</si>
  <si>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</si>
  <si>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</si>
  <si>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</si>
  <si>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</si>
  <si>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</si>
  <si>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</si>
  <si>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</si>
  <si>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</si>
  <si>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</si>
  <si>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</si>
  <si>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</si>
  <si>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</si>
  <si>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</si>
  <si>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</si>
  <si>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</si>
  <si>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</si>
  <si>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</si>
  <si>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</si>
  <si>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</si>
  <si>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</si>
  <si>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</si>
  <si>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</si>
  <si>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</si>
  <si>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</si>
  <si>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</si>
  <si>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</si>
  <si>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</si>
  <si>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</si>
  <si>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</si>
  <si>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</si>
  <si>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</si>
  <si>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</si>
  <si>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</si>
  <si>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</si>
  <si>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</si>
  <si>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</si>
  <si>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</si>
  <si>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</si>
  <si>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</si>
  <si>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</si>
  <si>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</si>
  <si>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</si>
  <si>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</si>
  <si>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</si>
  <si>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</si>
  <si>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</si>
  <si>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</si>
  <si>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</si>
  <si>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</si>
  <si>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</si>
  <si>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</si>
  <si>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</si>
  <si>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</si>
  <si>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</si>
  <si>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</si>
  <si>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</si>
  <si>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</si>
  <si>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</si>
  <si>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</si>
  <si>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</si>
  <si>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</si>
  <si>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</si>
  <si>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</si>
  <si>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</si>
  <si>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</si>
  <si>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</si>
  <si>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</si>
  <si>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</si>
  <si>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</si>
  <si>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</si>
  <si>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</si>
  <si>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</si>
  <si>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</si>
  <si>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</si>
  <si>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</si>
  <si>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</si>
  <si>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</si>
  <si>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</si>
  <si>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</si>
  <si>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</si>
  <si>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</si>
  <si>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</si>
  <si>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</si>
  <si>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</si>
  <si>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</si>
  <si>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</si>
  <si>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</si>
  <si>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</si>
  <si>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</si>
  <si>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</si>
  <si>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</si>
  <si>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</si>
  <si>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</si>
  <si>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</si>
  <si>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</si>
  <si>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</si>
  <si>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</si>
  <si>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</si>
  <si>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</si>
  <si>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</si>
  <si>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</si>
  <si>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</si>
  <si>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</si>
  <si>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</si>
  <si>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</si>
  <si>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</si>
  <si>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</si>
  <si>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</si>
  <si>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</si>
  <si>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</si>
  <si>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</si>
  <si>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</si>
  <si>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</si>
  <si>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</si>
  <si>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</si>
  <si>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</si>
  <si>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</si>
  <si>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</si>
  <si>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</si>
  <si>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</si>
  <si>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</si>
  <si>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</si>
  <si>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</si>
  <si>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</si>
  <si>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</si>
  <si>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</si>
  <si>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</si>
  <si>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</si>
  <si>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</si>
  <si>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</si>
  <si>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</si>
  <si>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</si>
  <si>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</si>
  <si>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</si>
  <si>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</si>
  <si>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</si>
  <si>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</si>
  <si>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</si>
  <si>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</si>
  <si>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</si>
  <si>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</si>
  <si>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</si>
  <si>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</si>
  <si>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</si>
  <si>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</si>
  <si>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</si>
  <si>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</si>
  <si>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</si>
  <si>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</si>
  <si>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</si>
  <si>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</si>
  <si>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</si>
  <si>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</si>
  <si>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</si>
  <si>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</si>
  <si>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</si>
  <si>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</si>
  <si>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</si>
  <si>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</si>
  <si>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</si>
  <si>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</si>
  <si>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</si>
  <si>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</si>
  <si>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</si>
  <si>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</si>
  <si>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</si>
  <si>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</si>
  <si>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</si>
  <si>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</si>
  <si>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</si>
  <si>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</si>
  <si>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</si>
  <si>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</si>
  <si>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</si>
  <si>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</si>
  <si>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</si>
  <si>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</si>
  <si>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</si>
  <si>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</si>
  <si>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</si>
  <si>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</si>
  <si>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</si>
  <si>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</si>
  <si>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</si>
  <si>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</si>
  <si>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</si>
  <si>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</si>
  <si>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</si>
  <si>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</si>
  <si>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</si>
  <si>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</si>
  <si>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</si>
  <si>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</si>
  <si>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</si>
  <si>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</si>
  <si>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</si>
  <si>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</si>
  <si>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</si>
  <si>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</si>
  <si>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</si>
  <si>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</si>
  <si>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</si>
  <si>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</si>
  <si>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</si>
  <si>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</si>
  <si>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</si>
  <si>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</si>
  <si>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</si>
  <si>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</si>
  <si>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</si>
  <si>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</si>
  <si>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</si>
  <si>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</si>
  <si>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</si>
  <si>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</si>
  <si>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</si>
  <si>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</si>
  <si>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</si>
  <si>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</si>
  <si>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</si>
  <si>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</si>
  <si>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</si>
  <si>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</si>
  <si>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</si>
  <si>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</si>
  <si>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</si>
  <si>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</si>
  <si>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</si>
  <si>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</si>
  <si>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</si>
  <si>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</si>
  <si>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</si>
  <si>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</si>
  <si>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</si>
  <si>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</si>
  <si>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</si>
  <si>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</si>
  <si>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</si>
  <si>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</si>
  <si>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</si>
  <si>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</si>
  <si>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</si>
  <si>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</si>
  <si>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</si>
  <si>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</si>
  <si>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</si>
  <si>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</si>
  <si>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</si>
  <si>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</si>
  <si>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</si>
  <si>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</si>
  <si>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</si>
  <si>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</si>
  <si>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</si>
  <si>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</si>
  <si>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</si>
  <si>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</si>
  <si>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</si>
  <si>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</si>
  <si>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</si>
  <si>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</si>
  <si>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</si>
  <si>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</si>
  <si>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</si>
  <si>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</si>
  <si>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</si>
  <si>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</si>
  <si>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</si>
  <si>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</si>
  <si>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</si>
  <si>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</si>
  <si>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</si>
  <si>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</si>
  <si>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</si>
  <si>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</si>
  <si>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</si>
  <si>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</si>
  <si>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</si>
  <si>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</si>
  <si>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</si>
  <si>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</si>
  <si>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</si>
  <si>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</si>
  <si>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</si>
  <si>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</si>
  <si>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</si>
  <si>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</si>
  <si>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</si>
  <si>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</si>
  <si>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</si>
  <si>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</si>
  <si>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</si>
  <si>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</si>
  <si>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</si>
  <si>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</si>
  <si>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</si>
  <si>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</si>
  <si>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</si>
  <si>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</si>
  <si>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</si>
  <si>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</si>
  <si>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</si>
  <si>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</si>
  <si>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</si>
  <si>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</si>
  <si>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</si>
  <si>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</si>
  <si>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</si>
  <si>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</si>
  <si>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</si>
  <si>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</si>
  <si>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</si>
  <si>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</si>
  <si>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</si>
  <si>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</si>
  <si>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</si>
  <si>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</si>
  <si>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</si>
  <si>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</si>
  <si>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</si>
  <si>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</si>
  <si>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</si>
  <si>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</si>
  <si>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</si>
  <si>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</si>
  <si>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</si>
  <si>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</si>
  <si>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</si>
  <si>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</si>
  <si>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</si>
  <si>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</si>
  <si>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</si>
  <si>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</si>
  <si>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</si>
  <si>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</si>
  <si>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</si>
  <si>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</si>
  <si>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</si>
  <si>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</si>
  <si>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</si>
  <si>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</si>
  <si>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</si>
  <si>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</si>
  <si>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</si>
  <si>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</si>
  <si>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</si>
  <si>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</si>
  <si>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</si>
  <si>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</si>
  <si>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</si>
  <si>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</si>
  <si>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</si>
  <si>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</si>
  <si>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</si>
  <si>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</si>
  <si>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</si>
  <si>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</si>
  <si>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</si>
  <si>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</si>
  <si>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</si>
  <si>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</si>
  <si>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</si>
  <si>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</si>
  <si>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</si>
  <si>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</si>
  <si>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</si>
  <si>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</si>
  <si>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</si>
  <si>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</si>
  <si>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</si>
  <si>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</si>
  <si>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</si>
  <si>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</si>
  <si>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</si>
  <si>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</si>
  <si>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</si>
  <si>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</si>
  <si>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</si>
  <si>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</si>
  <si>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</si>
  <si>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</si>
  <si>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</si>
  <si>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</si>
  <si>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</si>
  <si>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</si>
  <si>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</si>
  <si>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</si>
  <si>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</si>
  <si>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</si>
  <si>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</si>
  <si>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</si>
  <si>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</si>
  <si>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</si>
  <si>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</si>
  <si>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</si>
  <si>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</si>
  <si>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</si>
  <si>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</si>
  <si>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</si>
  <si>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</si>
  <si>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</si>
  <si>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</si>
  <si>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</si>
  <si>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</si>
  <si>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</si>
  <si>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</si>
  <si>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</si>
  <si>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</si>
  <si>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</si>
  <si>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</si>
  <si>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</si>
  <si>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</si>
  <si>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</si>
  <si>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</si>
  <si>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</si>
  <si>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</si>
  <si>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</si>
  <si>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</si>
  <si>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</si>
  <si>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</si>
  <si>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</si>
  <si>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</si>
  <si>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</si>
  <si>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</si>
  <si>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</si>
  <si>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</si>
  <si>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</si>
  <si>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</si>
  <si>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</si>
  <si>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</si>
  <si>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</si>
  <si>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</si>
  <si>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</si>
  <si>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</si>
  <si>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</si>
  <si>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</si>
  <si>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</si>
  <si>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</si>
  <si>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</si>
  <si>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</si>
  <si>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</si>
  <si>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</si>
  <si>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</si>
  <si>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</si>
  <si>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</si>
  <si>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</si>
  <si>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</si>
  <si>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</si>
  <si>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</si>
  <si>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</si>
  <si>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</si>
  <si>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</si>
  <si>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</si>
  <si>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</si>
  <si>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</si>
  <si>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</si>
  <si>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</si>
  <si>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</si>
  <si>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</si>
  <si>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</si>
  <si>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</si>
  <si>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</si>
  <si>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</si>
  <si>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</si>
  <si>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</si>
  <si>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</si>
  <si>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</si>
  <si>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</si>
  <si>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</si>
  <si>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</si>
  <si>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</si>
  <si>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</si>
  <si>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</si>
  <si>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</si>
  <si>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</si>
  <si>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</si>
  <si>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</si>
  <si>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</si>
  <si>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</si>
  <si>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</si>
  <si>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</si>
  <si>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</si>
  <si>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</si>
  <si>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</si>
  <si>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</si>
  <si>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</si>
  <si>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</si>
  <si>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</si>
  <si>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</si>
  <si>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</si>
  <si>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</si>
  <si>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</si>
  <si>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</si>
  <si>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</si>
  <si>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</si>
  <si>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</si>
  <si>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</si>
  <si>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</si>
  <si>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</si>
  <si>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</si>
  <si>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</si>
  <si>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</si>
  <si>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</si>
  <si>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</si>
  <si>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</si>
  <si>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</si>
  <si>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</si>
  <si>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</si>
  <si>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</si>
  <si>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</si>
  <si>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</si>
  <si>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</si>
  <si>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</si>
  <si>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</si>
  <si>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</si>
  <si>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</si>
  <si>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</si>
  <si>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</si>
  <si>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</si>
  <si>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</si>
  <si>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</si>
  <si>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</si>
  <si>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</si>
  <si>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</si>
  <si>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</si>
  <si>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</si>
  <si>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</si>
  <si>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</si>
  <si>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</si>
  <si>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</si>
  <si>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</si>
  <si>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</si>
  <si>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</si>
  <si>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</si>
  <si>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</si>
  <si>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</si>
  <si>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</si>
  <si>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</si>
  <si>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</si>
  <si>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</si>
  <si>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</si>
  <si>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</si>
  <si>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</si>
  <si>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</si>
  <si>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</si>
  <si>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</si>
  <si>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</si>
  <si>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</si>
  <si>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</si>
  <si>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</si>
  <si>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</si>
  <si>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</si>
  <si>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</si>
  <si>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</si>
  <si>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</si>
  <si>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</si>
  <si>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</si>
  <si>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</si>
  <si>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</si>
  <si>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</si>
  <si>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</si>
  <si>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</si>
  <si>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</si>
  <si>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</si>
  <si>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</si>
  <si>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</si>
  <si>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</si>
  <si>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</si>
  <si>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</si>
  <si>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</si>
  <si>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</si>
  <si>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</si>
  <si>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</si>
  <si>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</si>
  <si>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</si>
  <si>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</si>
  <si>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</si>
  <si>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</si>
  <si>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</si>
  <si>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</si>
  <si>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</si>
  <si>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</si>
  <si>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</si>
  <si>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</si>
  <si>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</si>
  <si>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</si>
  <si>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</si>
  <si>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</si>
  <si>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</si>
  <si>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</si>
  <si>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</si>
  <si>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</si>
  <si>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</si>
  <si>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</si>
  <si>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</si>
  <si>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</si>
  <si>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</si>
  <si>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</si>
  <si>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</si>
  <si>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</si>
  <si>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</si>
  <si>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</si>
  <si>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</si>
  <si>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</si>
  <si>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</si>
  <si>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</si>
  <si>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</si>
  <si>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</si>
  <si>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</si>
  <si>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</si>
  <si>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</si>
  <si>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</si>
  <si>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</si>
  <si>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</si>
  <si>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</si>
  <si>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</si>
  <si>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</si>
  <si>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</si>
  <si>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</si>
  <si>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</si>
  <si>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</si>
  <si>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</si>
  <si>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</si>
  <si>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</si>
  <si>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</si>
  <si>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</si>
  <si>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</si>
  <si>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</si>
  <si>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</si>
  <si>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</si>
  <si>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</si>
  <si>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</si>
  <si>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</si>
  <si>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</si>
  <si>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</si>
  <si>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</si>
  <si>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</si>
  <si>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</si>
  <si>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</si>
  <si>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</si>
  <si>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</si>
  <si>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</si>
  <si>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</si>
  <si>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</si>
  <si>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</si>
  <si>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</si>
  <si>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</si>
  <si>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</si>
  <si>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</si>
  <si>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</si>
  <si>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</si>
  <si>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</si>
  <si>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</si>
  <si>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</si>
  <si>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</si>
  <si>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</si>
  <si>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</si>
  <si>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</si>
  <si>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</si>
  <si>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</si>
  <si>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</si>
  <si>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</si>
  <si>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</si>
  <si>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</si>
  <si>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</si>
  <si>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</si>
  <si>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</si>
  <si>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</si>
  <si>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</si>
  <si>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</si>
  <si>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</si>
  <si>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</si>
  <si>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</si>
  <si>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</si>
  <si>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</si>
  <si>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</si>
  <si>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</si>
  <si>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</si>
  <si>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</si>
  <si>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</si>
  <si>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</si>
  <si>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</si>
  <si>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</si>
  <si>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</si>
  <si>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</si>
  <si>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</si>
  <si>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</si>
  <si>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</si>
  <si>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</si>
  <si>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</si>
  <si>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</si>
  <si>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</si>
  <si>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</si>
  <si>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</si>
  <si>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</si>
  <si>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</si>
  <si>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</si>
  <si>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</si>
  <si>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</si>
  <si>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</si>
  <si>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</si>
  <si>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</si>
  <si>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</si>
  <si>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</si>
  <si>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</si>
  <si>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</si>
  <si>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</si>
  <si>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</si>
  <si>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</si>
  <si>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</si>
  <si>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</si>
  <si>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</si>
  <si>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</si>
  <si>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</si>
  <si>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</si>
  <si>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</si>
  <si>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</si>
  <si>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</si>
  <si>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</si>
  <si>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</si>
  <si>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</si>
  <si>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</si>
  <si>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</si>
  <si>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</si>
  <si>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</si>
  <si>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</si>
  <si>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</si>
  <si>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</si>
  <si>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</si>
  <si>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</si>
  <si>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</si>
  <si>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</si>
  <si>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</si>
  <si>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</si>
  <si>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</si>
  <si>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</si>
  <si>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</si>
  <si>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</si>
  <si>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</si>
  <si>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</si>
  <si>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</si>
  <si>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</si>
  <si>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</si>
  <si>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</si>
  <si>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</si>
  <si>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</si>
  <si>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</si>
  <si>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</si>
  <si>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</si>
  <si>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</si>
  <si>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</si>
  <si>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</si>
  <si>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</si>
  <si>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</si>
  <si>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</si>
  <si>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</si>
  <si>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</si>
  <si>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</si>
  <si>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</si>
  <si>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</si>
  <si>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</si>
  <si>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</si>
  <si>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</si>
  <si>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</si>
  <si>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</si>
  <si>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</si>
  <si>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</si>
  <si>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</si>
  <si>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</si>
  <si>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</si>
  <si>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</si>
  <si>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</si>
  <si>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</si>
  <si>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</si>
  <si>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</si>
  <si>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</si>
  <si>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</si>
  <si>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</si>
  <si>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</si>
  <si>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</si>
  <si>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</si>
  <si>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</si>
  <si>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</si>
  <si>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</si>
  <si>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</si>
  <si>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</si>
  <si>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</si>
  <si>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</si>
  <si>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</si>
  <si>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</si>
  <si>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</si>
  <si>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</si>
  <si>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</si>
  <si>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</si>
  <si>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</si>
  <si>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</si>
  <si>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</si>
  <si>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</si>
  <si>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</si>
  <si>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</si>
  <si>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</si>
  <si>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</si>
  <si>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</si>
  <si>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</si>
  <si>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</si>
  <si>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</si>
  <si>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</si>
  <si>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</si>
  <si>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</si>
  <si>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</si>
  <si>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</si>
  <si>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</si>
  <si>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</si>
  <si>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</si>
  <si>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</si>
  <si>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</si>
  <si>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</si>
  <si>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</si>
  <si>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</si>
  <si>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</si>
  <si>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</si>
  <si>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</si>
  <si>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</si>
  <si>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</si>
  <si>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</si>
  <si>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</si>
  <si>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</si>
  <si>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</si>
  <si>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</si>
  <si>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</si>
  <si>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</si>
  <si>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</si>
  <si>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</si>
  <si>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</si>
  <si>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</si>
  <si>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</si>
  <si>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</si>
  <si>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</si>
  <si>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</si>
  <si>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</si>
  <si>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</si>
  <si>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</si>
  <si>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</si>
  <si>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</si>
  <si>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</si>
  <si>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</si>
  <si>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</si>
  <si>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</si>
  <si>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</si>
  <si>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</si>
  <si>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</si>
  <si>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</si>
  <si>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</si>
  <si>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</si>
  <si>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</si>
  <si>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</si>
  <si>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</si>
  <si>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</si>
  <si>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</si>
  <si>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</si>
  <si>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</si>
  <si>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</si>
  <si>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</si>
  <si>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</si>
  <si>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</si>
  <si>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</si>
  <si>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</si>
  <si>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</si>
  <si>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</si>
  <si>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</si>
  <si>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</si>
  <si>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</si>
  <si>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</si>
  <si>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</si>
  <si>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</si>
  <si>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</si>
  <si>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</si>
  <si>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</si>
  <si>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</si>
  <si>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</si>
  <si>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</si>
  <si>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</si>
  <si>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</si>
  <si>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</si>
  <si>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</si>
  <si>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</si>
  <si>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</si>
  <si>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</si>
  <si>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</si>
  <si>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</si>
  <si>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</si>
  <si>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</si>
  <si>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</si>
  <si>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</si>
  <si>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</si>
  <si>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</si>
  <si>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</si>
  <si>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</si>
  <si>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</si>
  <si>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</si>
  <si>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</si>
  <si>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</si>
  <si>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</si>
  <si>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</si>
  <si>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</si>
  <si>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</si>
  <si>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</si>
  <si>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</si>
  <si>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</si>
  <si>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</si>
  <si>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</si>
  <si>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</si>
  <si>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</si>
  <si>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</si>
  <si>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</si>
  <si>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</si>
  <si>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</si>
  <si>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</si>
  <si>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</si>
  <si>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</si>
  <si>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</si>
  <si>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</si>
  <si>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</si>
  <si>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</si>
  <si>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</si>
  <si>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</si>
  <si>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</si>
  <si>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</si>
  <si>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</si>
  <si>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</si>
  <si>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</si>
  <si>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</si>
  <si>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</si>
  <si>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</si>
  <si>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</si>
  <si>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</si>
  <si>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</si>
  <si>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</si>
  <si>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</si>
  <si>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</si>
  <si>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</si>
  <si>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</si>
  <si>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</si>
  <si>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</si>
  <si>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</si>
  <si>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</si>
  <si>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</si>
  <si>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</si>
  <si>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</si>
  <si>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</si>
  <si>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</si>
  <si>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</si>
  <si>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</si>
  <si>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</si>
  <si>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</si>
  <si>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</si>
  <si>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</si>
  <si>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</si>
  <si>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</si>
  <si>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</si>
  <si>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</si>
  <si>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</si>
  <si>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</si>
  <si>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</si>
  <si>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</si>
  <si>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</si>
  <si>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</si>
  <si>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</si>
  <si>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</si>
  <si>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</si>
  <si>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</si>
  <si>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</si>
  <si>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Years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</si>
  <si>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</si>
  <si>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</si>
  <si>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</si>
  <si>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</si>
  <si>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</si>
  <si>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</si>
  <si>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</si>
  <si>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</si>
  <si>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</si>
  <si>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</si>
  <si>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</si>
  <si>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</si>
  <si>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</si>
  <si>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</si>
  <si>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</si>
  <si>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</si>
  <si>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</si>
  <si>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</si>
  <si>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</si>
  <si>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</si>
  <si>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</si>
  <si>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</si>
  <si>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</si>
  <si>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</si>
  <si>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</si>
  <si>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</si>
  <si>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</si>
  <si>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</si>
  <si>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</si>
  <si>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</si>
  <si>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</si>
  <si>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Percentage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</si>
</sst>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176" fontId="0" fillId="0" borderId="0" xfId="42" applyNumberFormat="1" applyFont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24994659260841701"/>
      </font>
      <fill>
        <patternFill>
          <bgColor theme="4" tint="0.59996337778862885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63BE7B"/>
      <color rgb="FFFFC7CE"/>
      <color rgb="FF9C0006"/>
      <color rgb="FFC6EFCE"/>
      <color rgb="FF006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Anderson.xlsx]Sheet1!PivotTable1</c:name>
    <c:fmtId val="5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BE7B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E5-4302-B621-5D2AEA3F4251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E5-4302-B621-5D2AEA3F4251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E5-4302-B621-5D2AEA3F4251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63BE7B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DE5-4302-B621-5D2AEA3F42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68678736"/>
        <c:axId val="868676440"/>
      </c:barChart>
      <c:catAx>
        <c:axId val="86867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676440"/>
        <c:crosses val="autoZero"/>
        <c:auto val="1"/>
        <c:lblAlgn val="ctr"/>
        <c:lblOffset val="100"/>
        <c:noMultiLvlLbl val="0"/>
      </c:catAx>
      <c:valAx>
        <c:axId val="868676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678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Anderson.xlsx]Sheet2!PivotTable2</c:name>
    <c:fmtId val="1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F6-47D3-A47B-7B0B99D05370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F6-47D3-A47B-7B0B99D05370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F6-47D3-A47B-7B0B99D05370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3F6-47D3-A47B-7B0B99D053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64600024"/>
        <c:axId val="864601992"/>
      </c:barChart>
      <c:catAx>
        <c:axId val="864600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601992"/>
        <c:crosses val="autoZero"/>
        <c:auto val="1"/>
        <c:lblAlgn val="ctr"/>
        <c:lblOffset val="100"/>
        <c:noMultiLvlLbl val="0"/>
      </c:catAx>
      <c:valAx>
        <c:axId val="864601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600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Anderson.xlsx]Sheet5!PivotTable5</c:name>
    <c:fmtId val="6"/>
  </c:pivotSource>
  <c:chart>
    <c:autoTitleDeleted val="0"/>
    <c:pivotFmts>
      <c:pivotFmt>
        <c:idx val="0"/>
        <c:spPr>
          <a:ln w="28575" cap="rnd">
            <a:solidFill>
              <a:srgbClr val="FFFF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40000"/>
                <a:lumOff val="60000"/>
              </a:schemeClr>
            </a:solidFill>
            <a:ln w="9525">
              <a:solidFill>
                <a:srgbClr val="FFFF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C00000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63BE7B"/>
            </a:solidFill>
            <a:round/>
          </a:ln>
          <a:effectLst/>
        </c:spPr>
        <c:marker>
          <c:symbol val="circle"/>
          <c:size val="5"/>
          <c:spPr>
            <a:solidFill>
              <a:srgbClr val="63BE7B"/>
            </a:solidFill>
            <a:ln w="9525">
              <a:solidFill>
                <a:srgbClr val="63BE7B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Sheet5!$B$4:$B$5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40000"/>
                  <a:lumOff val="60000"/>
                </a:schemeClr>
              </a:solidFill>
              <a:ln w="9525">
                <a:solidFill>
                  <a:srgbClr val="FFFF00"/>
                </a:solidFill>
              </a:ln>
              <a:effectLst/>
            </c:spPr>
          </c:marker>
          <c:cat>
            <c:strRef>
              <c:f>Sheet5!$A$6:$A$18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Sheet5!$B$6:$B$18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6A-414A-B3DF-73C00657061A}"/>
            </c:ext>
          </c:extLst>
        </c:ser>
        <c:ser>
          <c:idx val="1"/>
          <c:order val="1"/>
          <c:tx>
            <c:strRef>
              <c:f>Sheet5!$C$4:$C$5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strRef>
              <c:f>Sheet5!$A$6:$A$18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Sheet5!$C$6:$C$18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86A-414A-B3DF-73C00657061A}"/>
            </c:ext>
          </c:extLst>
        </c:ser>
        <c:ser>
          <c:idx val="2"/>
          <c:order val="2"/>
          <c:tx>
            <c:strRef>
              <c:f>Sheet5!$D$4:$D$5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63BE7B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63BE7B"/>
              </a:solidFill>
              <a:ln w="9525">
                <a:solidFill>
                  <a:srgbClr val="63BE7B"/>
                </a:solidFill>
              </a:ln>
              <a:effectLst/>
            </c:spPr>
          </c:marker>
          <c:cat>
            <c:strRef>
              <c:f>Sheet5!$A$6:$A$18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Sheet5!$D$6:$D$18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86A-414A-B3DF-73C006570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0218472"/>
        <c:axId val="940220440"/>
      </c:lineChart>
      <c:catAx>
        <c:axId val="940218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220440"/>
        <c:crosses val="autoZero"/>
        <c:auto val="1"/>
        <c:lblAlgn val="ctr"/>
        <c:lblOffset val="100"/>
        <c:noMultiLvlLbl val="0"/>
      </c:catAx>
      <c:valAx>
        <c:axId val="940220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218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Sheet6!$F$1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63BE7B"/>
              </a:solidFill>
              <a:round/>
            </a:ln>
            <a:effectLst/>
          </c:spPr>
          <c:marker>
            <c:symbol val="none"/>
          </c:marker>
          <c:cat>
            <c:strRef>
              <c:f>Sheet6!$A$2:$A$13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Sheet6!$F$2:$F$13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0.64444444444444449</c:v>
                </c:pt>
                <c:pt idx="2">
                  <c:v>0.59210526315789469</c:v>
                </c:pt>
                <c:pt idx="3">
                  <c:v>0</c:v>
                </c:pt>
                <c:pt idx="4">
                  <c:v>0.7</c:v>
                </c:pt>
                <c:pt idx="5">
                  <c:v>0.4</c:v>
                </c:pt>
                <c:pt idx="6">
                  <c:v>0.41666666666666669</c:v>
                </c:pt>
                <c:pt idx="7">
                  <c:v>0.42857142857142855</c:v>
                </c:pt>
                <c:pt idx="8">
                  <c:v>0.72727272727272729</c:v>
                </c:pt>
                <c:pt idx="9">
                  <c:v>0.6</c:v>
                </c:pt>
                <c:pt idx="10">
                  <c:v>0.54545454545454541</c:v>
                </c:pt>
                <c:pt idx="11">
                  <c:v>0.5439739413680782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43-4FA1-B903-00385278A0EF}"/>
            </c:ext>
          </c:extLst>
        </c:ser>
        <c:ser>
          <c:idx val="1"/>
          <c:order val="1"/>
          <c:tx>
            <c:strRef>
              <c:f>Sheet6!$G$1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Sheet6!$A$2:$A$13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Sheet6!$G$2:$G$13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0.30222222222222223</c:v>
                </c:pt>
                <c:pt idx="2">
                  <c:v>0.35855263157894735</c:v>
                </c:pt>
                <c:pt idx="3">
                  <c:v>0.5</c:v>
                </c:pt>
                <c:pt idx="4">
                  <c:v>0.2</c:v>
                </c:pt>
                <c:pt idx="5">
                  <c:v>0.6</c:v>
                </c:pt>
                <c:pt idx="6">
                  <c:v>0.5</c:v>
                </c:pt>
                <c:pt idx="7">
                  <c:v>0.5714285714285714</c:v>
                </c:pt>
                <c:pt idx="8">
                  <c:v>0.27272727272727271</c:v>
                </c:pt>
                <c:pt idx="9">
                  <c:v>0.4</c:v>
                </c:pt>
                <c:pt idx="10">
                  <c:v>0.45454545454545453</c:v>
                </c:pt>
                <c:pt idx="11">
                  <c:v>0.39413680781758959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43-4FA1-B903-00385278A0EF}"/>
            </c:ext>
          </c:extLst>
        </c:ser>
        <c:ser>
          <c:idx val="2"/>
          <c:order val="2"/>
          <c:tx>
            <c:strRef>
              <c:f>Sheet6!$H$1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strRef>
              <c:f>Sheet6!$A$2:$A$13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Sheet6!$H$2:$H$13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5.3333333333333337E-2</c:v>
                </c:pt>
                <c:pt idx="2">
                  <c:v>4.9342105263157895E-2</c:v>
                </c:pt>
                <c:pt idx="3">
                  <c:v>0.5</c:v>
                </c:pt>
                <c:pt idx="4">
                  <c:v>0.1</c:v>
                </c:pt>
                <c:pt idx="5">
                  <c:v>0</c:v>
                </c:pt>
                <c:pt idx="6">
                  <c:v>8.3333333333333329E-2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6.1889250814332247E-2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43-4FA1-B903-00385278A0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5896040"/>
        <c:axId val="795894728"/>
      </c:lineChart>
      <c:catAx>
        <c:axId val="795896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894728"/>
        <c:crosses val="autoZero"/>
        <c:auto val="1"/>
        <c:lblAlgn val="ctr"/>
        <c:lblOffset val="100"/>
        <c:noMultiLvlLbl val="0"/>
      </c:catAx>
      <c:valAx>
        <c:axId val="795894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896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261936</xdr:colOff>
      <xdr:row>1</xdr:row>
      <xdr:rowOff>47624</xdr:rowOff>
    </xdr:from>
    <xdr:to>
      <xdr:col>14</xdr:col>
      <xdr:colOff>457199</xdr:colOff>
      <xdr:row>21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77581C-720E-21DB-D889-BA98058736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138112</xdr:colOff>
      <xdr:row>0</xdr:row>
      <xdr:rowOff>95250</xdr:rowOff>
    </xdr:from>
    <xdr:to>
      <xdr:col>16</xdr:col>
      <xdr:colOff>552450</xdr:colOff>
      <xdr:row>30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E6F44A-7E7F-DCE8-D7CC-F0A9B83476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376237</xdr:colOff>
      <xdr:row>2</xdr:row>
      <xdr:rowOff>133349</xdr:rowOff>
    </xdr:from>
    <xdr:to>
      <xdr:col>14</xdr:col>
      <xdr:colOff>352425</xdr:colOff>
      <xdr:row>26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81DA29-54CD-B064-AFD2-A774E64DF6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157162</xdr:colOff>
      <xdr:row>13</xdr:row>
      <xdr:rowOff>152399</xdr:rowOff>
    </xdr:from>
    <xdr:to>
      <xdr:col>8</xdr:col>
      <xdr:colOff>0</xdr:colOff>
      <xdr:row>29</xdr:row>
      <xdr:rowOff>180974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A6D79E9-345C-3585-1C96-E972FD5A90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ge" refreshedDate="44836.729248148149" createdVersion="8" refreshedVersion="8" minRefreshableVersion="3" recordCount="1000" xr:uid="{060A32B5-E824-4A34-BA92-D15FFC5EC0A5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ge" refreshedDate="44836.768101504633" createdVersion="8" refreshedVersion="8" minRefreshableVersion="3" recordCount="1001" xr:uid="{8A05695F-8372-450D-9C10-3F3FDB09908F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3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Quarters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x v="1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n v="1384840800"/>
    <x v="2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x v="3"/>
    <d v="2019-09-20T05:00:00"/>
    <b v="0"/>
    <b v="0"/>
    <s v="music/rock"/>
    <x v="1"/>
    <s v="rock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x v="4"/>
    <d v="2019-01-24T06:00:00"/>
    <b v="0"/>
    <b v="0"/>
    <s v="theater/plays"/>
    <x v="3"/>
    <s v="plays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x v="7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x v="8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x v="9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x v="1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x v="11"/>
    <d v="2010-09-27T05:00:00"/>
    <b v="0"/>
    <b v="1"/>
    <s v="theater/plays"/>
    <x v="3"/>
    <s v="plays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x v="13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x v="14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x v="16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x v="18"/>
    <d v="2018-09-16T05:00:00"/>
    <b v="0"/>
    <b v="0"/>
    <s v="theater/plays"/>
    <x v="3"/>
    <s v="plays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x v="19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x v="21"/>
    <d v="2011-09-18T05:00:00"/>
    <b v="0"/>
    <b v="0"/>
    <s v="theater/plays"/>
    <x v="3"/>
    <s v="plays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x v="22"/>
    <d v="2018-04-18T05:00:00"/>
    <b v="0"/>
    <b v="0"/>
    <s v="theater/plays"/>
    <x v="3"/>
    <s v="plays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x v="25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x v="26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x v="27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x v="31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x v="33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x v="36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x v="37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x v="39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s v="rock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x v="42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x v="44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x v="45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s v="rock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x v="47"/>
    <d v="2014-04-28T05:00:00"/>
    <b v="0"/>
    <b v="0"/>
    <s v="theater/plays"/>
    <x v="3"/>
    <s v="plays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x v="48"/>
    <d v="2015-07-07T05:00:00"/>
    <b v="0"/>
    <b v="0"/>
    <s v="theater/plays"/>
    <x v="3"/>
    <s v="plays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x v="49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x v="5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x v="52"/>
    <d v="2010-09-19T05:00:00"/>
    <b v="0"/>
    <b v="0"/>
    <s v="theater/plays"/>
    <x v="3"/>
    <s v="plays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x v="55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x v="58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x v="59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x v="61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x v="62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x v="63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x v="64"/>
    <d v="2018-07-17T05:00:00"/>
    <b v="0"/>
    <b v="1"/>
    <s v="technology/web"/>
    <x v="2"/>
    <s v="web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s v="plays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x v="66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s v="plays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x v="69"/>
    <d v="2011-01-22T06:00:00"/>
    <b v="0"/>
    <b v="0"/>
    <s v="theater/plays"/>
    <x v="3"/>
    <s v="plays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x v="71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x v="73"/>
    <d v="2016-11-30T06:00:00"/>
    <b v="0"/>
    <b v="0"/>
    <s v="music/jazz"/>
    <x v="1"/>
    <s v="jazz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x v="76"/>
    <d v="2015-03-13T05:00:00"/>
    <b v="1"/>
    <b v="1"/>
    <s v="theater/plays"/>
    <x v="3"/>
    <s v="plays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x v="79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x v="81"/>
    <d v="2017-12-18T06:00:00"/>
    <b v="0"/>
    <b v="0"/>
    <s v="music/rock"/>
    <x v="1"/>
    <s v="rock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x v="82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x v="85"/>
    <d v="2011-09-19T05:00:00"/>
    <b v="0"/>
    <b v="0"/>
    <s v="music/indie rock"/>
    <x v="1"/>
    <s v="indie rock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x v="87"/>
    <d v="2011-03-19T05:00:00"/>
    <b v="0"/>
    <b v="1"/>
    <s v="music/rock"/>
    <x v="1"/>
    <s v="rock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s v="plays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x v="9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x v="92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s v="plays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x v="94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x v="96"/>
    <d v="2011-03-23T05:00:00"/>
    <b v="0"/>
    <b v="0"/>
    <s v="theater/plays"/>
    <x v="3"/>
    <s v="plays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x v="97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x v="98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x v="99"/>
    <d v="2011-11-06T05:00:00"/>
    <b v="0"/>
    <b v="0"/>
    <s v="theater/plays"/>
    <x v="3"/>
    <s v="plays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x v="104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x v="105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x v="106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x v="109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x v="111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x v="112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x v="115"/>
    <d v="2015-09-19T05:00:00"/>
    <b v="0"/>
    <b v="0"/>
    <s v="theater/plays"/>
    <x v="3"/>
    <s v="plays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x v="121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s v="plays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x v="124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x v="125"/>
    <d v="2010-05-15T05:00:00"/>
    <b v="0"/>
    <b v="0"/>
    <s v="theater/plays"/>
    <x v="3"/>
    <s v="plays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x v="126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x v="127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s v="web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s v="plays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x v="131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x v="133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x v="135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x v="107"/>
    <d v="2012-05-17T05:00:00"/>
    <b v="0"/>
    <b v="0"/>
    <s v="technology/web"/>
    <x v="2"/>
    <s v="web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x v="14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x v="141"/>
    <d v="2019-06-25T05:00:00"/>
    <b v="0"/>
    <b v="0"/>
    <s v="theater/plays"/>
    <x v="3"/>
    <s v="plays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x v="143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x v="144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x v="147"/>
    <d v="2018-12-17T06:00:00"/>
    <b v="0"/>
    <b v="0"/>
    <s v="music/rock"/>
    <x v="1"/>
    <s v="rock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x v="149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x v="15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x v="153"/>
    <d v="2019-10-29T05:00:00"/>
    <b v="0"/>
    <b v="0"/>
    <s v="music/rock"/>
    <x v="1"/>
    <s v="rock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x v="155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s v="plays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x v="158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x v="159"/>
    <d v="2019-01-07T06:00:00"/>
    <b v="0"/>
    <b v="0"/>
    <s v="music/rock"/>
    <x v="1"/>
    <s v="rock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s v="plays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x v="164"/>
    <d v="2013-06-20T05:00:00"/>
    <b v="0"/>
    <b v="0"/>
    <s v="theater/plays"/>
    <x v="3"/>
    <s v="plays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x v="167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x v="169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x v="172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x v="173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x v="174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x v="176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x v="178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x v="179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x v="18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s v="plays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s v="plays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x v="185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s v="plays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x v="187"/>
    <d v="2013-06-05T05:00:00"/>
    <b v="0"/>
    <b v="1"/>
    <s v="theater/plays"/>
    <x v="3"/>
    <s v="plays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x v="188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x v="189"/>
    <d v="2014-07-01T05:00:00"/>
    <b v="0"/>
    <b v="0"/>
    <s v="music/rock"/>
    <x v="1"/>
    <s v="rock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x v="19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s v="metal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x v="173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x v="195"/>
    <d v="2015-07-11T05:00:00"/>
    <b v="0"/>
    <b v="0"/>
    <s v="music/rock"/>
    <x v="1"/>
    <s v="rock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x v="152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x v="196"/>
    <d v="2014-08-12T05:00:00"/>
    <b v="0"/>
    <b v="0"/>
    <s v="technology/web"/>
    <x v="2"/>
    <s v="web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x v="197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x v="198"/>
    <d v="2017-01-19T06:00:00"/>
    <b v="0"/>
    <b v="0"/>
    <s v="theater/plays"/>
    <x v="3"/>
    <s v="plays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x v="199"/>
    <d v="2011-04-13T05:00:00"/>
    <b v="0"/>
    <b v="0"/>
    <s v="music/jazz"/>
    <x v="1"/>
    <s v="jazz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x v="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x v="201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x v="202"/>
    <d v="2018-09-17T05:00:00"/>
    <b v="0"/>
    <b v="1"/>
    <s v="music/rock"/>
    <x v="1"/>
    <s v="rock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x v="206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x v="207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x v="208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x v="21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x v="215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x v="216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x v="218"/>
    <d v="2016-03-30T05:00:00"/>
    <b v="0"/>
    <b v="0"/>
    <s v="theater/plays"/>
    <x v="3"/>
    <s v="plays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x v="220"/>
    <d v="2014-05-03T05:00:00"/>
    <b v="1"/>
    <b v="0"/>
    <s v="music/rock"/>
    <x v="1"/>
    <s v="rock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x v="224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x v="225"/>
    <d v="2013-07-18T05:00:00"/>
    <b v="0"/>
    <b v="0"/>
    <s v="theater/plays"/>
    <x v="3"/>
    <s v="plays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x v="226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x v="23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x v="232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x v="194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x v="236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x v="237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x v="238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x v="239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x v="67"/>
    <d v="2010-03-01T06:00:00"/>
    <b v="0"/>
    <b v="0"/>
    <s v="music/rock"/>
    <x v="1"/>
    <s v="rock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x v="243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x v="244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s v="rock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x v="248"/>
    <d v="2016-03-01T06:00:00"/>
    <b v="0"/>
    <b v="0"/>
    <s v="music/rock"/>
    <x v="1"/>
    <s v="rock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x v="249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x v="25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x v="136"/>
    <d v="2012-10-10T05:00:00"/>
    <b v="0"/>
    <b v="0"/>
    <s v="music/rock"/>
    <x v="1"/>
    <s v="rock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x v="252"/>
    <d v="2010-08-29T05:00:00"/>
    <b v="0"/>
    <b v="1"/>
    <s v="music/rock"/>
    <x v="1"/>
    <s v="rock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x v="253"/>
    <d v="2011-05-01T05:00:00"/>
    <b v="0"/>
    <b v="1"/>
    <s v="music/indie rock"/>
    <x v="1"/>
    <s v="indie rock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x v="255"/>
    <d v="2013-02-28T06:00:00"/>
    <b v="0"/>
    <b v="0"/>
    <s v="theater/plays"/>
    <x v="3"/>
    <s v="plays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s v="plays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x v="257"/>
    <d v="2014-12-10T06:00:00"/>
    <b v="0"/>
    <b v="1"/>
    <s v="music/jazz"/>
    <x v="1"/>
    <s v="jazz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x v="258"/>
    <d v="2012-11-09T06:00:00"/>
    <b v="0"/>
    <b v="0"/>
    <s v="theater/plays"/>
    <x v="3"/>
    <s v="plays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x v="263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x v="264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x v="265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x v="267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x v="268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x v="269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x v="27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x v="273"/>
    <d v="2016-06-04T05:00:00"/>
    <b v="0"/>
    <b v="0"/>
    <s v="music/rock"/>
    <x v="1"/>
    <s v="rock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x v="274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x v="275"/>
    <d v="2016-10-18T05:00:00"/>
    <b v="0"/>
    <b v="0"/>
    <s v="theater/plays"/>
    <x v="3"/>
    <s v="plays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x v="278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x v="279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x v="281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x v="282"/>
    <d v="2012-04-03T05:00:00"/>
    <b v="0"/>
    <b v="0"/>
    <s v="food/food trucks"/>
    <x v="0"/>
    <s v="food trucks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x v="283"/>
    <d v="2010-10-14T05:00:00"/>
    <b v="0"/>
    <b v="0"/>
    <s v="theater/plays"/>
    <x v="3"/>
    <s v="plays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x v="285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x v="287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s v="food trucks"/>
  </r>
  <r>
    <n v="300"/>
    <s v="Cooke PLC"/>
    <s v="Focused executive core"/>
    <n v="100"/>
    <n v="5"/>
    <n v="0.05"/>
    <x v="0"/>
    <n v="1"/>
    <n v="5"/>
    <x v="3"/>
    <s v="DKK"/>
    <n v="1504069200"/>
    <n v="1504155600"/>
    <x v="29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x v="292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x v="293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x v="295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x v="296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x v="298"/>
    <d v="2011-04-19T05:00:00"/>
    <b v="0"/>
    <b v="0"/>
    <s v="theater/plays"/>
    <x v="3"/>
    <s v="plays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x v="299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x v="3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s v="plays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x v="244"/>
    <d v="2013-11-01T05:00:00"/>
    <b v="0"/>
    <b v="0"/>
    <s v="theater/plays"/>
    <x v="3"/>
    <s v="plays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x v="301"/>
    <d v="2012-02-29T06:00:00"/>
    <b v="0"/>
    <b v="0"/>
    <s v="music/rock"/>
    <x v="1"/>
    <s v="rock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x v="302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x v="303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x v="304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x v="305"/>
    <d v="2014-02-16T06:00:00"/>
    <b v="0"/>
    <b v="0"/>
    <s v="music/rock"/>
    <x v="1"/>
    <s v="rock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x v="306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x v="307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x v="309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x v="311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x v="79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x v="312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x v="313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s v="rock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x v="315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s v="plays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x v="32"/>
    <d v="2018-01-17T06:00:00"/>
    <b v="0"/>
    <b v="0"/>
    <s v="music/rock"/>
    <x v="1"/>
    <s v="rock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s v="rock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x v="321"/>
    <d v="2010-12-16T06:00:00"/>
    <b v="0"/>
    <b v="1"/>
    <s v="music/rock"/>
    <x v="1"/>
    <s v="rock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x v="322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x v="323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x v="324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x v="326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x v="327"/>
    <d v="2013-08-01T05:00:00"/>
    <b v="0"/>
    <b v="0"/>
    <s v="theater/plays"/>
    <x v="3"/>
    <s v="plays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x v="328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x v="329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x v="331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x v="332"/>
    <d v="2015-03-07T06:00:00"/>
    <b v="0"/>
    <b v="0"/>
    <s v="technology/web"/>
    <x v="2"/>
    <s v="web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x v="333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s v="plays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x v="334"/>
    <d v="2015-06-07T05:00:00"/>
    <b v="0"/>
    <b v="1"/>
    <s v="music/jazz"/>
    <x v="1"/>
    <s v="jazz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x v="335"/>
    <d v="2015-09-07T05:00:00"/>
    <b v="0"/>
    <b v="0"/>
    <s v="music/rock"/>
    <x v="1"/>
    <s v="rock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x v="336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x v="337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x v="34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x v="65"/>
    <d v="2011-03-06T06:00:00"/>
    <b v="0"/>
    <b v="0"/>
    <s v="music/rock"/>
    <x v="1"/>
    <s v="rock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x v="346"/>
    <d v="2011-12-28T06:00:00"/>
    <b v="0"/>
    <b v="0"/>
    <s v="music/rock"/>
    <x v="1"/>
    <s v="rock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x v="347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x v="348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x v="349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x v="35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x v="353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x v="354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x v="356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x v="358"/>
    <d v="2015-12-12T06:00:00"/>
    <b v="0"/>
    <b v="0"/>
    <s v="music/indie rock"/>
    <x v="1"/>
    <s v="indie rock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x v="359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x v="12"/>
    <d v="2019-11-05T06:00:00"/>
    <b v="0"/>
    <b v="0"/>
    <s v="theater/plays"/>
    <x v="3"/>
    <s v="plays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x v="361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x v="362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x v="363"/>
    <d v="2015-07-24T05:00:00"/>
    <b v="0"/>
    <b v="0"/>
    <s v="theater/plays"/>
    <x v="3"/>
    <s v="plays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x v="21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x v="367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s v="wearables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s v="plays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x v="371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x v="373"/>
    <d v="2017-07-18T05:00:00"/>
    <b v="0"/>
    <b v="0"/>
    <s v="music/jazz"/>
    <x v="1"/>
    <s v="jazz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x v="375"/>
    <d v="2011-12-09T06:00:00"/>
    <b v="1"/>
    <b v="0"/>
    <s v="theater/plays"/>
    <x v="3"/>
    <s v="plays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s v="rock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x v="379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x v="38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x v="125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x v="383"/>
    <d v="2017-11-17T06:00:00"/>
    <b v="0"/>
    <b v="0"/>
    <s v="theater/plays"/>
    <x v="3"/>
    <s v="plays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x v="384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x v="386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x v="388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x v="392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x v="397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x v="398"/>
    <d v="2017-07-09T05:00:00"/>
    <b v="0"/>
    <b v="0"/>
    <s v="theater/plays"/>
    <x v="3"/>
    <s v="plays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x v="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x v="116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x v="401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x v="403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x v="407"/>
    <d v="2019-11-02T05:00:00"/>
    <b v="0"/>
    <b v="0"/>
    <s v="theater/plays"/>
    <x v="3"/>
    <s v="plays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x v="408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x v="409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x v="411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x v="412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s v="jazz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x v="414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x v="415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x v="418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x v="419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x v="420"/>
    <d v="2010-10-19T05:00:00"/>
    <b v="0"/>
    <b v="0"/>
    <s v="theater/plays"/>
    <x v="3"/>
    <s v="plays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x v="422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x v="424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x v="425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x v="427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x v="433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x v="434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x v="8"/>
    <d v="2010-08-12T05:00:00"/>
    <b v="0"/>
    <b v="0"/>
    <s v="theater/plays"/>
    <x v="3"/>
    <s v="plays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x v="438"/>
    <d v="2018-02-25T06:00:00"/>
    <b v="0"/>
    <b v="0"/>
    <s v="theater/plays"/>
    <x v="3"/>
    <s v="plays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x v="441"/>
    <d v="2015-11-30T06:00:00"/>
    <b v="0"/>
    <b v="1"/>
    <s v="technology/web"/>
    <x v="2"/>
    <s v="web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x v="442"/>
    <d v="2019-04-30T05:00:00"/>
    <b v="0"/>
    <b v="0"/>
    <s v="theater/plays"/>
    <x v="3"/>
    <s v="plays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x v="444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x v="445"/>
    <d v="2019-05-04T05:00:00"/>
    <b v="0"/>
    <b v="0"/>
    <s v="music/rock"/>
    <x v="1"/>
    <s v="rock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x v="451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x v="453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x v="455"/>
    <d v="2019-12-19T06:00:00"/>
    <b v="0"/>
    <b v="0"/>
    <s v="theater/plays"/>
    <x v="3"/>
    <s v="plays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x v="456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x v="457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x v="459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x v="460"/>
    <d v="2016-02-20T06:00:00"/>
    <b v="0"/>
    <b v="0"/>
    <s v="theater/plays"/>
    <x v="3"/>
    <s v="plays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x v="462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x v="463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x v="467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x v="47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s v="plays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x v="474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x v="443"/>
    <d v="2015-05-19T05:00:00"/>
    <b v="0"/>
    <b v="0"/>
    <s v="music/rock"/>
    <x v="1"/>
    <s v="rock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x v="81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x v="476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s v="plays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x v="477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x v="479"/>
    <d v="2019-08-04T05:00:00"/>
    <b v="0"/>
    <b v="0"/>
    <s v="theater/plays"/>
    <x v="3"/>
    <s v="plays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x v="48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x v="481"/>
    <d v="2013-12-11T06:00:00"/>
    <b v="0"/>
    <b v="1"/>
    <s v="music/rock"/>
    <x v="1"/>
    <s v="rock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x v="482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x v="484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x v="485"/>
    <d v="2019-04-22T05:00:00"/>
    <b v="0"/>
    <b v="0"/>
    <s v="theater/plays"/>
    <x v="3"/>
    <s v="plays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x v="489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x v="312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x v="491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x v="492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x v="493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x v="496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x v="497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x v="499"/>
    <d v="2018-06-10T05:00:00"/>
    <b v="0"/>
    <b v="1"/>
    <s v="theater/plays"/>
    <x v="3"/>
    <s v="plays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x v="503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x v="506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x v="507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x v="508"/>
    <d v="2016-01-21T06:00:00"/>
    <b v="0"/>
    <b v="0"/>
    <s v="music/rock"/>
    <x v="1"/>
    <s v="rock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x v="509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x v="510"/>
    <d v="2018-09-20T05:00:00"/>
    <b v="0"/>
    <b v="1"/>
    <s v="theater/plays"/>
    <x v="3"/>
    <s v="plays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x v="511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x v="512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x v="514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x v="515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x v="516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x v="517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s v="rock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x v="522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s v="plays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x v="525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x v="527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s v="plays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x v="529"/>
    <d v="2014-07-12T05:00:00"/>
    <b v="0"/>
    <b v="0"/>
    <s v="music/rock"/>
    <x v="1"/>
    <s v="rock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x v="53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x v="515"/>
    <d v="2014-12-26T06:00:00"/>
    <b v="0"/>
    <b v="1"/>
    <s v="music/rock"/>
    <x v="1"/>
    <s v="rock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x v="533"/>
    <d v="2015-10-14T05:00:00"/>
    <b v="0"/>
    <b v="1"/>
    <s v="music/rock"/>
    <x v="1"/>
    <s v="rock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x v="409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x v="534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x v="53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x v="535"/>
    <d v="2017-11-18T06:00:00"/>
    <b v="0"/>
    <b v="0"/>
    <s v="theater/plays"/>
    <x v="3"/>
    <s v="plays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x v="536"/>
    <d v="2011-04-06T05:00:00"/>
    <b v="0"/>
    <b v="0"/>
    <s v="music/jazz"/>
    <x v="1"/>
    <s v="jazz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s v="jazz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x v="539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s v="web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x v="505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s v="web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x v="544"/>
    <d v="2010-12-06T06:00:00"/>
    <b v="0"/>
    <b v="0"/>
    <s v="music/rock"/>
    <x v="1"/>
    <s v="rock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x v="35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x v="152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x v="55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x v="551"/>
    <d v="2010-04-06T05:00:00"/>
    <b v="0"/>
    <b v="1"/>
    <s v="theater/plays"/>
    <x v="3"/>
    <s v="plays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x v="462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x v="553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x v="555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x v="62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x v="556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x v="558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x v="559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x v="426"/>
    <d v="2019-03-10T06:00:00"/>
    <b v="0"/>
    <b v="1"/>
    <s v="music/jazz"/>
    <x v="1"/>
    <s v="jazz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x v="561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x v="562"/>
    <d v="2013-08-06T05:00:00"/>
    <b v="0"/>
    <b v="0"/>
    <s v="theater/plays"/>
    <x v="3"/>
    <s v="plays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x v="564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x v="565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x v="566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x v="567"/>
    <d v="2013-09-21T05:00:00"/>
    <b v="0"/>
    <b v="1"/>
    <s v="music/indie rock"/>
    <x v="1"/>
    <s v="indie rock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x v="568"/>
    <d v="2014-06-14T05:00:00"/>
    <b v="0"/>
    <b v="0"/>
    <s v="theater/plays"/>
    <x v="3"/>
    <s v="plays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x v="57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x v="572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x v="573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x v="574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x v="575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x v="576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x v="577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x v="579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x v="58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x v="581"/>
    <d v="2019-03-30T05:00:00"/>
    <b v="0"/>
    <b v="0"/>
    <s v="theater/plays"/>
    <x v="3"/>
    <s v="plays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x v="582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s v="plays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s v="plays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x v="589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x v="592"/>
    <d v="2017-03-19T05:00:00"/>
    <b v="0"/>
    <b v="0"/>
    <s v="theater/plays"/>
    <x v="3"/>
    <s v="plays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x v="593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x v="594"/>
    <d v="2018-10-17T05:00:00"/>
    <b v="0"/>
    <b v="1"/>
    <s v="music/rock"/>
    <x v="1"/>
    <s v="rock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x v="596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x v="597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x v="598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x v="599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x v="601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x v="602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x v="335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x v="604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x v="606"/>
    <d v="2015-09-22T05:00:00"/>
    <b v="0"/>
    <b v="0"/>
    <s v="music/rock"/>
    <x v="1"/>
    <s v="rock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s v="plays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s v="jazz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s v="plays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x v="610"/>
    <d v="2010-10-30T05:00:00"/>
    <b v="0"/>
    <b v="0"/>
    <s v="theater/plays"/>
    <x v="3"/>
    <s v="plays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x v="541"/>
    <d v="2012-03-01T06:00:00"/>
    <b v="0"/>
    <b v="0"/>
    <s v="music/jazz"/>
    <x v="1"/>
    <s v="jazz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x v="612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x v="613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x v="614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x v="615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x v="9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x v="616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x v="618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x v="623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x v="625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x v="626"/>
    <d v="2013-12-20T06:00:00"/>
    <b v="0"/>
    <b v="0"/>
    <s v="theater/plays"/>
    <x v="3"/>
    <s v="plays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s v="plays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x v="631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s v="web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x v="636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x v="637"/>
    <d v="2017-11-03T05:00:00"/>
    <b v="0"/>
    <b v="0"/>
    <s v="theater/plays"/>
    <x v="3"/>
    <s v="plays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x v="638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x v="639"/>
    <d v="2015-11-30T06:00:00"/>
    <b v="1"/>
    <b v="0"/>
    <s v="music/rock"/>
    <x v="1"/>
    <s v="rock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x v="64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x v="67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x v="643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x v="647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x v="648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x v="267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x v="649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x v="248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x v="571"/>
    <d v="2016-08-18T05:00:00"/>
    <b v="0"/>
    <b v="0"/>
    <s v="theater/plays"/>
    <x v="3"/>
    <s v="plays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x v="1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x v="652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x v="656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x v="657"/>
    <d v="2018-04-10T05:00:00"/>
    <b v="0"/>
    <b v="0"/>
    <s v="music/rock"/>
    <x v="1"/>
    <s v="rock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x v="658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s v="plays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x v="661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x v="4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x v="662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x v="665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x v="666"/>
    <d v="2017-04-14T05:00:00"/>
    <b v="0"/>
    <b v="1"/>
    <s v="music/rock"/>
    <x v="1"/>
    <s v="rock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x v="43"/>
    <d v="2014-08-06T05:00:00"/>
    <b v="0"/>
    <b v="0"/>
    <s v="music/metal"/>
    <x v="1"/>
    <s v="metal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x v="667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x v="671"/>
    <d v="2014-12-08T06:00:00"/>
    <b v="0"/>
    <b v="1"/>
    <s v="theater/plays"/>
    <x v="3"/>
    <s v="plays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x v="673"/>
    <d v="2017-02-06T06:00:00"/>
    <b v="0"/>
    <b v="0"/>
    <s v="theater/plays"/>
    <x v="3"/>
    <s v="plays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x v="674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s v="plays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x v="342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x v="677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x v="678"/>
    <d v="2011-10-14T05:00:00"/>
    <b v="0"/>
    <b v="0"/>
    <s v="technology/web"/>
    <x v="2"/>
    <s v="web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x v="679"/>
    <d v="2010-09-13T05:00:00"/>
    <b v="0"/>
    <b v="0"/>
    <s v="theater/plays"/>
    <x v="3"/>
    <s v="plays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x v="682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x v="684"/>
    <d v="2010-08-23T05:00:00"/>
    <b v="0"/>
    <b v="1"/>
    <s v="theater/plays"/>
    <x v="3"/>
    <s v="plays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x v="685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x v="686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x v="688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x v="69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x v="691"/>
    <d v="2017-07-27T05:00:00"/>
    <b v="0"/>
    <b v="0"/>
    <s v="music/rock"/>
    <x v="1"/>
    <s v="rock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x v="692"/>
    <d v="2012-12-09T06:00:00"/>
    <b v="0"/>
    <b v="0"/>
    <s v="music/jazz"/>
    <x v="1"/>
    <s v="jazz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x v="694"/>
    <d v="2011-05-21T05:00:00"/>
    <b v="0"/>
    <b v="0"/>
    <s v="music/rock"/>
    <x v="1"/>
    <s v="rock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x v="695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x v="626"/>
    <d v="2013-12-26T06:00:00"/>
    <b v="0"/>
    <b v="0"/>
    <s v="theater/plays"/>
    <x v="3"/>
    <s v="plays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x v="699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x v="7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s v="plays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x v="702"/>
    <d v="2016-07-03T05:00:00"/>
    <b v="0"/>
    <b v="0"/>
    <s v="technology/web"/>
    <x v="2"/>
    <s v="web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x v="703"/>
    <d v="2014-11-16T06:00:00"/>
    <b v="0"/>
    <b v="0"/>
    <s v="music/rock"/>
    <x v="1"/>
    <s v="rock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x v="704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x v="431"/>
    <d v="2011-10-22T05:00:00"/>
    <b v="0"/>
    <b v="0"/>
    <s v="theater/plays"/>
    <x v="3"/>
    <s v="plays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x v="706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x v="708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s v="rock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x v="711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x v="630"/>
    <d v="2018-04-03T05:00:00"/>
    <b v="0"/>
    <b v="1"/>
    <s v="music/jazz"/>
    <x v="1"/>
    <s v="jazz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x v="712"/>
    <d v="2011-05-30T05:00:00"/>
    <b v="0"/>
    <b v="0"/>
    <s v="music/rock"/>
    <x v="1"/>
    <s v="rock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x v="713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x v="714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x v="715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x v="716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s v="nonfiction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s v="rock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x v="719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s v="web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s v="plays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x v="722"/>
    <d v="2016-02-03T06:00:00"/>
    <b v="0"/>
    <b v="0"/>
    <s v="theater/plays"/>
    <x v="3"/>
    <s v="plays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x v="139"/>
    <d v="2015-06-16T05:00:00"/>
    <b v="0"/>
    <b v="0"/>
    <s v="music/rock"/>
    <x v="1"/>
    <s v="rock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x v="724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x v="725"/>
    <d v="2018-01-22T06:00:00"/>
    <b v="0"/>
    <b v="0"/>
    <s v="music/rock"/>
    <x v="1"/>
    <s v="rock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s v="drama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x v="727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x v="728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x v="729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x v="73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x v="731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s v="video games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x v="733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x v="734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x v="406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x v="736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x v="192"/>
    <d v="2018-08-11T05:00:00"/>
    <b v="0"/>
    <b v="1"/>
    <s v="music/rock"/>
    <x v="1"/>
    <s v="rock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s v="rock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x v="613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x v="741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x v="202"/>
    <d v="2018-09-22T05:00:00"/>
    <b v="0"/>
    <b v="0"/>
    <s v="theater/plays"/>
    <x v="3"/>
    <s v="plays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x v="743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x v="744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x v="362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x v="748"/>
    <d v="2015-03-06T06:00:00"/>
    <b v="0"/>
    <b v="0"/>
    <s v="technology/web"/>
    <x v="2"/>
    <s v="web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x v="749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x v="643"/>
    <d v="2011-05-20T05:00:00"/>
    <b v="0"/>
    <b v="0"/>
    <s v="music/jazz"/>
    <x v="1"/>
    <s v="jazz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x v="750"/>
    <d v="2018-10-06T05:00:00"/>
    <b v="0"/>
    <b v="0"/>
    <s v="theater/plays"/>
    <x v="3"/>
    <s v="plays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x v="753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x v="758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x v="759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x v="762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x v="763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x v="764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x v="766"/>
    <d v="2011-07-19T05:00:00"/>
    <b v="0"/>
    <b v="0"/>
    <s v="theater/plays"/>
    <x v="3"/>
    <s v="plays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x v="767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x v="769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s v="plays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x v="773"/>
    <d v="2011-08-05T05:00:00"/>
    <b v="0"/>
    <b v="0"/>
    <s v="theater/plays"/>
    <x v="3"/>
    <s v="plays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x v="776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x v="778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x v="779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x v="335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x v="535"/>
    <d v="2017-11-19T06:00:00"/>
    <b v="0"/>
    <b v="1"/>
    <s v="theater/plays"/>
    <x v="3"/>
    <s v="plays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x v="783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x v="785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x v="786"/>
    <d v="2020-02-08T06:00:00"/>
    <b v="0"/>
    <b v="0"/>
    <s v="music/metal"/>
    <x v="1"/>
    <s v="metal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x v="330"/>
    <d v="2015-08-07T05:00:00"/>
    <b v="0"/>
    <b v="1"/>
    <s v="theater/plays"/>
    <x v="3"/>
    <s v="plays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x v="789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x v="791"/>
    <d v="2014-05-06T05:00:00"/>
    <b v="0"/>
    <b v="1"/>
    <s v="theater/plays"/>
    <x v="3"/>
    <s v="plays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x v="793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x v="794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x v="795"/>
    <d v="2017-04-30T05:00:00"/>
    <b v="0"/>
    <b v="0"/>
    <s v="theater/plays"/>
    <x v="3"/>
    <s v="plays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x v="802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x v="803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s v="plays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x v="805"/>
    <d v="2013-10-25T05:00:00"/>
    <b v="0"/>
    <b v="0"/>
    <s v="music/jazz"/>
    <x v="1"/>
    <s v="jazz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x v="806"/>
    <d v="2014-09-20T05:00:00"/>
    <b v="0"/>
    <b v="1"/>
    <s v="technology/web"/>
    <x v="2"/>
    <s v="web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x v="807"/>
    <d v="2018-08-19T05:00:00"/>
    <b v="0"/>
    <b v="1"/>
    <s v="music/rock"/>
    <x v="1"/>
    <s v="rock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x v="722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x v="9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s v="plays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x v="444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x v="384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x v="81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x v="811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x v="814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x v="817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x v="819"/>
    <d v="2012-02-26T06:00:00"/>
    <b v="0"/>
    <b v="0"/>
    <s v="technology/web"/>
    <x v="2"/>
    <s v="web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x v="609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x v="547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x v="82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x v="821"/>
    <d v="2017-10-04T05:00:00"/>
    <b v="0"/>
    <b v="0"/>
    <s v="theater/plays"/>
    <x v="3"/>
    <s v="plays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x v="151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x v="822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s v="web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x v="824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x v="826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x v="827"/>
    <d v="2014-03-14T05:00:00"/>
    <b v="0"/>
    <b v="0"/>
    <s v="music/rock"/>
    <x v="1"/>
    <s v="rock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x v="83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x v="831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x v="834"/>
    <d v="2011-05-24T05:00:00"/>
    <b v="0"/>
    <b v="1"/>
    <s v="games/video games"/>
    <x v="6"/>
    <s v="video games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x v="835"/>
    <d v="2012-12-23T06:00:00"/>
    <b v="0"/>
    <b v="0"/>
    <s v="technology/web"/>
    <x v="2"/>
    <s v="web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s v="plays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x v="837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x v="219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x v="839"/>
    <d v="2011-06-18T05:00:00"/>
    <b v="0"/>
    <b v="0"/>
    <s v="theater/plays"/>
    <x v="3"/>
    <s v="plays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s v="plays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x v="843"/>
    <d v="2019-04-21T05:00:00"/>
    <b v="0"/>
    <b v="1"/>
    <s v="theater/plays"/>
    <x v="3"/>
    <s v="plays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s v="rock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x v="11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x v="847"/>
    <d v="2012-11-27T06:00:00"/>
    <b v="0"/>
    <b v="0"/>
    <s v="theater/plays"/>
    <x v="3"/>
    <s v="plays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x v="85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x v="852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x v="854"/>
    <d v="2015-05-16T05:00:00"/>
    <b v="0"/>
    <b v="0"/>
    <s v="theater/plays"/>
    <x v="3"/>
    <s v="plays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x v="67"/>
    <d v="2010-03-06T06:00:00"/>
    <b v="0"/>
    <b v="0"/>
    <s v="music/rock"/>
    <x v="1"/>
    <s v="rock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x v="855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x v="344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x v="857"/>
    <d v="2011-05-10T05:00:00"/>
    <b v="0"/>
    <b v="0"/>
    <s v="theater/plays"/>
    <x v="3"/>
    <s v="plays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x v="17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x v="861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x v="863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x v="864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x v="527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s v="web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x v="105"/>
    <d v="2019-10-04T05:00:00"/>
    <b v="0"/>
    <b v="0"/>
    <s v="theater/plays"/>
    <x v="3"/>
    <s v="plays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x v="481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x v="253"/>
    <d v="2011-04-19T05:00:00"/>
    <b v="0"/>
    <b v="0"/>
    <s v="music/rock"/>
    <x v="1"/>
    <s v="rock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x v="289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x v="870"/>
    <d v="2014-09-29T05:00:00"/>
    <b v="0"/>
    <b v="1"/>
    <s v="music/rock"/>
    <x v="1"/>
    <s v="rock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x v="874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x v="875"/>
    <d v="2013-02-01T06:00:00"/>
    <b v="0"/>
    <b v="0"/>
    <s v="theater/plays"/>
    <x v="3"/>
    <s v="plays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x v="876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x v="877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x v="878"/>
    <d v="2016-07-06T05:00:00"/>
    <b v="0"/>
    <b v="0"/>
    <s v="food/food trucks"/>
    <x v="0"/>
    <s v="food trucks"/>
  </r>
  <r>
    <m/>
    <m/>
    <m/>
    <m/>
    <m/>
    <m/>
    <x v="4"/>
    <m/>
    <m/>
    <x v="7"/>
    <m/>
    <m/>
    <m/>
    <x v="879"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921F3B-ABCF-41BA-8C4D-55E30EA4235A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BF66E9-3564-4E6D-8F80-D9004D597F03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C04D61-1ACC-43FD-A681-08AED39D809B}" name="PivotTable5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multipleItemSelectionAllowed="1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4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zoomScale="80" zoomScaleNormal="80" workbookViewId="0">
      <selection activeCell="B8" sqref="B8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4.5" bestFit="1" customWidth="1"/>
    <col min="8" max="8" width="13" bestFit="1" customWidth="1"/>
    <col min="9" max="9" width="16.5" bestFit="1" customWidth="1"/>
    <col min="12" max="13" width="11.125" bestFit="1" customWidth="1"/>
    <col min="14" max="14" width="22.75" bestFit="1" customWidth="1"/>
    <col min="15" max="15" width="21.25" bestFit="1" customWidth="1"/>
    <col min="18" max="18" width="28" bestFit="1" customWidth="1"/>
    <col min="19" max="19" width="15.125" bestFit="1" customWidth="1"/>
    <col min="20" max="20" width="17.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</f>
        <v>0</v>
      </c>
      <c r="G2" t="s">
        <v>14</v>
      </c>
      <c r="H2">
        <v>0</v>
      </c>
      <c r="I2" s="5">
        <f>IF(H2 = 0, 0, E2/H2)</f>
        <v>0</v>
      </c>
      <c r="J2" t="s">
        <v>15</v>
      </c>
      <c r="K2" t="s">
        <v>16</v>
      </c>
      <c r="L2">
        <v>1448690400</v>
      </c>
      <c r="M2">
        <v>1450159200</v>
      </c>
      <c r="N2" s="9">
        <f>(((L2/60)/60)/24)+DATE(1970,1,1)</f>
        <v>42336.25</v>
      </c>
      <c r="O2" s="9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>E3/D3</f>
        <v>10.4</v>
      </c>
      <c r="G3" t="s">
        <v>20</v>
      </c>
      <c r="H3">
        <v>158</v>
      </c>
      <c r="I3" s="5">
        <f>IF(H3 = 0, 0, 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9">
        <f>(((L3/60)/60)/24)+DATE(1970,1,1)</f>
        <v>41870.208333333336</v>
      </c>
      <c r="O3" s="9">
        <f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>E4/D4</f>
        <v>1.3147878228782288</v>
      </c>
      <c r="G4" t="s">
        <v>20</v>
      </c>
      <c r="H4">
        <v>1425</v>
      </c>
      <c r="I4" s="5">
        <f>IF(H4 = 0, 0, E4/H4)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9">
        <f>(((L4/60)/60)/24)+DATE(1970,1,1)</f>
        <v>41595.25</v>
      </c>
      <c r="O4" s="9">
        <f>(((M4/60)/60)/24)+DATE(1970,1,1)</f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>E5/D5</f>
        <v>0.58976190476190471</v>
      </c>
      <c r="G5" t="s">
        <v>14</v>
      </c>
      <c r="H5">
        <v>24</v>
      </c>
      <c r="I5" s="5">
        <f>IF(H5 = 0, 0, E5/H5)</f>
        <v>103.20833333333333</v>
      </c>
      <c r="J5" t="s">
        <v>21</v>
      </c>
      <c r="K5" t="s">
        <v>22</v>
      </c>
      <c r="L5">
        <v>1565499600</v>
      </c>
      <c r="M5">
        <v>1568955600</v>
      </c>
      <c r="N5" s="9">
        <f>(((L5/60)/60)/24)+DATE(1970,1,1)</f>
        <v>43688.208333333328</v>
      </c>
      <c r="O5" s="9">
        <f>(((M5/60)/60)/24)+DATE(1970,1,1)</f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>E6/D6</f>
        <v>0.69276315789473686</v>
      </c>
      <c r="G6" t="s">
        <v>14</v>
      </c>
      <c r="H6">
        <v>53</v>
      </c>
      <c r="I6" s="5">
        <f>IF(H6 = 0, 0, E6/H6)</f>
        <v>99.339622641509436</v>
      </c>
      <c r="J6" t="s">
        <v>21</v>
      </c>
      <c r="K6" t="s">
        <v>22</v>
      </c>
      <c r="L6">
        <v>1547964000</v>
      </c>
      <c r="M6">
        <v>1548309600</v>
      </c>
      <c r="N6" s="9">
        <f>(((L6/60)/60)/24)+DATE(1970,1,1)</f>
        <v>43485.25</v>
      </c>
      <c r="O6" s="9">
        <f>(((M6/60)/60)/24)+DATE(1970,1,1)</f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>E7/D7</f>
        <v>1.7361842105263159</v>
      </c>
      <c r="G7" t="s">
        <v>20</v>
      </c>
      <c r="H7">
        <v>174</v>
      </c>
      <c r="I7" s="5">
        <f>IF(H7 = 0, 0, E7/H7)</f>
        <v>75.833333333333329</v>
      </c>
      <c r="J7" t="s">
        <v>36</v>
      </c>
      <c r="K7" t="s">
        <v>37</v>
      </c>
      <c r="L7">
        <v>1346130000</v>
      </c>
      <c r="M7">
        <v>1347080400</v>
      </c>
      <c r="N7" s="9">
        <f>(((L7/60)/60)/24)+DATE(1970,1,1)</f>
        <v>41149.208333333336</v>
      </c>
      <c r="O7" s="9">
        <f>(((M7/60)/60)/24)+DATE(1970,1,1)</f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>E8/D8</f>
        <v>0.20961538461538462</v>
      </c>
      <c r="G8" t="s">
        <v>14</v>
      </c>
      <c r="H8">
        <v>18</v>
      </c>
      <c r="I8" s="5">
        <f>IF(H8 = 0, 0, E8/H8)</f>
        <v>60.555555555555557</v>
      </c>
      <c r="J8" t="s">
        <v>40</v>
      </c>
      <c r="K8" t="s">
        <v>41</v>
      </c>
      <c r="L8">
        <v>1505278800</v>
      </c>
      <c r="M8">
        <v>1505365200</v>
      </c>
      <c r="N8" s="9">
        <f>(((L8/60)/60)/24)+DATE(1970,1,1)</f>
        <v>42991.208333333328</v>
      </c>
      <c r="O8" s="9">
        <f>(((M8/60)/60)/24)+DATE(1970,1,1)</f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>E9/D9</f>
        <v>3.2757777777777779</v>
      </c>
      <c r="G9" t="s">
        <v>20</v>
      </c>
      <c r="H9">
        <v>227</v>
      </c>
      <c r="I9" s="5">
        <f>IF(H9 = 0, 0, E9/H9)</f>
        <v>64.93832599118943</v>
      </c>
      <c r="J9" t="s">
        <v>36</v>
      </c>
      <c r="K9" t="s">
        <v>37</v>
      </c>
      <c r="L9">
        <v>1439442000</v>
      </c>
      <c r="M9">
        <v>1439614800</v>
      </c>
      <c r="N9" s="9">
        <f>(((L9/60)/60)/24)+DATE(1970,1,1)</f>
        <v>42229.208333333328</v>
      </c>
      <c r="O9" s="9">
        <f>(((M9/60)/60)/24)+DATE(1970,1,1)</f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>E10/D10</f>
        <v>0.19932788374205268</v>
      </c>
      <c r="G10" t="s">
        <v>47</v>
      </c>
      <c r="H10">
        <v>708</v>
      </c>
      <c r="I10" s="5">
        <f>IF(H10 = 0, 0, E10/H10)</f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9">
        <f>(((L10/60)/60)/24)+DATE(1970,1,1)</f>
        <v>40399.208333333336</v>
      </c>
      <c r="O10" s="9">
        <f>(((M10/60)/60)/24)+DATE(1970,1,1)</f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>E11/D11</f>
        <v>0.51741935483870971</v>
      </c>
      <c r="G11" t="s">
        <v>14</v>
      </c>
      <c r="H11">
        <v>44</v>
      </c>
      <c r="I11" s="5">
        <f>IF(H11 = 0, 0, E11/H11)</f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9">
        <f>(((L11/60)/60)/24)+DATE(1970,1,1)</f>
        <v>41536.208333333336</v>
      </c>
      <c r="O11" s="9">
        <f>(((M11/60)/60)/24)+DATE(1970,1,1)</f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>E12/D12</f>
        <v>2.6611538461538462</v>
      </c>
      <c r="G12" t="s">
        <v>20</v>
      </c>
      <c r="H12">
        <v>220</v>
      </c>
      <c r="I12" s="5">
        <f>IF(H12 = 0, 0, E12/H12)</f>
        <v>62.9</v>
      </c>
      <c r="J12" t="s">
        <v>21</v>
      </c>
      <c r="K12" t="s">
        <v>22</v>
      </c>
      <c r="L12">
        <v>1281762000</v>
      </c>
      <c r="M12">
        <v>1285909200</v>
      </c>
      <c r="N12" s="9">
        <f>(((L12/60)/60)/24)+DATE(1970,1,1)</f>
        <v>40404.208333333336</v>
      </c>
      <c r="O12" s="9">
        <f>(((M12/60)/60)/24)+DATE(1970,1,1)</f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>E13/D13</f>
        <v>0.48095238095238096</v>
      </c>
      <c r="G13" t="s">
        <v>14</v>
      </c>
      <c r="H13">
        <v>27</v>
      </c>
      <c r="I13" s="5">
        <f>IF(H13 = 0, 0, E13/H13)</f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9">
        <f>(((L13/60)/60)/24)+DATE(1970,1,1)</f>
        <v>40442.208333333336</v>
      </c>
      <c r="O13" s="9">
        <f>(((M13/60)/60)/24)+DATE(1970,1,1)</f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>E14/D14</f>
        <v>0.89349206349206345</v>
      </c>
      <c r="G14" t="s">
        <v>14</v>
      </c>
      <c r="H14">
        <v>55</v>
      </c>
      <c r="I14" s="5">
        <f>IF(H14 = 0, 0, E14/H14)</f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9">
        <f>(((L14/60)/60)/24)+DATE(1970,1,1)</f>
        <v>43760.208333333328</v>
      </c>
      <c r="O14" s="9">
        <f>(((M14/60)/60)/24)+DATE(1970,1,1)</f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>E15/D15</f>
        <v>2.4511904761904764</v>
      </c>
      <c r="G15" t="s">
        <v>20</v>
      </c>
      <c r="H15">
        <v>98</v>
      </c>
      <c r="I15" s="5">
        <f>IF(H15 = 0, 0, E15/H15)</f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9">
        <f>(((L15/60)/60)/24)+DATE(1970,1,1)</f>
        <v>42532.208333333328</v>
      </c>
      <c r="O15" s="9">
        <f>(((M15/60)/60)/24)+DATE(1970,1,1)</f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>E16/D16</f>
        <v>0.66769503546099296</v>
      </c>
      <c r="G16" t="s">
        <v>14</v>
      </c>
      <c r="H16">
        <v>200</v>
      </c>
      <c r="I16" s="5">
        <f>IF(H16 = 0, 0, E16/H16)</f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9">
        <f>(((L16/60)/60)/24)+DATE(1970,1,1)</f>
        <v>40974.25</v>
      </c>
      <c r="O16" s="9">
        <f>(((M16/60)/60)/24)+DATE(1970,1,1)</f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>E17/D17</f>
        <v>0.47307881773399013</v>
      </c>
      <c r="G17" t="s">
        <v>14</v>
      </c>
      <c r="H17">
        <v>452</v>
      </c>
      <c r="I17" s="5">
        <f>IF(H17 = 0, 0, E17/H17)</f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9">
        <f>(((L17/60)/60)/24)+DATE(1970,1,1)</f>
        <v>43809.25</v>
      </c>
      <c r="O17" s="9">
        <f>(((M17/60)/60)/24)+DATE(1970,1,1)</f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>E18/D18</f>
        <v>6.4947058823529416</v>
      </c>
      <c r="G18" t="s">
        <v>20</v>
      </c>
      <c r="H18">
        <v>100</v>
      </c>
      <c r="I18" s="5">
        <f>IF(H18 = 0, 0, E18/H18)</f>
        <v>110.41</v>
      </c>
      <c r="J18" t="s">
        <v>21</v>
      </c>
      <c r="K18" t="s">
        <v>22</v>
      </c>
      <c r="L18">
        <v>1390370400</v>
      </c>
      <c r="M18">
        <v>1392271200</v>
      </c>
      <c r="N18" s="9">
        <f>(((L18/60)/60)/24)+DATE(1970,1,1)</f>
        <v>41661.25</v>
      </c>
      <c r="O18" s="9">
        <f>(((M18/60)/60)/24)+DATE(1970,1,1)</f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>E19/D19</f>
        <v>1.5939125295508274</v>
      </c>
      <c r="G19" t="s">
        <v>20</v>
      </c>
      <c r="H19">
        <v>1249</v>
      </c>
      <c r="I19" s="5">
        <f>IF(H19 = 0, 0, E19/H19)</f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9">
        <f>(((L19/60)/60)/24)+DATE(1970,1,1)</f>
        <v>40555.25</v>
      </c>
      <c r="O19" s="9">
        <f>(((M19/60)/60)/24)+DATE(1970,1,1)</f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>E20/D20</f>
        <v>0.66912087912087914</v>
      </c>
      <c r="G20" t="s">
        <v>74</v>
      </c>
      <c r="H20">
        <v>135</v>
      </c>
      <c r="I20" s="5">
        <f>IF(H20 = 0, 0, E20/H20)</f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9">
        <f>(((L20/60)/60)/24)+DATE(1970,1,1)</f>
        <v>43351.208333333328</v>
      </c>
      <c r="O20" s="9">
        <f>(((M20/60)/60)/24)+DATE(1970,1,1)</f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>E21/D21</f>
        <v>0.48529600000000001</v>
      </c>
      <c r="G21" t="s">
        <v>14</v>
      </c>
      <c r="H21">
        <v>674</v>
      </c>
      <c r="I21" s="5">
        <f>IF(H21 = 0, 0, E21/H21)</f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9">
        <f>(((L21/60)/60)/24)+DATE(1970,1,1)</f>
        <v>43528.25</v>
      </c>
      <c r="O21" s="9">
        <f>(((M21/60)/60)/24)+DATE(1970,1,1)</f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>E22/D22</f>
        <v>1.1224279210925645</v>
      </c>
      <c r="G22" t="s">
        <v>20</v>
      </c>
      <c r="H22">
        <v>1396</v>
      </c>
      <c r="I22" s="5">
        <f>IF(H22 = 0, 0, E22/H22)</f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9">
        <f>(((L22/60)/60)/24)+DATE(1970,1,1)</f>
        <v>41848.208333333336</v>
      </c>
      <c r="O22" s="9">
        <f>(((M22/60)/60)/24)+DATE(1970,1,1)</f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>E23/D23</f>
        <v>0.40992553191489361</v>
      </c>
      <c r="G23" t="s">
        <v>14</v>
      </c>
      <c r="H23">
        <v>558</v>
      </c>
      <c r="I23" s="5">
        <f>IF(H23 = 0, 0, E23/H23)</f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9">
        <f>(((L23/60)/60)/24)+DATE(1970,1,1)</f>
        <v>40770.208333333336</v>
      </c>
      <c r="O23" s="9">
        <f>(((M23/60)/60)/24)+DATE(1970,1,1)</f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>E24/D24</f>
        <v>1.2807106598984772</v>
      </c>
      <c r="G24" t="s">
        <v>20</v>
      </c>
      <c r="H24">
        <v>890</v>
      </c>
      <c r="I24" s="5">
        <f>IF(H24 = 0, 0, E24/H24)</f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9">
        <f>(((L24/60)/60)/24)+DATE(1970,1,1)</f>
        <v>43193.208333333328</v>
      </c>
      <c r="O24" s="9">
        <f>(((M24/60)/60)/24)+DATE(1970,1,1)</f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>E25/D25</f>
        <v>3.3204444444444445</v>
      </c>
      <c r="G25" t="s">
        <v>20</v>
      </c>
      <c r="H25">
        <v>142</v>
      </c>
      <c r="I25" s="5">
        <f>IF(H25 = 0, 0, E25/H25)</f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9">
        <f>(((L25/60)/60)/24)+DATE(1970,1,1)</f>
        <v>43510.25</v>
      </c>
      <c r="O25" s="9">
        <f>(((M25/60)/60)/24)+DATE(1970,1,1)</f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>E26/D26</f>
        <v>1.1283225108225108</v>
      </c>
      <c r="G26" t="s">
        <v>20</v>
      </c>
      <c r="H26">
        <v>2673</v>
      </c>
      <c r="I26" s="5">
        <f>IF(H26 = 0, 0, E26/H26)</f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9">
        <f>(((L26/60)/60)/24)+DATE(1970,1,1)</f>
        <v>41811.208333333336</v>
      </c>
      <c r="O26" s="9">
        <f>(((M26/60)/60)/24)+DATE(1970,1,1)</f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>E27/D27</f>
        <v>2.1643636363636363</v>
      </c>
      <c r="G27" t="s">
        <v>20</v>
      </c>
      <c r="H27">
        <v>163</v>
      </c>
      <c r="I27" s="5">
        <f>IF(H27 = 0, 0, E27/H27)</f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9">
        <f>(((L27/60)/60)/24)+DATE(1970,1,1)</f>
        <v>40681.208333333336</v>
      </c>
      <c r="O27" s="9">
        <f>(((M27/60)/60)/24)+DATE(1970,1,1)</f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>E28/D28</f>
        <v>0.4819906976744186</v>
      </c>
      <c r="G28" t="s">
        <v>74</v>
      </c>
      <c r="H28">
        <v>1480</v>
      </c>
      <c r="I28" s="5">
        <f>IF(H28 = 0, 0, E28/H28)</f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9">
        <f>(((L28/60)/60)/24)+DATE(1970,1,1)</f>
        <v>43312.208333333328</v>
      </c>
      <c r="O28" s="9">
        <f>(((M28/60)/60)/24)+DATE(1970,1,1)</f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>E29/D29</f>
        <v>0.79949999999999999</v>
      </c>
      <c r="G29" t="s">
        <v>14</v>
      </c>
      <c r="H29">
        <v>15</v>
      </c>
      <c r="I29" s="5">
        <f>IF(H29 = 0, 0, E29/H29)</f>
        <v>106.6</v>
      </c>
      <c r="J29" t="s">
        <v>21</v>
      </c>
      <c r="K29" t="s">
        <v>22</v>
      </c>
      <c r="L29">
        <v>1443848400</v>
      </c>
      <c r="M29">
        <v>1444539600</v>
      </c>
      <c r="N29" s="9">
        <f>(((L29/60)/60)/24)+DATE(1970,1,1)</f>
        <v>42280.208333333328</v>
      </c>
      <c r="O29" s="9">
        <f>(((M29/60)/60)/24)+DATE(1970,1,1)</f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>E30/D30</f>
        <v>1.0522553516819573</v>
      </c>
      <c r="G30" t="s">
        <v>20</v>
      </c>
      <c r="H30">
        <v>2220</v>
      </c>
      <c r="I30" s="5">
        <f>IF(H30 = 0, 0, E30/H30)</f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9">
        <f>(((L30/60)/60)/24)+DATE(1970,1,1)</f>
        <v>40218.25</v>
      </c>
      <c r="O30" s="9">
        <f>(((M30/60)/60)/24)+DATE(1970,1,1)</f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>E31/D31</f>
        <v>3.2889978213507627</v>
      </c>
      <c r="G31" t="s">
        <v>20</v>
      </c>
      <c r="H31">
        <v>1606</v>
      </c>
      <c r="I31" s="5">
        <f>IF(H31 = 0, 0, E31/H31)</f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9">
        <f>(((L31/60)/60)/24)+DATE(1970,1,1)</f>
        <v>43301.208333333328</v>
      </c>
      <c r="O31" s="9">
        <f>(((M31/60)/60)/24)+DATE(1970,1,1)</f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>E32/D32</f>
        <v>1.606111111111111</v>
      </c>
      <c r="G32" t="s">
        <v>20</v>
      </c>
      <c r="H32">
        <v>129</v>
      </c>
      <c r="I32" s="5">
        <f>IF(H32 = 0, 0, E32/H32)</f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9">
        <f>(((L32/60)/60)/24)+DATE(1970,1,1)</f>
        <v>43609.208333333328</v>
      </c>
      <c r="O32" s="9">
        <f>(((M32/60)/60)/24)+DATE(1970,1,1)</f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>E33/D33</f>
        <v>3.1</v>
      </c>
      <c r="G33" t="s">
        <v>20</v>
      </c>
      <c r="H33">
        <v>226</v>
      </c>
      <c r="I33" s="5">
        <f>IF(H33 = 0, 0, E33/H33)</f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9">
        <f>(((L33/60)/60)/24)+DATE(1970,1,1)</f>
        <v>42374.25</v>
      </c>
      <c r="O33" s="9">
        <f>(((M33/60)/60)/24)+DATE(1970,1,1)</f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>E34/D34</f>
        <v>0.86807920792079207</v>
      </c>
      <c r="G34" t="s">
        <v>14</v>
      </c>
      <c r="H34">
        <v>2307</v>
      </c>
      <c r="I34" s="5">
        <f>IF(H34 = 0, 0, E34/H34)</f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9">
        <f>(((L34/60)/60)/24)+DATE(1970,1,1)</f>
        <v>43110.25</v>
      </c>
      <c r="O34" s="9">
        <f>(((M34/60)/60)/24)+DATE(1970,1,1)</f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>E35/D35</f>
        <v>3.7782071713147412</v>
      </c>
      <c r="G35" t="s">
        <v>20</v>
      </c>
      <c r="H35">
        <v>5419</v>
      </c>
      <c r="I35" s="5">
        <f>IF(H35 = 0, 0, E35/H35)</f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9">
        <f>(((L35/60)/60)/24)+DATE(1970,1,1)</f>
        <v>41917.208333333336</v>
      </c>
      <c r="O35" s="9">
        <f>(((M35/60)/60)/24)+DATE(1970,1,1)</f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>E36/D36</f>
        <v>1.5080645161290323</v>
      </c>
      <c r="G36" t="s">
        <v>20</v>
      </c>
      <c r="H36">
        <v>165</v>
      </c>
      <c r="I36" s="5">
        <f>IF(H36 = 0, 0, E36/H36)</f>
        <v>85</v>
      </c>
      <c r="J36" t="s">
        <v>21</v>
      </c>
      <c r="K36" t="s">
        <v>22</v>
      </c>
      <c r="L36">
        <v>1490245200</v>
      </c>
      <c r="M36">
        <v>1490677200</v>
      </c>
      <c r="N36" s="9">
        <f>(((L36/60)/60)/24)+DATE(1970,1,1)</f>
        <v>42817.208333333328</v>
      </c>
      <c r="O36" s="9">
        <f>(((M36/60)/60)/24)+DATE(1970,1,1)</f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>E37/D37</f>
        <v>1.5030119521912351</v>
      </c>
      <c r="G37" t="s">
        <v>20</v>
      </c>
      <c r="H37">
        <v>1965</v>
      </c>
      <c r="I37" s="5">
        <f>IF(H37 = 0, 0, E37/H37)</f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9">
        <f>(((L37/60)/60)/24)+DATE(1970,1,1)</f>
        <v>43484.25</v>
      </c>
      <c r="O37" s="9">
        <f>(((M37/60)/60)/24)+DATE(1970,1,1)</f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>E38/D38</f>
        <v>1.572857142857143</v>
      </c>
      <c r="G38" t="s">
        <v>20</v>
      </c>
      <c r="H38">
        <v>16</v>
      </c>
      <c r="I38" s="5">
        <f>IF(H38 = 0, 0, E38/H38)</f>
        <v>68.8125</v>
      </c>
      <c r="J38" t="s">
        <v>21</v>
      </c>
      <c r="K38" t="s">
        <v>22</v>
      </c>
      <c r="L38">
        <v>1298700000</v>
      </c>
      <c r="M38">
        <v>1300856400</v>
      </c>
      <c r="N38" s="9">
        <f>(((L38/60)/60)/24)+DATE(1970,1,1)</f>
        <v>40600.25</v>
      </c>
      <c r="O38" s="9">
        <f>(((M38/60)/60)/24)+DATE(1970,1,1)</f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>E39/D39</f>
        <v>1.3998765432098765</v>
      </c>
      <c r="G39" t="s">
        <v>20</v>
      </c>
      <c r="H39">
        <v>107</v>
      </c>
      <c r="I39" s="5">
        <f>IF(H39 = 0, 0, E39/H39)</f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9">
        <f>(((L39/60)/60)/24)+DATE(1970,1,1)</f>
        <v>43744.208333333328</v>
      </c>
      <c r="O39" s="9">
        <f>(((M39/60)/60)/24)+DATE(1970,1,1)</f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>E40/D40</f>
        <v>3.2532258064516131</v>
      </c>
      <c r="G40" t="s">
        <v>20</v>
      </c>
      <c r="H40">
        <v>134</v>
      </c>
      <c r="I40" s="5">
        <f>IF(H40 = 0, 0, E40/H40)</f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9">
        <f>(((L40/60)/60)/24)+DATE(1970,1,1)</f>
        <v>40469.208333333336</v>
      </c>
      <c r="O40" s="9">
        <f>(((M40/60)/60)/24)+DATE(1970,1,1)</f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>E41/D41</f>
        <v>0.50777777777777777</v>
      </c>
      <c r="G41" t="s">
        <v>14</v>
      </c>
      <c r="H41">
        <v>88</v>
      </c>
      <c r="I41" s="5">
        <f>IF(H41 = 0, 0, E41/H41)</f>
        <v>57.125</v>
      </c>
      <c r="J41" t="s">
        <v>36</v>
      </c>
      <c r="K41" t="s">
        <v>37</v>
      </c>
      <c r="L41">
        <v>1361772000</v>
      </c>
      <c r="M41">
        <v>1362978000</v>
      </c>
      <c r="N41" s="9">
        <f>(((L41/60)/60)/24)+DATE(1970,1,1)</f>
        <v>41330.25</v>
      </c>
      <c r="O41" s="9">
        <f>(((M41/60)/60)/24)+DATE(1970,1,1)</f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>E42/D42</f>
        <v>1.6906818181818182</v>
      </c>
      <c r="G42" t="s">
        <v>20</v>
      </c>
      <c r="H42">
        <v>198</v>
      </c>
      <c r="I42" s="5">
        <f>IF(H42 = 0, 0, E42/H42)</f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9">
        <f>(((L42/60)/60)/24)+DATE(1970,1,1)</f>
        <v>40334.208333333336</v>
      </c>
      <c r="O42" s="9">
        <f>(((M42/60)/60)/24)+DATE(1970,1,1)</f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>E43/D43</f>
        <v>2.1292857142857144</v>
      </c>
      <c r="G43" t="s">
        <v>20</v>
      </c>
      <c r="H43">
        <v>111</v>
      </c>
      <c r="I43" s="5">
        <f>IF(H43 = 0, 0, E43/H43)</f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9">
        <f>(((L43/60)/60)/24)+DATE(1970,1,1)</f>
        <v>41156.208333333336</v>
      </c>
      <c r="O43" s="9">
        <f>(((M43/60)/60)/24)+DATE(1970,1,1)</f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>E44/D44</f>
        <v>4.4394444444444447</v>
      </c>
      <c r="G44" t="s">
        <v>20</v>
      </c>
      <c r="H44">
        <v>222</v>
      </c>
      <c r="I44" s="5">
        <f>IF(H44 = 0, 0, E44/H44)</f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9">
        <f>(((L44/60)/60)/24)+DATE(1970,1,1)</f>
        <v>40728.208333333336</v>
      </c>
      <c r="O44" s="9">
        <f>(((M44/60)/60)/24)+DATE(1970,1,1)</f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>E45/D45</f>
        <v>1.859390243902439</v>
      </c>
      <c r="G45" t="s">
        <v>20</v>
      </c>
      <c r="H45">
        <v>6212</v>
      </c>
      <c r="I45" s="5">
        <f>IF(H45 = 0, 0, E45/H45)</f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9">
        <f>(((L45/60)/60)/24)+DATE(1970,1,1)</f>
        <v>41844.208333333336</v>
      </c>
      <c r="O45" s="9">
        <f>(((M45/60)/60)/24)+DATE(1970,1,1)</f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>E46/D46</f>
        <v>6.5881249999999998</v>
      </c>
      <c r="G46" t="s">
        <v>20</v>
      </c>
      <c r="H46">
        <v>98</v>
      </c>
      <c r="I46" s="5">
        <f>IF(H46 = 0, 0, E46/H46)</f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9">
        <f>(((L46/60)/60)/24)+DATE(1970,1,1)</f>
        <v>43541.208333333328</v>
      </c>
      <c r="O46" s="9">
        <f>(((M46/60)/60)/24)+DATE(1970,1,1)</f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>E47/D47</f>
        <v>0.4768421052631579</v>
      </c>
      <c r="G47" t="s">
        <v>14</v>
      </c>
      <c r="H47">
        <v>48</v>
      </c>
      <c r="I47" s="5">
        <f>IF(H47 = 0, 0, E47/H47)</f>
        <v>94.375</v>
      </c>
      <c r="J47" t="s">
        <v>21</v>
      </c>
      <c r="K47" t="s">
        <v>22</v>
      </c>
      <c r="L47">
        <v>1478062800</v>
      </c>
      <c r="M47">
        <v>1479362400</v>
      </c>
      <c r="N47" s="9">
        <f>(((L47/60)/60)/24)+DATE(1970,1,1)</f>
        <v>42676.208333333328</v>
      </c>
      <c r="O47" s="9">
        <f>(((M47/60)/60)/24)+DATE(1970,1,1)</f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>E48/D48</f>
        <v>1.1478378378378378</v>
      </c>
      <c r="G48" t="s">
        <v>20</v>
      </c>
      <c r="H48">
        <v>92</v>
      </c>
      <c r="I48" s="5">
        <f>IF(H48 = 0, 0, E48/H48)</f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9">
        <f>(((L48/60)/60)/24)+DATE(1970,1,1)</f>
        <v>40367.208333333336</v>
      </c>
      <c r="O48" s="9">
        <f>(((M48/60)/60)/24)+DATE(1970,1,1)</f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>E49/D49</f>
        <v>4.7526666666666664</v>
      </c>
      <c r="G49" t="s">
        <v>20</v>
      </c>
      <c r="H49">
        <v>149</v>
      </c>
      <c r="I49" s="5">
        <f>IF(H49 = 0, 0, E49/H49)</f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9">
        <f>(((L49/60)/60)/24)+DATE(1970,1,1)</f>
        <v>41727.208333333336</v>
      </c>
      <c r="O49" s="9">
        <f>(((M49/60)/60)/24)+DATE(1970,1,1)</f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>E50/D50</f>
        <v>3.86972972972973</v>
      </c>
      <c r="G50" t="s">
        <v>20</v>
      </c>
      <c r="H50">
        <v>2431</v>
      </c>
      <c r="I50" s="5">
        <f>IF(H50 = 0, 0, E50/H50)</f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9">
        <f>(((L50/60)/60)/24)+DATE(1970,1,1)</f>
        <v>42180.208333333328</v>
      </c>
      <c r="O50" s="9">
        <f>(((M50/60)/60)/24)+DATE(1970,1,1)</f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>E51/D51</f>
        <v>1.89625</v>
      </c>
      <c r="G51" t="s">
        <v>20</v>
      </c>
      <c r="H51">
        <v>303</v>
      </c>
      <c r="I51" s="5">
        <f>IF(H51 = 0, 0, E51/H51)</f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9">
        <f>(((L51/60)/60)/24)+DATE(1970,1,1)</f>
        <v>43758.208333333328</v>
      </c>
      <c r="O51" s="9">
        <f>(((M51/60)/60)/24)+DATE(1970,1,1)</f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>E52/D52</f>
        <v>0.02</v>
      </c>
      <c r="G52" t="s">
        <v>14</v>
      </c>
      <c r="H52">
        <v>1</v>
      </c>
      <c r="I52" s="5">
        <f>IF(H52 = 0, 0, E52/H52)</f>
        <v>2</v>
      </c>
      <c r="J52" t="s">
        <v>107</v>
      </c>
      <c r="K52" t="s">
        <v>108</v>
      </c>
      <c r="L52">
        <v>1375333200</v>
      </c>
      <c r="M52">
        <v>1377752400</v>
      </c>
      <c r="N52" s="9">
        <f>(((L52/60)/60)/24)+DATE(1970,1,1)</f>
        <v>41487.208333333336</v>
      </c>
      <c r="O52" s="9">
        <f>(((M52/60)/60)/24)+DATE(1970,1,1)</f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>E53/D53</f>
        <v>0.91867805186590767</v>
      </c>
      <c r="G53" t="s">
        <v>14</v>
      </c>
      <c r="H53">
        <v>1467</v>
      </c>
      <c r="I53" s="5">
        <f>IF(H53 = 0, 0, E53/H53)</f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9">
        <f>(((L53/60)/60)/24)+DATE(1970,1,1)</f>
        <v>40995.208333333336</v>
      </c>
      <c r="O53" s="9">
        <f>(((M53/60)/60)/24)+DATE(1970,1,1)</f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>E54/D54</f>
        <v>0.34152777777777776</v>
      </c>
      <c r="G54" t="s">
        <v>14</v>
      </c>
      <c r="H54">
        <v>75</v>
      </c>
      <c r="I54" s="5">
        <f>IF(H54 = 0, 0, E54/H54)</f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9">
        <f>(((L54/60)/60)/24)+DATE(1970,1,1)</f>
        <v>40436.208333333336</v>
      </c>
      <c r="O54" s="9">
        <f>(((M54/60)/60)/24)+DATE(1970,1,1)</f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>E55/D55</f>
        <v>1.4040909090909091</v>
      </c>
      <c r="G55" t="s">
        <v>20</v>
      </c>
      <c r="H55">
        <v>209</v>
      </c>
      <c r="I55" s="5">
        <f>IF(H55 = 0, 0, E55/H55)</f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9">
        <f>(((L55/60)/60)/24)+DATE(1970,1,1)</f>
        <v>41779.208333333336</v>
      </c>
      <c r="O55" s="9">
        <f>(((M55/60)/60)/24)+DATE(1970,1,1)</f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>E56/D56</f>
        <v>0.89866666666666661</v>
      </c>
      <c r="G56" t="s">
        <v>14</v>
      </c>
      <c r="H56">
        <v>120</v>
      </c>
      <c r="I56" s="5">
        <f>IF(H56 = 0, 0, E56/H56)</f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9">
        <f>(((L56/60)/60)/24)+DATE(1970,1,1)</f>
        <v>43170.25</v>
      </c>
      <c r="O56" s="9">
        <f>(((M56/60)/60)/24)+DATE(1970,1,1)</f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>E57/D57</f>
        <v>1.7796969696969698</v>
      </c>
      <c r="G57" t="s">
        <v>20</v>
      </c>
      <c r="H57">
        <v>131</v>
      </c>
      <c r="I57" s="5">
        <f>IF(H57 = 0, 0, E57/H57)</f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9">
        <f>(((L57/60)/60)/24)+DATE(1970,1,1)</f>
        <v>43311.208333333328</v>
      </c>
      <c r="O57" s="9">
        <f>(((M57/60)/60)/24)+DATE(1970,1,1)</f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>E58/D58</f>
        <v>1.436625</v>
      </c>
      <c r="G58" t="s">
        <v>20</v>
      </c>
      <c r="H58">
        <v>164</v>
      </c>
      <c r="I58" s="5">
        <f>IF(H58 = 0, 0, E58/H58)</f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9">
        <f>(((L58/60)/60)/24)+DATE(1970,1,1)</f>
        <v>42014.25</v>
      </c>
      <c r="O58" s="9">
        <f>(((M58/60)/60)/24)+DATE(1970,1,1)</f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>E59/D59</f>
        <v>2.1527586206896552</v>
      </c>
      <c r="G59" t="s">
        <v>20</v>
      </c>
      <c r="H59">
        <v>201</v>
      </c>
      <c r="I59" s="5">
        <f>IF(H59 = 0, 0, E59/H59)</f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9">
        <f>(((L59/60)/60)/24)+DATE(1970,1,1)</f>
        <v>42979.208333333328</v>
      </c>
      <c r="O59" s="9">
        <f>(((M59/60)/60)/24)+DATE(1970,1,1)</f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>E60/D60</f>
        <v>2.2711111111111113</v>
      </c>
      <c r="G60" t="s">
        <v>20</v>
      </c>
      <c r="H60">
        <v>211</v>
      </c>
      <c r="I60" s="5">
        <f>IF(H60 = 0, 0, E60/H60)</f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9">
        <f>(((L60/60)/60)/24)+DATE(1970,1,1)</f>
        <v>42268.208333333328</v>
      </c>
      <c r="O60" s="9">
        <f>(((M60/60)/60)/24)+DATE(1970,1,1)</f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>E61/D61</f>
        <v>2.7507142857142859</v>
      </c>
      <c r="G61" t="s">
        <v>20</v>
      </c>
      <c r="H61">
        <v>128</v>
      </c>
      <c r="I61" s="5">
        <f>IF(H61 = 0, 0, E61/H61)</f>
        <v>30.0859375</v>
      </c>
      <c r="J61" t="s">
        <v>21</v>
      </c>
      <c r="K61" t="s">
        <v>22</v>
      </c>
      <c r="L61">
        <v>1497243600</v>
      </c>
      <c r="M61">
        <v>1498539600</v>
      </c>
      <c r="N61" s="9">
        <f>(((L61/60)/60)/24)+DATE(1970,1,1)</f>
        <v>42898.208333333328</v>
      </c>
      <c r="O61" s="9">
        <f>(((M61/60)/60)/24)+DATE(1970,1,1)</f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>E62/D62</f>
        <v>1.4437048832271762</v>
      </c>
      <c r="G62" t="s">
        <v>20</v>
      </c>
      <c r="H62">
        <v>1600</v>
      </c>
      <c r="I62" s="5">
        <f>IF(H62 = 0, 0, E62/H62)</f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9">
        <f>(((L62/60)/60)/24)+DATE(1970,1,1)</f>
        <v>41107.208333333336</v>
      </c>
      <c r="O62" s="9">
        <f>(((M62/60)/60)/24)+DATE(1970,1,1)</f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>E63/D63</f>
        <v>0.92745983935742971</v>
      </c>
      <c r="G63" t="s">
        <v>14</v>
      </c>
      <c r="H63">
        <v>2253</v>
      </c>
      <c r="I63" s="5">
        <f>IF(H63 = 0, 0, E63/H63)</f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9">
        <f>(((L63/60)/60)/24)+DATE(1970,1,1)</f>
        <v>40595.25</v>
      </c>
      <c r="O63" s="9">
        <f>(((M63/60)/60)/24)+DATE(1970,1,1)</f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>E64/D64</f>
        <v>7.226</v>
      </c>
      <c r="G64" t="s">
        <v>20</v>
      </c>
      <c r="H64">
        <v>249</v>
      </c>
      <c r="I64" s="5">
        <f>IF(H64 = 0, 0, E64/H64)</f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9">
        <f>(((L64/60)/60)/24)+DATE(1970,1,1)</f>
        <v>42160.208333333328</v>
      </c>
      <c r="O64" s="9">
        <f>(((M64/60)/60)/24)+DATE(1970,1,1)</f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>E65/D65</f>
        <v>0.11851063829787234</v>
      </c>
      <c r="G65" t="s">
        <v>14</v>
      </c>
      <c r="H65">
        <v>5</v>
      </c>
      <c r="I65" s="5">
        <f>IF(H65 = 0, 0, E65/H65)</f>
        <v>111.4</v>
      </c>
      <c r="J65" t="s">
        <v>21</v>
      </c>
      <c r="K65" t="s">
        <v>22</v>
      </c>
      <c r="L65">
        <v>1493355600</v>
      </c>
      <c r="M65">
        <v>1493874000</v>
      </c>
      <c r="N65" s="9">
        <f>(((L65/60)/60)/24)+DATE(1970,1,1)</f>
        <v>42853.208333333328</v>
      </c>
      <c r="O65" s="9">
        <f>(((M65/60)/60)/24)+DATE(1970,1,1)</f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>E66/D66</f>
        <v>0.97642857142857142</v>
      </c>
      <c r="G66" t="s">
        <v>14</v>
      </c>
      <c r="H66">
        <v>38</v>
      </c>
      <c r="I66" s="5">
        <f>IF(H66 = 0, 0, E66/H66)</f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9">
        <f>(((L66/60)/60)/24)+DATE(1970,1,1)</f>
        <v>43283.208333333328</v>
      </c>
      <c r="O66" s="9">
        <f>(((M66/60)/60)/24)+DATE(1970,1,1)</f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>E67/D67</f>
        <v>2.3614754098360655</v>
      </c>
      <c r="G67" t="s">
        <v>20</v>
      </c>
      <c r="H67">
        <v>236</v>
      </c>
      <c r="I67" s="5">
        <f>IF(H67 = 0, 0, E67/H67)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9">
        <f>(((L67/60)/60)/24)+DATE(1970,1,1)</f>
        <v>40570.25</v>
      </c>
      <c r="O67" s="9">
        <f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>E68/D68</f>
        <v>0.45068965517241377</v>
      </c>
      <c r="G68" t="s">
        <v>14</v>
      </c>
      <c r="H68">
        <v>12</v>
      </c>
      <c r="I68" s="5">
        <f>IF(H68 = 0, 0, E68/H68)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9">
        <f>(((L68/60)/60)/24)+DATE(1970,1,1)</f>
        <v>42102.208333333328</v>
      </c>
      <c r="O68" s="9">
        <f>(((M68/60)/60)/24)+DATE(1970,1,1)</f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>E69/D69</f>
        <v>1.6238567493112948</v>
      </c>
      <c r="G69" t="s">
        <v>20</v>
      </c>
      <c r="H69">
        <v>4065</v>
      </c>
      <c r="I69" s="5">
        <f>IF(H69 = 0, 0, E69/H69)</f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9">
        <f>(((L69/60)/60)/24)+DATE(1970,1,1)</f>
        <v>40203.25</v>
      </c>
      <c r="O69" s="9">
        <f>(((M69/60)/60)/24)+DATE(1970,1,1)</f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>E70/D70</f>
        <v>2.5452631578947367</v>
      </c>
      <c r="G70" t="s">
        <v>20</v>
      </c>
      <c r="H70">
        <v>246</v>
      </c>
      <c r="I70" s="5">
        <f>IF(H70 = 0, 0, E70/H70)</f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9">
        <f>(((L70/60)/60)/24)+DATE(1970,1,1)</f>
        <v>42943.208333333328</v>
      </c>
      <c r="O70" s="9">
        <f>(((M70/60)/60)/24)+DATE(1970,1,1)</f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>E71/D71</f>
        <v>0.24063291139240506</v>
      </c>
      <c r="G71" t="s">
        <v>74</v>
      </c>
      <c r="H71">
        <v>17</v>
      </c>
      <c r="I71" s="5">
        <f>IF(H71 = 0, 0, E71/H71)</f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9">
        <f>(((L71/60)/60)/24)+DATE(1970,1,1)</f>
        <v>40531.25</v>
      </c>
      <c r="O71" s="9">
        <f>(((M71/60)/60)/24)+DATE(1970,1,1)</f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>E72/D72</f>
        <v>1.2374140625000001</v>
      </c>
      <c r="G72" t="s">
        <v>20</v>
      </c>
      <c r="H72">
        <v>2475</v>
      </c>
      <c r="I72" s="5">
        <f>IF(H72 = 0, 0, E72/H72)</f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9">
        <f>(((L72/60)/60)/24)+DATE(1970,1,1)</f>
        <v>40484.208333333336</v>
      </c>
      <c r="O72" s="9">
        <f>(((M72/60)/60)/24)+DATE(1970,1,1)</f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>E73/D73</f>
        <v>1.0806666666666667</v>
      </c>
      <c r="G73" t="s">
        <v>20</v>
      </c>
      <c r="H73">
        <v>76</v>
      </c>
      <c r="I73" s="5">
        <f>IF(H73 = 0, 0, E73/H73)</f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9">
        <f>(((L73/60)/60)/24)+DATE(1970,1,1)</f>
        <v>43799.25</v>
      </c>
      <c r="O73" s="9">
        <f>(((M73/60)/60)/24)+DATE(1970,1,1)</f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>E74/D74</f>
        <v>6.7033333333333331</v>
      </c>
      <c r="G74" t="s">
        <v>20</v>
      </c>
      <c r="H74">
        <v>54</v>
      </c>
      <c r="I74" s="5">
        <f>IF(H74 = 0, 0, E74/H74)</f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9">
        <f>(((L74/60)/60)/24)+DATE(1970,1,1)</f>
        <v>42186.208333333328</v>
      </c>
      <c r="O74" s="9">
        <f>(((M74/60)/60)/24)+DATE(1970,1,1)</f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>E75/D75</f>
        <v>6.609285714285714</v>
      </c>
      <c r="G75" t="s">
        <v>20</v>
      </c>
      <c r="H75">
        <v>88</v>
      </c>
      <c r="I75" s="5">
        <f>IF(H75 = 0, 0, E75/H75)</f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9">
        <f>(((L75/60)/60)/24)+DATE(1970,1,1)</f>
        <v>42701.25</v>
      </c>
      <c r="O75" s="9">
        <f>(((M75/60)/60)/24)+DATE(1970,1,1)</f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>E76/D76</f>
        <v>1.2246153846153847</v>
      </c>
      <c r="G76" t="s">
        <v>20</v>
      </c>
      <c r="H76">
        <v>85</v>
      </c>
      <c r="I76" s="5">
        <f>IF(H76 = 0, 0, E76/H76)</f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9">
        <f>(((L76/60)/60)/24)+DATE(1970,1,1)</f>
        <v>42456.208333333328</v>
      </c>
      <c r="O76" s="9">
        <f>(((M76/60)/60)/24)+DATE(1970,1,1)</f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>E77/D77</f>
        <v>1.5057731958762886</v>
      </c>
      <c r="G77" t="s">
        <v>20</v>
      </c>
      <c r="H77">
        <v>170</v>
      </c>
      <c r="I77" s="5">
        <f>IF(H77 = 0, 0, E77/H77)</f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9">
        <f>(((L77/60)/60)/24)+DATE(1970,1,1)</f>
        <v>43296.208333333328</v>
      </c>
      <c r="O77" s="9">
        <f>(((M77/60)/60)/24)+DATE(1970,1,1)</f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>E78/D78</f>
        <v>0.78106590724165992</v>
      </c>
      <c r="G78" t="s">
        <v>14</v>
      </c>
      <c r="H78">
        <v>1684</v>
      </c>
      <c r="I78" s="5">
        <f>IF(H78 = 0, 0, E78/H78)</f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9">
        <f>(((L78/60)/60)/24)+DATE(1970,1,1)</f>
        <v>42027.25</v>
      </c>
      <c r="O78" s="9">
        <f>(((M78/60)/60)/24)+DATE(1970,1,1)</f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>E79/D79</f>
        <v>0.46947368421052632</v>
      </c>
      <c r="G79" t="s">
        <v>14</v>
      </c>
      <c r="H79">
        <v>56</v>
      </c>
      <c r="I79" s="5">
        <f>IF(H79 = 0, 0, E79/H79)</f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9">
        <f>(((L79/60)/60)/24)+DATE(1970,1,1)</f>
        <v>40448.208333333336</v>
      </c>
      <c r="O79" s="9">
        <f>(((M79/60)/60)/24)+DATE(1970,1,1)</f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>E80/D80</f>
        <v>3.008</v>
      </c>
      <c r="G80" t="s">
        <v>20</v>
      </c>
      <c r="H80">
        <v>330</v>
      </c>
      <c r="I80" s="5">
        <f>IF(H80 = 0, 0, E80/H80)</f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9">
        <f>(((L80/60)/60)/24)+DATE(1970,1,1)</f>
        <v>43206.208333333328</v>
      </c>
      <c r="O80" s="9">
        <f>(((M80/60)/60)/24)+DATE(1970,1,1)</f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>E81/D81</f>
        <v>0.6959861591695502</v>
      </c>
      <c r="G81" t="s">
        <v>14</v>
      </c>
      <c r="H81">
        <v>838</v>
      </c>
      <c r="I81" s="5">
        <f>IF(H81 = 0, 0, E81/H81)</f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9">
        <f>(((L81/60)/60)/24)+DATE(1970,1,1)</f>
        <v>43267.208333333328</v>
      </c>
      <c r="O81" s="9">
        <f>(((M81/60)/60)/24)+DATE(1970,1,1)</f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>E82/D82</f>
        <v>6.374545454545455</v>
      </c>
      <c r="G82" t="s">
        <v>20</v>
      </c>
      <c r="H82">
        <v>127</v>
      </c>
      <c r="I82" s="5">
        <f>IF(H82 = 0, 0, E82/H82)</f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9">
        <f>(((L82/60)/60)/24)+DATE(1970,1,1)</f>
        <v>42976.208333333328</v>
      </c>
      <c r="O82" s="9">
        <f>(((M82/60)/60)/24)+DATE(1970,1,1)</f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>E83/D83</f>
        <v>2.253392857142857</v>
      </c>
      <c r="G83" t="s">
        <v>20</v>
      </c>
      <c r="H83">
        <v>411</v>
      </c>
      <c r="I83" s="5">
        <f>IF(H83 = 0, 0, E83/H83)</f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9">
        <f>(((L83/60)/60)/24)+DATE(1970,1,1)</f>
        <v>43062.25</v>
      </c>
      <c r="O83" s="9">
        <f>(((M83/60)/60)/24)+DATE(1970,1,1)</f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>E84/D84</f>
        <v>14.973000000000001</v>
      </c>
      <c r="G84" t="s">
        <v>20</v>
      </c>
      <c r="H84">
        <v>180</v>
      </c>
      <c r="I84" s="5">
        <f>IF(H84 = 0, 0, E84/H84)</f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9">
        <f>(((L84/60)/60)/24)+DATE(1970,1,1)</f>
        <v>43482.25</v>
      </c>
      <c r="O84" s="9">
        <f>(((M84/60)/60)/24)+DATE(1970,1,1)</f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>E85/D85</f>
        <v>0.37590225563909774</v>
      </c>
      <c r="G85" t="s">
        <v>14</v>
      </c>
      <c r="H85">
        <v>1000</v>
      </c>
      <c r="I85" s="5">
        <f>IF(H85 = 0, 0, E85/H85)</f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9">
        <f>(((L85/60)/60)/24)+DATE(1970,1,1)</f>
        <v>42579.208333333328</v>
      </c>
      <c r="O85" s="9">
        <f>(((M85/60)/60)/24)+DATE(1970,1,1)</f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>E86/D86</f>
        <v>1.3236942675159236</v>
      </c>
      <c r="G86" t="s">
        <v>20</v>
      </c>
      <c r="H86">
        <v>374</v>
      </c>
      <c r="I86" s="5">
        <f>IF(H86 = 0, 0, E86/H86)</f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9">
        <f>(((L86/60)/60)/24)+DATE(1970,1,1)</f>
        <v>41118.208333333336</v>
      </c>
      <c r="O86" s="9">
        <f>(((M86/60)/60)/24)+DATE(1970,1,1)</f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>E87/D87</f>
        <v>1.3122448979591836</v>
      </c>
      <c r="G87" t="s">
        <v>20</v>
      </c>
      <c r="H87">
        <v>71</v>
      </c>
      <c r="I87" s="5">
        <f>IF(H87 = 0, 0, E87/H87)</f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9">
        <f>(((L87/60)/60)/24)+DATE(1970,1,1)</f>
        <v>40797.208333333336</v>
      </c>
      <c r="O87" s="9">
        <f>(((M87/60)/60)/24)+DATE(1970,1,1)</f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>E88/D88</f>
        <v>1.6763513513513513</v>
      </c>
      <c r="G88" t="s">
        <v>20</v>
      </c>
      <c r="H88">
        <v>203</v>
      </c>
      <c r="I88" s="5">
        <f>IF(H88 = 0, 0, E88/H88)</f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9">
        <f>(((L88/60)/60)/24)+DATE(1970,1,1)</f>
        <v>42128.208333333328</v>
      </c>
      <c r="O88" s="9">
        <f>(((M88/60)/60)/24)+DATE(1970,1,1)</f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>E89/D89</f>
        <v>0.6198488664987406</v>
      </c>
      <c r="G89" t="s">
        <v>14</v>
      </c>
      <c r="H89">
        <v>1482</v>
      </c>
      <c r="I89" s="5">
        <f>IF(H89 = 0, 0, E89/H89)</f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9">
        <f>(((L89/60)/60)/24)+DATE(1970,1,1)</f>
        <v>40610.25</v>
      </c>
      <c r="O89" s="9">
        <f>(((M89/60)/60)/24)+DATE(1970,1,1)</f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>E90/D90</f>
        <v>2.6074999999999999</v>
      </c>
      <c r="G90" t="s">
        <v>20</v>
      </c>
      <c r="H90">
        <v>113</v>
      </c>
      <c r="I90" s="5">
        <f>IF(H90 = 0, 0, E90/H90)</f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9">
        <f>(((L90/60)/60)/24)+DATE(1970,1,1)</f>
        <v>42110.208333333328</v>
      </c>
      <c r="O90" s="9">
        <f>(((M90/60)/60)/24)+DATE(1970,1,1)</f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>E91/D91</f>
        <v>2.5258823529411765</v>
      </c>
      <c r="G91" t="s">
        <v>20</v>
      </c>
      <c r="H91">
        <v>96</v>
      </c>
      <c r="I91" s="5">
        <f>IF(H91 = 0, 0, E91/H91)</f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9">
        <f>(((L91/60)/60)/24)+DATE(1970,1,1)</f>
        <v>40283.208333333336</v>
      </c>
      <c r="O91" s="9">
        <f>(((M91/60)/60)/24)+DATE(1970,1,1)</f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>E92/D92</f>
        <v>0.7861538461538462</v>
      </c>
      <c r="G92" t="s">
        <v>14</v>
      </c>
      <c r="H92">
        <v>106</v>
      </c>
      <c r="I92" s="5">
        <f>IF(H92 = 0, 0, E92/H92)</f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9">
        <f>(((L92/60)/60)/24)+DATE(1970,1,1)</f>
        <v>42425.25</v>
      </c>
      <c r="O92" s="9">
        <f>(((M92/60)/60)/24)+DATE(1970,1,1)</f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>E93/D93</f>
        <v>0.48404406999351912</v>
      </c>
      <c r="G93" t="s">
        <v>14</v>
      </c>
      <c r="H93">
        <v>679</v>
      </c>
      <c r="I93" s="5">
        <f>IF(H93 = 0, 0, E93/H93)</f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9">
        <f>(((L93/60)/60)/24)+DATE(1970,1,1)</f>
        <v>42588.208333333328</v>
      </c>
      <c r="O93" s="9">
        <f>(((M93/60)/60)/24)+DATE(1970,1,1)</f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>E94/D94</f>
        <v>2.5887500000000001</v>
      </c>
      <c r="G94" t="s">
        <v>20</v>
      </c>
      <c r="H94">
        <v>498</v>
      </c>
      <c r="I94" s="5">
        <f>IF(H94 = 0, 0, E94/H94)</f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9">
        <f>(((L94/60)/60)/24)+DATE(1970,1,1)</f>
        <v>40352.208333333336</v>
      </c>
      <c r="O94" s="9">
        <f>(((M94/60)/60)/24)+DATE(1970,1,1)</f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>E95/D95</f>
        <v>0.60548713235294116</v>
      </c>
      <c r="G95" t="s">
        <v>74</v>
      </c>
      <c r="H95">
        <v>610</v>
      </c>
      <c r="I95" s="5">
        <f>IF(H95 = 0, 0, E95/H95)</f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9">
        <f>(((L95/60)/60)/24)+DATE(1970,1,1)</f>
        <v>41202.208333333336</v>
      </c>
      <c r="O95" s="9">
        <f>(((M95/60)/60)/24)+DATE(1970,1,1)</f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>E96/D96</f>
        <v>3.036896551724138</v>
      </c>
      <c r="G96" t="s">
        <v>20</v>
      </c>
      <c r="H96">
        <v>180</v>
      </c>
      <c r="I96" s="5">
        <f>IF(H96 = 0, 0, E96/H96)</f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9">
        <f>(((L96/60)/60)/24)+DATE(1970,1,1)</f>
        <v>43562.208333333328</v>
      </c>
      <c r="O96" s="9">
        <f>(((M96/60)/60)/24)+DATE(1970,1,1)</f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>E97/D97</f>
        <v>1.1299999999999999</v>
      </c>
      <c r="G97" t="s">
        <v>20</v>
      </c>
      <c r="H97">
        <v>27</v>
      </c>
      <c r="I97" s="5">
        <f>IF(H97 = 0, 0, E97/H97)</f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9">
        <f>(((L97/60)/60)/24)+DATE(1970,1,1)</f>
        <v>43752.208333333328</v>
      </c>
      <c r="O97" s="9">
        <f>(((M97/60)/60)/24)+DATE(1970,1,1)</f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>E98/D98</f>
        <v>2.1737876614060259</v>
      </c>
      <c r="G98" t="s">
        <v>20</v>
      </c>
      <c r="H98">
        <v>2331</v>
      </c>
      <c r="I98" s="5">
        <f>IF(H98 = 0, 0, E98/H98)</f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9">
        <f>(((L98/60)/60)/24)+DATE(1970,1,1)</f>
        <v>40612.25</v>
      </c>
      <c r="O98" s="9">
        <f>(((M98/60)/60)/24)+DATE(1970,1,1)</f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>E99/D99</f>
        <v>9.2669230769230762</v>
      </c>
      <c r="G99" t="s">
        <v>20</v>
      </c>
      <c r="H99">
        <v>113</v>
      </c>
      <c r="I99" s="5">
        <f>IF(H99 = 0, 0, E99/H99)</f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9">
        <f>(((L99/60)/60)/24)+DATE(1970,1,1)</f>
        <v>42180.208333333328</v>
      </c>
      <c r="O99" s="9">
        <f>(((M99/60)/60)/24)+DATE(1970,1,1)</f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>E100/D100</f>
        <v>0.33692229038854804</v>
      </c>
      <c r="G100" t="s">
        <v>14</v>
      </c>
      <c r="H100">
        <v>1220</v>
      </c>
      <c r="I100" s="5">
        <f>IF(H100 = 0, 0, E100/H100)</f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9">
        <f>(((L100/60)/60)/24)+DATE(1970,1,1)</f>
        <v>42212.208333333328</v>
      </c>
      <c r="O100" s="9">
        <f>(((M100/60)/60)/24)+DATE(1970,1,1)</f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>E101/D101</f>
        <v>1.9672368421052631</v>
      </c>
      <c r="G101" t="s">
        <v>20</v>
      </c>
      <c r="H101">
        <v>164</v>
      </c>
      <c r="I101" s="5">
        <f>IF(H101 = 0, 0, E101/H101)</f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9">
        <f>(((L101/60)/60)/24)+DATE(1970,1,1)</f>
        <v>41968.25</v>
      </c>
      <c r="O101" s="9">
        <f>(((M101/60)/60)/24)+DATE(1970,1,1)</f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>E102/D102</f>
        <v>0.01</v>
      </c>
      <c r="G102" t="s">
        <v>14</v>
      </c>
      <c r="H102">
        <v>1</v>
      </c>
      <c r="I102" s="5">
        <f>IF(H102 = 0, 0, E102/H102)</f>
        <v>1</v>
      </c>
      <c r="J102" t="s">
        <v>21</v>
      </c>
      <c r="K102" t="s">
        <v>22</v>
      </c>
      <c r="L102">
        <v>1319000400</v>
      </c>
      <c r="M102">
        <v>1320555600</v>
      </c>
      <c r="N102" s="9">
        <f>(((L102/60)/60)/24)+DATE(1970,1,1)</f>
        <v>40835.208333333336</v>
      </c>
      <c r="O102" s="9">
        <f>(((M102/60)/60)/24)+DATE(1970,1,1)</f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>E103/D103</f>
        <v>10.214444444444444</v>
      </c>
      <c r="G103" t="s">
        <v>20</v>
      </c>
      <c r="H103">
        <v>164</v>
      </c>
      <c r="I103" s="5">
        <f>IF(H103 = 0, 0, E103/H103)</f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9">
        <f>(((L103/60)/60)/24)+DATE(1970,1,1)</f>
        <v>42056.25</v>
      </c>
      <c r="O103" s="9">
        <f>(((M103/60)/60)/24)+DATE(1970,1,1)</f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>E104/D104</f>
        <v>2.8167567567567566</v>
      </c>
      <c r="G104" t="s">
        <v>20</v>
      </c>
      <c r="H104">
        <v>336</v>
      </c>
      <c r="I104" s="5">
        <f>IF(H104 = 0, 0, E104/H104)</f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9">
        <f>(((L104/60)/60)/24)+DATE(1970,1,1)</f>
        <v>43234.208333333328</v>
      </c>
      <c r="O104" s="9">
        <f>(((M104/60)/60)/24)+DATE(1970,1,1)</f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>E105/D105</f>
        <v>0.24610000000000001</v>
      </c>
      <c r="G105" t="s">
        <v>14</v>
      </c>
      <c r="H105">
        <v>37</v>
      </c>
      <c r="I105" s="5">
        <f>IF(H105 = 0, 0, E105/H105)</f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9">
        <f>(((L105/60)/60)/24)+DATE(1970,1,1)</f>
        <v>40475.208333333336</v>
      </c>
      <c r="O105" s="9">
        <f>(((M105/60)/60)/24)+DATE(1970,1,1)</f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>E106/D106</f>
        <v>1.4314010067114094</v>
      </c>
      <c r="G106" t="s">
        <v>20</v>
      </c>
      <c r="H106">
        <v>1917</v>
      </c>
      <c r="I106" s="5">
        <f>IF(H106 = 0, 0, E106/H106)</f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9">
        <f>(((L106/60)/60)/24)+DATE(1970,1,1)</f>
        <v>42878.208333333328</v>
      </c>
      <c r="O106" s="9">
        <f>(((M106/60)/60)/24)+DATE(1970,1,1)</f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>E107/D107</f>
        <v>1.4454411764705883</v>
      </c>
      <c r="G107" t="s">
        <v>20</v>
      </c>
      <c r="H107">
        <v>95</v>
      </c>
      <c r="I107" s="5">
        <f>IF(H107 = 0, 0, E107/H107)</f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9">
        <f>(((L107/60)/60)/24)+DATE(1970,1,1)</f>
        <v>41366.208333333336</v>
      </c>
      <c r="O107" s="9">
        <f>(((M107/60)/60)/24)+DATE(1970,1,1)</f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>E108/D108</f>
        <v>3.5912820512820511</v>
      </c>
      <c r="G108" t="s">
        <v>20</v>
      </c>
      <c r="H108">
        <v>147</v>
      </c>
      <c r="I108" s="5">
        <f>IF(H108 = 0, 0, E108/H108)</f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9">
        <f>(((L108/60)/60)/24)+DATE(1970,1,1)</f>
        <v>43716.208333333328</v>
      </c>
      <c r="O108" s="9">
        <f>(((M108/60)/60)/24)+DATE(1970,1,1)</f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>E109/D109</f>
        <v>1.8648571428571428</v>
      </c>
      <c r="G109" t="s">
        <v>20</v>
      </c>
      <c r="H109">
        <v>86</v>
      </c>
      <c r="I109" s="5">
        <f>IF(H109 = 0, 0, E109/H109)</f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9">
        <f>(((L109/60)/60)/24)+DATE(1970,1,1)</f>
        <v>43213.208333333328</v>
      </c>
      <c r="O109" s="9">
        <f>(((M109/60)/60)/24)+DATE(1970,1,1)</f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>E110/D110</f>
        <v>5.9526666666666666</v>
      </c>
      <c r="G110" t="s">
        <v>20</v>
      </c>
      <c r="H110">
        <v>83</v>
      </c>
      <c r="I110" s="5">
        <f>IF(H110 = 0, 0, E110/H110)</f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9">
        <f>(((L110/60)/60)/24)+DATE(1970,1,1)</f>
        <v>41005.208333333336</v>
      </c>
      <c r="O110" s="9">
        <f>(((M110/60)/60)/24)+DATE(1970,1,1)</f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>E111/D111</f>
        <v>0.5921153846153846</v>
      </c>
      <c r="G111" t="s">
        <v>14</v>
      </c>
      <c r="H111">
        <v>60</v>
      </c>
      <c r="I111" s="5">
        <f>IF(H111 = 0, 0, E111/H111)</f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9">
        <f>(((L111/60)/60)/24)+DATE(1970,1,1)</f>
        <v>41651.25</v>
      </c>
      <c r="O111" s="9">
        <f>(((M111/60)/60)/24)+DATE(1970,1,1)</f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>E112/D112</f>
        <v>0.14962780898876404</v>
      </c>
      <c r="G112" t="s">
        <v>14</v>
      </c>
      <c r="H112">
        <v>296</v>
      </c>
      <c r="I112" s="5">
        <f>IF(H112 = 0, 0, E112/H112)</f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9">
        <f>(((L112/60)/60)/24)+DATE(1970,1,1)</f>
        <v>43354.208333333328</v>
      </c>
      <c r="O112" s="9">
        <f>(((M112/60)/60)/24)+DATE(1970,1,1)</f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>E113/D113</f>
        <v>1.1995602605863191</v>
      </c>
      <c r="G113" t="s">
        <v>20</v>
      </c>
      <c r="H113">
        <v>676</v>
      </c>
      <c r="I113" s="5">
        <f>IF(H113 = 0, 0, E113/H113)</f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9">
        <f>(((L113/60)/60)/24)+DATE(1970,1,1)</f>
        <v>41174.208333333336</v>
      </c>
      <c r="O113" s="9">
        <f>(((M113/60)/60)/24)+DATE(1970,1,1)</f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>E114/D114</f>
        <v>2.6882978723404256</v>
      </c>
      <c r="G114" t="s">
        <v>20</v>
      </c>
      <c r="H114">
        <v>361</v>
      </c>
      <c r="I114" s="5">
        <f>IF(H114 = 0, 0, E114/H114)</f>
        <v>35</v>
      </c>
      <c r="J114" t="s">
        <v>26</v>
      </c>
      <c r="K114" t="s">
        <v>27</v>
      </c>
      <c r="L114">
        <v>1408856400</v>
      </c>
      <c r="M114">
        <v>1410152400</v>
      </c>
      <c r="N114" s="9">
        <f>(((L114/60)/60)/24)+DATE(1970,1,1)</f>
        <v>41875.208333333336</v>
      </c>
      <c r="O114" s="9">
        <f>(((M114/60)/60)/24)+DATE(1970,1,1)</f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>E115/D115</f>
        <v>3.7687878787878786</v>
      </c>
      <c r="G115" t="s">
        <v>20</v>
      </c>
      <c r="H115">
        <v>131</v>
      </c>
      <c r="I115" s="5">
        <f>IF(H115 = 0, 0, E115/H115)</f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9">
        <f>(((L115/60)/60)/24)+DATE(1970,1,1)</f>
        <v>42990.208333333328</v>
      </c>
      <c r="O115" s="9">
        <f>(((M115/60)/60)/24)+DATE(1970,1,1)</f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>E116/D116</f>
        <v>7.2715789473684209</v>
      </c>
      <c r="G116" t="s">
        <v>20</v>
      </c>
      <c r="H116">
        <v>126</v>
      </c>
      <c r="I116" s="5">
        <f>IF(H116 = 0, 0, E116/H116)</f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9">
        <f>(((L116/60)/60)/24)+DATE(1970,1,1)</f>
        <v>43564.208333333328</v>
      </c>
      <c r="O116" s="9">
        <f>(((M116/60)/60)/24)+DATE(1970,1,1)</f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>E117/D117</f>
        <v>0.87211757648470301</v>
      </c>
      <c r="G117" t="s">
        <v>14</v>
      </c>
      <c r="H117">
        <v>3304</v>
      </c>
      <c r="I117" s="5">
        <f>IF(H117 = 0, 0, E117/H117)</f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9">
        <f>(((L117/60)/60)/24)+DATE(1970,1,1)</f>
        <v>43056.25</v>
      </c>
      <c r="O117" s="9">
        <f>(((M117/60)/60)/24)+DATE(1970,1,1)</f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>E118/D118</f>
        <v>0.88</v>
      </c>
      <c r="G118" t="s">
        <v>14</v>
      </c>
      <c r="H118">
        <v>73</v>
      </c>
      <c r="I118" s="5">
        <f>IF(H118 = 0, 0, E118/H118)</f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9">
        <f>(((L118/60)/60)/24)+DATE(1970,1,1)</f>
        <v>42265.208333333328</v>
      </c>
      <c r="O118" s="9">
        <f>(((M118/60)/60)/24)+DATE(1970,1,1)</f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>E119/D119</f>
        <v>1.7393877551020409</v>
      </c>
      <c r="G119" t="s">
        <v>20</v>
      </c>
      <c r="H119">
        <v>275</v>
      </c>
      <c r="I119" s="5">
        <f>IF(H119 = 0, 0, E119/H119)</f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9">
        <f>(((L119/60)/60)/24)+DATE(1970,1,1)</f>
        <v>40808.208333333336</v>
      </c>
      <c r="O119" s="9">
        <f>(((M119/60)/60)/24)+DATE(1970,1,1)</f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>E120/D120</f>
        <v>1.1761111111111111</v>
      </c>
      <c r="G120" t="s">
        <v>20</v>
      </c>
      <c r="H120">
        <v>67</v>
      </c>
      <c r="I120" s="5">
        <f>IF(H120 = 0, 0, E120/H120)</f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9">
        <f>(((L120/60)/60)/24)+DATE(1970,1,1)</f>
        <v>41665.25</v>
      </c>
      <c r="O120" s="9">
        <f>(((M120/60)/60)/24)+DATE(1970,1,1)</f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>E121/D121</f>
        <v>2.1496</v>
      </c>
      <c r="G121" t="s">
        <v>20</v>
      </c>
      <c r="H121">
        <v>154</v>
      </c>
      <c r="I121" s="5">
        <f>IF(H121 = 0, 0, E121/H121)</f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9">
        <f>(((L121/60)/60)/24)+DATE(1970,1,1)</f>
        <v>41806.208333333336</v>
      </c>
      <c r="O121" s="9">
        <f>(((M121/60)/60)/24)+DATE(1970,1,1)</f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>E122/D122</f>
        <v>1.4949667110519307</v>
      </c>
      <c r="G122" t="s">
        <v>20</v>
      </c>
      <c r="H122">
        <v>1782</v>
      </c>
      <c r="I122" s="5">
        <f>IF(H122 = 0, 0, E122/H122)</f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9">
        <f>(((L122/60)/60)/24)+DATE(1970,1,1)</f>
        <v>42111.208333333328</v>
      </c>
      <c r="O122" s="9">
        <f>(((M122/60)/60)/24)+DATE(1970,1,1)</f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>E123/D123</f>
        <v>2.1933995584988963</v>
      </c>
      <c r="G123" t="s">
        <v>20</v>
      </c>
      <c r="H123">
        <v>903</v>
      </c>
      <c r="I123" s="5">
        <f>IF(H123 = 0, 0, E123/H123)</f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9">
        <f>(((L123/60)/60)/24)+DATE(1970,1,1)</f>
        <v>41917.208333333336</v>
      </c>
      <c r="O123" s="9">
        <f>(((M123/60)/60)/24)+DATE(1970,1,1)</f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>E124/D124</f>
        <v>0.64367690058479532</v>
      </c>
      <c r="G124" t="s">
        <v>14</v>
      </c>
      <c r="H124">
        <v>3387</v>
      </c>
      <c r="I124" s="5">
        <f>IF(H124 = 0, 0, E124/H124)</f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9">
        <f>(((L124/60)/60)/24)+DATE(1970,1,1)</f>
        <v>41970.25</v>
      </c>
      <c r="O124" s="9">
        <f>(((M124/60)/60)/24)+DATE(1970,1,1)</f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>E125/D125</f>
        <v>0.18622397298818233</v>
      </c>
      <c r="G125" t="s">
        <v>14</v>
      </c>
      <c r="H125">
        <v>662</v>
      </c>
      <c r="I125" s="5">
        <f>IF(H125 = 0, 0, E125/H125)</f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9">
        <f>(((L125/60)/60)/24)+DATE(1970,1,1)</f>
        <v>42332.25</v>
      </c>
      <c r="O125" s="9">
        <f>(((M125/60)/60)/24)+DATE(1970,1,1)</f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>E126/D126</f>
        <v>3.6776923076923076</v>
      </c>
      <c r="G126" t="s">
        <v>20</v>
      </c>
      <c r="H126">
        <v>94</v>
      </c>
      <c r="I126" s="5">
        <f>IF(H126 = 0, 0, E126/H126)</f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9">
        <f>(((L126/60)/60)/24)+DATE(1970,1,1)</f>
        <v>43598.208333333328</v>
      </c>
      <c r="O126" s="9">
        <f>(((M126/60)/60)/24)+DATE(1970,1,1)</f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>E127/D127</f>
        <v>1.5990566037735849</v>
      </c>
      <c r="G127" t="s">
        <v>20</v>
      </c>
      <c r="H127">
        <v>180</v>
      </c>
      <c r="I127" s="5">
        <f>IF(H127 = 0, 0, E127/H127)</f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9">
        <f>(((L127/60)/60)/24)+DATE(1970,1,1)</f>
        <v>43362.208333333328</v>
      </c>
      <c r="O127" s="9">
        <f>(((M127/60)/60)/24)+DATE(1970,1,1)</f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>E128/D128</f>
        <v>0.38633185349611543</v>
      </c>
      <c r="G128" t="s">
        <v>14</v>
      </c>
      <c r="H128">
        <v>774</v>
      </c>
      <c r="I128" s="5">
        <f>IF(H128 = 0, 0, E128/H128)</f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9">
        <f>(((L128/60)/60)/24)+DATE(1970,1,1)</f>
        <v>42596.208333333328</v>
      </c>
      <c r="O128" s="9">
        <f>(((M128/60)/60)/24)+DATE(1970,1,1)</f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>E129/D129</f>
        <v>0.51421511627906979</v>
      </c>
      <c r="G129" t="s">
        <v>14</v>
      </c>
      <c r="H129">
        <v>672</v>
      </c>
      <c r="I129" s="5">
        <f>IF(H129 = 0, 0, E129/H129)</f>
        <v>78.96875</v>
      </c>
      <c r="J129" t="s">
        <v>15</v>
      </c>
      <c r="K129" t="s">
        <v>16</v>
      </c>
      <c r="L129">
        <v>1273640400</v>
      </c>
      <c r="M129">
        <v>1273899600</v>
      </c>
      <c r="N129" s="9">
        <f>(((L129/60)/60)/24)+DATE(1970,1,1)</f>
        <v>40310.208333333336</v>
      </c>
      <c r="O129" s="9">
        <f>(((M129/60)/60)/24)+DATE(1970,1,1)</f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>E130/D130</f>
        <v>0.60334277620396604</v>
      </c>
      <c r="G130" t="s">
        <v>74</v>
      </c>
      <c r="H130">
        <v>532</v>
      </c>
      <c r="I130" s="5">
        <f>IF(H130 = 0, 0, E130/H130)</f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9">
        <f>(((L130/60)/60)/24)+DATE(1970,1,1)</f>
        <v>40417.208333333336</v>
      </c>
      <c r="O130" s="9">
        <f>(((M130/60)/60)/24)+DATE(1970,1,1)</f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>E131/D131</f>
        <v>3.2026936026936029E-2</v>
      </c>
      <c r="G131" t="s">
        <v>74</v>
      </c>
      <c r="H131">
        <v>55</v>
      </c>
      <c r="I131" s="5">
        <f>IF(H131 = 0, 0, E131/H131)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9">
        <f>(((L131/60)/60)/24)+DATE(1970,1,1)</f>
        <v>42038.25</v>
      </c>
      <c r="O131" s="9">
        <f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>E132/D132</f>
        <v>1.5546875</v>
      </c>
      <c r="G132" t="s">
        <v>20</v>
      </c>
      <c r="H132">
        <v>533</v>
      </c>
      <c r="I132" s="5">
        <f>IF(H132 = 0, 0, E132/H132)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9">
        <f>(((L132/60)/60)/24)+DATE(1970,1,1)</f>
        <v>40842.208333333336</v>
      </c>
      <c r="O132" s="9">
        <f>(((M132/60)/60)/24)+DATE(1970,1,1)</f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>E133/D133</f>
        <v>1.0085974499089254</v>
      </c>
      <c r="G133" t="s">
        <v>20</v>
      </c>
      <c r="H133">
        <v>2443</v>
      </c>
      <c r="I133" s="5">
        <f>IF(H133 = 0, 0, E133/H133)</f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9">
        <f>(((L133/60)/60)/24)+DATE(1970,1,1)</f>
        <v>41607.25</v>
      </c>
      <c r="O133" s="9">
        <f>(((M133/60)/60)/24)+DATE(1970,1,1)</f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>E134/D134</f>
        <v>1.1618181818181819</v>
      </c>
      <c r="G134" t="s">
        <v>20</v>
      </c>
      <c r="H134">
        <v>89</v>
      </c>
      <c r="I134" s="5">
        <f>IF(H134 = 0, 0, E134/H134)</f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9">
        <f>(((L134/60)/60)/24)+DATE(1970,1,1)</f>
        <v>43112.25</v>
      </c>
      <c r="O134" s="9">
        <f>(((M134/60)/60)/24)+DATE(1970,1,1)</f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>E135/D135</f>
        <v>3.1077777777777778</v>
      </c>
      <c r="G135" t="s">
        <v>20</v>
      </c>
      <c r="H135">
        <v>159</v>
      </c>
      <c r="I135" s="5">
        <f>IF(H135 = 0, 0, E135/H135)</f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9">
        <f>(((L135/60)/60)/24)+DATE(1970,1,1)</f>
        <v>40767.208333333336</v>
      </c>
      <c r="O135" s="9">
        <f>(((M135/60)/60)/24)+DATE(1970,1,1)</f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>E136/D136</f>
        <v>0.89736683417085428</v>
      </c>
      <c r="G136" t="s">
        <v>14</v>
      </c>
      <c r="H136">
        <v>940</v>
      </c>
      <c r="I136" s="5">
        <f>IF(H136 = 0, 0, E136/H136)</f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9">
        <f>(((L136/60)/60)/24)+DATE(1970,1,1)</f>
        <v>40713.208333333336</v>
      </c>
      <c r="O136" s="9">
        <f>(((M136/60)/60)/24)+DATE(1970,1,1)</f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>E137/D137</f>
        <v>0.71272727272727276</v>
      </c>
      <c r="G137" t="s">
        <v>14</v>
      </c>
      <c r="H137">
        <v>117</v>
      </c>
      <c r="I137" s="5">
        <f>IF(H137 = 0, 0, E137/H137)</f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9">
        <f>(((L137/60)/60)/24)+DATE(1970,1,1)</f>
        <v>41340.25</v>
      </c>
      <c r="O137" s="9">
        <f>(((M137/60)/60)/24)+DATE(1970,1,1)</f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>E138/D138</f>
        <v>3.2862318840579711E-2</v>
      </c>
      <c r="G138" t="s">
        <v>74</v>
      </c>
      <c r="H138">
        <v>58</v>
      </c>
      <c r="I138" s="5">
        <f>IF(H138 = 0, 0, E138/H138)</f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9">
        <f>(((L138/60)/60)/24)+DATE(1970,1,1)</f>
        <v>41797.208333333336</v>
      </c>
      <c r="O138" s="9">
        <f>(((M138/60)/60)/24)+DATE(1970,1,1)</f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>E139/D139</f>
        <v>2.617777777777778</v>
      </c>
      <c r="G139" t="s">
        <v>20</v>
      </c>
      <c r="H139">
        <v>50</v>
      </c>
      <c r="I139" s="5">
        <f>IF(H139 = 0, 0, E139/H139)</f>
        <v>94.24</v>
      </c>
      <c r="J139" t="s">
        <v>21</v>
      </c>
      <c r="K139" t="s">
        <v>22</v>
      </c>
      <c r="L139">
        <v>1286341200</v>
      </c>
      <c r="M139">
        <v>1286859600</v>
      </c>
      <c r="N139" s="9">
        <f>(((L139/60)/60)/24)+DATE(1970,1,1)</f>
        <v>40457.208333333336</v>
      </c>
      <c r="O139" s="9">
        <f>(((M139/60)/60)/24)+DATE(1970,1,1)</f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>E140/D140</f>
        <v>0.96</v>
      </c>
      <c r="G140" t="s">
        <v>14</v>
      </c>
      <c r="H140">
        <v>115</v>
      </c>
      <c r="I140" s="5">
        <f>IF(H140 = 0, 0, E140/H140)</f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9">
        <f>(((L140/60)/60)/24)+DATE(1970,1,1)</f>
        <v>41180.208333333336</v>
      </c>
      <c r="O140" s="9">
        <f>(((M140/60)/60)/24)+DATE(1970,1,1)</f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>E141/D141</f>
        <v>0.20896851248642778</v>
      </c>
      <c r="G141" t="s">
        <v>14</v>
      </c>
      <c r="H141">
        <v>326</v>
      </c>
      <c r="I141" s="5">
        <f>IF(H141 = 0, 0, E141/H141)</f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9">
        <f>(((L141/60)/60)/24)+DATE(1970,1,1)</f>
        <v>42115.208333333328</v>
      </c>
      <c r="O141" s="9">
        <f>(((M141/60)/60)/24)+DATE(1970,1,1)</f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>E142/D142</f>
        <v>2.2316363636363636</v>
      </c>
      <c r="G142" t="s">
        <v>20</v>
      </c>
      <c r="H142">
        <v>186</v>
      </c>
      <c r="I142" s="5">
        <f>IF(H142 = 0, 0, E142/H142)</f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9">
        <f>(((L142/60)/60)/24)+DATE(1970,1,1)</f>
        <v>43156.25</v>
      </c>
      <c r="O142" s="9">
        <f>(((M142/60)/60)/24)+DATE(1970,1,1)</f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>E143/D143</f>
        <v>1.0159097978227061</v>
      </c>
      <c r="G143" t="s">
        <v>20</v>
      </c>
      <c r="H143">
        <v>1071</v>
      </c>
      <c r="I143" s="5">
        <f>IF(H143 = 0, 0, E143/H143)</f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9">
        <f>(((L143/60)/60)/24)+DATE(1970,1,1)</f>
        <v>42167.208333333328</v>
      </c>
      <c r="O143" s="9">
        <f>(((M143/60)/60)/24)+DATE(1970,1,1)</f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>E144/D144</f>
        <v>2.3003999999999998</v>
      </c>
      <c r="G144" t="s">
        <v>20</v>
      </c>
      <c r="H144">
        <v>117</v>
      </c>
      <c r="I144" s="5">
        <f>IF(H144 = 0, 0, E144/H144)</f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9">
        <f>(((L144/60)/60)/24)+DATE(1970,1,1)</f>
        <v>41005.208333333336</v>
      </c>
      <c r="O144" s="9">
        <f>(((M144/60)/60)/24)+DATE(1970,1,1)</f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>E145/D145</f>
        <v>1.355925925925926</v>
      </c>
      <c r="G145" t="s">
        <v>20</v>
      </c>
      <c r="H145">
        <v>70</v>
      </c>
      <c r="I145" s="5">
        <f>IF(H145 = 0, 0, E145/H145)</f>
        <v>104.6</v>
      </c>
      <c r="J145" t="s">
        <v>21</v>
      </c>
      <c r="K145" t="s">
        <v>22</v>
      </c>
      <c r="L145">
        <v>1277701200</v>
      </c>
      <c r="M145">
        <v>1279429200</v>
      </c>
      <c r="N145" s="9">
        <f>(((L145/60)/60)/24)+DATE(1970,1,1)</f>
        <v>40357.208333333336</v>
      </c>
      <c r="O145" s="9">
        <f>(((M145/60)/60)/24)+DATE(1970,1,1)</f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>E146/D146</f>
        <v>1.2909999999999999</v>
      </c>
      <c r="G146" t="s">
        <v>20</v>
      </c>
      <c r="H146">
        <v>135</v>
      </c>
      <c r="I146" s="5">
        <f>IF(H146 = 0, 0, E146/H146)</f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9">
        <f>(((L146/60)/60)/24)+DATE(1970,1,1)</f>
        <v>43633.208333333328</v>
      </c>
      <c r="O146" s="9">
        <f>(((M146/60)/60)/24)+DATE(1970,1,1)</f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>E147/D147</f>
        <v>2.3651200000000001</v>
      </c>
      <c r="G147" t="s">
        <v>20</v>
      </c>
      <c r="H147">
        <v>768</v>
      </c>
      <c r="I147" s="5">
        <f>IF(H147 = 0, 0, E147/H147)</f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9">
        <f>(((L147/60)/60)/24)+DATE(1970,1,1)</f>
        <v>41889.208333333336</v>
      </c>
      <c r="O147" s="9">
        <f>(((M147/60)/60)/24)+DATE(1970,1,1)</f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>E148/D148</f>
        <v>0.17249999999999999</v>
      </c>
      <c r="G148" t="s">
        <v>74</v>
      </c>
      <c r="H148">
        <v>51</v>
      </c>
      <c r="I148" s="5">
        <f>IF(H148 = 0, 0, E148/H148)</f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9">
        <f>(((L148/60)/60)/24)+DATE(1970,1,1)</f>
        <v>40855.25</v>
      </c>
      <c r="O148" s="9">
        <f>(((M148/60)/60)/24)+DATE(1970,1,1)</f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>E149/D149</f>
        <v>1.1249397590361445</v>
      </c>
      <c r="G149" t="s">
        <v>20</v>
      </c>
      <c r="H149">
        <v>199</v>
      </c>
      <c r="I149" s="5">
        <f>IF(H149 = 0, 0, E149/H149)</f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9">
        <f>(((L149/60)/60)/24)+DATE(1970,1,1)</f>
        <v>42534.208333333328</v>
      </c>
      <c r="O149" s="9">
        <f>(((M149/60)/60)/24)+DATE(1970,1,1)</f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>E150/D150</f>
        <v>1.2102150537634409</v>
      </c>
      <c r="G150" t="s">
        <v>20</v>
      </c>
      <c r="H150">
        <v>107</v>
      </c>
      <c r="I150" s="5">
        <f>IF(H150 = 0, 0, E150/H150)</f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9">
        <f>(((L150/60)/60)/24)+DATE(1970,1,1)</f>
        <v>42941.208333333328</v>
      </c>
      <c r="O150" s="9">
        <f>(((M150/60)/60)/24)+DATE(1970,1,1)</f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>E151/D151</f>
        <v>2.1987096774193549</v>
      </c>
      <c r="G151" t="s">
        <v>20</v>
      </c>
      <c r="H151">
        <v>195</v>
      </c>
      <c r="I151" s="5">
        <f>IF(H151 = 0, 0, E151/H151)</f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9">
        <f>(((L151/60)/60)/24)+DATE(1970,1,1)</f>
        <v>41275.25</v>
      </c>
      <c r="O151" s="9">
        <f>(((M151/60)/60)/24)+DATE(1970,1,1)</f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>E152/D152</f>
        <v>0.01</v>
      </c>
      <c r="G152" t="s">
        <v>14</v>
      </c>
      <c r="H152">
        <v>1</v>
      </c>
      <c r="I152" s="5">
        <f>IF(H152 = 0, 0, E152/H152)</f>
        <v>1</v>
      </c>
      <c r="J152" t="s">
        <v>21</v>
      </c>
      <c r="K152" t="s">
        <v>22</v>
      </c>
      <c r="L152">
        <v>1544940000</v>
      </c>
      <c r="M152">
        <v>1545026400</v>
      </c>
      <c r="N152" s="9">
        <f>(((L152/60)/60)/24)+DATE(1970,1,1)</f>
        <v>43450.25</v>
      </c>
      <c r="O152" s="9">
        <f>(((M152/60)/60)/24)+DATE(1970,1,1)</f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>E153/D153</f>
        <v>0.64166909620991253</v>
      </c>
      <c r="G153" t="s">
        <v>14</v>
      </c>
      <c r="H153">
        <v>1467</v>
      </c>
      <c r="I153" s="5">
        <f>IF(H153 = 0, 0, E153/H153)</f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9">
        <f>(((L153/60)/60)/24)+DATE(1970,1,1)</f>
        <v>41799.208333333336</v>
      </c>
      <c r="O153" s="9">
        <f>(((M153/60)/60)/24)+DATE(1970,1,1)</f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>E154/D154</f>
        <v>4.2306746987951804</v>
      </c>
      <c r="G154" t="s">
        <v>20</v>
      </c>
      <c r="H154">
        <v>3376</v>
      </c>
      <c r="I154" s="5">
        <f>IF(H154 = 0, 0, E154/H154)</f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9">
        <f>(((L154/60)/60)/24)+DATE(1970,1,1)</f>
        <v>42783.25</v>
      </c>
      <c r="O154" s="9">
        <f>(((M154/60)/60)/24)+DATE(1970,1,1)</f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>E155/D155</f>
        <v>0.92984160506863778</v>
      </c>
      <c r="G155" t="s">
        <v>14</v>
      </c>
      <c r="H155">
        <v>5681</v>
      </c>
      <c r="I155" s="5">
        <f>IF(H155 = 0, 0, E155/H155)</f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9">
        <f>(((L155/60)/60)/24)+DATE(1970,1,1)</f>
        <v>41201.208333333336</v>
      </c>
      <c r="O155" s="9">
        <f>(((M155/60)/60)/24)+DATE(1970,1,1)</f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>E156/D156</f>
        <v>0.58756567425569173</v>
      </c>
      <c r="G156" t="s">
        <v>14</v>
      </c>
      <c r="H156">
        <v>1059</v>
      </c>
      <c r="I156" s="5">
        <f>IF(H156 = 0, 0, E156/H156)</f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9">
        <f>(((L156/60)/60)/24)+DATE(1970,1,1)</f>
        <v>42502.208333333328</v>
      </c>
      <c r="O156" s="9">
        <f>(((M156/60)/60)/24)+DATE(1970,1,1)</f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>E157/D157</f>
        <v>0.65022222222222226</v>
      </c>
      <c r="G157" t="s">
        <v>14</v>
      </c>
      <c r="H157">
        <v>1194</v>
      </c>
      <c r="I157" s="5">
        <f>IF(H157 = 0, 0, E157/H157)</f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9">
        <f>(((L157/60)/60)/24)+DATE(1970,1,1)</f>
        <v>40262.208333333336</v>
      </c>
      <c r="O157" s="9">
        <f>(((M157/60)/60)/24)+DATE(1970,1,1)</f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>E158/D158</f>
        <v>0.73939560439560437</v>
      </c>
      <c r="G158" t="s">
        <v>74</v>
      </c>
      <c r="H158">
        <v>379</v>
      </c>
      <c r="I158" s="5">
        <f>IF(H158 = 0, 0, E158/H158)</f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9">
        <f>(((L158/60)/60)/24)+DATE(1970,1,1)</f>
        <v>43743.208333333328</v>
      </c>
      <c r="O158" s="9">
        <f>(((M158/60)/60)/24)+DATE(1970,1,1)</f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>E159/D159</f>
        <v>0.52666666666666662</v>
      </c>
      <c r="G159" t="s">
        <v>14</v>
      </c>
      <c r="H159">
        <v>30</v>
      </c>
      <c r="I159" s="5">
        <f>IF(H159 = 0, 0, E159/H159)</f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9">
        <f>(((L159/60)/60)/24)+DATE(1970,1,1)</f>
        <v>41638.25</v>
      </c>
      <c r="O159" s="9">
        <f>(((M159/60)/60)/24)+DATE(1970,1,1)</f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>E160/D160</f>
        <v>2.2095238095238097</v>
      </c>
      <c r="G160" t="s">
        <v>20</v>
      </c>
      <c r="H160">
        <v>41</v>
      </c>
      <c r="I160" s="5">
        <f>IF(H160 = 0, 0, E160/H160)</f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9">
        <f>(((L160/60)/60)/24)+DATE(1970,1,1)</f>
        <v>42346.25</v>
      </c>
      <c r="O160" s="9">
        <f>(((M160/60)/60)/24)+DATE(1970,1,1)</f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>E161/D161</f>
        <v>1.0001150627615063</v>
      </c>
      <c r="G161" t="s">
        <v>20</v>
      </c>
      <c r="H161">
        <v>1821</v>
      </c>
      <c r="I161" s="5">
        <f>IF(H161 = 0, 0, E161/H161)</f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9">
        <f>(((L161/60)/60)/24)+DATE(1970,1,1)</f>
        <v>43551.208333333328</v>
      </c>
      <c r="O161" s="9">
        <f>(((M161/60)/60)/24)+DATE(1970,1,1)</f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>E162/D162</f>
        <v>1.6231249999999999</v>
      </c>
      <c r="G162" t="s">
        <v>20</v>
      </c>
      <c r="H162">
        <v>164</v>
      </c>
      <c r="I162" s="5">
        <f>IF(H162 = 0, 0, E162/H162)</f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9">
        <f>(((L162/60)/60)/24)+DATE(1970,1,1)</f>
        <v>43582.208333333328</v>
      </c>
      <c r="O162" s="9">
        <f>(((M162/60)/60)/24)+DATE(1970,1,1)</f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>E163/D163</f>
        <v>0.78181818181818186</v>
      </c>
      <c r="G163" t="s">
        <v>14</v>
      </c>
      <c r="H163">
        <v>75</v>
      </c>
      <c r="I163" s="5">
        <f>IF(H163 = 0, 0, E163/H163)</f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9">
        <f>(((L163/60)/60)/24)+DATE(1970,1,1)</f>
        <v>42270.208333333328</v>
      </c>
      <c r="O163" s="9">
        <f>(((M163/60)/60)/24)+DATE(1970,1,1)</f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>E164/D164</f>
        <v>1.4973770491803278</v>
      </c>
      <c r="G164" t="s">
        <v>20</v>
      </c>
      <c r="H164">
        <v>157</v>
      </c>
      <c r="I164" s="5">
        <f>IF(H164 = 0, 0, E164/H164)</f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9">
        <f>(((L164/60)/60)/24)+DATE(1970,1,1)</f>
        <v>43442.25</v>
      </c>
      <c r="O164" s="9">
        <f>(((M164/60)/60)/24)+DATE(1970,1,1)</f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>E165/D165</f>
        <v>2.5325714285714285</v>
      </c>
      <c r="G165" t="s">
        <v>20</v>
      </c>
      <c r="H165">
        <v>246</v>
      </c>
      <c r="I165" s="5">
        <f>IF(H165 = 0, 0, E165/H165)</f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9">
        <f>(((L165/60)/60)/24)+DATE(1970,1,1)</f>
        <v>43028.208333333328</v>
      </c>
      <c r="O165" s="9">
        <f>(((M165/60)/60)/24)+DATE(1970,1,1)</f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>E166/D166</f>
        <v>1.0016943521594683</v>
      </c>
      <c r="G166" t="s">
        <v>20</v>
      </c>
      <c r="H166">
        <v>1396</v>
      </c>
      <c r="I166" s="5">
        <f>IF(H166 = 0, 0, E166/H166)</f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9">
        <f>(((L166/60)/60)/24)+DATE(1970,1,1)</f>
        <v>43016.208333333328</v>
      </c>
      <c r="O166" s="9">
        <f>(((M166/60)/60)/24)+DATE(1970,1,1)</f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>E167/D167</f>
        <v>1.2199004424778761</v>
      </c>
      <c r="G167" t="s">
        <v>20</v>
      </c>
      <c r="H167">
        <v>2506</v>
      </c>
      <c r="I167" s="5">
        <f>IF(H167 = 0, 0, E167/H167)</f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9">
        <f>(((L167/60)/60)/24)+DATE(1970,1,1)</f>
        <v>42948.208333333328</v>
      </c>
      <c r="O167" s="9">
        <f>(((M167/60)/60)/24)+DATE(1970,1,1)</f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>E168/D168</f>
        <v>1.3713265306122449</v>
      </c>
      <c r="G168" t="s">
        <v>20</v>
      </c>
      <c r="H168">
        <v>244</v>
      </c>
      <c r="I168" s="5">
        <f>IF(H168 = 0, 0, E168/H168)</f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9">
        <f>(((L168/60)/60)/24)+DATE(1970,1,1)</f>
        <v>40534.25</v>
      </c>
      <c r="O168" s="9">
        <f>(((M168/60)/60)/24)+DATE(1970,1,1)</f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>E169/D169</f>
        <v>4.155384615384615</v>
      </c>
      <c r="G169" t="s">
        <v>20</v>
      </c>
      <c r="H169">
        <v>146</v>
      </c>
      <c r="I169" s="5">
        <f>IF(H169 = 0, 0, E169/H169)</f>
        <v>74</v>
      </c>
      <c r="J169" t="s">
        <v>26</v>
      </c>
      <c r="K169" t="s">
        <v>27</v>
      </c>
      <c r="L169">
        <v>1370840400</v>
      </c>
      <c r="M169">
        <v>1371704400</v>
      </c>
      <c r="N169" s="9">
        <f>(((L169/60)/60)/24)+DATE(1970,1,1)</f>
        <v>41435.208333333336</v>
      </c>
      <c r="O169" s="9">
        <f>(((M169/60)/60)/24)+DATE(1970,1,1)</f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>E170/D170</f>
        <v>0.3130913348946136</v>
      </c>
      <c r="G170" t="s">
        <v>14</v>
      </c>
      <c r="H170">
        <v>955</v>
      </c>
      <c r="I170" s="5">
        <f>IF(H170 = 0, 0, E170/H170)</f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9">
        <f>(((L170/60)/60)/24)+DATE(1970,1,1)</f>
        <v>43518.25</v>
      </c>
      <c r="O170" s="9">
        <f>(((M170/60)/60)/24)+DATE(1970,1,1)</f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>E171/D171</f>
        <v>4.240815450643777</v>
      </c>
      <c r="G171" t="s">
        <v>20</v>
      </c>
      <c r="H171">
        <v>1267</v>
      </c>
      <c r="I171" s="5">
        <f>IF(H171 = 0, 0, E171/H171)</f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9">
        <f>(((L171/60)/60)/24)+DATE(1970,1,1)</f>
        <v>41077.208333333336</v>
      </c>
      <c r="O171" s="9">
        <f>(((M171/60)/60)/24)+DATE(1970,1,1)</f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>E172/D172</f>
        <v>2.9388623072833599E-2</v>
      </c>
      <c r="G172" t="s">
        <v>14</v>
      </c>
      <c r="H172">
        <v>67</v>
      </c>
      <c r="I172" s="5">
        <f>IF(H172 = 0, 0, E172/H172)</f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9">
        <f>(((L172/60)/60)/24)+DATE(1970,1,1)</f>
        <v>42950.208333333328</v>
      </c>
      <c r="O172" s="9">
        <f>(((M172/60)/60)/24)+DATE(1970,1,1)</f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>E173/D173</f>
        <v>0.1063265306122449</v>
      </c>
      <c r="G173" t="s">
        <v>14</v>
      </c>
      <c r="H173">
        <v>5</v>
      </c>
      <c r="I173" s="5">
        <f>IF(H173 = 0, 0, E173/H173)</f>
        <v>104.2</v>
      </c>
      <c r="J173" t="s">
        <v>21</v>
      </c>
      <c r="K173" t="s">
        <v>22</v>
      </c>
      <c r="L173">
        <v>1395291600</v>
      </c>
      <c r="M173">
        <v>1397192400</v>
      </c>
      <c r="N173" s="9">
        <f>(((L173/60)/60)/24)+DATE(1970,1,1)</f>
        <v>41718.208333333336</v>
      </c>
      <c r="O173" s="9">
        <f>(((M173/60)/60)/24)+DATE(1970,1,1)</f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>E174/D174</f>
        <v>0.82874999999999999</v>
      </c>
      <c r="G174" t="s">
        <v>14</v>
      </c>
      <c r="H174">
        <v>26</v>
      </c>
      <c r="I174" s="5">
        <f>IF(H174 = 0, 0, E174/H174)</f>
        <v>25.5</v>
      </c>
      <c r="J174" t="s">
        <v>21</v>
      </c>
      <c r="K174" t="s">
        <v>22</v>
      </c>
      <c r="L174">
        <v>1405746000</v>
      </c>
      <c r="M174">
        <v>1407042000</v>
      </c>
      <c r="N174" s="9">
        <f>(((L174/60)/60)/24)+DATE(1970,1,1)</f>
        <v>41839.208333333336</v>
      </c>
      <c r="O174" s="9">
        <f>(((M174/60)/60)/24)+DATE(1970,1,1)</f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>E175/D175</f>
        <v>1.6301447776628748</v>
      </c>
      <c r="G175" t="s">
        <v>20</v>
      </c>
      <c r="H175">
        <v>1561</v>
      </c>
      <c r="I175" s="5">
        <f>IF(H175 = 0, 0, E175/H175)</f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9">
        <f>(((L175/60)/60)/24)+DATE(1970,1,1)</f>
        <v>41412.208333333336</v>
      </c>
      <c r="O175" s="9">
        <f>(((M175/60)/60)/24)+DATE(1970,1,1)</f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>E176/D176</f>
        <v>8.9466666666666672</v>
      </c>
      <c r="G176" t="s">
        <v>20</v>
      </c>
      <c r="H176">
        <v>48</v>
      </c>
      <c r="I176" s="5">
        <f>IF(H176 = 0, 0, E176/H176)</f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9">
        <f>(((L176/60)/60)/24)+DATE(1970,1,1)</f>
        <v>42282.208333333328</v>
      </c>
      <c r="O176" s="9">
        <f>(((M176/60)/60)/24)+DATE(1970,1,1)</f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>E177/D177</f>
        <v>0.26191501103752757</v>
      </c>
      <c r="G177" t="s">
        <v>14</v>
      </c>
      <c r="H177">
        <v>1130</v>
      </c>
      <c r="I177" s="5">
        <f>IF(H177 = 0, 0, E177/H177)</f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9">
        <f>(((L177/60)/60)/24)+DATE(1970,1,1)</f>
        <v>42613.208333333328</v>
      </c>
      <c r="O177" s="9">
        <f>(((M177/60)/60)/24)+DATE(1970,1,1)</f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>E178/D178</f>
        <v>0.74834782608695649</v>
      </c>
      <c r="G178" t="s">
        <v>14</v>
      </c>
      <c r="H178">
        <v>782</v>
      </c>
      <c r="I178" s="5">
        <f>IF(H178 = 0, 0, E178/H178)</f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9">
        <f>(((L178/60)/60)/24)+DATE(1970,1,1)</f>
        <v>42616.208333333328</v>
      </c>
      <c r="O178" s="9">
        <f>(((M178/60)/60)/24)+DATE(1970,1,1)</f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>E179/D179</f>
        <v>4.1647680412371137</v>
      </c>
      <c r="G179" t="s">
        <v>20</v>
      </c>
      <c r="H179">
        <v>2739</v>
      </c>
      <c r="I179" s="5">
        <f>IF(H179 = 0, 0, E179/H179)</f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9">
        <f>(((L179/60)/60)/24)+DATE(1970,1,1)</f>
        <v>40497.25</v>
      </c>
      <c r="O179" s="9">
        <f>(((M179/60)/60)/24)+DATE(1970,1,1)</f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>E180/D180</f>
        <v>0.96208333333333329</v>
      </c>
      <c r="G180" t="s">
        <v>14</v>
      </c>
      <c r="H180">
        <v>210</v>
      </c>
      <c r="I180" s="5">
        <f>IF(H180 = 0, 0, E180/H180)</f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9">
        <f>(((L180/60)/60)/24)+DATE(1970,1,1)</f>
        <v>42999.208333333328</v>
      </c>
      <c r="O180" s="9">
        <f>(((M180/60)/60)/24)+DATE(1970,1,1)</f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>E181/D181</f>
        <v>3.5771910112359548</v>
      </c>
      <c r="G181" t="s">
        <v>20</v>
      </c>
      <c r="H181">
        <v>3537</v>
      </c>
      <c r="I181" s="5">
        <f>IF(H181 = 0, 0, E181/H181)</f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9">
        <f>(((L181/60)/60)/24)+DATE(1970,1,1)</f>
        <v>41350.208333333336</v>
      </c>
      <c r="O181" s="9">
        <f>(((M181/60)/60)/24)+DATE(1970,1,1)</f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>E182/D182</f>
        <v>3.0845714285714285</v>
      </c>
      <c r="G182" t="s">
        <v>20</v>
      </c>
      <c r="H182">
        <v>2107</v>
      </c>
      <c r="I182" s="5">
        <f>IF(H182 = 0, 0, E182/H182)</f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9">
        <f>(((L182/60)/60)/24)+DATE(1970,1,1)</f>
        <v>40259.208333333336</v>
      </c>
      <c r="O182" s="9">
        <f>(((M182/60)/60)/24)+DATE(1970,1,1)</f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>E183/D183</f>
        <v>0.61802325581395345</v>
      </c>
      <c r="G183" t="s">
        <v>14</v>
      </c>
      <c r="H183">
        <v>136</v>
      </c>
      <c r="I183" s="5">
        <f>IF(H183 = 0, 0, E183/H183)</f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9">
        <f>(((L183/60)/60)/24)+DATE(1970,1,1)</f>
        <v>43012.208333333328</v>
      </c>
      <c r="O183" s="9">
        <f>(((M183/60)/60)/24)+DATE(1970,1,1)</f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>E184/D184</f>
        <v>7.2232472324723247</v>
      </c>
      <c r="G184" t="s">
        <v>20</v>
      </c>
      <c r="H184">
        <v>3318</v>
      </c>
      <c r="I184" s="5">
        <f>IF(H184 = 0, 0, E184/H184)</f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9">
        <f>(((L184/60)/60)/24)+DATE(1970,1,1)</f>
        <v>43631.208333333328</v>
      </c>
      <c r="O184" s="9">
        <f>(((M184/60)/60)/24)+DATE(1970,1,1)</f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>E185/D185</f>
        <v>0.69117647058823528</v>
      </c>
      <c r="G185" t="s">
        <v>14</v>
      </c>
      <c r="H185">
        <v>86</v>
      </c>
      <c r="I185" s="5">
        <f>IF(H185 = 0, 0, E185/H185)</f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9">
        <f>(((L185/60)/60)/24)+DATE(1970,1,1)</f>
        <v>40430.208333333336</v>
      </c>
      <c r="O185" s="9">
        <f>(((M185/60)/60)/24)+DATE(1970,1,1)</f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>E186/D186</f>
        <v>2.9305555555555554</v>
      </c>
      <c r="G186" t="s">
        <v>20</v>
      </c>
      <c r="H186">
        <v>340</v>
      </c>
      <c r="I186" s="5">
        <f>IF(H186 = 0, 0, E186/H186)</f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9">
        <f>(((L186/60)/60)/24)+DATE(1970,1,1)</f>
        <v>43588.208333333328</v>
      </c>
      <c r="O186" s="9">
        <f>(((M186/60)/60)/24)+DATE(1970,1,1)</f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>E187/D187</f>
        <v>0.71799999999999997</v>
      </c>
      <c r="G187" t="s">
        <v>14</v>
      </c>
      <c r="H187">
        <v>19</v>
      </c>
      <c r="I187" s="5">
        <f>IF(H187 = 0, 0, E187/H187)</f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9">
        <f>(((L187/60)/60)/24)+DATE(1970,1,1)</f>
        <v>43233.208333333328</v>
      </c>
      <c r="O187" s="9">
        <f>(((M187/60)/60)/24)+DATE(1970,1,1)</f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>E188/D188</f>
        <v>0.31934684684684683</v>
      </c>
      <c r="G188" t="s">
        <v>14</v>
      </c>
      <c r="H188">
        <v>886</v>
      </c>
      <c r="I188" s="5">
        <f>IF(H188 = 0, 0, E188/H188)</f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9">
        <f>(((L188/60)/60)/24)+DATE(1970,1,1)</f>
        <v>41782.208333333336</v>
      </c>
      <c r="O188" s="9">
        <f>(((M188/60)/60)/24)+DATE(1970,1,1)</f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>E189/D189</f>
        <v>2.2987375415282392</v>
      </c>
      <c r="G189" t="s">
        <v>20</v>
      </c>
      <c r="H189">
        <v>1442</v>
      </c>
      <c r="I189" s="5">
        <f>IF(H189 = 0, 0, E189/H189)</f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9">
        <f>(((L189/60)/60)/24)+DATE(1970,1,1)</f>
        <v>41328.25</v>
      </c>
      <c r="O189" s="9">
        <f>(((M189/60)/60)/24)+DATE(1970,1,1)</f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>E190/D190</f>
        <v>0.3201219512195122</v>
      </c>
      <c r="G190" t="s">
        <v>14</v>
      </c>
      <c r="H190">
        <v>35</v>
      </c>
      <c r="I190" s="5">
        <f>IF(H190 = 0, 0, E190/H190)</f>
        <v>75</v>
      </c>
      <c r="J190" t="s">
        <v>107</v>
      </c>
      <c r="K190" t="s">
        <v>108</v>
      </c>
      <c r="L190">
        <v>1417500000</v>
      </c>
      <c r="M190">
        <v>1417586400</v>
      </c>
      <c r="N190" s="9">
        <f>(((L190/60)/60)/24)+DATE(1970,1,1)</f>
        <v>41975.25</v>
      </c>
      <c r="O190" s="9">
        <f>(((M190/60)/60)/24)+DATE(1970,1,1)</f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>E191/D191</f>
        <v>0.23525352848928385</v>
      </c>
      <c r="G191" t="s">
        <v>74</v>
      </c>
      <c r="H191">
        <v>441</v>
      </c>
      <c r="I191" s="5">
        <f>IF(H191 = 0, 0, E191/H191)</f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9">
        <f>(((L191/60)/60)/24)+DATE(1970,1,1)</f>
        <v>42433.25</v>
      </c>
      <c r="O191" s="9">
        <f>(((M191/60)/60)/24)+DATE(1970,1,1)</f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>E192/D192</f>
        <v>0.68594594594594593</v>
      </c>
      <c r="G192" t="s">
        <v>14</v>
      </c>
      <c r="H192">
        <v>24</v>
      </c>
      <c r="I192" s="5">
        <f>IF(H192 = 0, 0, E192/H192)</f>
        <v>105.75</v>
      </c>
      <c r="J192" t="s">
        <v>21</v>
      </c>
      <c r="K192" t="s">
        <v>22</v>
      </c>
      <c r="L192">
        <v>1370322000</v>
      </c>
      <c r="M192">
        <v>1370408400</v>
      </c>
      <c r="N192" s="9">
        <f>(((L192/60)/60)/24)+DATE(1970,1,1)</f>
        <v>41429.208333333336</v>
      </c>
      <c r="O192" s="9">
        <f>(((M192/60)/60)/24)+DATE(1970,1,1)</f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>E193/D193</f>
        <v>0.37952380952380954</v>
      </c>
      <c r="G193" t="s">
        <v>14</v>
      </c>
      <c r="H193">
        <v>86</v>
      </c>
      <c r="I193" s="5">
        <f>IF(H193 = 0, 0, E193/H193)</f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9">
        <f>(((L193/60)/60)/24)+DATE(1970,1,1)</f>
        <v>43536.208333333328</v>
      </c>
      <c r="O193" s="9">
        <f>(((M193/60)/60)/24)+DATE(1970,1,1)</f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>E194/D194</f>
        <v>0.19992957746478873</v>
      </c>
      <c r="G194" t="s">
        <v>14</v>
      </c>
      <c r="H194">
        <v>243</v>
      </c>
      <c r="I194" s="5">
        <f>IF(H194 = 0, 0, E194/H194)</f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9">
        <f>(((L194/60)/60)/24)+DATE(1970,1,1)</f>
        <v>41817.208333333336</v>
      </c>
      <c r="O194" s="9">
        <f>(((M194/60)/60)/24)+DATE(1970,1,1)</f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>E195/D195</f>
        <v>0.45636363636363636</v>
      </c>
      <c r="G195" t="s">
        <v>14</v>
      </c>
      <c r="H195">
        <v>65</v>
      </c>
      <c r="I195" s="5">
        <f>IF(H195 = 0, 0, E195/H195)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9">
        <f>(((L195/60)/60)/24)+DATE(1970,1,1)</f>
        <v>43198.208333333328</v>
      </c>
      <c r="O195" s="9">
        <f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>E196/D196</f>
        <v>1.227605633802817</v>
      </c>
      <c r="G196" t="s">
        <v>20</v>
      </c>
      <c r="H196">
        <v>126</v>
      </c>
      <c r="I196" s="5">
        <f>IF(H196 = 0, 0, E196/H196)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9">
        <f>(((L196/60)/60)/24)+DATE(1970,1,1)</f>
        <v>42261.208333333328</v>
      </c>
      <c r="O196" s="9">
        <f>(((M196/60)/60)/24)+DATE(1970,1,1)</f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>E197/D197</f>
        <v>3.61753164556962</v>
      </c>
      <c r="G197" t="s">
        <v>20</v>
      </c>
      <c r="H197">
        <v>524</v>
      </c>
      <c r="I197" s="5">
        <f>IF(H197 = 0, 0, E197/H197)</f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9">
        <f>(((L197/60)/60)/24)+DATE(1970,1,1)</f>
        <v>43310.208333333328</v>
      </c>
      <c r="O197" s="9">
        <f>(((M197/60)/60)/24)+DATE(1970,1,1)</f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>E198/D198</f>
        <v>0.63146341463414635</v>
      </c>
      <c r="G198" t="s">
        <v>14</v>
      </c>
      <c r="H198">
        <v>100</v>
      </c>
      <c r="I198" s="5">
        <f>IF(H198 = 0, 0, E198/H198)</f>
        <v>51.78</v>
      </c>
      <c r="J198" t="s">
        <v>36</v>
      </c>
      <c r="K198" t="s">
        <v>37</v>
      </c>
      <c r="L198">
        <v>1472878800</v>
      </c>
      <c r="M198">
        <v>1474520400</v>
      </c>
      <c r="N198" s="9">
        <f>(((L198/60)/60)/24)+DATE(1970,1,1)</f>
        <v>42616.208333333328</v>
      </c>
      <c r="O198" s="9">
        <f>(((M198/60)/60)/24)+DATE(1970,1,1)</f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>E199/D199</f>
        <v>2.9820475319926874</v>
      </c>
      <c r="G199" t="s">
        <v>20</v>
      </c>
      <c r="H199">
        <v>1989</v>
      </c>
      <c r="I199" s="5">
        <f>IF(H199 = 0, 0, E199/H199)</f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9">
        <f>(((L199/60)/60)/24)+DATE(1970,1,1)</f>
        <v>42909.208333333328</v>
      </c>
      <c r="O199" s="9">
        <f>(((M199/60)/60)/24)+DATE(1970,1,1)</f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>E200/D200</f>
        <v>9.5585443037974685E-2</v>
      </c>
      <c r="G200" t="s">
        <v>14</v>
      </c>
      <c r="H200">
        <v>168</v>
      </c>
      <c r="I200" s="5">
        <f>IF(H200 = 0, 0, E200/H200)</f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9">
        <f>(((L200/60)/60)/24)+DATE(1970,1,1)</f>
        <v>40396.208333333336</v>
      </c>
      <c r="O200" s="9">
        <f>(((M200/60)/60)/24)+DATE(1970,1,1)</f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>E201/D201</f>
        <v>0.5377777777777778</v>
      </c>
      <c r="G201" t="s">
        <v>14</v>
      </c>
      <c r="H201">
        <v>13</v>
      </c>
      <c r="I201" s="5">
        <f>IF(H201 = 0, 0, E201/H201)</f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9">
        <f>(((L201/60)/60)/24)+DATE(1970,1,1)</f>
        <v>42192.208333333328</v>
      </c>
      <c r="O201" s="9">
        <f>(((M201/60)/60)/24)+DATE(1970,1,1)</f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>E202/D202</f>
        <v>0.02</v>
      </c>
      <c r="G202" t="s">
        <v>14</v>
      </c>
      <c r="H202">
        <v>1</v>
      </c>
      <c r="I202" s="5">
        <f>IF(H202 = 0, 0, E202/H202)</f>
        <v>2</v>
      </c>
      <c r="J202" t="s">
        <v>15</v>
      </c>
      <c r="K202" t="s">
        <v>16</v>
      </c>
      <c r="L202">
        <v>1269493200</v>
      </c>
      <c r="M202">
        <v>1270443600</v>
      </c>
      <c r="N202" s="9">
        <f>(((L202/60)/60)/24)+DATE(1970,1,1)</f>
        <v>40262.208333333336</v>
      </c>
      <c r="O202" s="9">
        <f>(((M202/60)/60)/24)+DATE(1970,1,1)</f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>E203/D203</f>
        <v>6.8119047619047617</v>
      </c>
      <c r="G203" t="s">
        <v>20</v>
      </c>
      <c r="H203">
        <v>157</v>
      </c>
      <c r="I203" s="5">
        <f>IF(H203 = 0, 0, E203/H203)</f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9">
        <f>(((L203/60)/60)/24)+DATE(1970,1,1)</f>
        <v>41845.208333333336</v>
      </c>
      <c r="O203" s="9">
        <f>(((M203/60)/60)/24)+DATE(1970,1,1)</f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>E204/D204</f>
        <v>0.78831325301204824</v>
      </c>
      <c r="G204" t="s">
        <v>74</v>
      </c>
      <c r="H204">
        <v>82</v>
      </c>
      <c r="I204" s="5">
        <f>IF(H204 = 0, 0, E204/H204)</f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9">
        <f>(((L204/60)/60)/24)+DATE(1970,1,1)</f>
        <v>40818.208333333336</v>
      </c>
      <c r="O204" s="9">
        <f>(((M204/60)/60)/24)+DATE(1970,1,1)</f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>E205/D205</f>
        <v>1.3440792216817234</v>
      </c>
      <c r="G205" t="s">
        <v>20</v>
      </c>
      <c r="H205">
        <v>4498</v>
      </c>
      <c r="I205" s="5">
        <f>IF(H205 = 0, 0, E205/H205)</f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9">
        <f>(((L205/60)/60)/24)+DATE(1970,1,1)</f>
        <v>42752.25</v>
      </c>
      <c r="O205" s="9">
        <f>(((M205/60)/60)/24)+DATE(1970,1,1)</f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>E206/D206</f>
        <v>3.372E-2</v>
      </c>
      <c r="G206" t="s">
        <v>14</v>
      </c>
      <c r="H206">
        <v>40</v>
      </c>
      <c r="I206" s="5">
        <f>IF(H206 = 0, 0, E206/H206)</f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9">
        <f>(((L206/60)/60)/24)+DATE(1970,1,1)</f>
        <v>40636.208333333336</v>
      </c>
      <c r="O206" s="9">
        <f>(((M206/60)/60)/24)+DATE(1970,1,1)</f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>E207/D207</f>
        <v>4.3184615384615386</v>
      </c>
      <c r="G207" t="s">
        <v>20</v>
      </c>
      <c r="H207">
        <v>80</v>
      </c>
      <c r="I207" s="5">
        <f>IF(H207 = 0, 0, E207/H207)</f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9">
        <f>(((L207/60)/60)/24)+DATE(1970,1,1)</f>
        <v>43390.208333333328</v>
      </c>
      <c r="O207" s="9">
        <f>(((M207/60)/60)/24)+DATE(1970,1,1)</f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>E208/D208</f>
        <v>0.38844444444444443</v>
      </c>
      <c r="G208" t="s">
        <v>74</v>
      </c>
      <c r="H208">
        <v>57</v>
      </c>
      <c r="I208" s="5">
        <f>IF(H208 = 0, 0, E208/H208)</f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9">
        <f>(((L208/60)/60)/24)+DATE(1970,1,1)</f>
        <v>40236.25</v>
      </c>
      <c r="O208" s="9">
        <f>(((M208/60)/60)/24)+DATE(1970,1,1)</f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>E209/D209</f>
        <v>4.2569999999999997</v>
      </c>
      <c r="G209" t="s">
        <v>20</v>
      </c>
      <c r="H209">
        <v>43</v>
      </c>
      <c r="I209" s="5">
        <f>IF(H209 = 0, 0, E209/H209)</f>
        <v>99</v>
      </c>
      <c r="J209" t="s">
        <v>21</v>
      </c>
      <c r="K209" t="s">
        <v>22</v>
      </c>
      <c r="L209">
        <v>1535432400</v>
      </c>
      <c r="M209">
        <v>1537160400</v>
      </c>
      <c r="N209" s="9">
        <f>(((L209/60)/60)/24)+DATE(1970,1,1)</f>
        <v>43340.208333333328</v>
      </c>
      <c r="O209" s="9">
        <f>(((M209/60)/60)/24)+DATE(1970,1,1)</f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>E210/D210</f>
        <v>1.0112239715591671</v>
      </c>
      <c r="G210" t="s">
        <v>20</v>
      </c>
      <c r="H210">
        <v>2053</v>
      </c>
      <c r="I210" s="5">
        <f>IF(H210 = 0, 0, E210/H210)</f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9">
        <f>(((L210/60)/60)/24)+DATE(1970,1,1)</f>
        <v>43048.25</v>
      </c>
      <c r="O210" s="9">
        <f>(((M210/60)/60)/24)+DATE(1970,1,1)</f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>E211/D211</f>
        <v>0.21188688946015424</v>
      </c>
      <c r="G211" t="s">
        <v>47</v>
      </c>
      <c r="H211">
        <v>808</v>
      </c>
      <c r="I211" s="5">
        <f>IF(H211 = 0, 0, E211/H211)</f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9">
        <f>(((L211/60)/60)/24)+DATE(1970,1,1)</f>
        <v>42496.208333333328</v>
      </c>
      <c r="O211" s="9">
        <f>(((M211/60)/60)/24)+DATE(1970,1,1)</f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>E212/D212</f>
        <v>0.67425531914893622</v>
      </c>
      <c r="G212" t="s">
        <v>14</v>
      </c>
      <c r="H212">
        <v>226</v>
      </c>
      <c r="I212" s="5">
        <f>IF(H212 = 0, 0, E212/H212)</f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9">
        <f>(((L212/60)/60)/24)+DATE(1970,1,1)</f>
        <v>42797.25</v>
      </c>
      <c r="O212" s="9">
        <f>(((M212/60)/60)/24)+DATE(1970,1,1)</f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>E213/D213</f>
        <v>0.9492337164750958</v>
      </c>
      <c r="G213" t="s">
        <v>14</v>
      </c>
      <c r="H213">
        <v>1625</v>
      </c>
      <c r="I213" s="5">
        <f>IF(H213 = 0, 0, E213/H213)</f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9">
        <f>(((L213/60)/60)/24)+DATE(1970,1,1)</f>
        <v>41513.208333333336</v>
      </c>
      <c r="O213" s="9">
        <f>(((M213/60)/60)/24)+DATE(1970,1,1)</f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>E214/D214</f>
        <v>1.5185185185185186</v>
      </c>
      <c r="G214" t="s">
        <v>20</v>
      </c>
      <c r="H214">
        <v>168</v>
      </c>
      <c r="I214" s="5">
        <f>IF(H214 = 0, 0, E214/H214)</f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9">
        <f>(((L214/60)/60)/24)+DATE(1970,1,1)</f>
        <v>43814.25</v>
      </c>
      <c r="O214" s="9">
        <f>(((M214/60)/60)/24)+DATE(1970,1,1)</f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>E215/D215</f>
        <v>1.9516382252559727</v>
      </c>
      <c r="G215" t="s">
        <v>20</v>
      </c>
      <c r="H215">
        <v>4289</v>
      </c>
      <c r="I215" s="5">
        <f>IF(H215 = 0, 0, E215/H215)</f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9">
        <f>(((L215/60)/60)/24)+DATE(1970,1,1)</f>
        <v>40488.208333333336</v>
      </c>
      <c r="O215" s="9">
        <f>(((M215/60)/60)/24)+DATE(1970,1,1)</f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>E216/D216</f>
        <v>10.231428571428571</v>
      </c>
      <c r="G216" t="s">
        <v>20</v>
      </c>
      <c r="H216">
        <v>165</v>
      </c>
      <c r="I216" s="5">
        <f>IF(H216 = 0, 0, E216/H216)</f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9">
        <f>(((L216/60)/60)/24)+DATE(1970,1,1)</f>
        <v>40409.208333333336</v>
      </c>
      <c r="O216" s="9">
        <f>(((M216/60)/60)/24)+DATE(1970,1,1)</f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>E217/D217</f>
        <v>3.8418367346938778E-2</v>
      </c>
      <c r="G217" t="s">
        <v>14</v>
      </c>
      <c r="H217">
        <v>143</v>
      </c>
      <c r="I217" s="5">
        <f>IF(H217 = 0, 0, E217/H217)</f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9">
        <f>(((L217/60)/60)/24)+DATE(1970,1,1)</f>
        <v>43509.25</v>
      </c>
      <c r="O217" s="9">
        <f>(((M217/60)/60)/24)+DATE(1970,1,1)</f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>E218/D218</f>
        <v>1.5507066557107643</v>
      </c>
      <c r="G218" t="s">
        <v>20</v>
      </c>
      <c r="H218">
        <v>1815</v>
      </c>
      <c r="I218" s="5">
        <f>IF(H218 = 0, 0, E218/H218)</f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9">
        <f>(((L218/60)/60)/24)+DATE(1970,1,1)</f>
        <v>40869.25</v>
      </c>
      <c r="O218" s="9">
        <f>(((M218/60)/60)/24)+DATE(1970,1,1)</f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>E219/D219</f>
        <v>0.44753477588871715</v>
      </c>
      <c r="G219" t="s">
        <v>14</v>
      </c>
      <c r="H219">
        <v>934</v>
      </c>
      <c r="I219" s="5">
        <f>IF(H219 = 0, 0, E219/H219)</f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9">
        <f>(((L219/60)/60)/24)+DATE(1970,1,1)</f>
        <v>43583.208333333328</v>
      </c>
      <c r="O219" s="9">
        <f>(((M219/60)/60)/24)+DATE(1970,1,1)</f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>E220/D220</f>
        <v>2.1594736842105262</v>
      </c>
      <c r="G220" t="s">
        <v>20</v>
      </c>
      <c r="H220">
        <v>397</v>
      </c>
      <c r="I220" s="5">
        <f>IF(H220 = 0, 0, E220/H220)</f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9">
        <f>(((L220/60)/60)/24)+DATE(1970,1,1)</f>
        <v>40858.25</v>
      </c>
      <c r="O220" s="9">
        <f>(((M220/60)/60)/24)+DATE(1970,1,1)</f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>E221/D221</f>
        <v>3.3212709832134291</v>
      </c>
      <c r="G221" t="s">
        <v>20</v>
      </c>
      <c r="H221">
        <v>1539</v>
      </c>
      <c r="I221" s="5">
        <f>IF(H221 = 0, 0, E221/H221)</f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9">
        <f>(((L221/60)/60)/24)+DATE(1970,1,1)</f>
        <v>41137.208333333336</v>
      </c>
      <c r="O221" s="9">
        <f>(((M221/60)/60)/24)+DATE(1970,1,1)</f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>E222/D222</f>
        <v>8.4430379746835441E-2</v>
      </c>
      <c r="G222" t="s">
        <v>14</v>
      </c>
      <c r="H222">
        <v>17</v>
      </c>
      <c r="I222" s="5">
        <f>IF(H222 = 0, 0, E222/H222)</f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9">
        <f>(((L222/60)/60)/24)+DATE(1970,1,1)</f>
        <v>40725.208333333336</v>
      </c>
      <c r="O222" s="9">
        <f>(((M222/60)/60)/24)+DATE(1970,1,1)</f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>E223/D223</f>
        <v>0.9862551440329218</v>
      </c>
      <c r="G223" t="s">
        <v>14</v>
      </c>
      <c r="H223">
        <v>2179</v>
      </c>
      <c r="I223" s="5">
        <f>IF(H223 = 0, 0, E223/H223)</f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9">
        <f>(((L223/60)/60)/24)+DATE(1970,1,1)</f>
        <v>41081.208333333336</v>
      </c>
      <c r="O223" s="9">
        <f>(((M223/60)/60)/24)+DATE(1970,1,1)</f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>E224/D224</f>
        <v>1.3797916666666667</v>
      </c>
      <c r="G224" t="s">
        <v>20</v>
      </c>
      <c r="H224">
        <v>138</v>
      </c>
      <c r="I224" s="5">
        <f>IF(H224 = 0, 0, E224/H224)</f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9">
        <f>(((L224/60)/60)/24)+DATE(1970,1,1)</f>
        <v>41914.208333333336</v>
      </c>
      <c r="O224" s="9">
        <f>(((M224/60)/60)/24)+DATE(1970,1,1)</f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>E225/D225</f>
        <v>0.93810996563573879</v>
      </c>
      <c r="G225" t="s">
        <v>14</v>
      </c>
      <c r="H225">
        <v>931</v>
      </c>
      <c r="I225" s="5">
        <f>IF(H225 = 0, 0, E225/H225)</f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9">
        <f>(((L225/60)/60)/24)+DATE(1970,1,1)</f>
        <v>42445.208333333328</v>
      </c>
      <c r="O225" s="9">
        <f>(((M225/60)/60)/24)+DATE(1970,1,1)</f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>E226/D226</f>
        <v>4.0363930885529156</v>
      </c>
      <c r="G226" t="s">
        <v>20</v>
      </c>
      <c r="H226">
        <v>3594</v>
      </c>
      <c r="I226" s="5">
        <f>IF(H226 = 0, 0, E226/H226)</f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9">
        <f>(((L226/60)/60)/24)+DATE(1970,1,1)</f>
        <v>41906.208333333336</v>
      </c>
      <c r="O226" s="9">
        <f>(((M226/60)/60)/24)+DATE(1970,1,1)</f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>E227/D227</f>
        <v>2.6017404129793511</v>
      </c>
      <c r="G227" t="s">
        <v>20</v>
      </c>
      <c r="H227">
        <v>5880</v>
      </c>
      <c r="I227" s="5">
        <f>IF(H227 = 0, 0, E227/H227)</f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9">
        <f>(((L227/60)/60)/24)+DATE(1970,1,1)</f>
        <v>41762.208333333336</v>
      </c>
      <c r="O227" s="9">
        <f>(((M227/60)/60)/24)+DATE(1970,1,1)</f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>E228/D228</f>
        <v>3.6663333333333332</v>
      </c>
      <c r="G228" t="s">
        <v>20</v>
      </c>
      <c r="H228">
        <v>112</v>
      </c>
      <c r="I228" s="5">
        <f>IF(H228 = 0, 0, E228/H228)</f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9">
        <f>(((L228/60)/60)/24)+DATE(1970,1,1)</f>
        <v>40276.208333333336</v>
      </c>
      <c r="O228" s="9">
        <f>(((M228/60)/60)/24)+DATE(1970,1,1)</f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>E229/D229</f>
        <v>1.687208538587849</v>
      </c>
      <c r="G229" t="s">
        <v>20</v>
      </c>
      <c r="H229">
        <v>943</v>
      </c>
      <c r="I229" s="5">
        <f>IF(H229 = 0, 0, E229/H229)</f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9">
        <f>(((L229/60)/60)/24)+DATE(1970,1,1)</f>
        <v>42139.208333333328</v>
      </c>
      <c r="O229" s="9">
        <f>(((M229/60)/60)/24)+DATE(1970,1,1)</f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>E230/D230</f>
        <v>1.1990717911530093</v>
      </c>
      <c r="G230" t="s">
        <v>20</v>
      </c>
      <c r="H230">
        <v>2468</v>
      </c>
      <c r="I230" s="5">
        <f>IF(H230 = 0, 0, E230/H230)</f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9">
        <f>(((L230/60)/60)/24)+DATE(1970,1,1)</f>
        <v>42613.208333333328</v>
      </c>
      <c r="O230" s="9">
        <f>(((M230/60)/60)/24)+DATE(1970,1,1)</f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>E231/D231</f>
        <v>1.936892523364486</v>
      </c>
      <c r="G231" t="s">
        <v>20</v>
      </c>
      <c r="H231">
        <v>2551</v>
      </c>
      <c r="I231" s="5">
        <f>IF(H231 = 0, 0, E231/H231)</f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9">
        <f>(((L231/60)/60)/24)+DATE(1970,1,1)</f>
        <v>42887.208333333328</v>
      </c>
      <c r="O231" s="9">
        <f>(((M231/60)/60)/24)+DATE(1970,1,1)</f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>E232/D232</f>
        <v>4.2016666666666671</v>
      </c>
      <c r="G232" t="s">
        <v>20</v>
      </c>
      <c r="H232">
        <v>101</v>
      </c>
      <c r="I232" s="5">
        <f>IF(H232 = 0, 0, E232/H232)</f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9">
        <f>(((L232/60)/60)/24)+DATE(1970,1,1)</f>
        <v>43805.25</v>
      </c>
      <c r="O232" s="9">
        <f>(((M232/60)/60)/24)+DATE(1970,1,1)</f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>E233/D233</f>
        <v>0.76708333333333334</v>
      </c>
      <c r="G233" t="s">
        <v>74</v>
      </c>
      <c r="H233">
        <v>67</v>
      </c>
      <c r="I233" s="5">
        <f>IF(H233 = 0, 0, E233/H233)</f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9">
        <f>(((L233/60)/60)/24)+DATE(1970,1,1)</f>
        <v>41415.208333333336</v>
      </c>
      <c r="O233" s="9">
        <f>(((M233/60)/60)/24)+DATE(1970,1,1)</f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>E234/D234</f>
        <v>1.7126470588235294</v>
      </c>
      <c r="G234" t="s">
        <v>20</v>
      </c>
      <c r="H234">
        <v>92</v>
      </c>
      <c r="I234" s="5">
        <f>IF(H234 = 0, 0, E234/H234)</f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9">
        <f>(((L234/60)/60)/24)+DATE(1970,1,1)</f>
        <v>42576.208333333328</v>
      </c>
      <c r="O234" s="9">
        <f>(((M234/60)/60)/24)+DATE(1970,1,1)</f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>E235/D235</f>
        <v>1.5789473684210527</v>
      </c>
      <c r="G235" t="s">
        <v>20</v>
      </c>
      <c r="H235">
        <v>62</v>
      </c>
      <c r="I235" s="5">
        <f>IF(H235 = 0, 0, E235/H235)</f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9">
        <f>(((L235/60)/60)/24)+DATE(1970,1,1)</f>
        <v>40706.208333333336</v>
      </c>
      <c r="O235" s="9">
        <f>(((M235/60)/60)/24)+DATE(1970,1,1)</f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>E236/D236</f>
        <v>1.0908</v>
      </c>
      <c r="G236" t="s">
        <v>20</v>
      </c>
      <c r="H236">
        <v>149</v>
      </c>
      <c r="I236" s="5">
        <f>IF(H236 = 0, 0, E236/H236)</f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9">
        <f>(((L236/60)/60)/24)+DATE(1970,1,1)</f>
        <v>42969.208333333328</v>
      </c>
      <c r="O236" s="9">
        <f>(((M236/60)/60)/24)+DATE(1970,1,1)</f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>E237/D237</f>
        <v>0.41732558139534881</v>
      </c>
      <c r="G237" t="s">
        <v>14</v>
      </c>
      <c r="H237">
        <v>92</v>
      </c>
      <c r="I237" s="5">
        <f>IF(H237 = 0, 0, E237/H237)</f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9">
        <f>(((L237/60)/60)/24)+DATE(1970,1,1)</f>
        <v>42779.25</v>
      </c>
      <c r="O237" s="9">
        <f>(((M237/60)/60)/24)+DATE(1970,1,1)</f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>E238/D238</f>
        <v>0.10944303797468355</v>
      </c>
      <c r="G238" t="s">
        <v>14</v>
      </c>
      <c r="H238">
        <v>57</v>
      </c>
      <c r="I238" s="5">
        <f>IF(H238 = 0, 0, E238/H238)</f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9">
        <f>(((L238/60)/60)/24)+DATE(1970,1,1)</f>
        <v>43641.208333333328</v>
      </c>
      <c r="O238" s="9">
        <f>(((M238/60)/60)/24)+DATE(1970,1,1)</f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>E239/D239</f>
        <v>1.593763440860215</v>
      </c>
      <c r="G239" t="s">
        <v>20</v>
      </c>
      <c r="H239">
        <v>329</v>
      </c>
      <c r="I239" s="5">
        <f>IF(H239 = 0, 0, E239/H239)</f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9">
        <f>(((L239/60)/60)/24)+DATE(1970,1,1)</f>
        <v>41754.208333333336</v>
      </c>
      <c r="O239" s="9">
        <f>(((M239/60)/60)/24)+DATE(1970,1,1)</f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>E240/D240</f>
        <v>4.2241666666666671</v>
      </c>
      <c r="G240" t="s">
        <v>20</v>
      </c>
      <c r="H240">
        <v>97</v>
      </c>
      <c r="I240" s="5">
        <f>IF(H240 = 0, 0, E240/H240)</f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9">
        <f>(((L240/60)/60)/24)+DATE(1970,1,1)</f>
        <v>43083.25</v>
      </c>
      <c r="O240" s="9">
        <f>(((M240/60)/60)/24)+DATE(1970,1,1)</f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>E241/D241</f>
        <v>0.97718749999999999</v>
      </c>
      <c r="G241" t="s">
        <v>14</v>
      </c>
      <c r="H241">
        <v>41</v>
      </c>
      <c r="I241" s="5">
        <f>IF(H241 = 0, 0, E241/H241)</f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9">
        <f>(((L241/60)/60)/24)+DATE(1970,1,1)</f>
        <v>42245.208333333328</v>
      </c>
      <c r="O241" s="9">
        <f>(((M241/60)/60)/24)+DATE(1970,1,1)</f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>E242/D242</f>
        <v>4.1878911564625847</v>
      </c>
      <c r="G242" t="s">
        <v>20</v>
      </c>
      <c r="H242">
        <v>1784</v>
      </c>
      <c r="I242" s="5">
        <f>IF(H242 = 0, 0, E242/H242)</f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9">
        <f>(((L242/60)/60)/24)+DATE(1970,1,1)</f>
        <v>40396.208333333336</v>
      </c>
      <c r="O242" s="9">
        <f>(((M242/60)/60)/24)+DATE(1970,1,1)</f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>E243/D243</f>
        <v>1.0191632047477746</v>
      </c>
      <c r="G243" t="s">
        <v>20</v>
      </c>
      <c r="H243">
        <v>1684</v>
      </c>
      <c r="I243" s="5">
        <f>IF(H243 = 0, 0, E243/H243)</f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9">
        <f>(((L243/60)/60)/24)+DATE(1970,1,1)</f>
        <v>41742.208333333336</v>
      </c>
      <c r="O243" s="9">
        <f>(((M243/60)/60)/24)+DATE(1970,1,1)</f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>E244/D244</f>
        <v>1.2772619047619047</v>
      </c>
      <c r="G244" t="s">
        <v>20</v>
      </c>
      <c r="H244">
        <v>250</v>
      </c>
      <c r="I244" s="5">
        <f>IF(H244 = 0, 0, E244/H244)</f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9">
        <f>(((L244/60)/60)/24)+DATE(1970,1,1)</f>
        <v>42865.208333333328</v>
      </c>
      <c r="O244" s="9">
        <f>(((M244/60)/60)/24)+DATE(1970,1,1)</f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>E245/D245</f>
        <v>4.4521739130434783</v>
      </c>
      <c r="G245" t="s">
        <v>20</v>
      </c>
      <c r="H245">
        <v>238</v>
      </c>
      <c r="I245" s="5">
        <f>IF(H245 = 0, 0, E245/H245)</f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9">
        <f>(((L245/60)/60)/24)+DATE(1970,1,1)</f>
        <v>43163.25</v>
      </c>
      <c r="O245" s="9">
        <f>(((M245/60)/60)/24)+DATE(1970,1,1)</f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>E246/D246</f>
        <v>5.6971428571428575</v>
      </c>
      <c r="G246" t="s">
        <v>20</v>
      </c>
      <c r="H246">
        <v>53</v>
      </c>
      <c r="I246" s="5">
        <f>IF(H246 = 0, 0, E246/H246)</f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9">
        <f>(((L246/60)/60)/24)+DATE(1970,1,1)</f>
        <v>41834.208333333336</v>
      </c>
      <c r="O246" s="9">
        <f>(((M246/60)/60)/24)+DATE(1970,1,1)</f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>E247/D247</f>
        <v>5.0934482758620687</v>
      </c>
      <c r="G247" t="s">
        <v>20</v>
      </c>
      <c r="H247">
        <v>214</v>
      </c>
      <c r="I247" s="5">
        <f>IF(H247 = 0, 0, E247/H247)</f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9">
        <f>(((L247/60)/60)/24)+DATE(1970,1,1)</f>
        <v>41736.208333333336</v>
      </c>
      <c r="O247" s="9">
        <f>(((M247/60)/60)/24)+DATE(1970,1,1)</f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>E248/D248</f>
        <v>3.2553333333333332</v>
      </c>
      <c r="G248" t="s">
        <v>20</v>
      </c>
      <c r="H248">
        <v>222</v>
      </c>
      <c r="I248" s="5">
        <f>IF(H248 = 0, 0, E248/H248)</f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9">
        <f>(((L248/60)/60)/24)+DATE(1970,1,1)</f>
        <v>41491.208333333336</v>
      </c>
      <c r="O248" s="9">
        <f>(((M248/60)/60)/24)+DATE(1970,1,1)</f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>E249/D249</f>
        <v>9.3261616161616168</v>
      </c>
      <c r="G249" t="s">
        <v>20</v>
      </c>
      <c r="H249">
        <v>1884</v>
      </c>
      <c r="I249" s="5">
        <f>IF(H249 = 0, 0, E249/H249)</f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9">
        <f>(((L249/60)/60)/24)+DATE(1970,1,1)</f>
        <v>42726.25</v>
      </c>
      <c r="O249" s="9">
        <f>(((M249/60)/60)/24)+DATE(1970,1,1)</f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>E250/D250</f>
        <v>2.1133870967741935</v>
      </c>
      <c r="G250" t="s">
        <v>20</v>
      </c>
      <c r="H250">
        <v>218</v>
      </c>
      <c r="I250" s="5">
        <f>IF(H250 = 0, 0, E250/H250)</f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9">
        <f>(((L250/60)/60)/24)+DATE(1970,1,1)</f>
        <v>42004.25</v>
      </c>
      <c r="O250" s="9">
        <f>(((M250/60)/60)/24)+DATE(1970,1,1)</f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>E251/D251</f>
        <v>2.7332520325203253</v>
      </c>
      <c r="G251" t="s">
        <v>20</v>
      </c>
      <c r="H251">
        <v>6465</v>
      </c>
      <c r="I251" s="5">
        <f>IF(H251 = 0, 0, E251/H251)</f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9">
        <f>(((L251/60)/60)/24)+DATE(1970,1,1)</f>
        <v>42006.25</v>
      </c>
      <c r="O251" s="9">
        <f>(((M251/60)/60)/24)+DATE(1970,1,1)</f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>E252/D252</f>
        <v>0.03</v>
      </c>
      <c r="G252" t="s">
        <v>14</v>
      </c>
      <c r="H252">
        <v>1</v>
      </c>
      <c r="I252" s="5">
        <f>IF(H252 = 0, 0, E252/H252)</f>
        <v>3</v>
      </c>
      <c r="J252" t="s">
        <v>21</v>
      </c>
      <c r="K252" t="s">
        <v>22</v>
      </c>
      <c r="L252">
        <v>1264399200</v>
      </c>
      <c r="M252">
        <v>1267423200</v>
      </c>
      <c r="N252" s="9">
        <f>(((L252/60)/60)/24)+DATE(1970,1,1)</f>
        <v>40203.25</v>
      </c>
      <c r="O252" s="9">
        <f>(((M252/60)/60)/24)+DATE(1970,1,1)</f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>E253/D253</f>
        <v>0.54084507042253516</v>
      </c>
      <c r="G253" t="s">
        <v>14</v>
      </c>
      <c r="H253">
        <v>101</v>
      </c>
      <c r="I253" s="5">
        <f>IF(H253 = 0, 0, E253/H253)</f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9">
        <f>(((L253/60)/60)/24)+DATE(1970,1,1)</f>
        <v>41252.25</v>
      </c>
      <c r="O253" s="9">
        <f>(((M253/60)/60)/24)+DATE(1970,1,1)</f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>E254/D254</f>
        <v>6.2629999999999999</v>
      </c>
      <c r="G254" t="s">
        <v>20</v>
      </c>
      <c r="H254">
        <v>59</v>
      </c>
      <c r="I254" s="5">
        <f>IF(H254 = 0, 0, E254/H254)</f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9">
        <f>(((L254/60)/60)/24)+DATE(1970,1,1)</f>
        <v>41572.208333333336</v>
      </c>
      <c r="O254" s="9">
        <f>(((M254/60)/60)/24)+DATE(1970,1,1)</f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>E255/D255</f>
        <v>0.8902139917695473</v>
      </c>
      <c r="G255" t="s">
        <v>14</v>
      </c>
      <c r="H255">
        <v>1335</v>
      </c>
      <c r="I255" s="5">
        <f>IF(H255 = 0, 0, E255/H255)</f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9">
        <f>(((L255/60)/60)/24)+DATE(1970,1,1)</f>
        <v>40641.208333333336</v>
      </c>
      <c r="O255" s="9">
        <f>(((M255/60)/60)/24)+DATE(1970,1,1)</f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>E256/D256</f>
        <v>1.8489130434782608</v>
      </c>
      <c r="G256" t="s">
        <v>20</v>
      </c>
      <c r="H256">
        <v>88</v>
      </c>
      <c r="I256" s="5">
        <f>IF(H256 = 0, 0, E256/H256)</f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9">
        <f>(((L256/60)/60)/24)+DATE(1970,1,1)</f>
        <v>42787.25</v>
      </c>
      <c r="O256" s="9">
        <f>(((M256/60)/60)/24)+DATE(1970,1,1)</f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>E257/D257</f>
        <v>1.2016770186335404</v>
      </c>
      <c r="G257" t="s">
        <v>20</v>
      </c>
      <c r="H257">
        <v>1697</v>
      </c>
      <c r="I257" s="5">
        <f>IF(H257 = 0, 0, E257/H257)</f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9">
        <f>(((L257/60)/60)/24)+DATE(1970,1,1)</f>
        <v>40590.25</v>
      </c>
      <c r="O257" s="9">
        <f>(((M257/60)/60)/24)+DATE(1970,1,1)</f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>E258/D258</f>
        <v>0.23390243902439026</v>
      </c>
      <c r="G258" t="s">
        <v>14</v>
      </c>
      <c r="H258">
        <v>15</v>
      </c>
      <c r="I258" s="5">
        <f>IF(H258 = 0, 0, E258/H258)</f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9">
        <f>(((L258/60)/60)/24)+DATE(1970,1,1)</f>
        <v>42393.25</v>
      </c>
      <c r="O258" s="9">
        <f>(((M258/60)/60)/24)+DATE(1970,1,1)</f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>E259/D259</f>
        <v>1.46</v>
      </c>
      <c r="G259" t="s">
        <v>20</v>
      </c>
      <c r="H259">
        <v>92</v>
      </c>
      <c r="I259" s="5">
        <f>IF(H259 = 0, 0, E259/H259)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9">
        <f>(((L259/60)/60)/24)+DATE(1970,1,1)</f>
        <v>41338.25</v>
      </c>
      <c r="O259" s="9">
        <f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>E260/D260</f>
        <v>2.6848000000000001</v>
      </c>
      <c r="G260" t="s">
        <v>20</v>
      </c>
      <c r="H260">
        <v>186</v>
      </c>
      <c r="I260" s="5">
        <f>IF(H260 = 0, 0, E260/H260)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9">
        <f>(((L260/60)/60)/24)+DATE(1970,1,1)</f>
        <v>42712.25</v>
      </c>
      <c r="O260" s="9">
        <f>(((M260/60)/60)/24)+DATE(1970,1,1)</f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>E261/D261</f>
        <v>5.9749999999999996</v>
      </c>
      <c r="G261" t="s">
        <v>20</v>
      </c>
      <c r="H261">
        <v>138</v>
      </c>
      <c r="I261" s="5">
        <f>IF(H261 = 0, 0, E261/H261)</f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9">
        <f>(((L261/60)/60)/24)+DATE(1970,1,1)</f>
        <v>41251.25</v>
      </c>
      <c r="O261" s="9">
        <f>(((M261/60)/60)/24)+DATE(1970,1,1)</f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>E262/D262</f>
        <v>1.5769841269841269</v>
      </c>
      <c r="G262" t="s">
        <v>20</v>
      </c>
      <c r="H262">
        <v>261</v>
      </c>
      <c r="I262" s="5">
        <f>IF(H262 = 0, 0, E262/H262)</f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9">
        <f>(((L262/60)/60)/24)+DATE(1970,1,1)</f>
        <v>41180.208333333336</v>
      </c>
      <c r="O262" s="9">
        <f>(((M262/60)/60)/24)+DATE(1970,1,1)</f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>E263/D263</f>
        <v>0.31201660735468567</v>
      </c>
      <c r="G263" t="s">
        <v>14</v>
      </c>
      <c r="H263">
        <v>454</v>
      </c>
      <c r="I263" s="5">
        <f>IF(H263 = 0, 0, E263/H263)</f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9">
        <f>(((L263/60)/60)/24)+DATE(1970,1,1)</f>
        <v>40415.208333333336</v>
      </c>
      <c r="O263" s="9">
        <f>(((M263/60)/60)/24)+DATE(1970,1,1)</f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>E264/D264</f>
        <v>3.1341176470588237</v>
      </c>
      <c r="G264" t="s">
        <v>20</v>
      </c>
      <c r="H264">
        <v>107</v>
      </c>
      <c r="I264" s="5">
        <f>IF(H264 = 0, 0, E264/H264)</f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9">
        <f>(((L264/60)/60)/24)+DATE(1970,1,1)</f>
        <v>40638.208333333336</v>
      </c>
      <c r="O264" s="9">
        <f>(((M264/60)/60)/24)+DATE(1970,1,1)</f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>E265/D265</f>
        <v>3.7089655172413791</v>
      </c>
      <c r="G265" t="s">
        <v>20</v>
      </c>
      <c r="H265">
        <v>199</v>
      </c>
      <c r="I265" s="5">
        <f>IF(H265 = 0, 0, E265/H265)</f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9">
        <f>(((L265/60)/60)/24)+DATE(1970,1,1)</f>
        <v>40187.25</v>
      </c>
      <c r="O265" s="9">
        <f>(((M265/60)/60)/24)+DATE(1970,1,1)</f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>E266/D266</f>
        <v>3.6266447368421053</v>
      </c>
      <c r="G266" t="s">
        <v>20</v>
      </c>
      <c r="H266">
        <v>5512</v>
      </c>
      <c r="I266" s="5">
        <f>IF(H266 = 0, 0, E266/H266)</f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9">
        <f>(((L266/60)/60)/24)+DATE(1970,1,1)</f>
        <v>41317.25</v>
      </c>
      <c r="O266" s="9">
        <f>(((M266/60)/60)/24)+DATE(1970,1,1)</f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>E267/D267</f>
        <v>1.2308163265306122</v>
      </c>
      <c r="G267" t="s">
        <v>20</v>
      </c>
      <c r="H267">
        <v>86</v>
      </c>
      <c r="I267" s="5">
        <f>IF(H267 = 0, 0, E267/H267)</f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9">
        <f>(((L267/60)/60)/24)+DATE(1970,1,1)</f>
        <v>42372.25</v>
      </c>
      <c r="O267" s="9">
        <f>(((M267/60)/60)/24)+DATE(1970,1,1)</f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>E268/D268</f>
        <v>0.76766756032171579</v>
      </c>
      <c r="G268" t="s">
        <v>14</v>
      </c>
      <c r="H268">
        <v>3182</v>
      </c>
      <c r="I268" s="5">
        <f>IF(H268 = 0, 0, E268/H268)</f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9">
        <f>(((L268/60)/60)/24)+DATE(1970,1,1)</f>
        <v>41950.25</v>
      </c>
      <c r="O268" s="9">
        <f>(((M268/60)/60)/24)+DATE(1970,1,1)</f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>E269/D269</f>
        <v>2.3362012987012988</v>
      </c>
      <c r="G269" t="s">
        <v>20</v>
      </c>
      <c r="H269">
        <v>2768</v>
      </c>
      <c r="I269" s="5">
        <f>IF(H269 = 0, 0, E269/H269)</f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9">
        <f>(((L269/60)/60)/24)+DATE(1970,1,1)</f>
        <v>41206.208333333336</v>
      </c>
      <c r="O269" s="9">
        <f>(((M269/60)/60)/24)+DATE(1970,1,1)</f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>E270/D270</f>
        <v>1.8053333333333332</v>
      </c>
      <c r="G270" t="s">
        <v>20</v>
      </c>
      <c r="H270">
        <v>48</v>
      </c>
      <c r="I270" s="5">
        <f>IF(H270 = 0, 0, E270/H270)</f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9">
        <f>(((L270/60)/60)/24)+DATE(1970,1,1)</f>
        <v>41186.208333333336</v>
      </c>
      <c r="O270" s="9">
        <f>(((M270/60)/60)/24)+DATE(1970,1,1)</f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>E271/D271</f>
        <v>2.5262857142857142</v>
      </c>
      <c r="G271" t="s">
        <v>20</v>
      </c>
      <c r="H271">
        <v>87</v>
      </c>
      <c r="I271" s="5">
        <f>IF(H271 = 0, 0, E271/H271)</f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9">
        <f>(((L271/60)/60)/24)+DATE(1970,1,1)</f>
        <v>43496.25</v>
      </c>
      <c r="O271" s="9">
        <f>(((M271/60)/60)/24)+DATE(1970,1,1)</f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>E272/D272</f>
        <v>0.27176538240368026</v>
      </c>
      <c r="G272" t="s">
        <v>74</v>
      </c>
      <c r="H272">
        <v>1890</v>
      </c>
      <c r="I272" s="5">
        <f>IF(H272 = 0, 0, E272/H272)</f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9">
        <f>(((L272/60)/60)/24)+DATE(1970,1,1)</f>
        <v>40514.25</v>
      </c>
      <c r="O272" s="9">
        <f>(((M272/60)/60)/24)+DATE(1970,1,1)</f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>E273/D273</f>
        <v>1.2706571242680547E-2</v>
      </c>
      <c r="G273" t="s">
        <v>47</v>
      </c>
      <c r="H273">
        <v>61</v>
      </c>
      <c r="I273" s="5">
        <f>IF(H273 = 0, 0, E273/H273)</f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9">
        <f>(((L273/60)/60)/24)+DATE(1970,1,1)</f>
        <v>42345.25</v>
      </c>
      <c r="O273" s="9">
        <f>(((M273/60)/60)/24)+DATE(1970,1,1)</f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>E274/D274</f>
        <v>3.0400978473581213</v>
      </c>
      <c r="G274" t="s">
        <v>20</v>
      </c>
      <c r="H274">
        <v>1894</v>
      </c>
      <c r="I274" s="5">
        <f>IF(H274 = 0, 0, E274/H274)</f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9">
        <f>(((L274/60)/60)/24)+DATE(1970,1,1)</f>
        <v>43656.208333333328</v>
      </c>
      <c r="O274" s="9">
        <f>(((M274/60)/60)/24)+DATE(1970,1,1)</f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>E275/D275</f>
        <v>1.3723076923076922</v>
      </c>
      <c r="G275" t="s">
        <v>20</v>
      </c>
      <c r="H275">
        <v>282</v>
      </c>
      <c r="I275" s="5">
        <f>IF(H275 = 0, 0, E275/H275)</f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9">
        <f>(((L275/60)/60)/24)+DATE(1970,1,1)</f>
        <v>42995.208333333328</v>
      </c>
      <c r="O275" s="9">
        <f>(((M275/60)/60)/24)+DATE(1970,1,1)</f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>E276/D276</f>
        <v>0.32208333333333333</v>
      </c>
      <c r="G276" t="s">
        <v>14</v>
      </c>
      <c r="H276">
        <v>15</v>
      </c>
      <c r="I276" s="5">
        <f>IF(H276 = 0, 0, E276/H276)</f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9">
        <f>(((L276/60)/60)/24)+DATE(1970,1,1)</f>
        <v>43045.25</v>
      </c>
      <c r="O276" s="9">
        <f>(((M276/60)/60)/24)+DATE(1970,1,1)</f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>E277/D277</f>
        <v>2.4151282051282053</v>
      </c>
      <c r="G277" t="s">
        <v>20</v>
      </c>
      <c r="H277">
        <v>116</v>
      </c>
      <c r="I277" s="5">
        <f>IF(H277 = 0, 0, E277/H277)</f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9">
        <f>(((L277/60)/60)/24)+DATE(1970,1,1)</f>
        <v>43561.208333333328</v>
      </c>
      <c r="O277" s="9">
        <f>(((M277/60)/60)/24)+DATE(1970,1,1)</f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>E278/D278</f>
        <v>0.96799999999999997</v>
      </c>
      <c r="G278" t="s">
        <v>14</v>
      </c>
      <c r="H278">
        <v>133</v>
      </c>
      <c r="I278" s="5">
        <f>IF(H278 = 0, 0, E278/H278)</f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9">
        <f>(((L278/60)/60)/24)+DATE(1970,1,1)</f>
        <v>41018.208333333336</v>
      </c>
      <c r="O278" s="9">
        <f>(((M278/60)/60)/24)+DATE(1970,1,1)</f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>E279/D279</f>
        <v>10.664285714285715</v>
      </c>
      <c r="G279" t="s">
        <v>20</v>
      </c>
      <c r="H279">
        <v>83</v>
      </c>
      <c r="I279" s="5">
        <f>IF(H279 = 0, 0, E279/H279)</f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9">
        <f>(((L279/60)/60)/24)+DATE(1970,1,1)</f>
        <v>40378.208333333336</v>
      </c>
      <c r="O279" s="9">
        <f>(((M279/60)/60)/24)+DATE(1970,1,1)</f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>E280/D280</f>
        <v>3.2588888888888889</v>
      </c>
      <c r="G280" t="s">
        <v>20</v>
      </c>
      <c r="H280">
        <v>91</v>
      </c>
      <c r="I280" s="5">
        <f>IF(H280 = 0, 0, E280/H280)</f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9">
        <f>(((L280/60)/60)/24)+DATE(1970,1,1)</f>
        <v>41239.25</v>
      </c>
      <c r="O280" s="9">
        <f>(((M280/60)/60)/24)+DATE(1970,1,1)</f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>E281/D281</f>
        <v>1.7070000000000001</v>
      </c>
      <c r="G281" t="s">
        <v>20</v>
      </c>
      <c r="H281">
        <v>546</v>
      </c>
      <c r="I281" s="5">
        <f>IF(H281 = 0, 0, E281/H281)</f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9">
        <f>(((L281/60)/60)/24)+DATE(1970,1,1)</f>
        <v>43346.208333333328</v>
      </c>
      <c r="O281" s="9">
        <f>(((M281/60)/60)/24)+DATE(1970,1,1)</f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>E282/D282</f>
        <v>5.8144</v>
      </c>
      <c r="G282" t="s">
        <v>20</v>
      </c>
      <c r="H282">
        <v>393</v>
      </c>
      <c r="I282" s="5">
        <f>IF(H282 = 0, 0, E282/H282)</f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9">
        <f>(((L282/60)/60)/24)+DATE(1970,1,1)</f>
        <v>43060.25</v>
      </c>
      <c r="O282" s="9">
        <f>(((M282/60)/60)/24)+DATE(1970,1,1)</f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>E283/D283</f>
        <v>0.91520972644376897</v>
      </c>
      <c r="G283" t="s">
        <v>14</v>
      </c>
      <c r="H283">
        <v>2062</v>
      </c>
      <c r="I283" s="5">
        <f>IF(H283 = 0, 0, E283/H283)</f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9">
        <f>(((L283/60)/60)/24)+DATE(1970,1,1)</f>
        <v>40979.25</v>
      </c>
      <c r="O283" s="9">
        <f>(((M283/60)/60)/24)+DATE(1970,1,1)</f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>E284/D284</f>
        <v>1.0804761904761904</v>
      </c>
      <c r="G284" t="s">
        <v>20</v>
      </c>
      <c r="H284">
        <v>133</v>
      </c>
      <c r="I284" s="5">
        <f>IF(H284 = 0, 0, E284/H284)</f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9">
        <f>(((L284/60)/60)/24)+DATE(1970,1,1)</f>
        <v>42701.25</v>
      </c>
      <c r="O284" s="9">
        <f>(((M284/60)/60)/24)+DATE(1970,1,1)</f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>E285/D285</f>
        <v>0.18728395061728395</v>
      </c>
      <c r="G285" t="s">
        <v>14</v>
      </c>
      <c r="H285">
        <v>29</v>
      </c>
      <c r="I285" s="5">
        <f>IF(H285 = 0, 0, E285/H285)</f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9">
        <f>(((L285/60)/60)/24)+DATE(1970,1,1)</f>
        <v>42520.208333333328</v>
      </c>
      <c r="O285" s="9">
        <f>(((M285/60)/60)/24)+DATE(1970,1,1)</f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>E286/D286</f>
        <v>0.83193877551020412</v>
      </c>
      <c r="G286" t="s">
        <v>14</v>
      </c>
      <c r="H286">
        <v>132</v>
      </c>
      <c r="I286" s="5">
        <f>IF(H286 = 0, 0, E286/H286)</f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9">
        <f>(((L286/60)/60)/24)+DATE(1970,1,1)</f>
        <v>41030.208333333336</v>
      </c>
      <c r="O286" s="9">
        <f>(((M286/60)/60)/24)+DATE(1970,1,1)</f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>E287/D287</f>
        <v>7.0633333333333335</v>
      </c>
      <c r="G287" t="s">
        <v>20</v>
      </c>
      <c r="H287">
        <v>254</v>
      </c>
      <c r="I287" s="5">
        <f>IF(H287 = 0, 0, E287/H287)</f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9">
        <f>(((L287/60)/60)/24)+DATE(1970,1,1)</f>
        <v>42623.208333333328</v>
      </c>
      <c r="O287" s="9">
        <f>(((M287/60)/60)/24)+DATE(1970,1,1)</f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>E288/D288</f>
        <v>0.17446030330062445</v>
      </c>
      <c r="G288" t="s">
        <v>74</v>
      </c>
      <c r="H288">
        <v>184</v>
      </c>
      <c r="I288" s="5">
        <f>IF(H288 = 0, 0, E288/H288)</f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9">
        <f>(((L288/60)/60)/24)+DATE(1970,1,1)</f>
        <v>42697.25</v>
      </c>
      <c r="O288" s="9">
        <f>(((M288/60)/60)/24)+DATE(1970,1,1)</f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>E289/D289</f>
        <v>2.0973015873015872</v>
      </c>
      <c r="G289" t="s">
        <v>20</v>
      </c>
      <c r="H289">
        <v>176</v>
      </c>
      <c r="I289" s="5">
        <f>IF(H289 = 0, 0, E289/H289)</f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9">
        <f>(((L289/60)/60)/24)+DATE(1970,1,1)</f>
        <v>42122.208333333328</v>
      </c>
      <c r="O289" s="9">
        <f>(((M289/60)/60)/24)+DATE(1970,1,1)</f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>E290/D290</f>
        <v>0.97785714285714287</v>
      </c>
      <c r="G290" t="s">
        <v>14</v>
      </c>
      <c r="H290">
        <v>137</v>
      </c>
      <c r="I290" s="5">
        <f>IF(H290 = 0, 0, E290/H290)</f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9">
        <f>(((L290/60)/60)/24)+DATE(1970,1,1)</f>
        <v>40982.208333333336</v>
      </c>
      <c r="O290" s="9">
        <f>(((M290/60)/60)/24)+DATE(1970,1,1)</f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>E291/D291</f>
        <v>16.842500000000001</v>
      </c>
      <c r="G291" t="s">
        <v>20</v>
      </c>
      <c r="H291">
        <v>337</v>
      </c>
      <c r="I291" s="5">
        <f>IF(H291 = 0, 0, E291/H291)</f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9">
        <f>(((L291/60)/60)/24)+DATE(1970,1,1)</f>
        <v>42219.208333333328</v>
      </c>
      <c r="O291" s="9">
        <f>(((M291/60)/60)/24)+DATE(1970,1,1)</f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>E292/D292</f>
        <v>0.54402135231316728</v>
      </c>
      <c r="G292" t="s">
        <v>14</v>
      </c>
      <c r="H292">
        <v>908</v>
      </c>
      <c r="I292" s="5">
        <f>IF(H292 = 0, 0, E292/H292)</f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9">
        <f>(((L292/60)/60)/24)+DATE(1970,1,1)</f>
        <v>41404.208333333336</v>
      </c>
      <c r="O292" s="9">
        <f>(((M292/60)/60)/24)+DATE(1970,1,1)</f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>E293/D293</f>
        <v>4.5661111111111108</v>
      </c>
      <c r="G293" t="s">
        <v>20</v>
      </c>
      <c r="H293">
        <v>107</v>
      </c>
      <c r="I293" s="5">
        <f>IF(H293 = 0, 0, E293/H293)</f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9">
        <f>(((L293/60)/60)/24)+DATE(1970,1,1)</f>
        <v>40831.208333333336</v>
      </c>
      <c r="O293" s="9">
        <f>(((M293/60)/60)/24)+DATE(1970,1,1)</f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>E294/D294</f>
        <v>9.8219178082191785E-2</v>
      </c>
      <c r="G294" t="s">
        <v>14</v>
      </c>
      <c r="H294">
        <v>10</v>
      </c>
      <c r="I294" s="5">
        <f>IF(H294 = 0, 0, E294/H294)</f>
        <v>71.7</v>
      </c>
      <c r="J294" t="s">
        <v>21</v>
      </c>
      <c r="K294" t="s">
        <v>22</v>
      </c>
      <c r="L294">
        <v>1331874000</v>
      </c>
      <c r="M294">
        <v>1333429200</v>
      </c>
      <c r="N294" s="9">
        <f>(((L294/60)/60)/24)+DATE(1970,1,1)</f>
        <v>40984.208333333336</v>
      </c>
      <c r="O294" s="9">
        <f>(((M294/60)/60)/24)+DATE(1970,1,1)</f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>E295/D295</f>
        <v>0.16384615384615384</v>
      </c>
      <c r="G295" t="s">
        <v>74</v>
      </c>
      <c r="H295">
        <v>32</v>
      </c>
      <c r="I295" s="5">
        <f>IF(H295 = 0, 0, E295/H295)</f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9">
        <f>(((L295/60)/60)/24)+DATE(1970,1,1)</f>
        <v>40456.208333333336</v>
      </c>
      <c r="O295" s="9">
        <f>(((M295/60)/60)/24)+DATE(1970,1,1)</f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>E296/D296</f>
        <v>13.396666666666667</v>
      </c>
      <c r="G296" t="s">
        <v>20</v>
      </c>
      <c r="H296">
        <v>183</v>
      </c>
      <c r="I296" s="5">
        <f>IF(H296 = 0, 0, E296/H296)</f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9">
        <f>(((L296/60)/60)/24)+DATE(1970,1,1)</f>
        <v>43399.208333333328</v>
      </c>
      <c r="O296" s="9">
        <f>(((M296/60)/60)/24)+DATE(1970,1,1)</f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>E297/D297</f>
        <v>0.35650077760497667</v>
      </c>
      <c r="G297" t="s">
        <v>14</v>
      </c>
      <c r="H297">
        <v>1910</v>
      </c>
      <c r="I297" s="5">
        <f>IF(H297 = 0, 0, E297/H297)</f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9">
        <f>(((L297/60)/60)/24)+DATE(1970,1,1)</f>
        <v>41562.208333333336</v>
      </c>
      <c r="O297" s="9">
        <f>(((M297/60)/60)/24)+DATE(1970,1,1)</f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>E298/D298</f>
        <v>0.54950819672131146</v>
      </c>
      <c r="G298" t="s">
        <v>14</v>
      </c>
      <c r="H298">
        <v>38</v>
      </c>
      <c r="I298" s="5">
        <f>IF(H298 = 0, 0, E298/H298)</f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9">
        <f>(((L298/60)/60)/24)+DATE(1970,1,1)</f>
        <v>43493.25</v>
      </c>
      <c r="O298" s="9">
        <f>(((M298/60)/60)/24)+DATE(1970,1,1)</f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>E299/D299</f>
        <v>0.94236111111111109</v>
      </c>
      <c r="G299" t="s">
        <v>14</v>
      </c>
      <c r="H299">
        <v>104</v>
      </c>
      <c r="I299" s="5">
        <f>IF(H299 = 0, 0, E299/H299)</f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9">
        <f>(((L299/60)/60)/24)+DATE(1970,1,1)</f>
        <v>41653.25</v>
      </c>
      <c r="O299" s="9">
        <f>(((M299/60)/60)/24)+DATE(1970,1,1)</f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>E300/D300</f>
        <v>1.4391428571428571</v>
      </c>
      <c r="G300" t="s">
        <v>20</v>
      </c>
      <c r="H300">
        <v>72</v>
      </c>
      <c r="I300" s="5">
        <f>IF(H300 = 0, 0, E300/H300)</f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9">
        <f>(((L300/60)/60)/24)+DATE(1970,1,1)</f>
        <v>42426.25</v>
      </c>
      <c r="O300" s="9">
        <f>(((M300/60)/60)/24)+DATE(1970,1,1)</f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>E301/D301</f>
        <v>0.51421052631578945</v>
      </c>
      <c r="G301" t="s">
        <v>14</v>
      </c>
      <c r="H301">
        <v>49</v>
      </c>
      <c r="I301" s="5">
        <f>IF(H301 = 0, 0, E301/H301)</f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9">
        <f>(((L301/60)/60)/24)+DATE(1970,1,1)</f>
        <v>42432.25</v>
      </c>
      <c r="O301" s="9">
        <f>(((M301/60)/60)/24)+DATE(1970,1,1)</f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>E302/D302</f>
        <v>0.05</v>
      </c>
      <c r="G302" t="s">
        <v>14</v>
      </c>
      <c r="H302">
        <v>1</v>
      </c>
      <c r="I302" s="5">
        <f>IF(H302 = 0, 0, E302/H302)</f>
        <v>5</v>
      </c>
      <c r="J302" t="s">
        <v>36</v>
      </c>
      <c r="K302" t="s">
        <v>37</v>
      </c>
      <c r="L302">
        <v>1504069200</v>
      </c>
      <c r="M302">
        <v>1504155600</v>
      </c>
      <c r="N302" s="9">
        <f>(((L302/60)/60)/24)+DATE(1970,1,1)</f>
        <v>42977.208333333328</v>
      </c>
      <c r="O302" s="9">
        <f>(((M302/60)/60)/24)+DATE(1970,1,1)</f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>E303/D303</f>
        <v>13.446666666666667</v>
      </c>
      <c r="G303" t="s">
        <v>20</v>
      </c>
      <c r="H303">
        <v>295</v>
      </c>
      <c r="I303" s="5">
        <f>IF(H303 = 0, 0, E303/H303)</f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9">
        <f>(((L303/60)/60)/24)+DATE(1970,1,1)</f>
        <v>42061.25</v>
      </c>
      <c r="O303" s="9">
        <f>(((M303/60)/60)/24)+DATE(1970,1,1)</f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>E304/D304</f>
        <v>0.31844940867279897</v>
      </c>
      <c r="G304" t="s">
        <v>14</v>
      </c>
      <c r="H304">
        <v>245</v>
      </c>
      <c r="I304" s="5">
        <f>IF(H304 = 0, 0, E304/H304)</f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9">
        <f>(((L304/60)/60)/24)+DATE(1970,1,1)</f>
        <v>43345.208333333328</v>
      </c>
      <c r="O304" s="9">
        <f>(((M304/60)/60)/24)+DATE(1970,1,1)</f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>E305/D305</f>
        <v>0.82617647058823529</v>
      </c>
      <c r="G305" t="s">
        <v>14</v>
      </c>
      <c r="H305">
        <v>32</v>
      </c>
      <c r="I305" s="5">
        <f>IF(H305 = 0, 0, E305/H305)</f>
        <v>87.78125</v>
      </c>
      <c r="J305" t="s">
        <v>21</v>
      </c>
      <c r="K305" t="s">
        <v>22</v>
      </c>
      <c r="L305">
        <v>1452146400</v>
      </c>
      <c r="M305">
        <v>1452578400</v>
      </c>
      <c r="N305" s="9">
        <f>(((L305/60)/60)/24)+DATE(1970,1,1)</f>
        <v>42376.25</v>
      </c>
      <c r="O305" s="9">
        <f>(((M305/60)/60)/24)+DATE(1970,1,1)</f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>E306/D306</f>
        <v>5.4614285714285717</v>
      </c>
      <c r="G306" t="s">
        <v>20</v>
      </c>
      <c r="H306">
        <v>142</v>
      </c>
      <c r="I306" s="5">
        <f>IF(H306 = 0, 0, E306/H306)</f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9">
        <f>(((L306/60)/60)/24)+DATE(1970,1,1)</f>
        <v>42589.208333333328</v>
      </c>
      <c r="O306" s="9">
        <f>(((M306/60)/60)/24)+DATE(1970,1,1)</f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>E307/D307</f>
        <v>2.8621428571428571</v>
      </c>
      <c r="G307" t="s">
        <v>20</v>
      </c>
      <c r="H307">
        <v>85</v>
      </c>
      <c r="I307" s="5">
        <f>IF(H307 = 0, 0, E307/H307)</f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9">
        <f>(((L307/60)/60)/24)+DATE(1970,1,1)</f>
        <v>42448.208333333328</v>
      </c>
      <c r="O307" s="9">
        <f>(((M307/60)/60)/24)+DATE(1970,1,1)</f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>E308/D308</f>
        <v>7.9076923076923072E-2</v>
      </c>
      <c r="G308" t="s">
        <v>14</v>
      </c>
      <c r="H308">
        <v>7</v>
      </c>
      <c r="I308" s="5">
        <f>IF(H308 = 0, 0, E308/H308)</f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9">
        <f>(((L308/60)/60)/24)+DATE(1970,1,1)</f>
        <v>42930.208333333328</v>
      </c>
      <c r="O308" s="9">
        <f>(((M308/60)/60)/24)+DATE(1970,1,1)</f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>E309/D309</f>
        <v>1.3213677811550153</v>
      </c>
      <c r="G309" t="s">
        <v>20</v>
      </c>
      <c r="H309">
        <v>659</v>
      </c>
      <c r="I309" s="5">
        <f>IF(H309 = 0, 0, E309/H309)</f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9">
        <f>(((L309/60)/60)/24)+DATE(1970,1,1)</f>
        <v>41066.208333333336</v>
      </c>
      <c r="O309" s="9">
        <f>(((M309/60)/60)/24)+DATE(1970,1,1)</f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>E310/D310</f>
        <v>0.74077834179357027</v>
      </c>
      <c r="G310" t="s">
        <v>14</v>
      </c>
      <c r="H310">
        <v>803</v>
      </c>
      <c r="I310" s="5">
        <f>IF(H310 = 0, 0, E310/H310)</f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9">
        <f>(((L310/60)/60)/24)+DATE(1970,1,1)</f>
        <v>40651.208333333336</v>
      </c>
      <c r="O310" s="9">
        <f>(((M310/60)/60)/24)+DATE(1970,1,1)</f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>E311/D311</f>
        <v>0.75292682926829269</v>
      </c>
      <c r="G311" t="s">
        <v>74</v>
      </c>
      <c r="H311">
        <v>75</v>
      </c>
      <c r="I311" s="5">
        <f>IF(H311 = 0, 0, E311/H311)</f>
        <v>41.16</v>
      </c>
      <c r="J311" t="s">
        <v>21</v>
      </c>
      <c r="K311" t="s">
        <v>22</v>
      </c>
      <c r="L311">
        <v>1316581200</v>
      </c>
      <c r="M311">
        <v>1318309200</v>
      </c>
      <c r="N311" s="9">
        <f>(((L311/60)/60)/24)+DATE(1970,1,1)</f>
        <v>40807.208333333336</v>
      </c>
      <c r="O311" s="9">
        <f>(((M311/60)/60)/24)+DATE(1970,1,1)</f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>E312/D312</f>
        <v>0.20333333333333334</v>
      </c>
      <c r="G312" t="s">
        <v>14</v>
      </c>
      <c r="H312">
        <v>16</v>
      </c>
      <c r="I312" s="5">
        <f>IF(H312 = 0, 0, E312/H312)</f>
        <v>99.125</v>
      </c>
      <c r="J312" t="s">
        <v>21</v>
      </c>
      <c r="K312" t="s">
        <v>22</v>
      </c>
      <c r="L312">
        <v>1270789200</v>
      </c>
      <c r="M312">
        <v>1272171600</v>
      </c>
      <c r="N312" s="9">
        <f>(((L312/60)/60)/24)+DATE(1970,1,1)</f>
        <v>40277.208333333336</v>
      </c>
      <c r="O312" s="9">
        <f>(((M312/60)/60)/24)+DATE(1970,1,1)</f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>E313/D313</f>
        <v>2.0336507936507937</v>
      </c>
      <c r="G313" t="s">
        <v>20</v>
      </c>
      <c r="H313">
        <v>121</v>
      </c>
      <c r="I313" s="5">
        <f>IF(H313 = 0, 0, E313/H313)</f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9">
        <f>(((L313/60)/60)/24)+DATE(1970,1,1)</f>
        <v>40590.25</v>
      </c>
      <c r="O313" s="9">
        <f>(((M313/60)/60)/24)+DATE(1970,1,1)</f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>E314/D314</f>
        <v>3.1022842639593908</v>
      </c>
      <c r="G314" t="s">
        <v>20</v>
      </c>
      <c r="H314">
        <v>3742</v>
      </c>
      <c r="I314" s="5">
        <f>IF(H314 = 0, 0, E314/H314)</f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9">
        <f>(((L314/60)/60)/24)+DATE(1970,1,1)</f>
        <v>41572.208333333336</v>
      </c>
      <c r="O314" s="9">
        <f>(((M314/60)/60)/24)+DATE(1970,1,1)</f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>E315/D315</f>
        <v>3.9531818181818181</v>
      </c>
      <c r="G315" t="s">
        <v>20</v>
      </c>
      <c r="H315">
        <v>223</v>
      </c>
      <c r="I315" s="5">
        <f>IF(H315 = 0, 0, E315/H315)</f>
        <v>39</v>
      </c>
      <c r="J315" t="s">
        <v>21</v>
      </c>
      <c r="K315" t="s">
        <v>22</v>
      </c>
      <c r="L315">
        <v>1330322400</v>
      </c>
      <c r="M315">
        <v>1330495200</v>
      </c>
      <c r="N315" s="9">
        <f>(((L315/60)/60)/24)+DATE(1970,1,1)</f>
        <v>40966.25</v>
      </c>
      <c r="O315" s="9">
        <f>(((M315/60)/60)/24)+DATE(1970,1,1)</f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>E316/D316</f>
        <v>2.9471428571428571</v>
      </c>
      <c r="G316" t="s">
        <v>20</v>
      </c>
      <c r="H316">
        <v>133</v>
      </c>
      <c r="I316" s="5">
        <f>IF(H316 = 0, 0, E316/H316)</f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9">
        <f>(((L316/60)/60)/24)+DATE(1970,1,1)</f>
        <v>43536.208333333328</v>
      </c>
      <c r="O316" s="9">
        <f>(((M316/60)/60)/24)+DATE(1970,1,1)</f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>E317/D317</f>
        <v>0.33894736842105261</v>
      </c>
      <c r="G317" t="s">
        <v>14</v>
      </c>
      <c r="H317">
        <v>31</v>
      </c>
      <c r="I317" s="5">
        <f>IF(H317 = 0, 0, E317/H317)</f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9">
        <f>(((L317/60)/60)/24)+DATE(1970,1,1)</f>
        <v>41783.208333333336</v>
      </c>
      <c r="O317" s="9">
        <f>(((M317/60)/60)/24)+DATE(1970,1,1)</f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>E318/D318</f>
        <v>0.66677083333333331</v>
      </c>
      <c r="G318" t="s">
        <v>14</v>
      </c>
      <c r="H318">
        <v>108</v>
      </c>
      <c r="I318" s="5">
        <f>IF(H318 = 0, 0, E318/H318)</f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9">
        <f>(((L318/60)/60)/24)+DATE(1970,1,1)</f>
        <v>43788.25</v>
      </c>
      <c r="O318" s="9">
        <f>(((M318/60)/60)/24)+DATE(1970,1,1)</f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>E319/D319</f>
        <v>0.19227272727272726</v>
      </c>
      <c r="G319" t="s">
        <v>14</v>
      </c>
      <c r="H319">
        <v>30</v>
      </c>
      <c r="I319" s="5">
        <f>IF(H319 = 0, 0, E319/H319)</f>
        <v>42.3</v>
      </c>
      <c r="J319" t="s">
        <v>21</v>
      </c>
      <c r="K319" t="s">
        <v>22</v>
      </c>
      <c r="L319">
        <v>1494738000</v>
      </c>
      <c r="M319">
        <v>1495861200</v>
      </c>
      <c r="N319" s="9">
        <f>(((L319/60)/60)/24)+DATE(1970,1,1)</f>
        <v>42869.208333333328</v>
      </c>
      <c r="O319" s="9">
        <f>(((M319/60)/60)/24)+DATE(1970,1,1)</f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>E320/D320</f>
        <v>0.15842105263157893</v>
      </c>
      <c r="G320" t="s">
        <v>14</v>
      </c>
      <c r="H320">
        <v>17</v>
      </c>
      <c r="I320" s="5">
        <f>IF(H320 = 0, 0, E320/H320)</f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9">
        <f>(((L320/60)/60)/24)+DATE(1970,1,1)</f>
        <v>41684.25</v>
      </c>
      <c r="O320" s="9">
        <f>(((M320/60)/60)/24)+DATE(1970,1,1)</f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>E321/D321</f>
        <v>0.38702380952380955</v>
      </c>
      <c r="G321" t="s">
        <v>74</v>
      </c>
      <c r="H321">
        <v>64</v>
      </c>
      <c r="I321" s="5">
        <f>IF(H321 = 0, 0, E321/H321)</f>
        <v>50.796875</v>
      </c>
      <c r="J321" t="s">
        <v>21</v>
      </c>
      <c r="K321" t="s">
        <v>22</v>
      </c>
      <c r="L321">
        <v>1281589200</v>
      </c>
      <c r="M321">
        <v>1283662800</v>
      </c>
      <c r="N321" s="9">
        <f>(((L321/60)/60)/24)+DATE(1970,1,1)</f>
        <v>40402.208333333336</v>
      </c>
      <c r="O321" s="9">
        <f>(((M321/60)/60)/24)+DATE(1970,1,1)</f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>E322/D322</f>
        <v>9.5876777251184833E-2</v>
      </c>
      <c r="G322" t="s">
        <v>14</v>
      </c>
      <c r="H322">
        <v>80</v>
      </c>
      <c r="I322" s="5">
        <f>IF(H322 = 0, 0, E322/H322)</f>
        <v>101.15</v>
      </c>
      <c r="J322" t="s">
        <v>21</v>
      </c>
      <c r="K322" t="s">
        <v>22</v>
      </c>
      <c r="L322">
        <v>1305003600</v>
      </c>
      <c r="M322">
        <v>1305781200</v>
      </c>
      <c r="N322" s="9">
        <f>(((L322/60)/60)/24)+DATE(1970,1,1)</f>
        <v>40673.208333333336</v>
      </c>
      <c r="O322" s="9">
        <f>(((M322/60)/60)/24)+DATE(1970,1,1)</f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>E323/D323</f>
        <v>0.94144366197183094</v>
      </c>
      <c r="G323" t="s">
        <v>14</v>
      </c>
      <c r="H323">
        <v>2468</v>
      </c>
      <c r="I323" s="5">
        <f>IF(H323 = 0, 0, E323/H323)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9">
        <f>(((L323/60)/60)/24)+DATE(1970,1,1)</f>
        <v>40634.208333333336</v>
      </c>
      <c r="O323" s="9">
        <f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>E324/D324</f>
        <v>1.6656234096692113</v>
      </c>
      <c r="G324" t="s">
        <v>20</v>
      </c>
      <c r="H324">
        <v>5168</v>
      </c>
      <c r="I324" s="5">
        <f>IF(H324 = 0, 0, E324/H324)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9">
        <f>(((L324/60)/60)/24)+DATE(1970,1,1)</f>
        <v>40507.25</v>
      </c>
      <c r="O324" s="9">
        <f>(((M324/60)/60)/24)+DATE(1970,1,1)</f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>E325/D325</f>
        <v>0.24134831460674158</v>
      </c>
      <c r="G325" t="s">
        <v>14</v>
      </c>
      <c r="H325">
        <v>26</v>
      </c>
      <c r="I325" s="5">
        <f>IF(H325 = 0, 0, E325/H325)</f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9">
        <f>(((L325/60)/60)/24)+DATE(1970,1,1)</f>
        <v>41725.208333333336</v>
      </c>
      <c r="O325" s="9">
        <f>(((M325/60)/60)/24)+DATE(1970,1,1)</f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>E326/D326</f>
        <v>1.6405633802816901</v>
      </c>
      <c r="G326" t="s">
        <v>20</v>
      </c>
      <c r="H326">
        <v>307</v>
      </c>
      <c r="I326" s="5">
        <f>IF(H326 = 0, 0, E326/H326)</f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9">
        <f>(((L326/60)/60)/24)+DATE(1970,1,1)</f>
        <v>42176.208333333328</v>
      </c>
      <c r="O326" s="9">
        <f>(((M326/60)/60)/24)+DATE(1970,1,1)</f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>E327/D327</f>
        <v>0.90723076923076929</v>
      </c>
      <c r="G327" t="s">
        <v>14</v>
      </c>
      <c r="H327">
        <v>73</v>
      </c>
      <c r="I327" s="5">
        <f>IF(H327 = 0, 0, E327/H327)</f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9">
        <f>(((L327/60)/60)/24)+DATE(1970,1,1)</f>
        <v>43267.208333333328</v>
      </c>
      <c r="O327" s="9">
        <f>(((M327/60)/60)/24)+DATE(1970,1,1)</f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>E328/D328</f>
        <v>0.46194444444444444</v>
      </c>
      <c r="G328" t="s">
        <v>14</v>
      </c>
      <c r="H328">
        <v>128</v>
      </c>
      <c r="I328" s="5">
        <f>IF(H328 = 0, 0, E328/H328)</f>
        <v>25.984375</v>
      </c>
      <c r="J328" t="s">
        <v>21</v>
      </c>
      <c r="K328" t="s">
        <v>22</v>
      </c>
      <c r="L328">
        <v>1451109600</v>
      </c>
      <c r="M328">
        <v>1451628000</v>
      </c>
      <c r="N328" s="9">
        <f>(((L328/60)/60)/24)+DATE(1970,1,1)</f>
        <v>42364.25</v>
      </c>
      <c r="O328" s="9">
        <f>(((M328/60)/60)/24)+DATE(1970,1,1)</f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>E329/D329</f>
        <v>0.38538461538461538</v>
      </c>
      <c r="G329" t="s">
        <v>14</v>
      </c>
      <c r="H329">
        <v>33</v>
      </c>
      <c r="I329" s="5">
        <f>IF(H329 = 0, 0, E329/H329)</f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9">
        <f>(((L329/60)/60)/24)+DATE(1970,1,1)</f>
        <v>43705.208333333328</v>
      </c>
      <c r="O329" s="9">
        <f>(((M329/60)/60)/24)+DATE(1970,1,1)</f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>E330/D330</f>
        <v>1.3356231003039514</v>
      </c>
      <c r="G330" t="s">
        <v>20</v>
      </c>
      <c r="H330">
        <v>2441</v>
      </c>
      <c r="I330" s="5">
        <f>IF(H330 = 0, 0, E330/H330)</f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9">
        <f>(((L330/60)/60)/24)+DATE(1970,1,1)</f>
        <v>43434.25</v>
      </c>
      <c r="O330" s="9">
        <f>(((M330/60)/60)/24)+DATE(1970,1,1)</f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>E331/D331</f>
        <v>0.22896588486140726</v>
      </c>
      <c r="G331" t="s">
        <v>47</v>
      </c>
      <c r="H331">
        <v>211</v>
      </c>
      <c r="I331" s="5">
        <f>IF(H331 = 0, 0, E331/H331)</f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9">
        <f>(((L331/60)/60)/24)+DATE(1970,1,1)</f>
        <v>42716.25</v>
      </c>
      <c r="O331" s="9">
        <f>(((M331/60)/60)/24)+DATE(1970,1,1)</f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>E332/D332</f>
        <v>1.8495548961424333</v>
      </c>
      <c r="G332" t="s">
        <v>20</v>
      </c>
      <c r="H332">
        <v>1385</v>
      </c>
      <c r="I332" s="5">
        <f>IF(H332 = 0, 0, E332/H332)</f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9">
        <f>(((L332/60)/60)/24)+DATE(1970,1,1)</f>
        <v>43077.25</v>
      </c>
      <c r="O332" s="9">
        <f>(((M332/60)/60)/24)+DATE(1970,1,1)</f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>E333/D333</f>
        <v>4.4372727272727275</v>
      </c>
      <c r="G333" t="s">
        <v>20</v>
      </c>
      <c r="H333">
        <v>190</v>
      </c>
      <c r="I333" s="5">
        <f>IF(H333 = 0, 0, E333/H333)</f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9">
        <f>(((L333/60)/60)/24)+DATE(1970,1,1)</f>
        <v>40896.25</v>
      </c>
      <c r="O333" s="9">
        <f>(((M333/60)/60)/24)+DATE(1970,1,1)</f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>E334/D334</f>
        <v>1.999806763285024</v>
      </c>
      <c r="G334" t="s">
        <v>20</v>
      </c>
      <c r="H334">
        <v>470</v>
      </c>
      <c r="I334" s="5">
        <f>IF(H334 = 0, 0, E334/H334)</f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9">
        <f>(((L334/60)/60)/24)+DATE(1970,1,1)</f>
        <v>41361.208333333336</v>
      </c>
      <c r="O334" s="9">
        <f>(((M334/60)/60)/24)+DATE(1970,1,1)</f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>E335/D335</f>
        <v>1.2395833333333333</v>
      </c>
      <c r="G335" t="s">
        <v>20</v>
      </c>
      <c r="H335">
        <v>253</v>
      </c>
      <c r="I335" s="5">
        <f>IF(H335 = 0, 0, E335/H335)</f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9">
        <f>(((L335/60)/60)/24)+DATE(1970,1,1)</f>
        <v>43424.25</v>
      </c>
      <c r="O335" s="9">
        <f>(((M335/60)/60)/24)+DATE(1970,1,1)</f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>E336/D336</f>
        <v>1.8661329305135952</v>
      </c>
      <c r="G336" t="s">
        <v>20</v>
      </c>
      <c r="H336">
        <v>1113</v>
      </c>
      <c r="I336" s="5">
        <f>IF(H336 = 0, 0, E336/H336)</f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9">
        <f>(((L336/60)/60)/24)+DATE(1970,1,1)</f>
        <v>43110.25</v>
      </c>
      <c r="O336" s="9">
        <f>(((M336/60)/60)/24)+DATE(1970,1,1)</f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>E337/D337</f>
        <v>1.1428538550057536</v>
      </c>
      <c r="G337" t="s">
        <v>20</v>
      </c>
      <c r="H337">
        <v>2283</v>
      </c>
      <c r="I337" s="5">
        <f>IF(H337 = 0, 0, E337/H337)</f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9">
        <f>(((L337/60)/60)/24)+DATE(1970,1,1)</f>
        <v>43784.25</v>
      </c>
      <c r="O337" s="9">
        <f>(((M337/60)/60)/24)+DATE(1970,1,1)</f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>E338/D338</f>
        <v>0.97032531824611035</v>
      </c>
      <c r="G338" t="s">
        <v>14</v>
      </c>
      <c r="H338">
        <v>1072</v>
      </c>
      <c r="I338" s="5">
        <f>IF(H338 = 0, 0, E338/H338)</f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9">
        <f>(((L338/60)/60)/24)+DATE(1970,1,1)</f>
        <v>40527.25</v>
      </c>
      <c r="O338" s="9">
        <f>(((M338/60)/60)/24)+DATE(1970,1,1)</f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>E339/D339</f>
        <v>1.2281904761904763</v>
      </c>
      <c r="G339" t="s">
        <v>20</v>
      </c>
      <c r="H339">
        <v>1095</v>
      </c>
      <c r="I339" s="5">
        <f>IF(H339 = 0, 0, E339/H339)</f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9">
        <f>(((L339/60)/60)/24)+DATE(1970,1,1)</f>
        <v>43780.25</v>
      </c>
      <c r="O339" s="9">
        <f>(((M339/60)/60)/24)+DATE(1970,1,1)</f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>E340/D340</f>
        <v>1.7914326647564469</v>
      </c>
      <c r="G340" t="s">
        <v>20</v>
      </c>
      <c r="H340">
        <v>1690</v>
      </c>
      <c r="I340" s="5">
        <f>IF(H340 = 0, 0, E340/H340)</f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9">
        <f>(((L340/60)/60)/24)+DATE(1970,1,1)</f>
        <v>40821.208333333336</v>
      </c>
      <c r="O340" s="9">
        <f>(((M340/60)/60)/24)+DATE(1970,1,1)</f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>E341/D341</f>
        <v>0.79951577402787966</v>
      </c>
      <c r="G341" t="s">
        <v>74</v>
      </c>
      <c r="H341">
        <v>1297</v>
      </c>
      <c r="I341" s="5">
        <f>IF(H341 = 0, 0, E341/H341)</f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9">
        <f>(((L341/60)/60)/24)+DATE(1970,1,1)</f>
        <v>42949.208333333328</v>
      </c>
      <c r="O341" s="9">
        <f>(((M341/60)/60)/24)+DATE(1970,1,1)</f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>E342/D342</f>
        <v>0.94242587601078165</v>
      </c>
      <c r="G342" t="s">
        <v>14</v>
      </c>
      <c r="H342">
        <v>393</v>
      </c>
      <c r="I342" s="5">
        <f>IF(H342 = 0, 0, E342/H342)</f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9">
        <f>(((L342/60)/60)/24)+DATE(1970,1,1)</f>
        <v>40889.25</v>
      </c>
      <c r="O342" s="9">
        <f>(((M342/60)/60)/24)+DATE(1970,1,1)</f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>E343/D343</f>
        <v>0.84669291338582675</v>
      </c>
      <c r="G343" t="s">
        <v>14</v>
      </c>
      <c r="H343">
        <v>1257</v>
      </c>
      <c r="I343" s="5">
        <f>IF(H343 = 0, 0, E343/H343)</f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9">
        <f>(((L343/60)/60)/24)+DATE(1970,1,1)</f>
        <v>42244.208333333328</v>
      </c>
      <c r="O343" s="9">
        <f>(((M343/60)/60)/24)+DATE(1970,1,1)</f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>E344/D344</f>
        <v>0.66521920668058454</v>
      </c>
      <c r="G344" t="s">
        <v>14</v>
      </c>
      <c r="H344">
        <v>328</v>
      </c>
      <c r="I344" s="5">
        <f>IF(H344 = 0, 0, E344/H344)</f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9">
        <f>(((L344/60)/60)/24)+DATE(1970,1,1)</f>
        <v>41475.208333333336</v>
      </c>
      <c r="O344" s="9">
        <f>(((M344/60)/60)/24)+DATE(1970,1,1)</f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>E345/D345</f>
        <v>0.53922222222222227</v>
      </c>
      <c r="G345" t="s">
        <v>14</v>
      </c>
      <c r="H345">
        <v>147</v>
      </c>
      <c r="I345" s="5">
        <f>IF(H345 = 0, 0, E345/H345)</f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9">
        <f>(((L345/60)/60)/24)+DATE(1970,1,1)</f>
        <v>41597.25</v>
      </c>
      <c r="O345" s="9">
        <f>(((M345/60)/60)/24)+DATE(1970,1,1)</f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>E346/D346</f>
        <v>0.41983299595141699</v>
      </c>
      <c r="G346" t="s">
        <v>14</v>
      </c>
      <c r="H346">
        <v>830</v>
      </c>
      <c r="I346" s="5">
        <f>IF(H346 = 0, 0, E346/H346)</f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9">
        <f>(((L346/60)/60)/24)+DATE(1970,1,1)</f>
        <v>43122.25</v>
      </c>
      <c r="O346" s="9">
        <f>(((M346/60)/60)/24)+DATE(1970,1,1)</f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>E347/D347</f>
        <v>0.14694796954314721</v>
      </c>
      <c r="G347" t="s">
        <v>14</v>
      </c>
      <c r="H347">
        <v>331</v>
      </c>
      <c r="I347" s="5">
        <f>IF(H347 = 0, 0, E347/H347)</f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9">
        <f>(((L347/60)/60)/24)+DATE(1970,1,1)</f>
        <v>42194.208333333328</v>
      </c>
      <c r="O347" s="9">
        <f>(((M347/60)/60)/24)+DATE(1970,1,1)</f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>E348/D348</f>
        <v>0.34475</v>
      </c>
      <c r="G348" t="s">
        <v>14</v>
      </c>
      <c r="H348">
        <v>25</v>
      </c>
      <c r="I348" s="5">
        <f>IF(H348 = 0, 0, E348/H348)</f>
        <v>110.32</v>
      </c>
      <c r="J348" t="s">
        <v>21</v>
      </c>
      <c r="K348" t="s">
        <v>22</v>
      </c>
      <c r="L348">
        <v>1503550800</v>
      </c>
      <c r="M348">
        <v>1508302800</v>
      </c>
      <c r="N348" s="9">
        <f>(((L348/60)/60)/24)+DATE(1970,1,1)</f>
        <v>42971.208333333328</v>
      </c>
      <c r="O348" s="9">
        <f>(((M348/60)/60)/24)+DATE(1970,1,1)</f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>E349/D349</f>
        <v>14.007777777777777</v>
      </c>
      <c r="G349" t="s">
        <v>20</v>
      </c>
      <c r="H349">
        <v>191</v>
      </c>
      <c r="I349" s="5">
        <f>IF(H349 = 0, 0, E349/H349)</f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9">
        <f>(((L349/60)/60)/24)+DATE(1970,1,1)</f>
        <v>42046.25</v>
      </c>
      <c r="O349" s="9">
        <f>(((M349/60)/60)/24)+DATE(1970,1,1)</f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>E350/D350</f>
        <v>0.71770351758793971</v>
      </c>
      <c r="G350" t="s">
        <v>14</v>
      </c>
      <c r="H350">
        <v>3483</v>
      </c>
      <c r="I350" s="5">
        <f>IF(H350 = 0, 0, E350/H350)</f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9">
        <f>(((L350/60)/60)/24)+DATE(1970,1,1)</f>
        <v>42782.25</v>
      </c>
      <c r="O350" s="9">
        <f>(((M350/60)/60)/24)+DATE(1970,1,1)</f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>E351/D351</f>
        <v>0.53074115044247783</v>
      </c>
      <c r="G351" t="s">
        <v>14</v>
      </c>
      <c r="H351">
        <v>923</v>
      </c>
      <c r="I351" s="5">
        <f>IF(H351 = 0, 0, E351/H351)</f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9">
        <f>(((L351/60)/60)/24)+DATE(1970,1,1)</f>
        <v>42930.208333333328</v>
      </c>
      <c r="O351" s="9">
        <f>(((M351/60)/60)/24)+DATE(1970,1,1)</f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>E352/D352</f>
        <v>0.05</v>
      </c>
      <c r="G352" t="s">
        <v>14</v>
      </c>
      <c r="H352">
        <v>1</v>
      </c>
      <c r="I352" s="5">
        <f>IF(H352 = 0, 0, E352/H352)</f>
        <v>5</v>
      </c>
      <c r="J352" t="s">
        <v>21</v>
      </c>
      <c r="K352" t="s">
        <v>22</v>
      </c>
      <c r="L352">
        <v>1432098000</v>
      </c>
      <c r="M352">
        <v>1433653200</v>
      </c>
      <c r="N352" s="9">
        <f>(((L352/60)/60)/24)+DATE(1970,1,1)</f>
        <v>42144.208333333328</v>
      </c>
      <c r="O352" s="9">
        <f>(((M352/60)/60)/24)+DATE(1970,1,1)</f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>E353/D353</f>
        <v>1.2770715249662619</v>
      </c>
      <c r="G353" t="s">
        <v>20</v>
      </c>
      <c r="H353">
        <v>2013</v>
      </c>
      <c r="I353" s="5">
        <f>IF(H353 = 0, 0, E353/H353)</f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9">
        <f>(((L353/60)/60)/24)+DATE(1970,1,1)</f>
        <v>42240.208333333328</v>
      </c>
      <c r="O353" s="9">
        <f>(((M353/60)/60)/24)+DATE(1970,1,1)</f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>E354/D354</f>
        <v>0.34892857142857142</v>
      </c>
      <c r="G354" t="s">
        <v>14</v>
      </c>
      <c r="H354">
        <v>33</v>
      </c>
      <c r="I354" s="5">
        <f>IF(H354 = 0, 0, E354/H354)</f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9">
        <f>(((L354/60)/60)/24)+DATE(1970,1,1)</f>
        <v>42315.25</v>
      </c>
      <c r="O354" s="9">
        <f>(((M354/60)/60)/24)+DATE(1970,1,1)</f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>E355/D355</f>
        <v>4.105982142857143</v>
      </c>
      <c r="G355" t="s">
        <v>20</v>
      </c>
      <c r="H355">
        <v>1703</v>
      </c>
      <c r="I355" s="5">
        <f>IF(H355 = 0, 0, E355/H355)</f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9">
        <f>(((L355/60)/60)/24)+DATE(1970,1,1)</f>
        <v>43651.208333333328</v>
      </c>
      <c r="O355" s="9">
        <f>(((M355/60)/60)/24)+DATE(1970,1,1)</f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>E356/D356</f>
        <v>1.2373770491803278</v>
      </c>
      <c r="G356" t="s">
        <v>20</v>
      </c>
      <c r="H356">
        <v>80</v>
      </c>
      <c r="I356" s="5">
        <f>IF(H356 = 0, 0, E356/H356)</f>
        <v>94.35</v>
      </c>
      <c r="J356" t="s">
        <v>36</v>
      </c>
      <c r="K356" t="s">
        <v>37</v>
      </c>
      <c r="L356">
        <v>1378184400</v>
      </c>
      <c r="M356">
        <v>1378789200</v>
      </c>
      <c r="N356" s="9">
        <f>(((L356/60)/60)/24)+DATE(1970,1,1)</f>
        <v>41520.208333333336</v>
      </c>
      <c r="O356" s="9">
        <f>(((M356/60)/60)/24)+DATE(1970,1,1)</f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>E357/D357</f>
        <v>0.58973684210526311</v>
      </c>
      <c r="G357" t="s">
        <v>47</v>
      </c>
      <c r="H357">
        <v>86</v>
      </c>
      <c r="I357" s="5">
        <f>IF(H357 = 0, 0, E357/H357)</f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9">
        <f>(((L357/60)/60)/24)+DATE(1970,1,1)</f>
        <v>42757.25</v>
      </c>
      <c r="O357" s="9">
        <f>(((M357/60)/60)/24)+DATE(1970,1,1)</f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>E358/D358</f>
        <v>0.36892473118279567</v>
      </c>
      <c r="G358" t="s">
        <v>14</v>
      </c>
      <c r="H358">
        <v>40</v>
      </c>
      <c r="I358" s="5">
        <f>IF(H358 = 0, 0, E358/H358)</f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9">
        <f>(((L358/60)/60)/24)+DATE(1970,1,1)</f>
        <v>40922.25</v>
      </c>
      <c r="O358" s="9">
        <f>(((M358/60)/60)/24)+DATE(1970,1,1)</f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>E359/D359</f>
        <v>1.8491304347826087</v>
      </c>
      <c r="G359" t="s">
        <v>20</v>
      </c>
      <c r="H359">
        <v>41</v>
      </c>
      <c r="I359" s="5">
        <f>IF(H359 = 0, 0, E359/H359)</f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9">
        <f>(((L359/60)/60)/24)+DATE(1970,1,1)</f>
        <v>42250.208333333328</v>
      </c>
      <c r="O359" s="9">
        <f>(((M359/60)/60)/24)+DATE(1970,1,1)</f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>E360/D360</f>
        <v>0.11814432989690722</v>
      </c>
      <c r="G360" t="s">
        <v>14</v>
      </c>
      <c r="H360">
        <v>23</v>
      </c>
      <c r="I360" s="5">
        <f>IF(H360 = 0, 0, E360/H360)</f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9">
        <f>(((L360/60)/60)/24)+DATE(1970,1,1)</f>
        <v>43322.208333333328</v>
      </c>
      <c r="O360" s="9">
        <f>(((M360/60)/60)/24)+DATE(1970,1,1)</f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>E361/D361</f>
        <v>2.9870000000000001</v>
      </c>
      <c r="G361" t="s">
        <v>20</v>
      </c>
      <c r="H361">
        <v>187</v>
      </c>
      <c r="I361" s="5">
        <f>IF(H361 = 0, 0, E361/H361)</f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9">
        <f>(((L361/60)/60)/24)+DATE(1970,1,1)</f>
        <v>40782.208333333336</v>
      </c>
      <c r="O361" s="9">
        <f>(((M361/60)/60)/24)+DATE(1970,1,1)</f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>E362/D362</f>
        <v>2.2635175879396985</v>
      </c>
      <c r="G362" t="s">
        <v>20</v>
      </c>
      <c r="H362">
        <v>2875</v>
      </c>
      <c r="I362" s="5">
        <f>IF(H362 = 0, 0, E362/H362)</f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9">
        <f>(((L362/60)/60)/24)+DATE(1970,1,1)</f>
        <v>40544.25</v>
      </c>
      <c r="O362" s="9">
        <f>(((M362/60)/60)/24)+DATE(1970,1,1)</f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>E363/D363</f>
        <v>1.7356363636363636</v>
      </c>
      <c r="G363" t="s">
        <v>20</v>
      </c>
      <c r="H363">
        <v>88</v>
      </c>
      <c r="I363" s="5">
        <f>IF(H363 = 0, 0, E363/H363)</f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9">
        <f>(((L363/60)/60)/24)+DATE(1970,1,1)</f>
        <v>43015.208333333328</v>
      </c>
      <c r="O363" s="9">
        <f>(((M363/60)/60)/24)+DATE(1970,1,1)</f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>E364/D364</f>
        <v>3.7175675675675675</v>
      </c>
      <c r="G364" t="s">
        <v>20</v>
      </c>
      <c r="H364">
        <v>191</v>
      </c>
      <c r="I364" s="5">
        <f>IF(H364 = 0, 0, E364/H364)</f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9">
        <f>(((L364/60)/60)/24)+DATE(1970,1,1)</f>
        <v>40570.25</v>
      </c>
      <c r="O364" s="9">
        <f>(((M364/60)/60)/24)+DATE(1970,1,1)</f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>E365/D365</f>
        <v>1.601923076923077</v>
      </c>
      <c r="G365" t="s">
        <v>20</v>
      </c>
      <c r="H365">
        <v>139</v>
      </c>
      <c r="I365" s="5">
        <f>IF(H365 = 0, 0, E365/H365)</f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9">
        <f>(((L365/60)/60)/24)+DATE(1970,1,1)</f>
        <v>40904.25</v>
      </c>
      <c r="O365" s="9">
        <f>(((M365/60)/60)/24)+DATE(1970,1,1)</f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>E366/D366</f>
        <v>16.163333333333334</v>
      </c>
      <c r="G366" t="s">
        <v>20</v>
      </c>
      <c r="H366">
        <v>186</v>
      </c>
      <c r="I366" s="5">
        <f>IF(H366 = 0, 0, E366/H366)</f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9">
        <f>(((L366/60)/60)/24)+DATE(1970,1,1)</f>
        <v>43164.25</v>
      </c>
      <c r="O366" s="9">
        <f>(((M366/60)/60)/24)+DATE(1970,1,1)</f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>E367/D367</f>
        <v>7.3343749999999996</v>
      </c>
      <c r="G367" t="s">
        <v>20</v>
      </c>
      <c r="H367">
        <v>112</v>
      </c>
      <c r="I367" s="5">
        <f>IF(H367 = 0, 0, E367/H367)</f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9">
        <f>(((L367/60)/60)/24)+DATE(1970,1,1)</f>
        <v>42733.25</v>
      </c>
      <c r="O367" s="9">
        <f>(((M367/60)/60)/24)+DATE(1970,1,1)</f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>E368/D368</f>
        <v>5.9211111111111112</v>
      </c>
      <c r="G368" t="s">
        <v>20</v>
      </c>
      <c r="H368">
        <v>101</v>
      </c>
      <c r="I368" s="5">
        <f>IF(H368 = 0, 0, E368/H368)</f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9">
        <f>(((L368/60)/60)/24)+DATE(1970,1,1)</f>
        <v>40546.25</v>
      </c>
      <c r="O368" s="9">
        <f>(((M368/60)/60)/24)+DATE(1970,1,1)</f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>E369/D369</f>
        <v>0.18888888888888888</v>
      </c>
      <c r="G369" t="s">
        <v>14</v>
      </c>
      <c r="H369">
        <v>75</v>
      </c>
      <c r="I369" s="5">
        <f>IF(H369 = 0, 0, E369/H369)</f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9">
        <f>(((L369/60)/60)/24)+DATE(1970,1,1)</f>
        <v>41930.208333333336</v>
      </c>
      <c r="O369" s="9">
        <f>(((M369/60)/60)/24)+DATE(1970,1,1)</f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>E370/D370</f>
        <v>2.7680769230769231</v>
      </c>
      <c r="G370" t="s">
        <v>20</v>
      </c>
      <c r="H370">
        <v>206</v>
      </c>
      <c r="I370" s="5">
        <f>IF(H370 = 0, 0, E370/H370)</f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9">
        <f>(((L370/60)/60)/24)+DATE(1970,1,1)</f>
        <v>40464.208333333336</v>
      </c>
      <c r="O370" s="9">
        <f>(((M370/60)/60)/24)+DATE(1970,1,1)</f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>E371/D371</f>
        <v>2.730185185185185</v>
      </c>
      <c r="G371" t="s">
        <v>20</v>
      </c>
      <c r="H371">
        <v>154</v>
      </c>
      <c r="I371" s="5">
        <f>IF(H371 = 0, 0, E371/H371)</f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9">
        <f>(((L371/60)/60)/24)+DATE(1970,1,1)</f>
        <v>41308.25</v>
      </c>
      <c r="O371" s="9">
        <f>(((M371/60)/60)/24)+DATE(1970,1,1)</f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>E372/D372</f>
        <v>1.593633125556545</v>
      </c>
      <c r="G372" t="s">
        <v>20</v>
      </c>
      <c r="H372">
        <v>5966</v>
      </c>
      <c r="I372" s="5">
        <f>IF(H372 = 0, 0, E372/H372)</f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9">
        <f>(((L372/60)/60)/24)+DATE(1970,1,1)</f>
        <v>43570.208333333328</v>
      </c>
      <c r="O372" s="9">
        <f>(((M372/60)/60)/24)+DATE(1970,1,1)</f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>E373/D373</f>
        <v>0.67869978858350954</v>
      </c>
      <c r="G373" t="s">
        <v>14</v>
      </c>
      <c r="H373">
        <v>2176</v>
      </c>
      <c r="I373" s="5">
        <f>IF(H373 = 0, 0, E373/H373)</f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9">
        <f>(((L373/60)/60)/24)+DATE(1970,1,1)</f>
        <v>42043.25</v>
      </c>
      <c r="O373" s="9">
        <f>(((M373/60)/60)/24)+DATE(1970,1,1)</f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>E374/D374</f>
        <v>15.915555555555555</v>
      </c>
      <c r="G374" t="s">
        <v>20</v>
      </c>
      <c r="H374">
        <v>169</v>
      </c>
      <c r="I374" s="5">
        <f>IF(H374 = 0, 0, E374/H374)</f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9">
        <f>(((L374/60)/60)/24)+DATE(1970,1,1)</f>
        <v>42012.25</v>
      </c>
      <c r="O374" s="9">
        <f>(((M374/60)/60)/24)+DATE(1970,1,1)</f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>E375/D375</f>
        <v>7.3018222222222224</v>
      </c>
      <c r="G375" t="s">
        <v>20</v>
      </c>
      <c r="H375">
        <v>2106</v>
      </c>
      <c r="I375" s="5">
        <f>IF(H375 = 0, 0, E375/H375)</f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9">
        <f>(((L375/60)/60)/24)+DATE(1970,1,1)</f>
        <v>42964.208333333328</v>
      </c>
      <c r="O375" s="9">
        <f>(((M375/60)/60)/24)+DATE(1970,1,1)</f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>E376/D376</f>
        <v>0.13185782556750297</v>
      </c>
      <c r="G376" t="s">
        <v>14</v>
      </c>
      <c r="H376">
        <v>441</v>
      </c>
      <c r="I376" s="5">
        <f>IF(H376 = 0, 0, E376/H376)</f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9">
        <f>(((L376/60)/60)/24)+DATE(1970,1,1)</f>
        <v>43476.25</v>
      </c>
      <c r="O376" s="9">
        <f>(((M376/60)/60)/24)+DATE(1970,1,1)</f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>E377/D377</f>
        <v>0.54777777777777781</v>
      </c>
      <c r="G377" t="s">
        <v>14</v>
      </c>
      <c r="H377">
        <v>25</v>
      </c>
      <c r="I377" s="5">
        <f>IF(H377 = 0, 0, E377/H377)</f>
        <v>59.16</v>
      </c>
      <c r="J377" t="s">
        <v>21</v>
      </c>
      <c r="K377" t="s">
        <v>22</v>
      </c>
      <c r="L377">
        <v>1444971600</v>
      </c>
      <c r="M377">
        <v>1449900000</v>
      </c>
      <c r="N377" s="9">
        <f>(((L377/60)/60)/24)+DATE(1970,1,1)</f>
        <v>42293.208333333328</v>
      </c>
      <c r="O377" s="9">
        <f>(((M377/60)/60)/24)+DATE(1970,1,1)</f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>E378/D378</f>
        <v>3.6102941176470589</v>
      </c>
      <c r="G378" t="s">
        <v>20</v>
      </c>
      <c r="H378">
        <v>131</v>
      </c>
      <c r="I378" s="5">
        <f>IF(H378 = 0, 0, E378/H378)</f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9">
        <f>(((L378/60)/60)/24)+DATE(1970,1,1)</f>
        <v>41826.208333333336</v>
      </c>
      <c r="O378" s="9">
        <f>(((M378/60)/60)/24)+DATE(1970,1,1)</f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>E379/D379</f>
        <v>0.10257545271629778</v>
      </c>
      <c r="G379" t="s">
        <v>14</v>
      </c>
      <c r="H379">
        <v>127</v>
      </c>
      <c r="I379" s="5">
        <f>IF(H379 = 0, 0, E379/H379)</f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9">
        <f>(((L379/60)/60)/24)+DATE(1970,1,1)</f>
        <v>43760.208333333328</v>
      </c>
      <c r="O379" s="9">
        <f>(((M379/60)/60)/24)+DATE(1970,1,1)</f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>E380/D380</f>
        <v>0.13962962962962963</v>
      </c>
      <c r="G380" t="s">
        <v>14</v>
      </c>
      <c r="H380">
        <v>355</v>
      </c>
      <c r="I380" s="5">
        <f>IF(H380 = 0, 0, E380/H380)</f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9">
        <f>(((L380/60)/60)/24)+DATE(1970,1,1)</f>
        <v>43241.208333333328</v>
      </c>
      <c r="O380" s="9">
        <f>(((M380/60)/60)/24)+DATE(1970,1,1)</f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>E381/D381</f>
        <v>0.40444444444444444</v>
      </c>
      <c r="G381" t="s">
        <v>14</v>
      </c>
      <c r="H381">
        <v>44</v>
      </c>
      <c r="I381" s="5">
        <f>IF(H381 = 0, 0, E381/H381)</f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9">
        <f>(((L381/60)/60)/24)+DATE(1970,1,1)</f>
        <v>40843.208333333336</v>
      </c>
      <c r="O381" s="9">
        <f>(((M381/60)/60)/24)+DATE(1970,1,1)</f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>E382/D382</f>
        <v>1.6032</v>
      </c>
      <c r="G382" t="s">
        <v>20</v>
      </c>
      <c r="H382">
        <v>84</v>
      </c>
      <c r="I382" s="5">
        <f>IF(H382 = 0, 0, E382/H382)</f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9">
        <f>(((L382/60)/60)/24)+DATE(1970,1,1)</f>
        <v>41448.208333333336</v>
      </c>
      <c r="O382" s="9">
        <f>(((M382/60)/60)/24)+DATE(1970,1,1)</f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>E383/D383</f>
        <v>1.8394339622641509</v>
      </c>
      <c r="G383" t="s">
        <v>20</v>
      </c>
      <c r="H383">
        <v>155</v>
      </c>
      <c r="I383" s="5">
        <f>IF(H383 = 0, 0, E383/H383)</f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9">
        <f>(((L383/60)/60)/24)+DATE(1970,1,1)</f>
        <v>42163.208333333328</v>
      </c>
      <c r="O383" s="9">
        <f>(((M383/60)/60)/24)+DATE(1970,1,1)</f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>E384/D384</f>
        <v>0.63769230769230767</v>
      </c>
      <c r="G384" t="s">
        <v>14</v>
      </c>
      <c r="H384">
        <v>67</v>
      </c>
      <c r="I384" s="5">
        <f>IF(H384 = 0, 0, E384/H384)</f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9">
        <f>(((L384/60)/60)/24)+DATE(1970,1,1)</f>
        <v>43024.208333333328</v>
      </c>
      <c r="O384" s="9">
        <f>(((M384/60)/60)/24)+DATE(1970,1,1)</f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>E385/D385</f>
        <v>2.2538095238095237</v>
      </c>
      <c r="G385" t="s">
        <v>20</v>
      </c>
      <c r="H385">
        <v>189</v>
      </c>
      <c r="I385" s="5">
        <f>IF(H385 = 0, 0, E385/H385)</f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9">
        <f>(((L385/60)/60)/24)+DATE(1970,1,1)</f>
        <v>43509.25</v>
      </c>
      <c r="O385" s="9">
        <f>(((M385/60)/60)/24)+DATE(1970,1,1)</f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>E386/D386</f>
        <v>1.7200961538461539</v>
      </c>
      <c r="G386" t="s">
        <v>20</v>
      </c>
      <c r="H386">
        <v>4799</v>
      </c>
      <c r="I386" s="5">
        <f>IF(H386 = 0, 0, E386/H386)</f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9">
        <f>(((L386/60)/60)/24)+DATE(1970,1,1)</f>
        <v>42776.25</v>
      </c>
      <c r="O386" s="9">
        <f>(((M386/60)/60)/24)+DATE(1970,1,1)</f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>E387/D387</f>
        <v>1.4616709511568124</v>
      </c>
      <c r="G387" t="s">
        <v>20</v>
      </c>
      <c r="H387">
        <v>1137</v>
      </c>
      <c r="I387" s="5">
        <f>IF(H387 = 0, 0, E387/H387)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9">
        <f>(((L387/60)/60)/24)+DATE(1970,1,1)</f>
        <v>43553.208333333328</v>
      </c>
      <c r="O387" s="9">
        <f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>E388/D388</f>
        <v>0.76423616236162362</v>
      </c>
      <c r="G388" t="s">
        <v>14</v>
      </c>
      <c r="H388">
        <v>1068</v>
      </c>
      <c r="I388" s="5">
        <f>IF(H388 = 0, 0, E388/H388)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9">
        <f>(((L388/60)/60)/24)+DATE(1970,1,1)</f>
        <v>40355.208333333336</v>
      </c>
      <c r="O388" s="9">
        <f>(((M388/60)/60)/24)+DATE(1970,1,1)</f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>E389/D389</f>
        <v>0.39261467889908258</v>
      </c>
      <c r="G389" t="s">
        <v>14</v>
      </c>
      <c r="H389">
        <v>424</v>
      </c>
      <c r="I389" s="5">
        <f>IF(H389 = 0, 0, E389/H389)</f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9">
        <f>(((L389/60)/60)/24)+DATE(1970,1,1)</f>
        <v>41072.208333333336</v>
      </c>
      <c r="O389" s="9">
        <f>(((M389/60)/60)/24)+DATE(1970,1,1)</f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>E390/D390</f>
        <v>0.11270034843205574</v>
      </c>
      <c r="G390" t="s">
        <v>74</v>
      </c>
      <c r="H390">
        <v>145</v>
      </c>
      <c r="I390" s="5">
        <f>IF(H390 = 0, 0, E390/H390)</f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9">
        <f>(((L390/60)/60)/24)+DATE(1970,1,1)</f>
        <v>40912.25</v>
      </c>
      <c r="O390" s="9">
        <f>(((M390/60)/60)/24)+DATE(1970,1,1)</f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>E391/D391</f>
        <v>1.2211084337349398</v>
      </c>
      <c r="G391" t="s">
        <v>20</v>
      </c>
      <c r="H391">
        <v>1152</v>
      </c>
      <c r="I391" s="5">
        <f>IF(H391 = 0, 0, E391/H391)</f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9">
        <f>(((L391/60)/60)/24)+DATE(1970,1,1)</f>
        <v>40479.208333333336</v>
      </c>
      <c r="O391" s="9">
        <f>(((M391/60)/60)/24)+DATE(1970,1,1)</f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>E392/D392</f>
        <v>1.8654166666666667</v>
      </c>
      <c r="G392" t="s">
        <v>20</v>
      </c>
      <c r="H392">
        <v>50</v>
      </c>
      <c r="I392" s="5">
        <f>IF(H392 = 0, 0, E392/H392)</f>
        <v>89.54</v>
      </c>
      <c r="J392" t="s">
        <v>21</v>
      </c>
      <c r="K392" t="s">
        <v>22</v>
      </c>
      <c r="L392">
        <v>1379048400</v>
      </c>
      <c r="M392">
        <v>1380344400</v>
      </c>
      <c r="N392" s="9">
        <f>(((L392/60)/60)/24)+DATE(1970,1,1)</f>
        <v>41530.208333333336</v>
      </c>
      <c r="O392" s="9">
        <f>(((M392/60)/60)/24)+DATE(1970,1,1)</f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>E393/D393</f>
        <v>7.27317880794702E-2</v>
      </c>
      <c r="G393" t="s">
        <v>14</v>
      </c>
      <c r="H393">
        <v>151</v>
      </c>
      <c r="I393" s="5">
        <f>IF(H393 = 0, 0, E393/H393)</f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9">
        <f>(((L393/60)/60)/24)+DATE(1970,1,1)</f>
        <v>41653.25</v>
      </c>
      <c r="O393" s="9">
        <f>(((M393/60)/60)/24)+DATE(1970,1,1)</f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>E394/D394</f>
        <v>0.65642371234207963</v>
      </c>
      <c r="G394" t="s">
        <v>14</v>
      </c>
      <c r="H394">
        <v>1608</v>
      </c>
      <c r="I394" s="5">
        <f>IF(H394 = 0, 0, E394/H394)</f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9">
        <f>(((L394/60)/60)/24)+DATE(1970,1,1)</f>
        <v>40549.25</v>
      </c>
      <c r="O394" s="9">
        <f>(((M394/60)/60)/24)+DATE(1970,1,1)</f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>E395/D395</f>
        <v>2.2896178343949045</v>
      </c>
      <c r="G395" t="s">
        <v>20</v>
      </c>
      <c r="H395">
        <v>3059</v>
      </c>
      <c r="I395" s="5">
        <f>IF(H395 = 0, 0, E395/H395)</f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9">
        <f>(((L395/60)/60)/24)+DATE(1970,1,1)</f>
        <v>42933.208333333328</v>
      </c>
      <c r="O395" s="9">
        <f>(((M395/60)/60)/24)+DATE(1970,1,1)</f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>E396/D396</f>
        <v>4.6937499999999996</v>
      </c>
      <c r="G396" t="s">
        <v>20</v>
      </c>
      <c r="H396">
        <v>34</v>
      </c>
      <c r="I396" s="5">
        <f>IF(H396 = 0, 0, E396/H396)</f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9">
        <f>(((L396/60)/60)/24)+DATE(1970,1,1)</f>
        <v>41484.208333333336</v>
      </c>
      <c r="O396" s="9">
        <f>(((M396/60)/60)/24)+DATE(1970,1,1)</f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>E397/D397</f>
        <v>1.3011267605633803</v>
      </c>
      <c r="G397" t="s">
        <v>20</v>
      </c>
      <c r="H397">
        <v>220</v>
      </c>
      <c r="I397" s="5">
        <f>IF(H397 = 0, 0, E397/H397)</f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9">
        <f>(((L397/60)/60)/24)+DATE(1970,1,1)</f>
        <v>40885.25</v>
      </c>
      <c r="O397" s="9">
        <f>(((M397/60)/60)/24)+DATE(1970,1,1)</f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>E398/D398</f>
        <v>1.6705422993492407</v>
      </c>
      <c r="G398" t="s">
        <v>20</v>
      </c>
      <c r="H398">
        <v>1604</v>
      </c>
      <c r="I398" s="5">
        <f>IF(H398 = 0, 0, E398/H398)</f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9">
        <f>(((L398/60)/60)/24)+DATE(1970,1,1)</f>
        <v>43378.208333333328</v>
      </c>
      <c r="O398" s="9">
        <f>(((M398/60)/60)/24)+DATE(1970,1,1)</f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>E399/D399</f>
        <v>1.738641975308642</v>
      </c>
      <c r="G399" t="s">
        <v>20</v>
      </c>
      <c r="H399">
        <v>454</v>
      </c>
      <c r="I399" s="5">
        <f>IF(H399 = 0, 0, E399/H399)</f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9">
        <f>(((L399/60)/60)/24)+DATE(1970,1,1)</f>
        <v>41417.208333333336</v>
      </c>
      <c r="O399" s="9">
        <f>(((M399/60)/60)/24)+DATE(1970,1,1)</f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>E400/D400</f>
        <v>7.1776470588235295</v>
      </c>
      <c r="G400" t="s">
        <v>20</v>
      </c>
      <c r="H400">
        <v>123</v>
      </c>
      <c r="I400" s="5">
        <f>IF(H400 = 0, 0, E400/H400)</f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9">
        <f>(((L400/60)/60)/24)+DATE(1970,1,1)</f>
        <v>43228.208333333328</v>
      </c>
      <c r="O400" s="9">
        <f>(((M400/60)/60)/24)+DATE(1970,1,1)</f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>E401/D401</f>
        <v>0.63850976361767731</v>
      </c>
      <c r="G401" t="s">
        <v>14</v>
      </c>
      <c r="H401">
        <v>941</v>
      </c>
      <c r="I401" s="5">
        <f>IF(H401 = 0, 0, E401/H401)</f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9">
        <f>(((L401/60)/60)/24)+DATE(1970,1,1)</f>
        <v>40576.25</v>
      </c>
      <c r="O401" s="9">
        <f>(((M401/60)/60)/24)+DATE(1970,1,1)</f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>E402/D402</f>
        <v>0.02</v>
      </c>
      <c r="G402" t="s">
        <v>14</v>
      </c>
      <c r="H402">
        <v>1</v>
      </c>
      <c r="I402" s="5">
        <f>IF(H402 = 0, 0, E402/H402)</f>
        <v>2</v>
      </c>
      <c r="J402" t="s">
        <v>21</v>
      </c>
      <c r="K402" t="s">
        <v>22</v>
      </c>
      <c r="L402">
        <v>1376629200</v>
      </c>
      <c r="M402">
        <v>1378530000</v>
      </c>
      <c r="N402" s="9">
        <f>(((L402/60)/60)/24)+DATE(1970,1,1)</f>
        <v>41502.208333333336</v>
      </c>
      <c r="O402" s="9">
        <f>(((M402/60)/60)/24)+DATE(1970,1,1)</f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>E403/D403</f>
        <v>15.302222222222222</v>
      </c>
      <c r="G403" t="s">
        <v>20</v>
      </c>
      <c r="H403">
        <v>299</v>
      </c>
      <c r="I403" s="5">
        <f>IF(H403 = 0, 0, E403/H403)</f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9">
        <f>(((L403/60)/60)/24)+DATE(1970,1,1)</f>
        <v>43765.208333333328</v>
      </c>
      <c r="O403" s="9">
        <f>(((M403/60)/60)/24)+DATE(1970,1,1)</f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>E404/D404</f>
        <v>0.40356164383561643</v>
      </c>
      <c r="G404" t="s">
        <v>14</v>
      </c>
      <c r="H404">
        <v>40</v>
      </c>
      <c r="I404" s="5">
        <f>IF(H404 = 0, 0, E404/H404)</f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9">
        <f>(((L404/60)/60)/24)+DATE(1970,1,1)</f>
        <v>40914.25</v>
      </c>
      <c r="O404" s="9">
        <f>(((M404/60)/60)/24)+DATE(1970,1,1)</f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>E405/D405</f>
        <v>0.86220633299284988</v>
      </c>
      <c r="G405" t="s">
        <v>14</v>
      </c>
      <c r="H405">
        <v>3015</v>
      </c>
      <c r="I405" s="5">
        <f>IF(H405 = 0, 0, E405/H405)</f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9">
        <f>(((L405/60)/60)/24)+DATE(1970,1,1)</f>
        <v>40310.208333333336</v>
      </c>
      <c r="O405" s="9">
        <f>(((M405/60)/60)/24)+DATE(1970,1,1)</f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>E406/D406</f>
        <v>3.1558486707566464</v>
      </c>
      <c r="G406" t="s">
        <v>20</v>
      </c>
      <c r="H406">
        <v>2237</v>
      </c>
      <c r="I406" s="5">
        <f>IF(H406 = 0, 0, E406/H406)</f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9">
        <f>(((L406/60)/60)/24)+DATE(1970,1,1)</f>
        <v>43053.25</v>
      </c>
      <c r="O406" s="9">
        <f>(((M406/60)/60)/24)+DATE(1970,1,1)</f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>E407/D407</f>
        <v>0.89618243243243245</v>
      </c>
      <c r="G407" t="s">
        <v>14</v>
      </c>
      <c r="H407">
        <v>435</v>
      </c>
      <c r="I407" s="5">
        <f>IF(H407 = 0, 0, E407/H407)</f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9">
        <f>(((L407/60)/60)/24)+DATE(1970,1,1)</f>
        <v>43255.208333333328</v>
      </c>
      <c r="O407" s="9">
        <f>(((M407/60)/60)/24)+DATE(1970,1,1)</f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>E408/D408</f>
        <v>1.8214503816793892</v>
      </c>
      <c r="G408" t="s">
        <v>20</v>
      </c>
      <c r="H408">
        <v>645</v>
      </c>
      <c r="I408" s="5">
        <f>IF(H408 = 0, 0, E408/H408)</f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9">
        <f>(((L408/60)/60)/24)+DATE(1970,1,1)</f>
        <v>41304.25</v>
      </c>
      <c r="O408" s="9">
        <f>(((M408/60)/60)/24)+DATE(1970,1,1)</f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>E409/D409</f>
        <v>3.5588235294117645</v>
      </c>
      <c r="G409" t="s">
        <v>20</v>
      </c>
      <c r="H409">
        <v>484</v>
      </c>
      <c r="I409" s="5">
        <f>IF(H409 = 0, 0, E409/H409)</f>
        <v>25</v>
      </c>
      <c r="J409" t="s">
        <v>36</v>
      </c>
      <c r="K409" t="s">
        <v>37</v>
      </c>
      <c r="L409">
        <v>1570942800</v>
      </c>
      <c r="M409">
        <v>1571547600</v>
      </c>
      <c r="N409" s="9">
        <f>(((L409/60)/60)/24)+DATE(1970,1,1)</f>
        <v>43751.208333333328</v>
      </c>
      <c r="O409" s="9">
        <f>(((M409/60)/60)/24)+DATE(1970,1,1)</f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>E410/D410</f>
        <v>1.3183695652173912</v>
      </c>
      <c r="G410" t="s">
        <v>20</v>
      </c>
      <c r="H410">
        <v>154</v>
      </c>
      <c r="I410" s="5">
        <f>IF(H410 = 0, 0, E410/H410)</f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9">
        <f>(((L410/60)/60)/24)+DATE(1970,1,1)</f>
        <v>42541.208333333328</v>
      </c>
      <c r="O410" s="9">
        <f>(((M410/60)/60)/24)+DATE(1970,1,1)</f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>E411/D411</f>
        <v>0.46315634218289087</v>
      </c>
      <c r="G411" t="s">
        <v>14</v>
      </c>
      <c r="H411">
        <v>714</v>
      </c>
      <c r="I411" s="5">
        <f>IF(H411 = 0, 0, E411/H411)</f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9">
        <f>(((L411/60)/60)/24)+DATE(1970,1,1)</f>
        <v>42843.208333333328</v>
      </c>
      <c r="O411" s="9">
        <f>(((M411/60)/60)/24)+DATE(1970,1,1)</f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>E412/D412</f>
        <v>0.36132726089785294</v>
      </c>
      <c r="G412" t="s">
        <v>47</v>
      </c>
      <c r="H412">
        <v>1111</v>
      </c>
      <c r="I412" s="5">
        <f>IF(H412 = 0, 0, E412/H412)</f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9">
        <f>(((L412/60)/60)/24)+DATE(1970,1,1)</f>
        <v>42122.208333333328</v>
      </c>
      <c r="O412" s="9">
        <f>(((M412/60)/60)/24)+DATE(1970,1,1)</f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>E413/D413</f>
        <v>1.0462820512820512</v>
      </c>
      <c r="G413" t="s">
        <v>20</v>
      </c>
      <c r="H413">
        <v>82</v>
      </c>
      <c r="I413" s="5">
        <f>IF(H413 = 0, 0, E413/H413)</f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9">
        <f>(((L413/60)/60)/24)+DATE(1970,1,1)</f>
        <v>42884.208333333328</v>
      </c>
      <c r="O413" s="9">
        <f>(((M413/60)/60)/24)+DATE(1970,1,1)</f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>E414/D414</f>
        <v>6.6885714285714286</v>
      </c>
      <c r="G414" t="s">
        <v>20</v>
      </c>
      <c r="H414">
        <v>134</v>
      </c>
      <c r="I414" s="5">
        <f>IF(H414 = 0, 0, E414/H414)</f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9">
        <f>(((L414/60)/60)/24)+DATE(1970,1,1)</f>
        <v>41642.25</v>
      </c>
      <c r="O414" s="9">
        <f>(((M414/60)/60)/24)+DATE(1970,1,1)</f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>E415/D415</f>
        <v>0.62072823218997364</v>
      </c>
      <c r="G415" t="s">
        <v>47</v>
      </c>
      <c r="H415">
        <v>1089</v>
      </c>
      <c r="I415" s="5">
        <f>IF(H415 = 0, 0, E415/H415)</f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9">
        <f>(((L415/60)/60)/24)+DATE(1970,1,1)</f>
        <v>43431.25</v>
      </c>
      <c r="O415" s="9">
        <f>(((M415/60)/60)/24)+DATE(1970,1,1)</f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>E416/D416</f>
        <v>0.84699787460148779</v>
      </c>
      <c r="G416" t="s">
        <v>14</v>
      </c>
      <c r="H416">
        <v>5497</v>
      </c>
      <c r="I416" s="5">
        <f>IF(H416 = 0, 0, E416/H416)</f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9">
        <f>(((L416/60)/60)/24)+DATE(1970,1,1)</f>
        <v>40288.208333333336</v>
      </c>
      <c r="O416" s="9">
        <f>(((M416/60)/60)/24)+DATE(1970,1,1)</f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>E417/D417</f>
        <v>0.11059030837004405</v>
      </c>
      <c r="G417" t="s">
        <v>14</v>
      </c>
      <c r="H417">
        <v>418</v>
      </c>
      <c r="I417" s="5">
        <f>IF(H417 = 0, 0, E417/H417)</f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9">
        <f>(((L417/60)/60)/24)+DATE(1970,1,1)</f>
        <v>40921.25</v>
      </c>
      <c r="O417" s="9">
        <f>(((M417/60)/60)/24)+DATE(1970,1,1)</f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>E418/D418</f>
        <v>0.43838781575037145</v>
      </c>
      <c r="G418" t="s">
        <v>14</v>
      </c>
      <c r="H418">
        <v>1439</v>
      </c>
      <c r="I418" s="5">
        <f>IF(H418 = 0, 0, E418/H418)</f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9">
        <f>(((L418/60)/60)/24)+DATE(1970,1,1)</f>
        <v>40560.25</v>
      </c>
      <c r="O418" s="9">
        <f>(((M418/60)/60)/24)+DATE(1970,1,1)</f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>E419/D419</f>
        <v>0.55470588235294116</v>
      </c>
      <c r="G419" t="s">
        <v>14</v>
      </c>
      <c r="H419">
        <v>15</v>
      </c>
      <c r="I419" s="5">
        <f>IF(H419 = 0, 0, E419/H419)</f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9">
        <f>(((L419/60)/60)/24)+DATE(1970,1,1)</f>
        <v>43407.208333333328</v>
      </c>
      <c r="O419" s="9">
        <f>(((M419/60)/60)/24)+DATE(1970,1,1)</f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>E420/D420</f>
        <v>0.57399511301160655</v>
      </c>
      <c r="G420" t="s">
        <v>14</v>
      </c>
      <c r="H420">
        <v>1999</v>
      </c>
      <c r="I420" s="5">
        <f>IF(H420 = 0, 0, E420/H420)</f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9">
        <f>(((L420/60)/60)/24)+DATE(1970,1,1)</f>
        <v>41035.208333333336</v>
      </c>
      <c r="O420" s="9">
        <f>(((M420/60)/60)/24)+DATE(1970,1,1)</f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>E421/D421</f>
        <v>1.2343497363796134</v>
      </c>
      <c r="G421" t="s">
        <v>20</v>
      </c>
      <c r="H421">
        <v>5203</v>
      </c>
      <c r="I421" s="5">
        <f>IF(H421 = 0, 0, E421/H421)</f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9">
        <f>(((L421/60)/60)/24)+DATE(1970,1,1)</f>
        <v>40899.25</v>
      </c>
      <c r="O421" s="9">
        <f>(((M421/60)/60)/24)+DATE(1970,1,1)</f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>E422/D422</f>
        <v>1.2846</v>
      </c>
      <c r="G422" t="s">
        <v>20</v>
      </c>
      <c r="H422">
        <v>94</v>
      </c>
      <c r="I422" s="5">
        <f>IF(H422 = 0, 0, E422/H422)</f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9">
        <f>(((L422/60)/60)/24)+DATE(1970,1,1)</f>
        <v>42911.208333333328</v>
      </c>
      <c r="O422" s="9">
        <f>(((M422/60)/60)/24)+DATE(1970,1,1)</f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>E423/D423</f>
        <v>0.63989361702127656</v>
      </c>
      <c r="G423" t="s">
        <v>14</v>
      </c>
      <c r="H423">
        <v>118</v>
      </c>
      <c r="I423" s="5">
        <f>IF(H423 = 0, 0, E423/H423)</f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9">
        <f>(((L423/60)/60)/24)+DATE(1970,1,1)</f>
        <v>42915.208333333328</v>
      </c>
      <c r="O423" s="9">
        <f>(((M423/60)/60)/24)+DATE(1970,1,1)</f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>E424/D424</f>
        <v>1.2729885057471264</v>
      </c>
      <c r="G424" t="s">
        <v>20</v>
      </c>
      <c r="H424">
        <v>205</v>
      </c>
      <c r="I424" s="5">
        <f>IF(H424 = 0, 0, E424/H424)</f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9">
        <f>(((L424/60)/60)/24)+DATE(1970,1,1)</f>
        <v>40285.208333333336</v>
      </c>
      <c r="O424" s="9">
        <f>(((M424/60)/60)/24)+DATE(1970,1,1)</f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>E425/D425</f>
        <v>0.10638024357239513</v>
      </c>
      <c r="G425" t="s">
        <v>14</v>
      </c>
      <c r="H425">
        <v>162</v>
      </c>
      <c r="I425" s="5">
        <f>IF(H425 = 0, 0, E425/H425)</f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9">
        <f>(((L425/60)/60)/24)+DATE(1970,1,1)</f>
        <v>40808.208333333336</v>
      </c>
      <c r="O425" s="9">
        <f>(((M425/60)/60)/24)+DATE(1970,1,1)</f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>E426/D426</f>
        <v>0.40470588235294119</v>
      </c>
      <c r="G426" t="s">
        <v>14</v>
      </c>
      <c r="H426">
        <v>83</v>
      </c>
      <c r="I426" s="5">
        <f>IF(H426 = 0, 0, E426/H426)</f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9">
        <f>(((L426/60)/60)/24)+DATE(1970,1,1)</f>
        <v>43208.208333333328</v>
      </c>
      <c r="O426" s="9">
        <f>(((M426/60)/60)/24)+DATE(1970,1,1)</f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>E427/D427</f>
        <v>2.8766666666666665</v>
      </c>
      <c r="G427" t="s">
        <v>20</v>
      </c>
      <c r="H427">
        <v>92</v>
      </c>
      <c r="I427" s="5">
        <f>IF(H427 = 0, 0, E427/H427)</f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9">
        <f>(((L427/60)/60)/24)+DATE(1970,1,1)</f>
        <v>42213.208333333328</v>
      </c>
      <c r="O427" s="9">
        <f>(((M427/60)/60)/24)+DATE(1970,1,1)</f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>E428/D428</f>
        <v>5.7294444444444448</v>
      </c>
      <c r="G428" t="s">
        <v>20</v>
      </c>
      <c r="H428">
        <v>219</v>
      </c>
      <c r="I428" s="5">
        <f>IF(H428 = 0, 0, E428/H428)</f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9">
        <f>(((L428/60)/60)/24)+DATE(1970,1,1)</f>
        <v>41332.25</v>
      </c>
      <c r="O428" s="9">
        <f>(((M428/60)/60)/24)+DATE(1970,1,1)</f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>E429/D429</f>
        <v>1.1290429799426933</v>
      </c>
      <c r="G429" t="s">
        <v>20</v>
      </c>
      <c r="H429">
        <v>2526</v>
      </c>
      <c r="I429" s="5">
        <f>IF(H429 = 0, 0, E429/H429)</f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9">
        <f>(((L429/60)/60)/24)+DATE(1970,1,1)</f>
        <v>41895.208333333336</v>
      </c>
      <c r="O429" s="9">
        <f>(((M429/60)/60)/24)+DATE(1970,1,1)</f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>E430/D430</f>
        <v>0.46387573964497042</v>
      </c>
      <c r="G430" t="s">
        <v>14</v>
      </c>
      <c r="H430">
        <v>747</v>
      </c>
      <c r="I430" s="5">
        <f>IF(H430 = 0, 0, E430/H430)</f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9">
        <f>(((L430/60)/60)/24)+DATE(1970,1,1)</f>
        <v>40585.25</v>
      </c>
      <c r="O430" s="9">
        <f>(((M430/60)/60)/24)+DATE(1970,1,1)</f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>E431/D431</f>
        <v>0.90675916230366493</v>
      </c>
      <c r="G431" t="s">
        <v>74</v>
      </c>
      <c r="H431">
        <v>2138</v>
      </c>
      <c r="I431" s="5">
        <f>IF(H431 = 0, 0, E431/H431)</f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9">
        <f>(((L431/60)/60)/24)+DATE(1970,1,1)</f>
        <v>41680.25</v>
      </c>
      <c r="O431" s="9">
        <f>(((M431/60)/60)/24)+DATE(1970,1,1)</f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>E432/D432</f>
        <v>0.67740740740740746</v>
      </c>
      <c r="G432" t="s">
        <v>14</v>
      </c>
      <c r="H432">
        <v>84</v>
      </c>
      <c r="I432" s="5">
        <f>IF(H432 = 0, 0, E432/H432)</f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9">
        <f>(((L432/60)/60)/24)+DATE(1970,1,1)</f>
        <v>43737.208333333328</v>
      </c>
      <c r="O432" s="9">
        <f>(((M432/60)/60)/24)+DATE(1970,1,1)</f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>E433/D433</f>
        <v>1.9249019607843136</v>
      </c>
      <c r="G433" t="s">
        <v>20</v>
      </c>
      <c r="H433">
        <v>94</v>
      </c>
      <c r="I433" s="5">
        <f>IF(H433 = 0, 0, E433/H433)</f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9">
        <f>(((L433/60)/60)/24)+DATE(1970,1,1)</f>
        <v>43273.208333333328</v>
      </c>
      <c r="O433" s="9">
        <f>(((M433/60)/60)/24)+DATE(1970,1,1)</f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>E434/D434</f>
        <v>0.82714285714285718</v>
      </c>
      <c r="G434" t="s">
        <v>14</v>
      </c>
      <c r="H434">
        <v>91</v>
      </c>
      <c r="I434" s="5">
        <f>IF(H434 = 0, 0, E434/H434)</f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9">
        <f>(((L434/60)/60)/24)+DATE(1970,1,1)</f>
        <v>41761.208333333336</v>
      </c>
      <c r="O434" s="9">
        <f>(((M434/60)/60)/24)+DATE(1970,1,1)</f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>E435/D435</f>
        <v>0.54163920922570019</v>
      </c>
      <c r="G435" t="s">
        <v>14</v>
      </c>
      <c r="H435">
        <v>792</v>
      </c>
      <c r="I435" s="5">
        <f>IF(H435 = 0, 0, E435/H435)</f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9">
        <f>(((L435/60)/60)/24)+DATE(1970,1,1)</f>
        <v>41603.25</v>
      </c>
      <c r="O435" s="9">
        <f>(((M435/60)/60)/24)+DATE(1970,1,1)</f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>E436/D436</f>
        <v>0.16722222222222222</v>
      </c>
      <c r="G436" t="s">
        <v>74</v>
      </c>
      <c r="H436">
        <v>10</v>
      </c>
      <c r="I436" s="5">
        <f>IF(H436 = 0, 0, E436/H436)</f>
        <v>90.3</v>
      </c>
      <c r="J436" t="s">
        <v>15</v>
      </c>
      <c r="K436" t="s">
        <v>16</v>
      </c>
      <c r="L436">
        <v>1480572000</v>
      </c>
      <c r="M436">
        <v>1481781600</v>
      </c>
      <c r="N436" s="9">
        <f>(((L436/60)/60)/24)+DATE(1970,1,1)</f>
        <v>42705.25</v>
      </c>
      <c r="O436" s="9">
        <f>(((M436/60)/60)/24)+DATE(1970,1,1)</f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>E437/D437</f>
        <v>1.168766404199475</v>
      </c>
      <c r="G437" t="s">
        <v>20</v>
      </c>
      <c r="H437">
        <v>1713</v>
      </c>
      <c r="I437" s="5">
        <f>IF(H437 = 0, 0, E437/H437)</f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9">
        <f>(((L437/60)/60)/24)+DATE(1970,1,1)</f>
        <v>41988.25</v>
      </c>
      <c r="O437" s="9">
        <f>(((M437/60)/60)/24)+DATE(1970,1,1)</f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>E438/D438</f>
        <v>10.521538461538462</v>
      </c>
      <c r="G438" t="s">
        <v>20</v>
      </c>
      <c r="H438">
        <v>249</v>
      </c>
      <c r="I438" s="5">
        <f>IF(H438 = 0, 0, E438/H438)</f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9">
        <f>(((L438/60)/60)/24)+DATE(1970,1,1)</f>
        <v>43575.208333333328</v>
      </c>
      <c r="O438" s="9">
        <f>(((M438/60)/60)/24)+DATE(1970,1,1)</f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>E439/D439</f>
        <v>1.2307407407407407</v>
      </c>
      <c r="G439" t="s">
        <v>20</v>
      </c>
      <c r="H439">
        <v>192</v>
      </c>
      <c r="I439" s="5">
        <f>IF(H439 = 0, 0, E439/H439)</f>
        <v>51.921875</v>
      </c>
      <c r="J439" t="s">
        <v>21</v>
      </c>
      <c r="K439" t="s">
        <v>22</v>
      </c>
      <c r="L439">
        <v>1442120400</v>
      </c>
      <c r="M439">
        <v>1442379600</v>
      </c>
      <c r="N439" s="9">
        <f>(((L439/60)/60)/24)+DATE(1970,1,1)</f>
        <v>42260.208333333328</v>
      </c>
      <c r="O439" s="9">
        <f>(((M439/60)/60)/24)+DATE(1970,1,1)</f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>E440/D440</f>
        <v>1.7863855421686747</v>
      </c>
      <c r="G440" t="s">
        <v>20</v>
      </c>
      <c r="H440">
        <v>247</v>
      </c>
      <c r="I440" s="5">
        <f>IF(H440 = 0, 0, E440/H440)</f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9">
        <f>(((L440/60)/60)/24)+DATE(1970,1,1)</f>
        <v>41337.25</v>
      </c>
      <c r="O440" s="9">
        <f>(((M440/60)/60)/24)+DATE(1970,1,1)</f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>E441/D441</f>
        <v>3.5528169014084505</v>
      </c>
      <c r="G441" t="s">
        <v>20</v>
      </c>
      <c r="H441">
        <v>2293</v>
      </c>
      <c r="I441" s="5">
        <f>IF(H441 = 0, 0, E441/H441)</f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9">
        <f>(((L441/60)/60)/24)+DATE(1970,1,1)</f>
        <v>42680.208333333328</v>
      </c>
      <c r="O441" s="9">
        <f>(((M441/60)/60)/24)+DATE(1970,1,1)</f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>E442/D442</f>
        <v>1.6190634146341463</v>
      </c>
      <c r="G442" t="s">
        <v>20</v>
      </c>
      <c r="H442">
        <v>3131</v>
      </c>
      <c r="I442" s="5">
        <f>IF(H442 = 0, 0, E442/H442)</f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9">
        <f>(((L442/60)/60)/24)+DATE(1970,1,1)</f>
        <v>42916.208333333328</v>
      </c>
      <c r="O442" s="9">
        <f>(((M442/60)/60)/24)+DATE(1970,1,1)</f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>E443/D443</f>
        <v>0.24914285714285714</v>
      </c>
      <c r="G443" t="s">
        <v>14</v>
      </c>
      <c r="H443">
        <v>32</v>
      </c>
      <c r="I443" s="5">
        <f>IF(H443 = 0, 0, E443/H443)</f>
        <v>54.5</v>
      </c>
      <c r="J443" t="s">
        <v>21</v>
      </c>
      <c r="K443" t="s">
        <v>22</v>
      </c>
      <c r="L443">
        <v>1335416400</v>
      </c>
      <c r="M443">
        <v>1337835600</v>
      </c>
      <c r="N443" s="9">
        <f>(((L443/60)/60)/24)+DATE(1970,1,1)</f>
        <v>41025.208333333336</v>
      </c>
      <c r="O443" s="9">
        <f>(((M443/60)/60)/24)+DATE(1970,1,1)</f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>E444/D444</f>
        <v>1.9872222222222222</v>
      </c>
      <c r="G444" t="s">
        <v>20</v>
      </c>
      <c r="H444">
        <v>143</v>
      </c>
      <c r="I444" s="5">
        <f>IF(H444 = 0, 0, E444/H444)</f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9">
        <f>(((L444/60)/60)/24)+DATE(1970,1,1)</f>
        <v>42980.208333333328</v>
      </c>
      <c r="O444" s="9">
        <f>(((M444/60)/60)/24)+DATE(1970,1,1)</f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>E445/D445</f>
        <v>0.34752688172043011</v>
      </c>
      <c r="G445" t="s">
        <v>74</v>
      </c>
      <c r="H445">
        <v>90</v>
      </c>
      <c r="I445" s="5">
        <f>IF(H445 = 0, 0, E445/H445)</f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9">
        <f>(((L445/60)/60)/24)+DATE(1970,1,1)</f>
        <v>40451.208333333336</v>
      </c>
      <c r="O445" s="9">
        <f>(((M445/60)/60)/24)+DATE(1970,1,1)</f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>E446/D446</f>
        <v>1.7641935483870967</v>
      </c>
      <c r="G446" t="s">
        <v>20</v>
      </c>
      <c r="H446">
        <v>296</v>
      </c>
      <c r="I446" s="5">
        <f>IF(H446 = 0, 0, E446/H446)</f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9">
        <f>(((L446/60)/60)/24)+DATE(1970,1,1)</f>
        <v>40748.208333333336</v>
      </c>
      <c r="O446" s="9">
        <f>(((M446/60)/60)/24)+DATE(1970,1,1)</f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>E447/D447</f>
        <v>5.1138095238095236</v>
      </c>
      <c r="G447" t="s">
        <v>20</v>
      </c>
      <c r="H447">
        <v>170</v>
      </c>
      <c r="I447" s="5">
        <f>IF(H447 = 0, 0, E447/H447)</f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9">
        <f>(((L447/60)/60)/24)+DATE(1970,1,1)</f>
        <v>40515.25</v>
      </c>
      <c r="O447" s="9">
        <f>(((M447/60)/60)/24)+DATE(1970,1,1)</f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>E448/D448</f>
        <v>0.82044117647058823</v>
      </c>
      <c r="G448" t="s">
        <v>14</v>
      </c>
      <c r="H448">
        <v>186</v>
      </c>
      <c r="I448" s="5">
        <f>IF(H448 = 0, 0, E448/H448)</f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9">
        <f>(((L448/60)/60)/24)+DATE(1970,1,1)</f>
        <v>41261.25</v>
      </c>
      <c r="O448" s="9">
        <f>(((M448/60)/60)/24)+DATE(1970,1,1)</f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>E449/D449</f>
        <v>0.24326030927835052</v>
      </c>
      <c r="G449" t="s">
        <v>74</v>
      </c>
      <c r="H449">
        <v>439</v>
      </c>
      <c r="I449" s="5">
        <f>IF(H449 = 0, 0, E449/H449)</f>
        <v>86</v>
      </c>
      <c r="J449" t="s">
        <v>40</v>
      </c>
      <c r="K449" t="s">
        <v>41</v>
      </c>
      <c r="L449">
        <v>1513663200</v>
      </c>
      <c r="M449">
        <v>1515045600</v>
      </c>
      <c r="N449" s="9">
        <f>(((L449/60)/60)/24)+DATE(1970,1,1)</f>
        <v>43088.25</v>
      </c>
      <c r="O449" s="9">
        <f>(((M449/60)/60)/24)+DATE(1970,1,1)</f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>E450/D450</f>
        <v>0.50482758620689661</v>
      </c>
      <c r="G450" t="s">
        <v>14</v>
      </c>
      <c r="H450">
        <v>605</v>
      </c>
      <c r="I450" s="5">
        <f>IF(H450 = 0, 0, E450/H450)</f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9">
        <f>(((L450/60)/60)/24)+DATE(1970,1,1)</f>
        <v>41378.208333333336</v>
      </c>
      <c r="O450" s="9">
        <f>(((M450/60)/60)/24)+DATE(1970,1,1)</f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>E451/D451</f>
        <v>9.67</v>
      </c>
      <c r="G451" t="s">
        <v>20</v>
      </c>
      <c r="H451">
        <v>86</v>
      </c>
      <c r="I451" s="5">
        <f>IF(H451 = 0, 0, E451/H451)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9">
        <f>(((L451/60)/60)/24)+DATE(1970,1,1)</f>
        <v>43530.25</v>
      </c>
      <c r="O451" s="9">
        <f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>E452/D452</f>
        <v>0.04</v>
      </c>
      <c r="G452" t="s">
        <v>14</v>
      </c>
      <c r="H452">
        <v>1</v>
      </c>
      <c r="I452" s="5">
        <f>IF(H452 = 0, 0, E452/H452)</f>
        <v>4</v>
      </c>
      <c r="J452" t="s">
        <v>15</v>
      </c>
      <c r="K452" t="s">
        <v>16</v>
      </c>
      <c r="L452">
        <v>1540098000</v>
      </c>
      <c r="M452">
        <v>1542088800</v>
      </c>
      <c r="N452" s="9">
        <f>(((L452/60)/60)/24)+DATE(1970,1,1)</f>
        <v>43394.208333333328</v>
      </c>
      <c r="O452" s="9">
        <f>(((M452/60)/60)/24)+DATE(1970,1,1)</f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>E453/D453</f>
        <v>1.2284501347708894</v>
      </c>
      <c r="G453" t="s">
        <v>20</v>
      </c>
      <c r="H453">
        <v>6286</v>
      </c>
      <c r="I453" s="5">
        <f>IF(H453 = 0, 0, E453/H453)</f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9">
        <f>(((L453/60)/60)/24)+DATE(1970,1,1)</f>
        <v>42935.208333333328</v>
      </c>
      <c r="O453" s="9">
        <f>(((M453/60)/60)/24)+DATE(1970,1,1)</f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>E454/D454</f>
        <v>0.63437500000000002</v>
      </c>
      <c r="G454" t="s">
        <v>14</v>
      </c>
      <c r="H454">
        <v>31</v>
      </c>
      <c r="I454" s="5">
        <f>IF(H454 = 0, 0, E454/H454)</f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9">
        <f>(((L454/60)/60)/24)+DATE(1970,1,1)</f>
        <v>40365.208333333336</v>
      </c>
      <c r="O454" s="9">
        <f>(((M454/60)/60)/24)+DATE(1970,1,1)</f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>E455/D455</f>
        <v>0.56331688596491225</v>
      </c>
      <c r="G455" t="s">
        <v>14</v>
      </c>
      <c r="H455">
        <v>1181</v>
      </c>
      <c r="I455" s="5">
        <f>IF(H455 = 0, 0, E455/H455)</f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9">
        <f>(((L455/60)/60)/24)+DATE(1970,1,1)</f>
        <v>42705.25</v>
      </c>
      <c r="O455" s="9">
        <f>(((M455/60)/60)/24)+DATE(1970,1,1)</f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>E456/D456</f>
        <v>0.44074999999999998</v>
      </c>
      <c r="G456" t="s">
        <v>14</v>
      </c>
      <c r="H456">
        <v>39</v>
      </c>
      <c r="I456" s="5">
        <f>IF(H456 = 0, 0, E456/H456)</f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9">
        <f>(((L456/60)/60)/24)+DATE(1970,1,1)</f>
        <v>41568.208333333336</v>
      </c>
      <c r="O456" s="9">
        <f>(((M456/60)/60)/24)+DATE(1970,1,1)</f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>E457/D457</f>
        <v>1.1837253218884121</v>
      </c>
      <c r="G457" t="s">
        <v>20</v>
      </c>
      <c r="H457">
        <v>3727</v>
      </c>
      <c r="I457" s="5">
        <f>IF(H457 = 0, 0, E457/H457)</f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9">
        <f>(((L457/60)/60)/24)+DATE(1970,1,1)</f>
        <v>40809.208333333336</v>
      </c>
      <c r="O457" s="9">
        <f>(((M457/60)/60)/24)+DATE(1970,1,1)</f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>E458/D458</f>
        <v>1.041243169398907</v>
      </c>
      <c r="G458" t="s">
        <v>20</v>
      </c>
      <c r="H458">
        <v>1605</v>
      </c>
      <c r="I458" s="5">
        <f>IF(H458 = 0, 0, E458/H458)</f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9">
        <f>(((L458/60)/60)/24)+DATE(1970,1,1)</f>
        <v>43141.25</v>
      </c>
      <c r="O458" s="9">
        <f>(((M458/60)/60)/24)+DATE(1970,1,1)</f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>E459/D459</f>
        <v>0.26640000000000003</v>
      </c>
      <c r="G459" t="s">
        <v>14</v>
      </c>
      <c r="H459">
        <v>46</v>
      </c>
      <c r="I459" s="5">
        <f>IF(H459 = 0, 0, E459/H459)</f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9">
        <f>(((L459/60)/60)/24)+DATE(1970,1,1)</f>
        <v>42657.208333333328</v>
      </c>
      <c r="O459" s="9">
        <f>(((M459/60)/60)/24)+DATE(1970,1,1)</f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>E460/D460</f>
        <v>3.5120118343195266</v>
      </c>
      <c r="G460" t="s">
        <v>20</v>
      </c>
      <c r="H460">
        <v>2120</v>
      </c>
      <c r="I460" s="5">
        <f>IF(H460 = 0, 0, E460/H460)</f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9">
        <f>(((L460/60)/60)/24)+DATE(1970,1,1)</f>
        <v>40265.208333333336</v>
      </c>
      <c r="O460" s="9">
        <f>(((M460/60)/60)/24)+DATE(1970,1,1)</f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>E461/D461</f>
        <v>0.90063492063492068</v>
      </c>
      <c r="G461" t="s">
        <v>14</v>
      </c>
      <c r="H461">
        <v>105</v>
      </c>
      <c r="I461" s="5">
        <f>IF(H461 = 0, 0, E461/H461)</f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9">
        <f>(((L461/60)/60)/24)+DATE(1970,1,1)</f>
        <v>42001.25</v>
      </c>
      <c r="O461" s="9">
        <f>(((M461/60)/60)/24)+DATE(1970,1,1)</f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>E462/D462</f>
        <v>1.7162500000000001</v>
      </c>
      <c r="G462" t="s">
        <v>20</v>
      </c>
      <c r="H462">
        <v>50</v>
      </c>
      <c r="I462" s="5">
        <f>IF(H462 = 0, 0, E462/H462)</f>
        <v>82.38</v>
      </c>
      <c r="J462" t="s">
        <v>21</v>
      </c>
      <c r="K462" t="s">
        <v>22</v>
      </c>
      <c r="L462">
        <v>1281330000</v>
      </c>
      <c r="M462">
        <v>1281589200</v>
      </c>
      <c r="N462" s="9">
        <f>(((L462/60)/60)/24)+DATE(1970,1,1)</f>
        <v>40399.208333333336</v>
      </c>
      <c r="O462" s="9">
        <f>(((M462/60)/60)/24)+DATE(1970,1,1)</f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>E463/D463</f>
        <v>1.4104655870445344</v>
      </c>
      <c r="G463" t="s">
        <v>20</v>
      </c>
      <c r="H463">
        <v>2080</v>
      </c>
      <c r="I463" s="5">
        <f>IF(H463 = 0, 0, E463/H463)</f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9">
        <f>(((L463/60)/60)/24)+DATE(1970,1,1)</f>
        <v>41757.208333333336</v>
      </c>
      <c r="O463" s="9">
        <f>(((M463/60)/60)/24)+DATE(1970,1,1)</f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>E464/D464</f>
        <v>0.30579449152542371</v>
      </c>
      <c r="G464" t="s">
        <v>14</v>
      </c>
      <c r="H464">
        <v>535</v>
      </c>
      <c r="I464" s="5">
        <f>IF(H464 = 0, 0, E464/H464)</f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9">
        <f>(((L464/60)/60)/24)+DATE(1970,1,1)</f>
        <v>41304.25</v>
      </c>
      <c r="O464" s="9">
        <f>(((M464/60)/60)/24)+DATE(1970,1,1)</f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>E465/D465</f>
        <v>1.0816455696202532</v>
      </c>
      <c r="G465" t="s">
        <v>20</v>
      </c>
      <c r="H465">
        <v>2105</v>
      </c>
      <c r="I465" s="5">
        <f>IF(H465 = 0, 0, E465/H465)</f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9">
        <f>(((L465/60)/60)/24)+DATE(1970,1,1)</f>
        <v>41639.25</v>
      </c>
      <c r="O465" s="9">
        <f>(((M465/60)/60)/24)+DATE(1970,1,1)</f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>E466/D466</f>
        <v>1.3345505617977529</v>
      </c>
      <c r="G466" t="s">
        <v>20</v>
      </c>
      <c r="H466">
        <v>2436</v>
      </c>
      <c r="I466" s="5">
        <f>IF(H466 = 0, 0, E466/H466)</f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9">
        <f>(((L466/60)/60)/24)+DATE(1970,1,1)</f>
        <v>43142.25</v>
      </c>
      <c r="O466" s="9">
        <f>(((M466/60)/60)/24)+DATE(1970,1,1)</f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>E467/D467</f>
        <v>1.8785106382978722</v>
      </c>
      <c r="G467" t="s">
        <v>20</v>
      </c>
      <c r="H467">
        <v>80</v>
      </c>
      <c r="I467" s="5">
        <f>IF(H467 = 0, 0, E467/H467)</f>
        <v>110.3625</v>
      </c>
      <c r="J467" t="s">
        <v>21</v>
      </c>
      <c r="K467" t="s">
        <v>22</v>
      </c>
      <c r="L467">
        <v>1517032800</v>
      </c>
      <c r="M467">
        <v>1517810400</v>
      </c>
      <c r="N467" s="9">
        <f>(((L467/60)/60)/24)+DATE(1970,1,1)</f>
        <v>43127.25</v>
      </c>
      <c r="O467" s="9">
        <f>(((M467/60)/60)/24)+DATE(1970,1,1)</f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>E468/D468</f>
        <v>3.32</v>
      </c>
      <c r="G468" t="s">
        <v>20</v>
      </c>
      <c r="H468">
        <v>42</v>
      </c>
      <c r="I468" s="5">
        <f>IF(H468 = 0, 0, E468/H468)</f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9">
        <f>(((L468/60)/60)/24)+DATE(1970,1,1)</f>
        <v>41409.208333333336</v>
      </c>
      <c r="O468" s="9">
        <f>(((M468/60)/60)/24)+DATE(1970,1,1)</f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>E469/D469</f>
        <v>5.7521428571428572</v>
      </c>
      <c r="G469" t="s">
        <v>20</v>
      </c>
      <c r="H469">
        <v>139</v>
      </c>
      <c r="I469" s="5">
        <f>IF(H469 = 0, 0, E469/H469)</f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9">
        <f>(((L469/60)/60)/24)+DATE(1970,1,1)</f>
        <v>42331.25</v>
      </c>
      <c r="O469" s="9">
        <f>(((M469/60)/60)/24)+DATE(1970,1,1)</f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>E470/D470</f>
        <v>0.40500000000000003</v>
      </c>
      <c r="G470" t="s">
        <v>14</v>
      </c>
      <c r="H470">
        <v>16</v>
      </c>
      <c r="I470" s="5">
        <f>IF(H470 = 0, 0, E470/H470)</f>
        <v>101.25</v>
      </c>
      <c r="J470" t="s">
        <v>21</v>
      </c>
      <c r="K470" t="s">
        <v>22</v>
      </c>
      <c r="L470">
        <v>1555218000</v>
      </c>
      <c r="M470">
        <v>1556600400</v>
      </c>
      <c r="N470" s="9">
        <f>(((L470/60)/60)/24)+DATE(1970,1,1)</f>
        <v>43569.208333333328</v>
      </c>
      <c r="O470" s="9">
        <f>(((M470/60)/60)/24)+DATE(1970,1,1)</f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>E471/D471</f>
        <v>1.8442857142857143</v>
      </c>
      <c r="G471" t="s">
        <v>20</v>
      </c>
      <c r="H471">
        <v>159</v>
      </c>
      <c r="I471" s="5">
        <f>IF(H471 = 0, 0, E471/H471)</f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9">
        <f>(((L471/60)/60)/24)+DATE(1970,1,1)</f>
        <v>42142.208333333328</v>
      </c>
      <c r="O471" s="9">
        <f>(((M471/60)/60)/24)+DATE(1970,1,1)</f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>E472/D472</f>
        <v>2.8580555555555556</v>
      </c>
      <c r="G472" t="s">
        <v>20</v>
      </c>
      <c r="H472">
        <v>381</v>
      </c>
      <c r="I472" s="5">
        <f>IF(H472 = 0, 0, E472/H472)</f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9">
        <f>(((L472/60)/60)/24)+DATE(1970,1,1)</f>
        <v>42716.25</v>
      </c>
      <c r="O472" s="9">
        <f>(((M472/60)/60)/24)+DATE(1970,1,1)</f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>E473/D473</f>
        <v>3.19</v>
      </c>
      <c r="G473" t="s">
        <v>20</v>
      </c>
      <c r="H473">
        <v>194</v>
      </c>
      <c r="I473" s="5">
        <f>IF(H473 = 0, 0, E473/H473)</f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9">
        <f>(((L473/60)/60)/24)+DATE(1970,1,1)</f>
        <v>41031.208333333336</v>
      </c>
      <c r="O473" s="9">
        <f>(((M473/60)/60)/24)+DATE(1970,1,1)</f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>E474/D474</f>
        <v>0.39234070221066319</v>
      </c>
      <c r="G474" t="s">
        <v>14</v>
      </c>
      <c r="H474">
        <v>575</v>
      </c>
      <c r="I474" s="5">
        <f>IF(H474 = 0, 0, E474/H474)</f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9">
        <f>(((L474/60)/60)/24)+DATE(1970,1,1)</f>
        <v>43535.208333333328</v>
      </c>
      <c r="O474" s="9">
        <f>(((M474/60)/60)/24)+DATE(1970,1,1)</f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>E475/D475</f>
        <v>1.7814000000000001</v>
      </c>
      <c r="G475" t="s">
        <v>20</v>
      </c>
      <c r="H475">
        <v>106</v>
      </c>
      <c r="I475" s="5">
        <f>IF(H475 = 0, 0, E475/H475)</f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9">
        <f>(((L475/60)/60)/24)+DATE(1970,1,1)</f>
        <v>43277.208333333328</v>
      </c>
      <c r="O475" s="9">
        <f>(((M475/60)/60)/24)+DATE(1970,1,1)</f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>E476/D476</f>
        <v>3.6515</v>
      </c>
      <c r="G476" t="s">
        <v>20</v>
      </c>
      <c r="H476">
        <v>142</v>
      </c>
      <c r="I476" s="5">
        <f>IF(H476 = 0, 0, E476/H476)</f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9">
        <f>(((L476/60)/60)/24)+DATE(1970,1,1)</f>
        <v>41989.25</v>
      </c>
      <c r="O476" s="9">
        <f>(((M476/60)/60)/24)+DATE(1970,1,1)</f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>E477/D477</f>
        <v>1.1394594594594594</v>
      </c>
      <c r="G477" t="s">
        <v>20</v>
      </c>
      <c r="H477">
        <v>211</v>
      </c>
      <c r="I477" s="5">
        <f>IF(H477 = 0, 0, E477/H477)</f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9">
        <f>(((L477/60)/60)/24)+DATE(1970,1,1)</f>
        <v>41450.208333333336</v>
      </c>
      <c r="O477" s="9">
        <f>(((M477/60)/60)/24)+DATE(1970,1,1)</f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>E478/D478</f>
        <v>0.29828720626631855</v>
      </c>
      <c r="G478" t="s">
        <v>14</v>
      </c>
      <c r="H478">
        <v>1120</v>
      </c>
      <c r="I478" s="5">
        <f>IF(H478 = 0, 0, E478/H478)</f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9">
        <f>(((L478/60)/60)/24)+DATE(1970,1,1)</f>
        <v>43322.208333333328</v>
      </c>
      <c r="O478" s="9">
        <f>(((M478/60)/60)/24)+DATE(1970,1,1)</f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>E479/D479</f>
        <v>0.54270588235294115</v>
      </c>
      <c r="G479" t="s">
        <v>14</v>
      </c>
      <c r="H479">
        <v>113</v>
      </c>
      <c r="I479" s="5">
        <f>IF(H479 = 0, 0, E479/H479)</f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9">
        <f>(((L479/60)/60)/24)+DATE(1970,1,1)</f>
        <v>40720.208333333336</v>
      </c>
      <c r="O479" s="9">
        <f>(((M479/60)/60)/24)+DATE(1970,1,1)</f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>E480/D480</f>
        <v>2.3634156976744185</v>
      </c>
      <c r="G480" t="s">
        <v>20</v>
      </c>
      <c r="H480">
        <v>2756</v>
      </c>
      <c r="I480" s="5">
        <f>IF(H480 = 0, 0, E480/H480)</f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9">
        <f>(((L480/60)/60)/24)+DATE(1970,1,1)</f>
        <v>42072.208333333328</v>
      </c>
      <c r="O480" s="9">
        <f>(((M480/60)/60)/24)+DATE(1970,1,1)</f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>E481/D481</f>
        <v>5.1291666666666664</v>
      </c>
      <c r="G481" t="s">
        <v>20</v>
      </c>
      <c r="H481">
        <v>173</v>
      </c>
      <c r="I481" s="5">
        <f>IF(H481 = 0, 0, E481/H481)</f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9">
        <f>(((L481/60)/60)/24)+DATE(1970,1,1)</f>
        <v>42945.208333333328</v>
      </c>
      <c r="O481" s="9">
        <f>(((M481/60)/60)/24)+DATE(1970,1,1)</f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>E482/D482</f>
        <v>1.0065116279069768</v>
      </c>
      <c r="G482" t="s">
        <v>20</v>
      </c>
      <c r="H482">
        <v>87</v>
      </c>
      <c r="I482" s="5">
        <f>IF(H482 = 0, 0, E482/H482)</f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9">
        <f>(((L482/60)/60)/24)+DATE(1970,1,1)</f>
        <v>40248.25</v>
      </c>
      <c r="O482" s="9">
        <f>(((M482/60)/60)/24)+DATE(1970,1,1)</f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>E483/D483</f>
        <v>0.81348423194303154</v>
      </c>
      <c r="G483" t="s">
        <v>14</v>
      </c>
      <c r="H483">
        <v>1538</v>
      </c>
      <c r="I483" s="5">
        <f>IF(H483 = 0, 0, E483/H483)</f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9">
        <f>(((L483/60)/60)/24)+DATE(1970,1,1)</f>
        <v>41913.208333333336</v>
      </c>
      <c r="O483" s="9">
        <f>(((M483/60)/60)/24)+DATE(1970,1,1)</f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>E484/D484</f>
        <v>0.16404761904761905</v>
      </c>
      <c r="G484" t="s">
        <v>14</v>
      </c>
      <c r="H484">
        <v>9</v>
      </c>
      <c r="I484" s="5">
        <f>IF(H484 = 0, 0, E484/H484)</f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9">
        <f>(((L484/60)/60)/24)+DATE(1970,1,1)</f>
        <v>40963.25</v>
      </c>
      <c r="O484" s="9">
        <f>(((M484/60)/60)/24)+DATE(1970,1,1)</f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>E485/D485</f>
        <v>0.52774617067833696</v>
      </c>
      <c r="G485" t="s">
        <v>14</v>
      </c>
      <c r="H485">
        <v>554</v>
      </c>
      <c r="I485" s="5">
        <f>IF(H485 = 0, 0, E485/H485)</f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9">
        <f>(((L485/60)/60)/24)+DATE(1970,1,1)</f>
        <v>43811.25</v>
      </c>
      <c r="O485" s="9">
        <f>(((M485/60)/60)/24)+DATE(1970,1,1)</f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>E486/D486</f>
        <v>2.6020608108108108</v>
      </c>
      <c r="G486" t="s">
        <v>20</v>
      </c>
      <c r="H486">
        <v>1572</v>
      </c>
      <c r="I486" s="5">
        <f>IF(H486 = 0, 0, E486/H486)</f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9">
        <f>(((L486/60)/60)/24)+DATE(1970,1,1)</f>
        <v>41855.208333333336</v>
      </c>
      <c r="O486" s="9">
        <f>(((M486/60)/60)/24)+DATE(1970,1,1)</f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>E487/D487</f>
        <v>0.30732891832229581</v>
      </c>
      <c r="G487" t="s">
        <v>14</v>
      </c>
      <c r="H487">
        <v>648</v>
      </c>
      <c r="I487" s="5">
        <f>IF(H487 = 0, 0, E487/H487)</f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9">
        <f>(((L487/60)/60)/24)+DATE(1970,1,1)</f>
        <v>43626.208333333328</v>
      </c>
      <c r="O487" s="9">
        <f>(((M487/60)/60)/24)+DATE(1970,1,1)</f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>E488/D488</f>
        <v>0.13500000000000001</v>
      </c>
      <c r="G488" t="s">
        <v>14</v>
      </c>
      <c r="H488">
        <v>21</v>
      </c>
      <c r="I488" s="5">
        <f>IF(H488 = 0, 0, E488/H488)</f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9">
        <f>(((L488/60)/60)/24)+DATE(1970,1,1)</f>
        <v>43168.25</v>
      </c>
      <c r="O488" s="9">
        <f>(((M488/60)/60)/24)+DATE(1970,1,1)</f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>E489/D489</f>
        <v>1.7862556663644606</v>
      </c>
      <c r="G489" t="s">
        <v>20</v>
      </c>
      <c r="H489">
        <v>2346</v>
      </c>
      <c r="I489" s="5">
        <f>IF(H489 = 0, 0, E489/H489)</f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9">
        <f>(((L489/60)/60)/24)+DATE(1970,1,1)</f>
        <v>42845.208333333328</v>
      </c>
      <c r="O489" s="9">
        <f>(((M489/60)/60)/24)+DATE(1970,1,1)</f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>E490/D490</f>
        <v>2.2005660377358489</v>
      </c>
      <c r="G490" t="s">
        <v>20</v>
      </c>
      <c r="H490">
        <v>115</v>
      </c>
      <c r="I490" s="5">
        <f>IF(H490 = 0, 0, E490/H490)</f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9">
        <f>(((L490/60)/60)/24)+DATE(1970,1,1)</f>
        <v>42403.25</v>
      </c>
      <c r="O490" s="9">
        <f>(((M490/60)/60)/24)+DATE(1970,1,1)</f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>E491/D491</f>
        <v>1.015108695652174</v>
      </c>
      <c r="G491" t="s">
        <v>20</v>
      </c>
      <c r="H491">
        <v>85</v>
      </c>
      <c r="I491" s="5">
        <f>IF(H491 = 0, 0, E491/H491)</f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9">
        <f>(((L491/60)/60)/24)+DATE(1970,1,1)</f>
        <v>40406.208333333336</v>
      </c>
      <c r="O491" s="9">
        <f>(((M491/60)/60)/24)+DATE(1970,1,1)</f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>E492/D492</f>
        <v>1.915</v>
      </c>
      <c r="G492" t="s">
        <v>20</v>
      </c>
      <c r="H492">
        <v>144</v>
      </c>
      <c r="I492" s="5">
        <f>IF(H492 = 0, 0, E492/H492)</f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9">
        <f>(((L492/60)/60)/24)+DATE(1970,1,1)</f>
        <v>43786.25</v>
      </c>
      <c r="O492" s="9">
        <f>(((M492/60)/60)/24)+DATE(1970,1,1)</f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>E493/D493</f>
        <v>3.0534683098591549</v>
      </c>
      <c r="G493" t="s">
        <v>20</v>
      </c>
      <c r="H493">
        <v>2443</v>
      </c>
      <c r="I493" s="5">
        <f>IF(H493 = 0, 0, E493/H493)</f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9">
        <f>(((L493/60)/60)/24)+DATE(1970,1,1)</f>
        <v>41456.208333333336</v>
      </c>
      <c r="O493" s="9">
        <f>(((M493/60)/60)/24)+DATE(1970,1,1)</f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>E494/D494</f>
        <v>0.23995287958115183</v>
      </c>
      <c r="G494" t="s">
        <v>74</v>
      </c>
      <c r="H494">
        <v>595</v>
      </c>
      <c r="I494" s="5">
        <f>IF(H494 = 0, 0, E494/H494)</f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9">
        <f>(((L494/60)/60)/24)+DATE(1970,1,1)</f>
        <v>40336.208333333336</v>
      </c>
      <c r="O494" s="9">
        <f>(((M494/60)/60)/24)+DATE(1970,1,1)</f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>E495/D495</f>
        <v>7.2377777777777776</v>
      </c>
      <c r="G495" t="s">
        <v>20</v>
      </c>
      <c r="H495">
        <v>64</v>
      </c>
      <c r="I495" s="5">
        <f>IF(H495 = 0, 0, E495/H495)</f>
        <v>101.78125</v>
      </c>
      <c r="J495" t="s">
        <v>21</v>
      </c>
      <c r="K495" t="s">
        <v>22</v>
      </c>
      <c r="L495">
        <v>1561784400</v>
      </c>
      <c r="M495">
        <v>1562907600</v>
      </c>
      <c r="N495" s="9">
        <f>(((L495/60)/60)/24)+DATE(1970,1,1)</f>
        <v>43645.208333333328</v>
      </c>
      <c r="O495" s="9">
        <f>(((M495/60)/60)/24)+DATE(1970,1,1)</f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>E496/D496</f>
        <v>5.4736000000000002</v>
      </c>
      <c r="G496" t="s">
        <v>20</v>
      </c>
      <c r="H496">
        <v>268</v>
      </c>
      <c r="I496" s="5">
        <f>IF(H496 = 0, 0, E496/H496)</f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9">
        <f>(((L496/60)/60)/24)+DATE(1970,1,1)</f>
        <v>40990.208333333336</v>
      </c>
      <c r="O496" s="9">
        <f>(((M496/60)/60)/24)+DATE(1970,1,1)</f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>E497/D497</f>
        <v>4.1449999999999996</v>
      </c>
      <c r="G497" t="s">
        <v>20</v>
      </c>
      <c r="H497">
        <v>195</v>
      </c>
      <c r="I497" s="5">
        <f>IF(H497 = 0, 0, E497/H497)</f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9">
        <f>(((L497/60)/60)/24)+DATE(1970,1,1)</f>
        <v>41800.208333333336</v>
      </c>
      <c r="O497" s="9">
        <f>(((M497/60)/60)/24)+DATE(1970,1,1)</f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>E498/D498</f>
        <v>9.0696409140369975E-3</v>
      </c>
      <c r="G498" t="s">
        <v>14</v>
      </c>
      <c r="H498">
        <v>54</v>
      </c>
      <c r="I498" s="5">
        <f>IF(H498 = 0, 0, E498/H498)</f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9">
        <f>(((L498/60)/60)/24)+DATE(1970,1,1)</f>
        <v>42876.208333333328</v>
      </c>
      <c r="O498" s="9">
        <f>(((M498/60)/60)/24)+DATE(1970,1,1)</f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>E499/D499</f>
        <v>0.34173469387755101</v>
      </c>
      <c r="G499" t="s">
        <v>14</v>
      </c>
      <c r="H499">
        <v>120</v>
      </c>
      <c r="I499" s="5">
        <f>IF(H499 = 0, 0, E499/H499)</f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9">
        <f>(((L499/60)/60)/24)+DATE(1970,1,1)</f>
        <v>42724.25</v>
      </c>
      <c r="O499" s="9">
        <f>(((M499/60)/60)/24)+DATE(1970,1,1)</f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>E500/D500</f>
        <v>0.239488107549121</v>
      </c>
      <c r="G500" t="s">
        <v>14</v>
      </c>
      <c r="H500">
        <v>579</v>
      </c>
      <c r="I500" s="5">
        <f>IF(H500 = 0, 0, E500/H500)</f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9">
        <f>(((L500/60)/60)/24)+DATE(1970,1,1)</f>
        <v>42005.25</v>
      </c>
      <c r="O500" s="9">
        <f>(((M500/60)/60)/24)+DATE(1970,1,1)</f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>E501/D501</f>
        <v>0.48072649572649573</v>
      </c>
      <c r="G501" t="s">
        <v>14</v>
      </c>
      <c r="H501">
        <v>2072</v>
      </c>
      <c r="I501" s="5">
        <f>IF(H501 = 0, 0, E501/H501)</f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9">
        <f>(((L501/60)/60)/24)+DATE(1970,1,1)</f>
        <v>42444.208333333328</v>
      </c>
      <c r="O501" s="9">
        <f>(((M501/60)/60)/24)+DATE(1970,1,1)</f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>E502/D502</f>
        <v>0</v>
      </c>
      <c r="G502" t="s">
        <v>14</v>
      </c>
      <c r="H502">
        <v>0</v>
      </c>
      <c r="I502" s="5">
        <f>IF(H502 = 0, 0, E502/H502)</f>
        <v>0</v>
      </c>
      <c r="J502" t="s">
        <v>21</v>
      </c>
      <c r="K502" t="s">
        <v>22</v>
      </c>
      <c r="L502">
        <v>1367384400</v>
      </c>
      <c r="M502">
        <v>1369803600</v>
      </c>
      <c r="N502" s="9">
        <f>(((L502/60)/60)/24)+DATE(1970,1,1)</f>
        <v>41395.208333333336</v>
      </c>
      <c r="O502" s="9">
        <f>(((M502/60)/60)/24)+DATE(1970,1,1)</f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>E503/D503</f>
        <v>0.70145182291666663</v>
      </c>
      <c r="G503" t="s">
        <v>14</v>
      </c>
      <c r="H503">
        <v>1796</v>
      </c>
      <c r="I503" s="5">
        <f>IF(H503 = 0, 0, E503/H503)</f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9">
        <f>(((L503/60)/60)/24)+DATE(1970,1,1)</f>
        <v>41345.208333333336</v>
      </c>
      <c r="O503" s="9">
        <f>(((M503/60)/60)/24)+DATE(1970,1,1)</f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>E504/D504</f>
        <v>5.2992307692307694</v>
      </c>
      <c r="G504" t="s">
        <v>20</v>
      </c>
      <c r="H504">
        <v>186</v>
      </c>
      <c r="I504" s="5">
        <f>IF(H504 = 0, 0, E504/H504)</f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9">
        <f>(((L504/60)/60)/24)+DATE(1970,1,1)</f>
        <v>41117.208333333336</v>
      </c>
      <c r="O504" s="9">
        <f>(((M504/60)/60)/24)+DATE(1970,1,1)</f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>E505/D505</f>
        <v>1.8032549019607844</v>
      </c>
      <c r="G505" t="s">
        <v>20</v>
      </c>
      <c r="H505">
        <v>460</v>
      </c>
      <c r="I505" s="5">
        <f>IF(H505 = 0, 0, E505/H505)</f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9">
        <f>(((L505/60)/60)/24)+DATE(1970,1,1)</f>
        <v>42186.208333333328</v>
      </c>
      <c r="O505" s="9">
        <f>(((M505/60)/60)/24)+DATE(1970,1,1)</f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>E506/D506</f>
        <v>0.92320000000000002</v>
      </c>
      <c r="G506" t="s">
        <v>14</v>
      </c>
      <c r="H506">
        <v>62</v>
      </c>
      <c r="I506" s="5">
        <f>IF(H506 = 0, 0, E506/H506)</f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9">
        <f>(((L506/60)/60)/24)+DATE(1970,1,1)</f>
        <v>42142.208333333328</v>
      </c>
      <c r="O506" s="9">
        <f>(((M506/60)/60)/24)+DATE(1970,1,1)</f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>E507/D507</f>
        <v>0.13901001112347053</v>
      </c>
      <c r="G507" t="s">
        <v>14</v>
      </c>
      <c r="H507">
        <v>347</v>
      </c>
      <c r="I507" s="5">
        <f>IF(H507 = 0, 0, E507/H507)</f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9">
        <f>(((L507/60)/60)/24)+DATE(1970,1,1)</f>
        <v>41341.25</v>
      </c>
      <c r="O507" s="9">
        <f>(((M507/60)/60)/24)+DATE(1970,1,1)</f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>E508/D508</f>
        <v>9.2707777777777771</v>
      </c>
      <c r="G508" t="s">
        <v>20</v>
      </c>
      <c r="H508">
        <v>2528</v>
      </c>
      <c r="I508" s="5">
        <f>IF(H508 = 0, 0, E508/H508)</f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9">
        <f>(((L508/60)/60)/24)+DATE(1970,1,1)</f>
        <v>43062.25</v>
      </c>
      <c r="O508" s="9">
        <f>(((M508/60)/60)/24)+DATE(1970,1,1)</f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>E509/D509</f>
        <v>0.39857142857142858</v>
      </c>
      <c r="G509" t="s">
        <v>14</v>
      </c>
      <c r="H509">
        <v>19</v>
      </c>
      <c r="I509" s="5">
        <f>IF(H509 = 0, 0, E509/H509)</f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9">
        <f>(((L509/60)/60)/24)+DATE(1970,1,1)</f>
        <v>41373.208333333336</v>
      </c>
      <c r="O509" s="9">
        <f>(((M509/60)/60)/24)+DATE(1970,1,1)</f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>E510/D510</f>
        <v>1.1222929936305732</v>
      </c>
      <c r="G510" t="s">
        <v>20</v>
      </c>
      <c r="H510">
        <v>3657</v>
      </c>
      <c r="I510" s="5">
        <f>IF(H510 = 0, 0, E510/H510)</f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9">
        <f>(((L510/60)/60)/24)+DATE(1970,1,1)</f>
        <v>43310.208333333328</v>
      </c>
      <c r="O510" s="9">
        <f>(((M510/60)/60)/24)+DATE(1970,1,1)</f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>E511/D511</f>
        <v>0.70925816023738875</v>
      </c>
      <c r="G511" t="s">
        <v>14</v>
      </c>
      <c r="H511">
        <v>1258</v>
      </c>
      <c r="I511" s="5">
        <f>IF(H511 = 0, 0, E511/H511)</f>
        <v>95</v>
      </c>
      <c r="J511" t="s">
        <v>21</v>
      </c>
      <c r="K511" t="s">
        <v>22</v>
      </c>
      <c r="L511">
        <v>1336194000</v>
      </c>
      <c r="M511">
        <v>1337058000</v>
      </c>
      <c r="N511" s="9">
        <f>(((L511/60)/60)/24)+DATE(1970,1,1)</f>
        <v>41034.208333333336</v>
      </c>
      <c r="O511" s="9">
        <f>(((M511/60)/60)/24)+DATE(1970,1,1)</f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>E512/D512</f>
        <v>1.1908974358974358</v>
      </c>
      <c r="G512" t="s">
        <v>20</v>
      </c>
      <c r="H512">
        <v>131</v>
      </c>
      <c r="I512" s="5">
        <f>IF(H512 = 0, 0, E512/H512)</f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9">
        <f>(((L512/60)/60)/24)+DATE(1970,1,1)</f>
        <v>43251.208333333328</v>
      </c>
      <c r="O512" s="9">
        <f>(((M512/60)/60)/24)+DATE(1970,1,1)</f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>E513/D513</f>
        <v>0.24017591339648173</v>
      </c>
      <c r="G513" t="s">
        <v>14</v>
      </c>
      <c r="H513">
        <v>362</v>
      </c>
      <c r="I513" s="5">
        <f>IF(H513 = 0, 0, E513/H513)</f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9">
        <f>(((L513/60)/60)/24)+DATE(1970,1,1)</f>
        <v>43671.208333333328</v>
      </c>
      <c r="O513" s="9">
        <f>(((M513/60)/60)/24)+DATE(1970,1,1)</f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>E514/D514</f>
        <v>1.3931868131868133</v>
      </c>
      <c r="G514" t="s">
        <v>20</v>
      </c>
      <c r="H514">
        <v>239</v>
      </c>
      <c r="I514" s="5">
        <f>IF(H514 = 0, 0, E514/H514)</f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9">
        <f>(((L514/60)/60)/24)+DATE(1970,1,1)</f>
        <v>41825.208333333336</v>
      </c>
      <c r="O514" s="9">
        <f>(((M514/60)/60)/24)+DATE(1970,1,1)</f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>E515/D515</f>
        <v>0.39277108433734942</v>
      </c>
      <c r="G515" t="s">
        <v>74</v>
      </c>
      <c r="H515">
        <v>35</v>
      </c>
      <c r="I515" s="5">
        <f>IF(H515 = 0, 0, E515/H515)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9">
        <f>(((L515/60)/60)/24)+DATE(1970,1,1)</f>
        <v>40430.208333333336</v>
      </c>
      <c r="O515" s="9">
        <f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>E516/D516</f>
        <v>0.22439077144917088</v>
      </c>
      <c r="G516" t="s">
        <v>74</v>
      </c>
      <c r="H516">
        <v>528</v>
      </c>
      <c r="I516" s="5">
        <f>IF(H516 = 0, 0, E516/H516)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9">
        <f>(((L516/60)/60)/24)+DATE(1970,1,1)</f>
        <v>41614.25</v>
      </c>
      <c r="O516" s="9">
        <f>(((M516/60)/60)/24)+DATE(1970,1,1)</f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>E517/D517</f>
        <v>0.55779069767441858</v>
      </c>
      <c r="G517" t="s">
        <v>14</v>
      </c>
      <c r="H517">
        <v>133</v>
      </c>
      <c r="I517" s="5">
        <f>IF(H517 = 0, 0, E517/H517)</f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9">
        <f>(((L517/60)/60)/24)+DATE(1970,1,1)</f>
        <v>40900.25</v>
      </c>
      <c r="O517" s="9">
        <f>(((M517/60)/60)/24)+DATE(1970,1,1)</f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>E518/D518</f>
        <v>0.42523125996810207</v>
      </c>
      <c r="G518" t="s">
        <v>14</v>
      </c>
      <c r="H518">
        <v>846</v>
      </c>
      <c r="I518" s="5">
        <f>IF(H518 = 0, 0, E518/H518)</f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9">
        <f>(((L518/60)/60)/24)+DATE(1970,1,1)</f>
        <v>40396.208333333336</v>
      </c>
      <c r="O518" s="9">
        <f>(((M518/60)/60)/24)+DATE(1970,1,1)</f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>E519/D519</f>
        <v>1.1200000000000001</v>
      </c>
      <c r="G519" t="s">
        <v>20</v>
      </c>
      <c r="H519">
        <v>78</v>
      </c>
      <c r="I519" s="5">
        <f>IF(H519 = 0, 0, E519/H519)</f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9">
        <f>(((L519/60)/60)/24)+DATE(1970,1,1)</f>
        <v>42860.208333333328</v>
      </c>
      <c r="O519" s="9">
        <f>(((M519/60)/60)/24)+DATE(1970,1,1)</f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>E520/D520</f>
        <v>7.0681818181818179E-2</v>
      </c>
      <c r="G520" t="s">
        <v>14</v>
      </c>
      <c r="H520">
        <v>10</v>
      </c>
      <c r="I520" s="5">
        <f>IF(H520 = 0, 0, E520/H520)</f>
        <v>62.2</v>
      </c>
      <c r="J520" t="s">
        <v>21</v>
      </c>
      <c r="K520" t="s">
        <v>22</v>
      </c>
      <c r="L520">
        <v>1519365600</v>
      </c>
      <c r="M520">
        <v>1519538400</v>
      </c>
      <c r="N520" s="9">
        <f>(((L520/60)/60)/24)+DATE(1970,1,1)</f>
        <v>43154.25</v>
      </c>
      <c r="O520" s="9">
        <f>(((M520/60)/60)/24)+DATE(1970,1,1)</f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>E521/D521</f>
        <v>1.0174563871693867</v>
      </c>
      <c r="G521" t="s">
        <v>20</v>
      </c>
      <c r="H521">
        <v>1773</v>
      </c>
      <c r="I521" s="5">
        <f>IF(H521 = 0, 0, E521/H521)</f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9">
        <f>(((L521/60)/60)/24)+DATE(1970,1,1)</f>
        <v>42012.25</v>
      </c>
      <c r="O521" s="9">
        <f>(((M521/60)/60)/24)+DATE(1970,1,1)</f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>E522/D522</f>
        <v>4.2575000000000003</v>
      </c>
      <c r="G522" t="s">
        <v>20</v>
      </c>
      <c r="H522">
        <v>32</v>
      </c>
      <c r="I522" s="5">
        <f>IF(H522 = 0, 0, E522/H522)</f>
        <v>106.4375</v>
      </c>
      <c r="J522" t="s">
        <v>21</v>
      </c>
      <c r="K522" t="s">
        <v>22</v>
      </c>
      <c r="L522">
        <v>1555650000</v>
      </c>
      <c r="M522">
        <v>1555909200</v>
      </c>
      <c r="N522" s="9">
        <f>(((L522/60)/60)/24)+DATE(1970,1,1)</f>
        <v>43574.208333333328</v>
      </c>
      <c r="O522" s="9">
        <f>(((M522/60)/60)/24)+DATE(1970,1,1)</f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>E523/D523</f>
        <v>1.4553947368421052</v>
      </c>
      <c r="G523" t="s">
        <v>20</v>
      </c>
      <c r="H523">
        <v>369</v>
      </c>
      <c r="I523" s="5">
        <f>IF(H523 = 0, 0, E523/H523)</f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9">
        <f>(((L523/60)/60)/24)+DATE(1970,1,1)</f>
        <v>42605.208333333328</v>
      </c>
      <c r="O523" s="9">
        <f>(((M523/60)/60)/24)+DATE(1970,1,1)</f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>E524/D524</f>
        <v>0.32453465346534655</v>
      </c>
      <c r="G524" t="s">
        <v>14</v>
      </c>
      <c r="H524">
        <v>191</v>
      </c>
      <c r="I524" s="5">
        <f>IF(H524 = 0, 0, E524/H524)</f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9">
        <f>(((L524/60)/60)/24)+DATE(1970,1,1)</f>
        <v>41093.208333333336</v>
      </c>
      <c r="O524" s="9">
        <f>(((M524/60)/60)/24)+DATE(1970,1,1)</f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>E525/D525</f>
        <v>7.003333333333333</v>
      </c>
      <c r="G525" t="s">
        <v>20</v>
      </c>
      <c r="H525">
        <v>89</v>
      </c>
      <c r="I525" s="5">
        <f>IF(H525 = 0, 0, E525/H525)</f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9">
        <f>(((L525/60)/60)/24)+DATE(1970,1,1)</f>
        <v>40241.25</v>
      </c>
      <c r="O525" s="9">
        <f>(((M525/60)/60)/24)+DATE(1970,1,1)</f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>E526/D526</f>
        <v>0.83904860392967939</v>
      </c>
      <c r="G526" t="s">
        <v>14</v>
      </c>
      <c r="H526">
        <v>1979</v>
      </c>
      <c r="I526" s="5">
        <f>IF(H526 = 0, 0, E526/H526)</f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9">
        <f>(((L526/60)/60)/24)+DATE(1970,1,1)</f>
        <v>40294.208333333336</v>
      </c>
      <c r="O526" s="9">
        <f>(((M526/60)/60)/24)+DATE(1970,1,1)</f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>E527/D527</f>
        <v>0.84190476190476193</v>
      </c>
      <c r="G527" t="s">
        <v>14</v>
      </c>
      <c r="H527">
        <v>63</v>
      </c>
      <c r="I527" s="5">
        <f>IF(H527 = 0, 0, E527/H527)</f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9">
        <f>(((L527/60)/60)/24)+DATE(1970,1,1)</f>
        <v>40505.25</v>
      </c>
      <c r="O527" s="9">
        <f>(((M527/60)/60)/24)+DATE(1970,1,1)</f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>E528/D528</f>
        <v>1.5595180722891566</v>
      </c>
      <c r="G528" t="s">
        <v>20</v>
      </c>
      <c r="H528">
        <v>147</v>
      </c>
      <c r="I528" s="5">
        <f>IF(H528 = 0, 0, E528/H528)</f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9">
        <f>(((L528/60)/60)/24)+DATE(1970,1,1)</f>
        <v>42364.25</v>
      </c>
      <c r="O528" s="9">
        <f>(((M528/60)/60)/24)+DATE(1970,1,1)</f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>E529/D529</f>
        <v>0.99619450317124736</v>
      </c>
      <c r="G529" t="s">
        <v>14</v>
      </c>
      <c r="H529">
        <v>6080</v>
      </c>
      <c r="I529" s="5">
        <f>IF(H529 = 0, 0, E529/H529)</f>
        <v>31</v>
      </c>
      <c r="J529" t="s">
        <v>15</v>
      </c>
      <c r="K529" t="s">
        <v>16</v>
      </c>
      <c r="L529">
        <v>1454652000</v>
      </c>
      <c r="M529">
        <v>1457762400</v>
      </c>
      <c r="N529" s="9">
        <f>(((L529/60)/60)/24)+DATE(1970,1,1)</f>
        <v>42405.25</v>
      </c>
      <c r="O529" s="9">
        <f>(((M529/60)/60)/24)+DATE(1970,1,1)</f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>E530/D530</f>
        <v>0.80300000000000005</v>
      </c>
      <c r="G530" t="s">
        <v>14</v>
      </c>
      <c r="H530">
        <v>80</v>
      </c>
      <c r="I530" s="5">
        <f>IF(H530 = 0, 0, E530/H530)</f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9">
        <f>(((L530/60)/60)/24)+DATE(1970,1,1)</f>
        <v>41601.25</v>
      </c>
      <c r="O530" s="9">
        <f>(((M530/60)/60)/24)+DATE(1970,1,1)</f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>E531/D531</f>
        <v>0.11254901960784314</v>
      </c>
      <c r="G531" t="s">
        <v>14</v>
      </c>
      <c r="H531">
        <v>9</v>
      </c>
      <c r="I531" s="5">
        <f>IF(H531 = 0, 0, E531/H531)</f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9">
        <f>(((L531/60)/60)/24)+DATE(1970,1,1)</f>
        <v>41769.208333333336</v>
      </c>
      <c r="O531" s="9">
        <f>(((M531/60)/60)/24)+DATE(1970,1,1)</f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>E532/D532</f>
        <v>0.91740952380952379</v>
      </c>
      <c r="G532" t="s">
        <v>14</v>
      </c>
      <c r="H532">
        <v>1784</v>
      </c>
      <c r="I532" s="5">
        <f>IF(H532 = 0, 0, E532/H532)</f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9">
        <f>(((L532/60)/60)/24)+DATE(1970,1,1)</f>
        <v>40421.208333333336</v>
      </c>
      <c r="O532" s="9">
        <f>(((M532/60)/60)/24)+DATE(1970,1,1)</f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>E533/D533</f>
        <v>0.95521156936261387</v>
      </c>
      <c r="G533" t="s">
        <v>47</v>
      </c>
      <c r="H533">
        <v>3640</v>
      </c>
      <c r="I533" s="5">
        <f>IF(H533 = 0, 0, E533/H533)</f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9">
        <f>(((L533/60)/60)/24)+DATE(1970,1,1)</f>
        <v>41589.25</v>
      </c>
      <c r="O533" s="9">
        <f>(((M533/60)/60)/24)+DATE(1970,1,1)</f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>E534/D534</f>
        <v>5.0287499999999996</v>
      </c>
      <c r="G534" t="s">
        <v>20</v>
      </c>
      <c r="H534">
        <v>126</v>
      </c>
      <c r="I534" s="5">
        <f>IF(H534 = 0, 0, E534/H534)</f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9">
        <f>(((L534/60)/60)/24)+DATE(1970,1,1)</f>
        <v>43125.25</v>
      </c>
      <c r="O534" s="9">
        <f>(((M534/60)/60)/24)+DATE(1970,1,1)</f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>E535/D535</f>
        <v>1.5924394463667819</v>
      </c>
      <c r="G535" t="s">
        <v>20</v>
      </c>
      <c r="H535">
        <v>2218</v>
      </c>
      <c r="I535" s="5">
        <f>IF(H535 = 0, 0, E535/H535)</f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9">
        <f>(((L535/60)/60)/24)+DATE(1970,1,1)</f>
        <v>41479.208333333336</v>
      </c>
      <c r="O535" s="9">
        <f>(((M535/60)/60)/24)+DATE(1970,1,1)</f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>E536/D536</f>
        <v>0.15022446689113356</v>
      </c>
      <c r="G536" t="s">
        <v>14</v>
      </c>
      <c r="H536">
        <v>243</v>
      </c>
      <c r="I536" s="5">
        <f>IF(H536 = 0, 0, E536/H536)</f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9">
        <f>(((L536/60)/60)/24)+DATE(1970,1,1)</f>
        <v>43329.208333333328</v>
      </c>
      <c r="O536" s="9">
        <f>(((M536/60)/60)/24)+DATE(1970,1,1)</f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>E537/D537</f>
        <v>4.820384615384615</v>
      </c>
      <c r="G537" t="s">
        <v>20</v>
      </c>
      <c r="H537">
        <v>202</v>
      </c>
      <c r="I537" s="5">
        <f>IF(H537 = 0, 0, E537/H537)</f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9">
        <f>(((L537/60)/60)/24)+DATE(1970,1,1)</f>
        <v>43259.208333333328</v>
      </c>
      <c r="O537" s="9">
        <f>(((M537/60)/60)/24)+DATE(1970,1,1)</f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>E538/D538</f>
        <v>1.4996938775510205</v>
      </c>
      <c r="G538" t="s">
        <v>20</v>
      </c>
      <c r="H538">
        <v>140</v>
      </c>
      <c r="I538" s="5">
        <f>IF(H538 = 0, 0, E538/H538)</f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9">
        <f>(((L538/60)/60)/24)+DATE(1970,1,1)</f>
        <v>40414.208333333336</v>
      </c>
      <c r="O538" s="9">
        <f>(((M538/60)/60)/24)+DATE(1970,1,1)</f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>E539/D539</f>
        <v>1.1722156398104266</v>
      </c>
      <c r="G539" t="s">
        <v>20</v>
      </c>
      <c r="H539">
        <v>1052</v>
      </c>
      <c r="I539" s="5">
        <f>IF(H539 = 0, 0, E539/H539)</f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9">
        <f>(((L539/60)/60)/24)+DATE(1970,1,1)</f>
        <v>43342.208333333328</v>
      </c>
      <c r="O539" s="9">
        <f>(((M539/60)/60)/24)+DATE(1970,1,1)</f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>E540/D540</f>
        <v>0.37695968274950431</v>
      </c>
      <c r="G540" t="s">
        <v>14</v>
      </c>
      <c r="H540">
        <v>1296</v>
      </c>
      <c r="I540" s="5">
        <f>IF(H540 = 0, 0, E540/H540)</f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9">
        <f>(((L540/60)/60)/24)+DATE(1970,1,1)</f>
        <v>41539.208333333336</v>
      </c>
      <c r="O540" s="9">
        <f>(((M540/60)/60)/24)+DATE(1970,1,1)</f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>E541/D541</f>
        <v>0.72653061224489801</v>
      </c>
      <c r="G541" t="s">
        <v>14</v>
      </c>
      <c r="H541">
        <v>77</v>
      </c>
      <c r="I541" s="5">
        <f>IF(H541 = 0, 0, E541/H541)</f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9">
        <f>(((L541/60)/60)/24)+DATE(1970,1,1)</f>
        <v>43647.208333333328</v>
      </c>
      <c r="O541" s="9">
        <f>(((M541/60)/60)/24)+DATE(1970,1,1)</f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>E542/D542</f>
        <v>2.6598113207547169</v>
      </c>
      <c r="G542" t="s">
        <v>20</v>
      </c>
      <c r="H542">
        <v>247</v>
      </c>
      <c r="I542" s="5">
        <f>IF(H542 = 0, 0, E542/H542)</f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9">
        <f>(((L542/60)/60)/24)+DATE(1970,1,1)</f>
        <v>43225.208333333328</v>
      </c>
      <c r="O542" s="9">
        <f>(((M542/60)/60)/24)+DATE(1970,1,1)</f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>E543/D543</f>
        <v>0.24205617977528091</v>
      </c>
      <c r="G543" t="s">
        <v>14</v>
      </c>
      <c r="H543">
        <v>395</v>
      </c>
      <c r="I543" s="5">
        <f>IF(H543 = 0, 0, E543/H543)</f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9">
        <f>(((L543/60)/60)/24)+DATE(1970,1,1)</f>
        <v>42165.208333333328</v>
      </c>
      <c r="O543" s="9">
        <f>(((M543/60)/60)/24)+DATE(1970,1,1)</f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>E544/D544</f>
        <v>2.5064935064935064E-2</v>
      </c>
      <c r="G544" t="s">
        <v>14</v>
      </c>
      <c r="H544">
        <v>49</v>
      </c>
      <c r="I544" s="5">
        <f>IF(H544 = 0, 0, E544/H544)</f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9">
        <f>(((L544/60)/60)/24)+DATE(1970,1,1)</f>
        <v>42391.25</v>
      </c>
      <c r="O544" s="9">
        <f>(((M544/60)/60)/24)+DATE(1970,1,1)</f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>E545/D545</f>
        <v>0.1632979976442874</v>
      </c>
      <c r="G545" t="s">
        <v>14</v>
      </c>
      <c r="H545">
        <v>180</v>
      </c>
      <c r="I545" s="5">
        <f>IF(H545 = 0, 0, E545/H545)</f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9">
        <f>(((L545/60)/60)/24)+DATE(1970,1,1)</f>
        <v>41528.208333333336</v>
      </c>
      <c r="O545" s="9">
        <f>(((M545/60)/60)/24)+DATE(1970,1,1)</f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>E546/D546</f>
        <v>2.7650000000000001</v>
      </c>
      <c r="G546" t="s">
        <v>20</v>
      </c>
      <c r="H546">
        <v>84</v>
      </c>
      <c r="I546" s="5">
        <f>IF(H546 = 0, 0, E546/H546)</f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9">
        <f>(((L546/60)/60)/24)+DATE(1970,1,1)</f>
        <v>42377.25</v>
      </c>
      <c r="O546" s="9">
        <f>(((M546/60)/60)/24)+DATE(1970,1,1)</f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>E547/D547</f>
        <v>0.88803571428571426</v>
      </c>
      <c r="G547" t="s">
        <v>14</v>
      </c>
      <c r="H547">
        <v>2690</v>
      </c>
      <c r="I547" s="5">
        <f>IF(H547 = 0, 0, E547/H547)</f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9">
        <f>(((L547/60)/60)/24)+DATE(1970,1,1)</f>
        <v>43824.25</v>
      </c>
      <c r="O547" s="9">
        <f>(((M547/60)/60)/24)+DATE(1970,1,1)</f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>E548/D548</f>
        <v>1.6357142857142857</v>
      </c>
      <c r="G548" t="s">
        <v>20</v>
      </c>
      <c r="H548">
        <v>88</v>
      </c>
      <c r="I548" s="5">
        <f>IF(H548 = 0, 0, E548/H548)</f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9">
        <f>(((L548/60)/60)/24)+DATE(1970,1,1)</f>
        <v>43360.208333333328</v>
      </c>
      <c r="O548" s="9">
        <f>(((M548/60)/60)/24)+DATE(1970,1,1)</f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>E549/D549</f>
        <v>9.69</v>
      </c>
      <c r="G549" t="s">
        <v>20</v>
      </c>
      <c r="H549">
        <v>156</v>
      </c>
      <c r="I549" s="5">
        <f>IF(H549 = 0, 0, E549/H549)</f>
        <v>80.75</v>
      </c>
      <c r="J549" t="s">
        <v>21</v>
      </c>
      <c r="K549" t="s">
        <v>22</v>
      </c>
      <c r="L549">
        <v>1422165600</v>
      </c>
      <c r="M549">
        <v>1423202400</v>
      </c>
      <c r="N549" s="9">
        <f>(((L549/60)/60)/24)+DATE(1970,1,1)</f>
        <v>42029.25</v>
      </c>
      <c r="O549" s="9">
        <f>(((M549/60)/60)/24)+DATE(1970,1,1)</f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>E550/D550</f>
        <v>2.7091376701966716</v>
      </c>
      <c r="G550" t="s">
        <v>20</v>
      </c>
      <c r="H550">
        <v>2985</v>
      </c>
      <c r="I550" s="5">
        <f>IF(H550 = 0, 0, E550/H550)</f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9">
        <f>(((L550/60)/60)/24)+DATE(1970,1,1)</f>
        <v>42461.208333333328</v>
      </c>
      <c r="O550" s="9">
        <f>(((M550/60)/60)/24)+DATE(1970,1,1)</f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>E551/D551</f>
        <v>2.8421355932203389</v>
      </c>
      <c r="G551" t="s">
        <v>20</v>
      </c>
      <c r="H551">
        <v>762</v>
      </c>
      <c r="I551" s="5">
        <f>IF(H551 = 0, 0, E551/H551)</f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9">
        <f>(((L551/60)/60)/24)+DATE(1970,1,1)</f>
        <v>41422.208333333336</v>
      </c>
      <c r="O551" s="9">
        <f>(((M551/60)/60)/24)+DATE(1970,1,1)</f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>E552/D552</f>
        <v>0.04</v>
      </c>
      <c r="G552" t="s">
        <v>74</v>
      </c>
      <c r="H552">
        <v>1</v>
      </c>
      <c r="I552" s="5">
        <f>IF(H552 = 0, 0, E552/H552)</f>
        <v>4</v>
      </c>
      <c r="J552" t="s">
        <v>98</v>
      </c>
      <c r="K552" t="s">
        <v>99</v>
      </c>
      <c r="L552">
        <v>1330495200</v>
      </c>
      <c r="M552">
        <v>1332306000</v>
      </c>
      <c r="N552" s="9">
        <f>(((L552/60)/60)/24)+DATE(1970,1,1)</f>
        <v>40968.25</v>
      </c>
      <c r="O552" s="9">
        <f>(((M552/60)/60)/24)+DATE(1970,1,1)</f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>E553/D553</f>
        <v>0.58632981676846196</v>
      </c>
      <c r="G553" t="s">
        <v>14</v>
      </c>
      <c r="H553">
        <v>2779</v>
      </c>
      <c r="I553" s="5">
        <f>IF(H553 = 0, 0, E553/H553)</f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9">
        <f>(((L553/60)/60)/24)+DATE(1970,1,1)</f>
        <v>41993.25</v>
      </c>
      <c r="O553" s="9">
        <f>(((M553/60)/60)/24)+DATE(1970,1,1)</f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>E554/D554</f>
        <v>0.98511111111111116</v>
      </c>
      <c r="G554" t="s">
        <v>14</v>
      </c>
      <c r="H554">
        <v>92</v>
      </c>
      <c r="I554" s="5">
        <f>IF(H554 = 0, 0, E554/H554)</f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9">
        <f>(((L554/60)/60)/24)+DATE(1970,1,1)</f>
        <v>42700.25</v>
      </c>
      <c r="O554" s="9">
        <f>(((M554/60)/60)/24)+DATE(1970,1,1)</f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>E555/D555</f>
        <v>0.43975381008206332</v>
      </c>
      <c r="G555" t="s">
        <v>14</v>
      </c>
      <c r="H555">
        <v>1028</v>
      </c>
      <c r="I555" s="5">
        <f>IF(H555 = 0, 0, E555/H555)</f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9">
        <f>(((L555/60)/60)/24)+DATE(1970,1,1)</f>
        <v>40545.25</v>
      </c>
      <c r="O555" s="9">
        <f>(((M555/60)/60)/24)+DATE(1970,1,1)</f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>E556/D556</f>
        <v>1.5166315789473683</v>
      </c>
      <c r="G556" t="s">
        <v>20</v>
      </c>
      <c r="H556">
        <v>554</v>
      </c>
      <c r="I556" s="5">
        <f>IF(H556 = 0, 0, E556/H556)</f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9">
        <f>(((L556/60)/60)/24)+DATE(1970,1,1)</f>
        <v>42723.25</v>
      </c>
      <c r="O556" s="9">
        <f>(((M556/60)/60)/24)+DATE(1970,1,1)</f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>E557/D557</f>
        <v>2.2363492063492063</v>
      </c>
      <c r="G557" t="s">
        <v>20</v>
      </c>
      <c r="H557">
        <v>135</v>
      </c>
      <c r="I557" s="5">
        <f>IF(H557 = 0, 0, E557/H557)</f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9">
        <f>(((L557/60)/60)/24)+DATE(1970,1,1)</f>
        <v>41731.208333333336</v>
      </c>
      <c r="O557" s="9">
        <f>(((M557/60)/60)/24)+DATE(1970,1,1)</f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>E558/D558</f>
        <v>2.3975</v>
      </c>
      <c r="G558" t="s">
        <v>20</v>
      </c>
      <c r="H558">
        <v>122</v>
      </c>
      <c r="I558" s="5">
        <f>IF(H558 = 0, 0, E558/H558)</f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9">
        <f>(((L558/60)/60)/24)+DATE(1970,1,1)</f>
        <v>40792.208333333336</v>
      </c>
      <c r="O558" s="9">
        <f>(((M558/60)/60)/24)+DATE(1970,1,1)</f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>E559/D559</f>
        <v>1.9933333333333334</v>
      </c>
      <c r="G559" t="s">
        <v>20</v>
      </c>
      <c r="H559">
        <v>221</v>
      </c>
      <c r="I559" s="5">
        <f>IF(H559 = 0, 0, E559/H559)</f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9">
        <f>(((L559/60)/60)/24)+DATE(1970,1,1)</f>
        <v>42279.208333333328</v>
      </c>
      <c r="O559" s="9">
        <f>(((M559/60)/60)/24)+DATE(1970,1,1)</f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>E560/D560</f>
        <v>1.373448275862069</v>
      </c>
      <c r="G560" t="s">
        <v>20</v>
      </c>
      <c r="H560">
        <v>126</v>
      </c>
      <c r="I560" s="5">
        <f>IF(H560 = 0, 0, E560/H560)</f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9">
        <f>(((L560/60)/60)/24)+DATE(1970,1,1)</f>
        <v>42424.25</v>
      </c>
      <c r="O560" s="9">
        <f>(((M560/60)/60)/24)+DATE(1970,1,1)</f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>E561/D561</f>
        <v>1.009696106362773</v>
      </c>
      <c r="G561" t="s">
        <v>20</v>
      </c>
      <c r="H561">
        <v>1022</v>
      </c>
      <c r="I561" s="5">
        <f>IF(H561 = 0, 0, E561/H561)</f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9">
        <f>(((L561/60)/60)/24)+DATE(1970,1,1)</f>
        <v>42584.208333333328</v>
      </c>
      <c r="O561" s="9">
        <f>(((M561/60)/60)/24)+DATE(1970,1,1)</f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>E562/D562</f>
        <v>7.9416000000000002</v>
      </c>
      <c r="G562" t="s">
        <v>20</v>
      </c>
      <c r="H562">
        <v>3177</v>
      </c>
      <c r="I562" s="5">
        <f>IF(H562 = 0, 0, E562/H562)</f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9">
        <f>(((L562/60)/60)/24)+DATE(1970,1,1)</f>
        <v>40865.25</v>
      </c>
      <c r="O562" s="9">
        <f>(((M562/60)/60)/24)+DATE(1970,1,1)</f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>E563/D563</f>
        <v>3.6970000000000001</v>
      </c>
      <c r="G563" t="s">
        <v>20</v>
      </c>
      <c r="H563">
        <v>198</v>
      </c>
      <c r="I563" s="5">
        <f>IF(H563 = 0, 0, E563/H563)</f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9">
        <f>(((L563/60)/60)/24)+DATE(1970,1,1)</f>
        <v>40833.208333333336</v>
      </c>
      <c r="O563" s="9">
        <f>(((M563/60)/60)/24)+DATE(1970,1,1)</f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>E564/D564</f>
        <v>0.12818181818181817</v>
      </c>
      <c r="G564" t="s">
        <v>14</v>
      </c>
      <c r="H564">
        <v>26</v>
      </c>
      <c r="I564" s="5">
        <f>IF(H564 = 0, 0, E564/H564)</f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9">
        <f>(((L564/60)/60)/24)+DATE(1970,1,1)</f>
        <v>43536.208333333328</v>
      </c>
      <c r="O564" s="9">
        <f>(((M564/60)/60)/24)+DATE(1970,1,1)</f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>E565/D565</f>
        <v>1.3802702702702703</v>
      </c>
      <c r="G565" t="s">
        <v>20</v>
      </c>
      <c r="H565">
        <v>85</v>
      </c>
      <c r="I565" s="5">
        <f>IF(H565 = 0, 0, E565/H565)</f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9">
        <f>(((L565/60)/60)/24)+DATE(1970,1,1)</f>
        <v>43417.25</v>
      </c>
      <c r="O565" s="9">
        <f>(((M565/60)/60)/24)+DATE(1970,1,1)</f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>E566/D566</f>
        <v>0.83813278008298753</v>
      </c>
      <c r="G566" t="s">
        <v>14</v>
      </c>
      <c r="H566">
        <v>1790</v>
      </c>
      <c r="I566" s="5">
        <f>IF(H566 = 0, 0, E566/H566)</f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9">
        <f>(((L566/60)/60)/24)+DATE(1970,1,1)</f>
        <v>42078.208333333328</v>
      </c>
      <c r="O566" s="9">
        <f>(((M566/60)/60)/24)+DATE(1970,1,1)</f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>E567/D567</f>
        <v>2.0460063224446787</v>
      </c>
      <c r="G567" t="s">
        <v>20</v>
      </c>
      <c r="H567">
        <v>3596</v>
      </c>
      <c r="I567" s="5">
        <f>IF(H567 = 0, 0, E567/H567)</f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9">
        <f>(((L567/60)/60)/24)+DATE(1970,1,1)</f>
        <v>40862.25</v>
      </c>
      <c r="O567" s="9">
        <f>(((M567/60)/60)/24)+DATE(1970,1,1)</f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>E568/D568</f>
        <v>0.44344086021505374</v>
      </c>
      <c r="G568" t="s">
        <v>14</v>
      </c>
      <c r="H568">
        <v>37</v>
      </c>
      <c r="I568" s="5">
        <f>IF(H568 = 0, 0, E568/H568)</f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9">
        <f>(((L568/60)/60)/24)+DATE(1970,1,1)</f>
        <v>42424.25</v>
      </c>
      <c r="O568" s="9">
        <f>(((M568/60)/60)/24)+DATE(1970,1,1)</f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>E569/D569</f>
        <v>2.1860294117647059</v>
      </c>
      <c r="G569" t="s">
        <v>20</v>
      </c>
      <c r="H569">
        <v>244</v>
      </c>
      <c r="I569" s="5">
        <f>IF(H569 = 0, 0, E569/H569)</f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9">
        <f>(((L569/60)/60)/24)+DATE(1970,1,1)</f>
        <v>41830.208333333336</v>
      </c>
      <c r="O569" s="9">
        <f>(((M569/60)/60)/24)+DATE(1970,1,1)</f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>E570/D570</f>
        <v>1.8603314917127072</v>
      </c>
      <c r="G570" t="s">
        <v>20</v>
      </c>
      <c r="H570">
        <v>5180</v>
      </c>
      <c r="I570" s="5">
        <f>IF(H570 = 0, 0, E570/H570)</f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9">
        <f>(((L570/60)/60)/24)+DATE(1970,1,1)</f>
        <v>40374.208333333336</v>
      </c>
      <c r="O570" s="9">
        <f>(((M570/60)/60)/24)+DATE(1970,1,1)</f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>E571/D571</f>
        <v>2.3733830845771142</v>
      </c>
      <c r="G571" t="s">
        <v>20</v>
      </c>
      <c r="H571">
        <v>589</v>
      </c>
      <c r="I571" s="5">
        <f>IF(H571 = 0, 0, E571/H571)</f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9">
        <f>(((L571/60)/60)/24)+DATE(1970,1,1)</f>
        <v>40554.25</v>
      </c>
      <c r="O571" s="9">
        <f>(((M571/60)/60)/24)+DATE(1970,1,1)</f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>E572/D572</f>
        <v>3.0565384615384614</v>
      </c>
      <c r="G572" t="s">
        <v>20</v>
      </c>
      <c r="H572">
        <v>2725</v>
      </c>
      <c r="I572" s="5">
        <f>IF(H572 = 0, 0, E572/H572)</f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9">
        <f>(((L572/60)/60)/24)+DATE(1970,1,1)</f>
        <v>41993.25</v>
      </c>
      <c r="O572" s="9">
        <f>(((M572/60)/60)/24)+DATE(1970,1,1)</f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>E573/D573</f>
        <v>0.94142857142857139</v>
      </c>
      <c r="G573" t="s">
        <v>14</v>
      </c>
      <c r="H573">
        <v>35</v>
      </c>
      <c r="I573" s="5">
        <f>IF(H573 = 0, 0, E573/H573)</f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9">
        <f>(((L573/60)/60)/24)+DATE(1970,1,1)</f>
        <v>42174.208333333328</v>
      </c>
      <c r="O573" s="9">
        <f>(((M573/60)/60)/24)+DATE(1970,1,1)</f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>E574/D574</f>
        <v>0.54400000000000004</v>
      </c>
      <c r="G574" t="s">
        <v>74</v>
      </c>
      <c r="H574">
        <v>94</v>
      </c>
      <c r="I574" s="5">
        <f>IF(H574 = 0, 0, E574/H574)</f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9">
        <f>(((L574/60)/60)/24)+DATE(1970,1,1)</f>
        <v>42275.208333333328</v>
      </c>
      <c r="O574" s="9">
        <f>(((M574/60)/60)/24)+DATE(1970,1,1)</f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>E575/D575</f>
        <v>1.1188059701492536</v>
      </c>
      <c r="G575" t="s">
        <v>20</v>
      </c>
      <c r="H575">
        <v>300</v>
      </c>
      <c r="I575" s="5">
        <f>IF(H575 = 0, 0, E575/H575)</f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9">
        <f>(((L575/60)/60)/24)+DATE(1970,1,1)</f>
        <v>41761.208333333336</v>
      </c>
      <c r="O575" s="9">
        <f>(((M575/60)/60)/24)+DATE(1970,1,1)</f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>E576/D576</f>
        <v>3.6914814814814814</v>
      </c>
      <c r="G576" t="s">
        <v>20</v>
      </c>
      <c r="H576">
        <v>144</v>
      </c>
      <c r="I576" s="5">
        <f>IF(H576 = 0, 0, E576/H576)</f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9">
        <f>(((L576/60)/60)/24)+DATE(1970,1,1)</f>
        <v>43806.25</v>
      </c>
      <c r="O576" s="9">
        <f>(((M576/60)/60)/24)+DATE(1970,1,1)</f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>E577/D577</f>
        <v>0.62930372148859548</v>
      </c>
      <c r="G577" t="s">
        <v>14</v>
      </c>
      <c r="H577">
        <v>558</v>
      </c>
      <c r="I577" s="5">
        <f>IF(H577 = 0, 0, E577/H577)</f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9">
        <f>(((L577/60)/60)/24)+DATE(1970,1,1)</f>
        <v>41779.208333333336</v>
      </c>
      <c r="O577" s="9">
        <f>(((M577/60)/60)/24)+DATE(1970,1,1)</f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>E578/D578</f>
        <v>0.6492783505154639</v>
      </c>
      <c r="G578" t="s">
        <v>14</v>
      </c>
      <c r="H578">
        <v>64</v>
      </c>
      <c r="I578" s="5">
        <f>IF(H578 = 0, 0, E578/H578)</f>
        <v>98.40625</v>
      </c>
      <c r="J578" t="s">
        <v>21</v>
      </c>
      <c r="K578" t="s">
        <v>22</v>
      </c>
      <c r="L578">
        <v>1509512400</v>
      </c>
      <c r="M578">
        <v>1510984800</v>
      </c>
      <c r="N578" s="9">
        <f>(((L578/60)/60)/24)+DATE(1970,1,1)</f>
        <v>43040.208333333328</v>
      </c>
      <c r="O578" s="9">
        <f>(((M578/60)/60)/24)+DATE(1970,1,1)</f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>E579/D579</f>
        <v>0.18853658536585366</v>
      </c>
      <c r="G579" t="s">
        <v>74</v>
      </c>
      <c r="H579">
        <v>37</v>
      </c>
      <c r="I579" s="5">
        <f>IF(H579 = 0, 0, E579/H579)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9">
        <f>(((L579/60)/60)/24)+DATE(1970,1,1)</f>
        <v>40613.25</v>
      </c>
      <c r="O579" s="9">
        <f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>E580/D580</f>
        <v>0.1675440414507772</v>
      </c>
      <c r="G580" t="s">
        <v>14</v>
      </c>
      <c r="H580">
        <v>245</v>
      </c>
      <c r="I580" s="5">
        <f>IF(H580 = 0, 0, E580/H580)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9">
        <f>(((L580/60)/60)/24)+DATE(1970,1,1)</f>
        <v>40878.25</v>
      </c>
      <c r="O580" s="9">
        <f>(((M580/60)/60)/24)+DATE(1970,1,1)</f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>E581/D581</f>
        <v>1.0111290322580646</v>
      </c>
      <c r="G581" t="s">
        <v>20</v>
      </c>
      <c r="H581">
        <v>87</v>
      </c>
      <c r="I581" s="5">
        <f>IF(H581 = 0, 0, E581/H581)</f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9">
        <f>(((L581/60)/60)/24)+DATE(1970,1,1)</f>
        <v>40762.208333333336</v>
      </c>
      <c r="O581" s="9">
        <f>(((M581/60)/60)/24)+DATE(1970,1,1)</f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>E582/D582</f>
        <v>3.4150228310502282</v>
      </c>
      <c r="G582" t="s">
        <v>20</v>
      </c>
      <c r="H582">
        <v>3116</v>
      </c>
      <c r="I582" s="5">
        <f>IF(H582 = 0, 0, E582/H582)</f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9">
        <f>(((L582/60)/60)/24)+DATE(1970,1,1)</f>
        <v>41696.25</v>
      </c>
      <c r="O582" s="9">
        <f>(((M582/60)/60)/24)+DATE(1970,1,1)</f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>E583/D583</f>
        <v>0.64016666666666666</v>
      </c>
      <c r="G583" t="s">
        <v>14</v>
      </c>
      <c r="H583">
        <v>71</v>
      </c>
      <c r="I583" s="5">
        <f>IF(H583 = 0, 0, E583/H583)</f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9">
        <f>(((L583/60)/60)/24)+DATE(1970,1,1)</f>
        <v>40662.208333333336</v>
      </c>
      <c r="O583" s="9">
        <f>(((M583/60)/60)/24)+DATE(1970,1,1)</f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>E584/D584</f>
        <v>0.5208045977011494</v>
      </c>
      <c r="G584" t="s">
        <v>14</v>
      </c>
      <c r="H584">
        <v>42</v>
      </c>
      <c r="I584" s="5">
        <f>IF(H584 = 0, 0, E584/H584)</f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9">
        <f>(((L584/60)/60)/24)+DATE(1970,1,1)</f>
        <v>42165.208333333328</v>
      </c>
      <c r="O584" s="9">
        <f>(((M584/60)/60)/24)+DATE(1970,1,1)</f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>E585/D585</f>
        <v>3.2240211640211642</v>
      </c>
      <c r="G585" t="s">
        <v>20</v>
      </c>
      <c r="H585">
        <v>909</v>
      </c>
      <c r="I585" s="5">
        <f>IF(H585 = 0, 0, E585/H585)</f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9">
        <f>(((L585/60)/60)/24)+DATE(1970,1,1)</f>
        <v>40959.25</v>
      </c>
      <c r="O585" s="9">
        <f>(((M585/60)/60)/24)+DATE(1970,1,1)</f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>E586/D586</f>
        <v>1.1950810185185186</v>
      </c>
      <c r="G586" t="s">
        <v>20</v>
      </c>
      <c r="H586">
        <v>1613</v>
      </c>
      <c r="I586" s="5">
        <f>IF(H586 = 0, 0, E586/H586)</f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9">
        <f>(((L586/60)/60)/24)+DATE(1970,1,1)</f>
        <v>41024.208333333336</v>
      </c>
      <c r="O586" s="9">
        <f>(((M586/60)/60)/24)+DATE(1970,1,1)</f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>E587/D587</f>
        <v>1.4679775280898877</v>
      </c>
      <c r="G587" t="s">
        <v>20</v>
      </c>
      <c r="H587">
        <v>136</v>
      </c>
      <c r="I587" s="5">
        <f>IF(H587 = 0, 0, E587/H587)</f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9">
        <f>(((L587/60)/60)/24)+DATE(1970,1,1)</f>
        <v>40255.208333333336</v>
      </c>
      <c r="O587" s="9">
        <f>(((M587/60)/60)/24)+DATE(1970,1,1)</f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>E588/D588</f>
        <v>9.5057142857142853</v>
      </c>
      <c r="G588" t="s">
        <v>20</v>
      </c>
      <c r="H588">
        <v>130</v>
      </c>
      <c r="I588" s="5">
        <f>IF(H588 = 0, 0, E588/H588)</f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9">
        <f>(((L588/60)/60)/24)+DATE(1970,1,1)</f>
        <v>40499.25</v>
      </c>
      <c r="O588" s="9">
        <f>(((M588/60)/60)/24)+DATE(1970,1,1)</f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>E589/D589</f>
        <v>0.72893617021276591</v>
      </c>
      <c r="G589" t="s">
        <v>14</v>
      </c>
      <c r="H589">
        <v>156</v>
      </c>
      <c r="I589" s="5">
        <f>IF(H589 = 0, 0, E589/H589)</f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9">
        <f>(((L589/60)/60)/24)+DATE(1970,1,1)</f>
        <v>43484.25</v>
      </c>
      <c r="O589" s="9">
        <f>(((M589/60)/60)/24)+DATE(1970,1,1)</f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>E590/D590</f>
        <v>0.7900824873096447</v>
      </c>
      <c r="G590" t="s">
        <v>14</v>
      </c>
      <c r="H590">
        <v>1368</v>
      </c>
      <c r="I590" s="5">
        <f>IF(H590 = 0, 0, E590/H590)</f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9">
        <f>(((L590/60)/60)/24)+DATE(1970,1,1)</f>
        <v>40262.208333333336</v>
      </c>
      <c r="O590" s="9">
        <f>(((M590/60)/60)/24)+DATE(1970,1,1)</f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>E591/D591</f>
        <v>0.64721518987341775</v>
      </c>
      <c r="G591" t="s">
        <v>14</v>
      </c>
      <c r="H591">
        <v>102</v>
      </c>
      <c r="I591" s="5">
        <f>IF(H591 = 0, 0, E591/H591)</f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9">
        <f>(((L591/60)/60)/24)+DATE(1970,1,1)</f>
        <v>42190.208333333328</v>
      </c>
      <c r="O591" s="9">
        <f>(((M591/60)/60)/24)+DATE(1970,1,1)</f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>E592/D592</f>
        <v>0.82028169014084507</v>
      </c>
      <c r="G592" t="s">
        <v>14</v>
      </c>
      <c r="H592">
        <v>86</v>
      </c>
      <c r="I592" s="5">
        <f>IF(H592 = 0, 0, E592/H592)</f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9">
        <f>(((L592/60)/60)/24)+DATE(1970,1,1)</f>
        <v>41994.25</v>
      </c>
      <c r="O592" s="9">
        <f>(((M592/60)/60)/24)+DATE(1970,1,1)</f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>E593/D593</f>
        <v>10.376666666666667</v>
      </c>
      <c r="G593" t="s">
        <v>20</v>
      </c>
      <c r="H593">
        <v>102</v>
      </c>
      <c r="I593" s="5">
        <f>IF(H593 = 0, 0, E593/H593)</f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9">
        <f>(((L593/60)/60)/24)+DATE(1970,1,1)</f>
        <v>40373.208333333336</v>
      </c>
      <c r="O593" s="9">
        <f>(((M593/60)/60)/24)+DATE(1970,1,1)</f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>E594/D594</f>
        <v>0.12910076530612244</v>
      </c>
      <c r="G594" t="s">
        <v>14</v>
      </c>
      <c r="H594">
        <v>253</v>
      </c>
      <c r="I594" s="5">
        <f>IF(H594 = 0, 0, E594/H594)</f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9">
        <f>(((L594/60)/60)/24)+DATE(1970,1,1)</f>
        <v>41789.208333333336</v>
      </c>
      <c r="O594" s="9">
        <f>(((M594/60)/60)/24)+DATE(1970,1,1)</f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>E595/D595</f>
        <v>1.5484210526315789</v>
      </c>
      <c r="G595" t="s">
        <v>20</v>
      </c>
      <c r="H595">
        <v>4006</v>
      </c>
      <c r="I595" s="5">
        <f>IF(H595 = 0, 0, E595/H595)</f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9">
        <f>(((L595/60)/60)/24)+DATE(1970,1,1)</f>
        <v>41724.208333333336</v>
      </c>
      <c r="O595" s="9">
        <f>(((M595/60)/60)/24)+DATE(1970,1,1)</f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>E596/D596</f>
        <v>7.0991735537190084E-2</v>
      </c>
      <c r="G596" t="s">
        <v>14</v>
      </c>
      <c r="H596">
        <v>157</v>
      </c>
      <c r="I596" s="5">
        <f>IF(H596 = 0, 0, E596/H596)</f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9">
        <f>(((L596/60)/60)/24)+DATE(1970,1,1)</f>
        <v>42548.208333333328</v>
      </c>
      <c r="O596" s="9">
        <f>(((M596/60)/60)/24)+DATE(1970,1,1)</f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>E597/D597</f>
        <v>2.0852773826458035</v>
      </c>
      <c r="G597" t="s">
        <v>20</v>
      </c>
      <c r="H597">
        <v>1629</v>
      </c>
      <c r="I597" s="5">
        <f>IF(H597 = 0, 0, E597/H597)</f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9">
        <f>(((L597/60)/60)/24)+DATE(1970,1,1)</f>
        <v>40253.208333333336</v>
      </c>
      <c r="O597" s="9">
        <f>(((M597/60)/60)/24)+DATE(1970,1,1)</f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>E598/D598</f>
        <v>0.99683544303797467</v>
      </c>
      <c r="G598" t="s">
        <v>14</v>
      </c>
      <c r="H598">
        <v>183</v>
      </c>
      <c r="I598" s="5">
        <f>IF(H598 = 0, 0, E598/H598)</f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9">
        <f>(((L598/60)/60)/24)+DATE(1970,1,1)</f>
        <v>42434.25</v>
      </c>
      <c r="O598" s="9">
        <f>(((M598/60)/60)/24)+DATE(1970,1,1)</f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>E599/D599</f>
        <v>2.0159756097560977</v>
      </c>
      <c r="G599" t="s">
        <v>20</v>
      </c>
      <c r="H599">
        <v>2188</v>
      </c>
      <c r="I599" s="5">
        <f>IF(H599 = 0, 0, E599/H599)</f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9">
        <f>(((L599/60)/60)/24)+DATE(1970,1,1)</f>
        <v>43786.25</v>
      </c>
      <c r="O599" s="9">
        <f>(((M599/60)/60)/24)+DATE(1970,1,1)</f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>E600/D600</f>
        <v>1.6209032258064515</v>
      </c>
      <c r="G600" t="s">
        <v>20</v>
      </c>
      <c r="H600">
        <v>2409</v>
      </c>
      <c r="I600" s="5">
        <f>IF(H600 = 0, 0, E600/H600)</f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9">
        <f>(((L600/60)/60)/24)+DATE(1970,1,1)</f>
        <v>40344.208333333336</v>
      </c>
      <c r="O600" s="9">
        <f>(((M600/60)/60)/24)+DATE(1970,1,1)</f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>E601/D601</f>
        <v>3.6436208125445471E-2</v>
      </c>
      <c r="G601" t="s">
        <v>14</v>
      </c>
      <c r="H601">
        <v>82</v>
      </c>
      <c r="I601" s="5">
        <f>IF(H601 = 0, 0, E601/H601)</f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9">
        <f>(((L601/60)/60)/24)+DATE(1970,1,1)</f>
        <v>42047.25</v>
      </c>
      <c r="O601" s="9">
        <f>(((M601/60)/60)/24)+DATE(1970,1,1)</f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>E602/D602</f>
        <v>0.05</v>
      </c>
      <c r="G602" t="s">
        <v>14</v>
      </c>
      <c r="H602">
        <v>1</v>
      </c>
      <c r="I602" s="5">
        <f>IF(H602 = 0, 0, E602/H602)</f>
        <v>5</v>
      </c>
      <c r="J602" t="s">
        <v>40</v>
      </c>
      <c r="K602" t="s">
        <v>41</v>
      </c>
      <c r="L602">
        <v>1375160400</v>
      </c>
      <c r="M602">
        <v>1376197200</v>
      </c>
      <c r="N602" s="9">
        <f>(((L602/60)/60)/24)+DATE(1970,1,1)</f>
        <v>41485.208333333336</v>
      </c>
      <c r="O602" s="9">
        <f>(((M602/60)/60)/24)+DATE(1970,1,1)</f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>E603/D603</f>
        <v>2.0663492063492064</v>
      </c>
      <c r="G603" t="s">
        <v>20</v>
      </c>
      <c r="H603">
        <v>194</v>
      </c>
      <c r="I603" s="5">
        <f>IF(H603 = 0, 0, E603/H603)</f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9">
        <f>(((L603/60)/60)/24)+DATE(1970,1,1)</f>
        <v>41789.208333333336</v>
      </c>
      <c r="O603" s="9">
        <f>(((M603/60)/60)/24)+DATE(1970,1,1)</f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>E604/D604</f>
        <v>1.2823628691983122</v>
      </c>
      <c r="G604" t="s">
        <v>20</v>
      </c>
      <c r="H604">
        <v>1140</v>
      </c>
      <c r="I604" s="5">
        <f>IF(H604 = 0, 0, E604/H604)</f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9">
        <f>(((L604/60)/60)/24)+DATE(1970,1,1)</f>
        <v>42160.208333333328</v>
      </c>
      <c r="O604" s="9">
        <f>(((M604/60)/60)/24)+DATE(1970,1,1)</f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>E605/D605</f>
        <v>1.1966037735849056</v>
      </c>
      <c r="G605" t="s">
        <v>20</v>
      </c>
      <c r="H605">
        <v>102</v>
      </c>
      <c r="I605" s="5">
        <f>IF(H605 = 0, 0, E605/H605)</f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9">
        <f>(((L605/60)/60)/24)+DATE(1970,1,1)</f>
        <v>43573.208333333328</v>
      </c>
      <c r="O605" s="9">
        <f>(((M605/60)/60)/24)+DATE(1970,1,1)</f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>E606/D606</f>
        <v>1.7073055242390078</v>
      </c>
      <c r="G606" t="s">
        <v>20</v>
      </c>
      <c r="H606">
        <v>2857</v>
      </c>
      <c r="I606" s="5">
        <f>IF(H606 = 0, 0, E606/H606)</f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9">
        <f>(((L606/60)/60)/24)+DATE(1970,1,1)</f>
        <v>40565.25</v>
      </c>
      <c r="O606" s="9">
        <f>(((M606/60)/60)/24)+DATE(1970,1,1)</f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>E607/D607</f>
        <v>1.8721212121212121</v>
      </c>
      <c r="G607" t="s">
        <v>20</v>
      </c>
      <c r="H607">
        <v>107</v>
      </c>
      <c r="I607" s="5">
        <f>IF(H607 = 0, 0, E607/H607)</f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9">
        <f>(((L607/60)/60)/24)+DATE(1970,1,1)</f>
        <v>42280.208333333328</v>
      </c>
      <c r="O607" s="9">
        <f>(((M607/60)/60)/24)+DATE(1970,1,1)</f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>E608/D608</f>
        <v>1.8838235294117647</v>
      </c>
      <c r="G608" t="s">
        <v>20</v>
      </c>
      <c r="H608">
        <v>160</v>
      </c>
      <c r="I608" s="5">
        <f>IF(H608 = 0, 0, E608/H608)</f>
        <v>40.03125</v>
      </c>
      <c r="J608" t="s">
        <v>40</v>
      </c>
      <c r="K608" t="s">
        <v>41</v>
      </c>
      <c r="L608">
        <v>1457330400</v>
      </c>
      <c r="M608">
        <v>1458277200</v>
      </c>
      <c r="N608" s="9">
        <f>(((L608/60)/60)/24)+DATE(1970,1,1)</f>
        <v>42436.25</v>
      </c>
      <c r="O608" s="9">
        <f>(((M608/60)/60)/24)+DATE(1970,1,1)</f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>E609/D609</f>
        <v>1.3129869186046512</v>
      </c>
      <c r="G609" t="s">
        <v>20</v>
      </c>
      <c r="H609">
        <v>2230</v>
      </c>
      <c r="I609" s="5">
        <f>IF(H609 = 0, 0, E609/H609)</f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9">
        <f>(((L609/60)/60)/24)+DATE(1970,1,1)</f>
        <v>41721.208333333336</v>
      </c>
      <c r="O609" s="9">
        <f>(((M609/60)/60)/24)+DATE(1970,1,1)</f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>E610/D610</f>
        <v>2.8397435897435899</v>
      </c>
      <c r="G610" t="s">
        <v>20</v>
      </c>
      <c r="H610">
        <v>316</v>
      </c>
      <c r="I610" s="5">
        <f>IF(H610 = 0, 0, E610/H610)</f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9">
        <f>(((L610/60)/60)/24)+DATE(1970,1,1)</f>
        <v>43530.25</v>
      </c>
      <c r="O610" s="9">
        <f>(((M610/60)/60)/24)+DATE(1970,1,1)</f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>E611/D611</f>
        <v>1.2041999999999999</v>
      </c>
      <c r="G611" t="s">
        <v>20</v>
      </c>
      <c r="H611">
        <v>117</v>
      </c>
      <c r="I611" s="5">
        <f>IF(H611 = 0, 0, E611/H611)</f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9">
        <f>(((L611/60)/60)/24)+DATE(1970,1,1)</f>
        <v>43481.25</v>
      </c>
      <c r="O611" s="9">
        <f>(((M611/60)/60)/24)+DATE(1970,1,1)</f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>E612/D612</f>
        <v>4.1905607476635511</v>
      </c>
      <c r="G612" t="s">
        <v>20</v>
      </c>
      <c r="H612">
        <v>6406</v>
      </c>
      <c r="I612" s="5">
        <f>IF(H612 = 0, 0, E612/H612)</f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9">
        <f>(((L612/60)/60)/24)+DATE(1970,1,1)</f>
        <v>41259.25</v>
      </c>
      <c r="O612" s="9">
        <f>(((M612/60)/60)/24)+DATE(1970,1,1)</f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>E613/D613</f>
        <v>0.13853658536585367</v>
      </c>
      <c r="G613" t="s">
        <v>74</v>
      </c>
      <c r="H613">
        <v>15</v>
      </c>
      <c r="I613" s="5">
        <f>IF(H613 = 0, 0, E613/H613)</f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9">
        <f>(((L613/60)/60)/24)+DATE(1970,1,1)</f>
        <v>41480.208333333336</v>
      </c>
      <c r="O613" s="9">
        <f>(((M613/60)/60)/24)+DATE(1970,1,1)</f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>E614/D614</f>
        <v>1.3943548387096774</v>
      </c>
      <c r="G614" t="s">
        <v>20</v>
      </c>
      <c r="H614">
        <v>192</v>
      </c>
      <c r="I614" s="5">
        <f>IF(H614 = 0, 0, E614/H614)</f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9">
        <f>(((L614/60)/60)/24)+DATE(1970,1,1)</f>
        <v>40474.208333333336</v>
      </c>
      <c r="O614" s="9">
        <f>(((M614/60)/60)/24)+DATE(1970,1,1)</f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>E615/D615</f>
        <v>1.74</v>
      </c>
      <c r="G615" t="s">
        <v>20</v>
      </c>
      <c r="H615">
        <v>26</v>
      </c>
      <c r="I615" s="5">
        <f>IF(H615 = 0, 0, E615/H615)</f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9">
        <f>(((L615/60)/60)/24)+DATE(1970,1,1)</f>
        <v>42973.208333333328</v>
      </c>
      <c r="O615" s="9">
        <f>(((M615/60)/60)/24)+DATE(1970,1,1)</f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>E616/D616</f>
        <v>1.5549056603773586</v>
      </c>
      <c r="G616" t="s">
        <v>20</v>
      </c>
      <c r="H616">
        <v>723</v>
      </c>
      <c r="I616" s="5">
        <f>IF(H616 = 0, 0, E616/H616)</f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9">
        <f>(((L616/60)/60)/24)+DATE(1970,1,1)</f>
        <v>42746.25</v>
      </c>
      <c r="O616" s="9">
        <f>(((M616/60)/60)/24)+DATE(1970,1,1)</f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>E617/D617</f>
        <v>1.7044705882352942</v>
      </c>
      <c r="G617" t="s">
        <v>20</v>
      </c>
      <c r="H617">
        <v>170</v>
      </c>
      <c r="I617" s="5">
        <f>IF(H617 = 0, 0, E617/H617)</f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9">
        <f>(((L617/60)/60)/24)+DATE(1970,1,1)</f>
        <v>42489.208333333328</v>
      </c>
      <c r="O617" s="9">
        <f>(((M617/60)/60)/24)+DATE(1970,1,1)</f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>E618/D618</f>
        <v>1.8951562500000001</v>
      </c>
      <c r="G618" t="s">
        <v>20</v>
      </c>
      <c r="H618">
        <v>238</v>
      </c>
      <c r="I618" s="5">
        <f>IF(H618 = 0, 0, E618/H618)</f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9">
        <f>(((L618/60)/60)/24)+DATE(1970,1,1)</f>
        <v>41537.208333333336</v>
      </c>
      <c r="O618" s="9">
        <f>(((M618/60)/60)/24)+DATE(1970,1,1)</f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>E619/D619</f>
        <v>2.4971428571428573</v>
      </c>
      <c r="G619" t="s">
        <v>20</v>
      </c>
      <c r="H619">
        <v>55</v>
      </c>
      <c r="I619" s="5">
        <f>IF(H619 = 0, 0, E619/H619)</f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9">
        <f>(((L619/60)/60)/24)+DATE(1970,1,1)</f>
        <v>41794.208333333336</v>
      </c>
      <c r="O619" s="9">
        <f>(((M619/60)/60)/24)+DATE(1970,1,1)</f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>E620/D620</f>
        <v>0.48860523665659616</v>
      </c>
      <c r="G620" t="s">
        <v>14</v>
      </c>
      <c r="H620">
        <v>1198</v>
      </c>
      <c r="I620" s="5">
        <f>IF(H620 = 0, 0, E620/H620)</f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9">
        <f>(((L620/60)/60)/24)+DATE(1970,1,1)</f>
        <v>41396.208333333336</v>
      </c>
      <c r="O620" s="9">
        <f>(((M620/60)/60)/24)+DATE(1970,1,1)</f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>E621/D621</f>
        <v>0.28461970393057684</v>
      </c>
      <c r="G621" t="s">
        <v>14</v>
      </c>
      <c r="H621">
        <v>648</v>
      </c>
      <c r="I621" s="5">
        <f>IF(H621 = 0, 0, E621/H621)</f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9">
        <f>(((L621/60)/60)/24)+DATE(1970,1,1)</f>
        <v>40669.208333333336</v>
      </c>
      <c r="O621" s="9">
        <f>(((M621/60)/60)/24)+DATE(1970,1,1)</f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>E622/D622</f>
        <v>2.6802325581395348</v>
      </c>
      <c r="G622" t="s">
        <v>20</v>
      </c>
      <c r="H622">
        <v>128</v>
      </c>
      <c r="I622" s="5">
        <f>IF(H622 = 0, 0, E622/H622)</f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9">
        <f>(((L622/60)/60)/24)+DATE(1970,1,1)</f>
        <v>42559.208333333328</v>
      </c>
      <c r="O622" s="9">
        <f>(((M622/60)/60)/24)+DATE(1970,1,1)</f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>E623/D623</f>
        <v>6.1980078125000002</v>
      </c>
      <c r="G623" t="s">
        <v>20</v>
      </c>
      <c r="H623">
        <v>2144</v>
      </c>
      <c r="I623" s="5">
        <f>IF(H623 = 0, 0, E623/H623)</f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9">
        <f>(((L623/60)/60)/24)+DATE(1970,1,1)</f>
        <v>42626.208333333328</v>
      </c>
      <c r="O623" s="9">
        <f>(((M623/60)/60)/24)+DATE(1970,1,1)</f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>E624/D624</f>
        <v>3.1301587301587303E-2</v>
      </c>
      <c r="G624" t="s">
        <v>14</v>
      </c>
      <c r="H624">
        <v>64</v>
      </c>
      <c r="I624" s="5">
        <f>IF(H624 = 0, 0, E624/H624)</f>
        <v>92.4375</v>
      </c>
      <c r="J624" t="s">
        <v>21</v>
      </c>
      <c r="K624" t="s">
        <v>22</v>
      </c>
      <c r="L624">
        <v>1523768400</v>
      </c>
      <c r="M624">
        <v>1526014800</v>
      </c>
      <c r="N624" s="9">
        <f>(((L624/60)/60)/24)+DATE(1970,1,1)</f>
        <v>43205.208333333328</v>
      </c>
      <c r="O624" s="9">
        <f>(((M624/60)/60)/24)+DATE(1970,1,1)</f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>E625/D625</f>
        <v>1.5992152704135738</v>
      </c>
      <c r="G625" t="s">
        <v>20</v>
      </c>
      <c r="H625">
        <v>2693</v>
      </c>
      <c r="I625" s="5">
        <f>IF(H625 = 0, 0, E625/H625)</f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9">
        <f>(((L625/60)/60)/24)+DATE(1970,1,1)</f>
        <v>42201.208333333328</v>
      </c>
      <c r="O625" s="9">
        <f>(((M625/60)/60)/24)+DATE(1970,1,1)</f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>E626/D626</f>
        <v>2.793921568627451</v>
      </c>
      <c r="G626" t="s">
        <v>20</v>
      </c>
      <c r="H626">
        <v>432</v>
      </c>
      <c r="I626" s="5">
        <f>IF(H626 = 0, 0, E626/H626)</f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9">
        <f>(((L626/60)/60)/24)+DATE(1970,1,1)</f>
        <v>42029.25</v>
      </c>
      <c r="O626" s="9">
        <f>(((M626/60)/60)/24)+DATE(1970,1,1)</f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>E627/D627</f>
        <v>0.77373333333333338</v>
      </c>
      <c r="G627" t="s">
        <v>14</v>
      </c>
      <c r="H627">
        <v>62</v>
      </c>
      <c r="I627" s="5">
        <f>IF(H627 = 0, 0, E627/H627)</f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9">
        <f>(((L627/60)/60)/24)+DATE(1970,1,1)</f>
        <v>43857.25</v>
      </c>
      <c r="O627" s="9">
        <f>(((M627/60)/60)/24)+DATE(1970,1,1)</f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>E628/D628</f>
        <v>2.0632812500000002</v>
      </c>
      <c r="G628" t="s">
        <v>20</v>
      </c>
      <c r="H628">
        <v>189</v>
      </c>
      <c r="I628" s="5">
        <f>IF(H628 = 0, 0, E628/H628)</f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9">
        <f>(((L628/60)/60)/24)+DATE(1970,1,1)</f>
        <v>40449.208333333336</v>
      </c>
      <c r="O628" s="9">
        <f>(((M628/60)/60)/24)+DATE(1970,1,1)</f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>E629/D629</f>
        <v>6.9424999999999999</v>
      </c>
      <c r="G629" t="s">
        <v>20</v>
      </c>
      <c r="H629">
        <v>154</v>
      </c>
      <c r="I629" s="5">
        <f>IF(H629 = 0, 0, E629/H629)</f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9">
        <f>(((L629/60)/60)/24)+DATE(1970,1,1)</f>
        <v>40345.208333333336</v>
      </c>
      <c r="O629" s="9">
        <f>(((M629/60)/60)/24)+DATE(1970,1,1)</f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>E630/D630</f>
        <v>1.5178947368421052</v>
      </c>
      <c r="G630" t="s">
        <v>20</v>
      </c>
      <c r="H630">
        <v>96</v>
      </c>
      <c r="I630" s="5">
        <f>IF(H630 = 0, 0, E630/H630)</f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9">
        <f>(((L630/60)/60)/24)+DATE(1970,1,1)</f>
        <v>40455.208333333336</v>
      </c>
      <c r="O630" s="9">
        <f>(((M630/60)/60)/24)+DATE(1970,1,1)</f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>E631/D631</f>
        <v>0.64582072176949945</v>
      </c>
      <c r="G631" t="s">
        <v>14</v>
      </c>
      <c r="H631">
        <v>750</v>
      </c>
      <c r="I631" s="5">
        <f>IF(H631 = 0, 0, E631/H631)</f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9">
        <f>(((L631/60)/60)/24)+DATE(1970,1,1)</f>
        <v>42557.208333333328</v>
      </c>
      <c r="O631" s="9">
        <f>(((M631/60)/60)/24)+DATE(1970,1,1)</f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>E632/D632</f>
        <v>0.62873684210526315</v>
      </c>
      <c r="G632" t="s">
        <v>74</v>
      </c>
      <c r="H632">
        <v>87</v>
      </c>
      <c r="I632" s="5">
        <f>IF(H632 = 0, 0, E632/H632)</f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9">
        <f>(((L632/60)/60)/24)+DATE(1970,1,1)</f>
        <v>43586.208333333328</v>
      </c>
      <c r="O632" s="9">
        <f>(((M632/60)/60)/24)+DATE(1970,1,1)</f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>E633/D633</f>
        <v>3.1039864864864866</v>
      </c>
      <c r="G633" t="s">
        <v>20</v>
      </c>
      <c r="H633">
        <v>3063</v>
      </c>
      <c r="I633" s="5">
        <f>IF(H633 = 0, 0, E633/H633)</f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9">
        <f>(((L633/60)/60)/24)+DATE(1970,1,1)</f>
        <v>43550.208333333328</v>
      </c>
      <c r="O633" s="9">
        <f>(((M633/60)/60)/24)+DATE(1970,1,1)</f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>E634/D634</f>
        <v>0.42859916782246882</v>
      </c>
      <c r="G634" t="s">
        <v>47</v>
      </c>
      <c r="H634">
        <v>278</v>
      </c>
      <c r="I634" s="5">
        <f>IF(H634 = 0, 0, E634/H634)</f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9">
        <f>(((L634/60)/60)/24)+DATE(1970,1,1)</f>
        <v>41945.208333333336</v>
      </c>
      <c r="O634" s="9">
        <f>(((M634/60)/60)/24)+DATE(1970,1,1)</f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>E635/D635</f>
        <v>0.83119402985074631</v>
      </c>
      <c r="G635" t="s">
        <v>14</v>
      </c>
      <c r="H635">
        <v>105</v>
      </c>
      <c r="I635" s="5">
        <f>IF(H635 = 0, 0, E635/H635)</f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9">
        <f>(((L635/60)/60)/24)+DATE(1970,1,1)</f>
        <v>42315.25</v>
      </c>
      <c r="O635" s="9">
        <f>(((M635/60)/60)/24)+DATE(1970,1,1)</f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>E636/D636</f>
        <v>0.78531302876480547</v>
      </c>
      <c r="G636" t="s">
        <v>74</v>
      </c>
      <c r="H636">
        <v>1658</v>
      </c>
      <c r="I636" s="5">
        <f>IF(H636 = 0, 0, E636/H636)</f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9">
        <f>(((L636/60)/60)/24)+DATE(1970,1,1)</f>
        <v>42819.208333333328</v>
      </c>
      <c r="O636" s="9">
        <f>(((M636/60)/60)/24)+DATE(1970,1,1)</f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>E637/D637</f>
        <v>1.1409352517985611</v>
      </c>
      <c r="G637" t="s">
        <v>20</v>
      </c>
      <c r="H637">
        <v>2266</v>
      </c>
      <c r="I637" s="5">
        <f>IF(H637 = 0, 0, E637/H637)</f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9">
        <f>(((L637/60)/60)/24)+DATE(1970,1,1)</f>
        <v>41314.25</v>
      </c>
      <c r="O637" s="9">
        <f>(((M637/60)/60)/24)+DATE(1970,1,1)</f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>E638/D638</f>
        <v>0.64537683358624176</v>
      </c>
      <c r="G638" t="s">
        <v>14</v>
      </c>
      <c r="H638">
        <v>2604</v>
      </c>
      <c r="I638" s="5">
        <f>IF(H638 = 0, 0, E638/H638)</f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9">
        <f>(((L638/60)/60)/24)+DATE(1970,1,1)</f>
        <v>40926.25</v>
      </c>
      <c r="O638" s="9">
        <f>(((M638/60)/60)/24)+DATE(1970,1,1)</f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>E639/D639</f>
        <v>0.79411764705882348</v>
      </c>
      <c r="G639" t="s">
        <v>14</v>
      </c>
      <c r="H639">
        <v>65</v>
      </c>
      <c r="I639" s="5">
        <f>IF(H639 = 0, 0, E639/H639)</f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9">
        <f>(((L639/60)/60)/24)+DATE(1970,1,1)</f>
        <v>42688.25</v>
      </c>
      <c r="O639" s="9">
        <f>(((M639/60)/60)/24)+DATE(1970,1,1)</f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>E640/D640</f>
        <v>0.11419117647058824</v>
      </c>
      <c r="G640" t="s">
        <v>14</v>
      </c>
      <c r="H640">
        <v>94</v>
      </c>
      <c r="I640" s="5">
        <f>IF(H640 = 0, 0, E640/H640)</f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9">
        <f>(((L640/60)/60)/24)+DATE(1970,1,1)</f>
        <v>40386.208333333336</v>
      </c>
      <c r="O640" s="9">
        <f>(((M640/60)/60)/24)+DATE(1970,1,1)</f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>E641/D641</f>
        <v>0.56186046511627907</v>
      </c>
      <c r="G641" t="s">
        <v>47</v>
      </c>
      <c r="H641">
        <v>45</v>
      </c>
      <c r="I641" s="5">
        <f>IF(H641 = 0, 0, E641/H641)</f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9">
        <f>(((L641/60)/60)/24)+DATE(1970,1,1)</f>
        <v>43309.208333333328</v>
      </c>
      <c r="O641" s="9">
        <f>(((M641/60)/60)/24)+DATE(1970,1,1)</f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>E642/D642</f>
        <v>0.16501669449081802</v>
      </c>
      <c r="G642" t="s">
        <v>14</v>
      </c>
      <c r="H642">
        <v>257</v>
      </c>
      <c r="I642" s="5">
        <f>IF(H642 = 0, 0, E642/H642)</f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9">
        <f>(((L642/60)/60)/24)+DATE(1970,1,1)</f>
        <v>42387.25</v>
      </c>
      <c r="O642" s="9">
        <f>(((M642/60)/60)/24)+DATE(1970,1,1)</f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>E643/D643</f>
        <v>1.1996808510638297</v>
      </c>
      <c r="G643" t="s">
        <v>20</v>
      </c>
      <c r="H643">
        <v>194</v>
      </c>
      <c r="I643" s="5">
        <f>IF(H643 = 0, 0, E643/H643)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9">
        <f>(((L643/60)/60)/24)+DATE(1970,1,1)</f>
        <v>42786.25</v>
      </c>
      <c r="O643" s="9">
        <f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>E644/D644</f>
        <v>1.4545652173913044</v>
      </c>
      <c r="G644" t="s">
        <v>20</v>
      </c>
      <c r="H644">
        <v>129</v>
      </c>
      <c r="I644" s="5">
        <f>IF(H644 = 0, 0, E644/H644)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9">
        <f>(((L644/60)/60)/24)+DATE(1970,1,1)</f>
        <v>43451.25</v>
      </c>
      <c r="O644" s="9">
        <f>(((M644/60)/60)/24)+DATE(1970,1,1)</f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>E645/D645</f>
        <v>2.2138255033557046</v>
      </c>
      <c r="G645" t="s">
        <v>20</v>
      </c>
      <c r="H645">
        <v>375</v>
      </c>
      <c r="I645" s="5">
        <f>IF(H645 = 0, 0, E645/H645)</f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9">
        <f>(((L645/60)/60)/24)+DATE(1970,1,1)</f>
        <v>42795.25</v>
      </c>
      <c r="O645" s="9">
        <f>(((M645/60)/60)/24)+DATE(1970,1,1)</f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>E646/D646</f>
        <v>0.48396694214876035</v>
      </c>
      <c r="G646" t="s">
        <v>14</v>
      </c>
      <c r="H646">
        <v>2928</v>
      </c>
      <c r="I646" s="5">
        <f>IF(H646 = 0, 0, E646/H646)</f>
        <v>28</v>
      </c>
      <c r="J646" t="s">
        <v>15</v>
      </c>
      <c r="K646" t="s">
        <v>16</v>
      </c>
      <c r="L646">
        <v>1545112800</v>
      </c>
      <c r="M646">
        <v>1546495200</v>
      </c>
      <c r="N646" s="9">
        <f>(((L646/60)/60)/24)+DATE(1970,1,1)</f>
        <v>43452.25</v>
      </c>
      <c r="O646" s="9">
        <f>(((M646/60)/60)/24)+DATE(1970,1,1)</f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>E647/D647</f>
        <v>0.92911504424778757</v>
      </c>
      <c r="G647" t="s">
        <v>14</v>
      </c>
      <c r="H647">
        <v>4697</v>
      </c>
      <c r="I647" s="5">
        <f>IF(H647 = 0, 0, E647/H647)</f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9">
        <f>(((L647/60)/60)/24)+DATE(1970,1,1)</f>
        <v>43369.208333333328</v>
      </c>
      <c r="O647" s="9">
        <f>(((M647/60)/60)/24)+DATE(1970,1,1)</f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>E648/D648</f>
        <v>0.88599797365754818</v>
      </c>
      <c r="G648" t="s">
        <v>14</v>
      </c>
      <c r="H648">
        <v>2915</v>
      </c>
      <c r="I648" s="5">
        <f>IF(H648 = 0, 0, E648/H648)</f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9">
        <f>(((L648/60)/60)/24)+DATE(1970,1,1)</f>
        <v>41346.208333333336</v>
      </c>
      <c r="O648" s="9">
        <f>(((M648/60)/60)/24)+DATE(1970,1,1)</f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>E649/D649</f>
        <v>0.41399999999999998</v>
      </c>
      <c r="G649" t="s">
        <v>14</v>
      </c>
      <c r="H649">
        <v>18</v>
      </c>
      <c r="I649" s="5">
        <f>IF(H649 = 0, 0, E649/H649)</f>
        <v>103.5</v>
      </c>
      <c r="J649" t="s">
        <v>21</v>
      </c>
      <c r="K649" t="s">
        <v>22</v>
      </c>
      <c r="L649">
        <v>1523250000</v>
      </c>
      <c r="M649">
        <v>1525323600</v>
      </c>
      <c r="N649" s="9">
        <f>(((L649/60)/60)/24)+DATE(1970,1,1)</f>
        <v>43199.208333333328</v>
      </c>
      <c r="O649" s="9">
        <f>(((M649/60)/60)/24)+DATE(1970,1,1)</f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>E650/D650</f>
        <v>0.63056795131845844</v>
      </c>
      <c r="G650" t="s">
        <v>74</v>
      </c>
      <c r="H650">
        <v>723</v>
      </c>
      <c r="I650" s="5">
        <f>IF(H650 = 0, 0, E650/H650)</f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9">
        <f>(((L650/60)/60)/24)+DATE(1970,1,1)</f>
        <v>42922.208333333328</v>
      </c>
      <c r="O650" s="9">
        <f>(((M650/60)/60)/24)+DATE(1970,1,1)</f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>E651/D651</f>
        <v>0.48482333607230893</v>
      </c>
      <c r="G651" t="s">
        <v>14</v>
      </c>
      <c r="H651">
        <v>602</v>
      </c>
      <c r="I651" s="5">
        <f>IF(H651 = 0, 0, E651/H651)</f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9">
        <f>(((L651/60)/60)/24)+DATE(1970,1,1)</f>
        <v>40471.208333333336</v>
      </c>
      <c r="O651" s="9">
        <f>(((M651/60)/60)/24)+DATE(1970,1,1)</f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>E652/D652</f>
        <v>0.02</v>
      </c>
      <c r="G652" t="s">
        <v>14</v>
      </c>
      <c r="H652">
        <v>1</v>
      </c>
      <c r="I652" s="5">
        <f>IF(H652 = 0, 0, E652/H652)</f>
        <v>2</v>
      </c>
      <c r="J652" t="s">
        <v>21</v>
      </c>
      <c r="K652" t="s">
        <v>22</v>
      </c>
      <c r="L652">
        <v>1404795600</v>
      </c>
      <c r="M652">
        <v>1407128400</v>
      </c>
      <c r="N652" s="9">
        <f>(((L652/60)/60)/24)+DATE(1970,1,1)</f>
        <v>41828.208333333336</v>
      </c>
      <c r="O652" s="9">
        <f>(((M652/60)/60)/24)+DATE(1970,1,1)</f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>E653/D653</f>
        <v>0.88479410269445857</v>
      </c>
      <c r="G653" t="s">
        <v>14</v>
      </c>
      <c r="H653">
        <v>3868</v>
      </c>
      <c r="I653" s="5">
        <f>IF(H653 = 0, 0, E653/H653)</f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9">
        <f>(((L653/60)/60)/24)+DATE(1970,1,1)</f>
        <v>41692.25</v>
      </c>
      <c r="O653" s="9">
        <f>(((M653/60)/60)/24)+DATE(1970,1,1)</f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>E654/D654</f>
        <v>1.2684</v>
      </c>
      <c r="G654" t="s">
        <v>20</v>
      </c>
      <c r="H654">
        <v>409</v>
      </c>
      <c r="I654" s="5">
        <f>IF(H654 = 0, 0, E654/H654)</f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9">
        <f>(((L654/60)/60)/24)+DATE(1970,1,1)</f>
        <v>42587.208333333328</v>
      </c>
      <c r="O654" s="9">
        <f>(((M654/60)/60)/24)+DATE(1970,1,1)</f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>E655/D655</f>
        <v>23.388333333333332</v>
      </c>
      <c r="G655" t="s">
        <v>20</v>
      </c>
      <c r="H655">
        <v>234</v>
      </c>
      <c r="I655" s="5">
        <f>IF(H655 = 0, 0, E655/H655)</f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9">
        <f>(((L655/60)/60)/24)+DATE(1970,1,1)</f>
        <v>42468.208333333328</v>
      </c>
      <c r="O655" s="9">
        <f>(((M655/60)/60)/24)+DATE(1970,1,1)</f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>E656/D656</f>
        <v>5.0838857142857146</v>
      </c>
      <c r="G656" t="s">
        <v>20</v>
      </c>
      <c r="H656">
        <v>3016</v>
      </c>
      <c r="I656" s="5">
        <f>IF(H656 = 0, 0, E656/H656)</f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9">
        <f>(((L656/60)/60)/24)+DATE(1970,1,1)</f>
        <v>42240.208333333328</v>
      </c>
      <c r="O656" s="9">
        <f>(((M656/60)/60)/24)+DATE(1970,1,1)</f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>E657/D657</f>
        <v>1.9147826086956521</v>
      </c>
      <c r="G657" t="s">
        <v>20</v>
      </c>
      <c r="H657">
        <v>264</v>
      </c>
      <c r="I657" s="5">
        <f>IF(H657 = 0, 0, E657/H657)</f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9">
        <f>(((L657/60)/60)/24)+DATE(1970,1,1)</f>
        <v>42796.25</v>
      </c>
      <c r="O657" s="9">
        <f>(((M657/60)/60)/24)+DATE(1970,1,1)</f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>E658/D658</f>
        <v>0.42127533783783783</v>
      </c>
      <c r="G658" t="s">
        <v>14</v>
      </c>
      <c r="H658">
        <v>504</v>
      </c>
      <c r="I658" s="5">
        <f>IF(H658 = 0, 0, E658/H658)</f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9">
        <f>(((L658/60)/60)/24)+DATE(1970,1,1)</f>
        <v>43097.25</v>
      </c>
      <c r="O658" s="9">
        <f>(((M658/60)/60)/24)+DATE(1970,1,1)</f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>E659/D659</f>
        <v>8.2400000000000001E-2</v>
      </c>
      <c r="G659" t="s">
        <v>14</v>
      </c>
      <c r="H659">
        <v>14</v>
      </c>
      <c r="I659" s="5">
        <f>IF(H659 = 0, 0, E659/H659)</f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9">
        <f>(((L659/60)/60)/24)+DATE(1970,1,1)</f>
        <v>43096.25</v>
      </c>
      <c r="O659" s="9">
        <f>(((M659/60)/60)/24)+DATE(1970,1,1)</f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>E660/D660</f>
        <v>0.60064638783269964</v>
      </c>
      <c r="G660" t="s">
        <v>74</v>
      </c>
      <c r="H660">
        <v>390</v>
      </c>
      <c r="I660" s="5">
        <f>IF(H660 = 0, 0, E660/H660)</f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9">
        <f>(((L660/60)/60)/24)+DATE(1970,1,1)</f>
        <v>42246.208333333328</v>
      </c>
      <c r="O660" s="9">
        <f>(((M660/60)/60)/24)+DATE(1970,1,1)</f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>E661/D661</f>
        <v>0.47232808616404309</v>
      </c>
      <c r="G661" t="s">
        <v>14</v>
      </c>
      <c r="H661">
        <v>750</v>
      </c>
      <c r="I661" s="5">
        <f>IF(H661 = 0, 0, E661/H661)</f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9">
        <f>(((L661/60)/60)/24)+DATE(1970,1,1)</f>
        <v>40570.25</v>
      </c>
      <c r="O661" s="9">
        <f>(((M661/60)/60)/24)+DATE(1970,1,1)</f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>E662/D662</f>
        <v>0.81736263736263737</v>
      </c>
      <c r="G662" t="s">
        <v>14</v>
      </c>
      <c r="H662">
        <v>77</v>
      </c>
      <c r="I662" s="5">
        <f>IF(H662 = 0, 0, E662/H662)</f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9">
        <f>(((L662/60)/60)/24)+DATE(1970,1,1)</f>
        <v>42237.208333333328</v>
      </c>
      <c r="O662" s="9">
        <f>(((M662/60)/60)/24)+DATE(1970,1,1)</f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>E663/D663</f>
        <v>0.54187265917603</v>
      </c>
      <c r="G663" t="s">
        <v>14</v>
      </c>
      <c r="H663">
        <v>752</v>
      </c>
      <c r="I663" s="5">
        <f>IF(H663 = 0, 0, E663/H663)</f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9">
        <f>(((L663/60)/60)/24)+DATE(1970,1,1)</f>
        <v>40996.208333333336</v>
      </c>
      <c r="O663" s="9">
        <f>(((M663/60)/60)/24)+DATE(1970,1,1)</f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>E664/D664</f>
        <v>0.97868131868131869</v>
      </c>
      <c r="G664" t="s">
        <v>14</v>
      </c>
      <c r="H664">
        <v>131</v>
      </c>
      <c r="I664" s="5">
        <f>IF(H664 = 0, 0, E664/H664)</f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9">
        <f>(((L664/60)/60)/24)+DATE(1970,1,1)</f>
        <v>43443.25</v>
      </c>
      <c r="O664" s="9">
        <f>(((M664/60)/60)/24)+DATE(1970,1,1)</f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>E665/D665</f>
        <v>0.77239999999999998</v>
      </c>
      <c r="G665" t="s">
        <v>14</v>
      </c>
      <c r="H665">
        <v>87</v>
      </c>
      <c r="I665" s="5">
        <f>IF(H665 = 0, 0, E665/H665)</f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9">
        <f>(((L665/60)/60)/24)+DATE(1970,1,1)</f>
        <v>40458.208333333336</v>
      </c>
      <c r="O665" s="9">
        <f>(((M665/60)/60)/24)+DATE(1970,1,1)</f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>E666/D666</f>
        <v>0.33464735516372796</v>
      </c>
      <c r="G666" t="s">
        <v>14</v>
      </c>
      <c r="H666">
        <v>1063</v>
      </c>
      <c r="I666" s="5">
        <f>IF(H666 = 0, 0, E666/H666)</f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9">
        <f>(((L666/60)/60)/24)+DATE(1970,1,1)</f>
        <v>40959.25</v>
      </c>
      <c r="O666" s="9">
        <f>(((M666/60)/60)/24)+DATE(1970,1,1)</f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>E667/D667</f>
        <v>2.3958823529411766</v>
      </c>
      <c r="G667" t="s">
        <v>20</v>
      </c>
      <c r="H667">
        <v>272</v>
      </c>
      <c r="I667" s="5">
        <f>IF(H667 = 0, 0, E667/H667)</f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9">
        <f>(((L667/60)/60)/24)+DATE(1970,1,1)</f>
        <v>40733.208333333336</v>
      </c>
      <c r="O667" s="9">
        <f>(((M667/60)/60)/24)+DATE(1970,1,1)</f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>E668/D668</f>
        <v>0.64032258064516134</v>
      </c>
      <c r="G668" t="s">
        <v>74</v>
      </c>
      <c r="H668">
        <v>25</v>
      </c>
      <c r="I668" s="5">
        <f>IF(H668 = 0, 0, E668/H668)</f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9">
        <f>(((L668/60)/60)/24)+DATE(1970,1,1)</f>
        <v>41516.208333333336</v>
      </c>
      <c r="O668" s="9">
        <f>(((M668/60)/60)/24)+DATE(1970,1,1)</f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>E669/D669</f>
        <v>1.7615942028985507</v>
      </c>
      <c r="G669" t="s">
        <v>20</v>
      </c>
      <c r="H669">
        <v>419</v>
      </c>
      <c r="I669" s="5">
        <f>IF(H669 = 0, 0, E669/H669)</f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9">
        <f>(((L669/60)/60)/24)+DATE(1970,1,1)</f>
        <v>41892.208333333336</v>
      </c>
      <c r="O669" s="9">
        <f>(((M669/60)/60)/24)+DATE(1970,1,1)</f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>E670/D670</f>
        <v>0.20338181818181819</v>
      </c>
      <c r="G670" t="s">
        <v>14</v>
      </c>
      <c r="H670">
        <v>76</v>
      </c>
      <c r="I670" s="5">
        <f>IF(H670 = 0, 0, E670/H670)</f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9">
        <f>(((L670/60)/60)/24)+DATE(1970,1,1)</f>
        <v>41122.208333333336</v>
      </c>
      <c r="O670" s="9">
        <f>(((M670/60)/60)/24)+DATE(1970,1,1)</f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>E671/D671</f>
        <v>3.5864754098360656</v>
      </c>
      <c r="G671" t="s">
        <v>20</v>
      </c>
      <c r="H671">
        <v>1621</v>
      </c>
      <c r="I671" s="5">
        <f>IF(H671 = 0, 0, E671/H671)</f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9">
        <f>(((L671/60)/60)/24)+DATE(1970,1,1)</f>
        <v>42912.208333333328</v>
      </c>
      <c r="O671" s="9">
        <f>(((M671/60)/60)/24)+DATE(1970,1,1)</f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>E672/D672</f>
        <v>4.6885802469135802</v>
      </c>
      <c r="G672" t="s">
        <v>20</v>
      </c>
      <c r="H672">
        <v>1101</v>
      </c>
      <c r="I672" s="5">
        <f>IF(H672 = 0, 0, E672/H672)</f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9">
        <f>(((L672/60)/60)/24)+DATE(1970,1,1)</f>
        <v>42425.25</v>
      </c>
      <c r="O672" s="9">
        <f>(((M672/60)/60)/24)+DATE(1970,1,1)</f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>E673/D673</f>
        <v>1.220563524590164</v>
      </c>
      <c r="G673" t="s">
        <v>20</v>
      </c>
      <c r="H673">
        <v>1073</v>
      </c>
      <c r="I673" s="5">
        <f>IF(H673 = 0, 0, E673/H673)</f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9">
        <f>(((L673/60)/60)/24)+DATE(1970,1,1)</f>
        <v>40390.208333333336</v>
      </c>
      <c r="O673" s="9">
        <f>(((M673/60)/60)/24)+DATE(1970,1,1)</f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>E674/D674</f>
        <v>0.55931783729156137</v>
      </c>
      <c r="G674" t="s">
        <v>14</v>
      </c>
      <c r="H674">
        <v>4428</v>
      </c>
      <c r="I674" s="5">
        <f>IF(H674 = 0, 0, E674/H674)</f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9">
        <f>(((L674/60)/60)/24)+DATE(1970,1,1)</f>
        <v>43180.208333333328</v>
      </c>
      <c r="O674" s="9">
        <f>(((M674/60)/60)/24)+DATE(1970,1,1)</f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>E675/D675</f>
        <v>0.43660714285714286</v>
      </c>
      <c r="G675" t="s">
        <v>14</v>
      </c>
      <c r="H675">
        <v>58</v>
      </c>
      <c r="I675" s="5">
        <f>IF(H675 = 0, 0, E675/H675)</f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9">
        <f>(((L675/60)/60)/24)+DATE(1970,1,1)</f>
        <v>42475.208333333328</v>
      </c>
      <c r="O675" s="9">
        <f>(((M675/60)/60)/24)+DATE(1970,1,1)</f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>E676/D676</f>
        <v>0.33538371411833628</v>
      </c>
      <c r="G676" t="s">
        <v>74</v>
      </c>
      <c r="H676">
        <v>1218</v>
      </c>
      <c r="I676" s="5">
        <f>IF(H676 = 0, 0, E676/H676)</f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9">
        <f>(((L676/60)/60)/24)+DATE(1970,1,1)</f>
        <v>40774.208333333336</v>
      </c>
      <c r="O676" s="9">
        <f>(((M676/60)/60)/24)+DATE(1970,1,1)</f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>E677/D677</f>
        <v>1.2297938144329896</v>
      </c>
      <c r="G677" t="s">
        <v>20</v>
      </c>
      <c r="H677">
        <v>331</v>
      </c>
      <c r="I677" s="5">
        <f>IF(H677 = 0, 0, E677/H677)</f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9">
        <f>(((L677/60)/60)/24)+DATE(1970,1,1)</f>
        <v>43719.208333333328</v>
      </c>
      <c r="O677" s="9">
        <f>(((M677/60)/60)/24)+DATE(1970,1,1)</f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>E678/D678</f>
        <v>1.8974959871589085</v>
      </c>
      <c r="G678" t="s">
        <v>20</v>
      </c>
      <c r="H678">
        <v>1170</v>
      </c>
      <c r="I678" s="5">
        <f>IF(H678 = 0, 0, E678/H678)</f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9">
        <f>(((L678/60)/60)/24)+DATE(1970,1,1)</f>
        <v>41178.208333333336</v>
      </c>
      <c r="O678" s="9">
        <f>(((M678/60)/60)/24)+DATE(1970,1,1)</f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>E679/D679</f>
        <v>0.83622641509433959</v>
      </c>
      <c r="G679" t="s">
        <v>14</v>
      </c>
      <c r="H679">
        <v>111</v>
      </c>
      <c r="I679" s="5">
        <f>IF(H679 = 0, 0, E679/H679)</f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9">
        <f>(((L679/60)/60)/24)+DATE(1970,1,1)</f>
        <v>42561.208333333328</v>
      </c>
      <c r="O679" s="9">
        <f>(((M679/60)/60)/24)+DATE(1970,1,1)</f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>E680/D680</f>
        <v>0.17968844221105529</v>
      </c>
      <c r="G680" t="s">
        <v>74</v>
      </c>
      <c r="H680">
        <v>215</v>
      </c>
      <c r="I680" s="5">
        <f>IF(H680 = 0, 0, E680/H680)</f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9">
        <f>(((L680/60)/60)/24)+DATE(1970,1,1)</f>
        <v>43484.25</v>
      </c>
      <c r="O680" s="9">
        <f>(((M680/60)/60)/24)+DATE(1970,1,1)</f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>E681/D681</f>
        <v>10.365</v>
      </c>
      <c r="G681" t="s">
        <v>20</v>
      </c>
      <c r="H681">
        <v>363</v>
      </c>
      <c r="I681" s="5">
        <f>IF(H681 = 0, 0, E681/H681)</f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9">
        <f>(((L681/60)/60)/24)+DATE(1970,1,1)</f>
        <v>43756.208333333328</v>
      </c>
      <c r="O681" s="9">
        <f>(((M681/60)/60)/24)+DATE(1970,1,1)</f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>E682/D682</f>
        <v>0.97405219780219776</v>
      </c>
      <c r="G682" t="s">
        <v>14</v>
      </c>
      <c r="H682">
        <v>2955</v>
      </c>
      <c r="I682" s="5">
        <f>IF(H682 = 0, 0, E682/H682)</f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9">
        <f>(((L682/60)/60)/24)+DATE(1970,1,1)</f>
        <v>43813.25</v>
      </c>
      <c r="O682" s="9">
        <f>(((M682/60)/60)/24)+DATE(1970,1,1)</f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>E683/D683</f>
        <v>0.86386203150461705</v>
      </c>
      <c r="G683" t="s">
        <v>14</v>
      </c>
      <c r="H683">
        <v>1657</v>
      </c>
      <c r="I683" s="5">
        <f>IF(H683 = 0, 0, E683/H683)</f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9">
        <f>(((L683/60)/60)/24)+DATE(1970,1,1)</f>
        <v>40898.25</v>
      </c>
      <c r="O683" s="9">
        <f>(((M683/60)/60)/24)+DATE(1970,1,1)</f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>E684/D684</f>
        <v>1.5016666666666667</v>
      </c>
      <c r="G684" t="s">
        <v>20</v>
      </c>
      <c r="H684">
        <v>103</v>
      </c>
      <c r="I684" s="5">
        <f>IF(H684 = 0, 0, E684/H684)</f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9">
        <f>(((L684/60)/60)/24)+DATE(1970,1,1)</f>
        <v>41619.25</v>
      </c>
      <c r="O684" s="9">
        <f>(((M684/60)/60)/24)+DATE(1970,1,1)</f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>E685/D685</f>
        <v>3.5843478260869563</v>
      </c>
      <c r="G685" t="s">
        <v>20</v>
      </c>
      <c r="H685">
        <v>147</v>
      </c>
      <c r="I685" s="5">
        <f>IF(H685 = 0, 0, E685/H685)</f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9">
        <f>(((L685/60)/60)/24)+DATE(1970,1,1)</f>
        <v>43359.208333333328</v>
      </c>
      <c r="O685" s="9">
        <f>(((M685/60)/60)/24)+DATE(1970,1,1)</f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>E686/D686</f>
        <v>5.4285714285714288</v>
      </c>
      <c r="G686" t="s">
        <v>20</v>
      </c>
      <c r="H686">
        <v>110</v>
      </c>
      <c r="I686" s="5">
        <f>IF(H686 = 0, 0, E686/H686)</f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9">
        <f>(((L686/60)/60)/24)+DATE(1970,1,1)</f>
        <v>40358.208333333336</v>
      </c>
      <c r="O686" s="9">
        <f>(((M686/60)/60)/24)+DATE(1970,1,1)</f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>E687/D687</f>
        <v>0.67500714285714281</v>
      </c>
      <c r="G687" t="s">
        <v>14</v>
      </c>
      <c r="H687">
        <v>926</v>
      </c>
      <c r="I687" s="5">
        <f>IF(H687 = 0, 0, E687/H687)</f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9">
        <f>(((L687/60)/60)/24)+DATE(1970,1,1)</f>
        <v>42239.208333333328</v>
      </c>
      <c r="O687" s="9">
        <f>(((M687/60)/60)/24)+DATE(1970,1,1)</f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>E688/D688</f>
        <v>1.9174666666666667</v>
      </c>
      <c r="G688" t="s">
        <v>20</v>
      </c>
      <c r="H688">
        <v>134</v>
      </c>
      <c r="I688" s="5">
        <f>IF(H688 = 0, 0, E688/H688)</f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9">
        <f>(((L688/60)/60)/24)+DATE(1970,1,1)</f>
        <v>43186.208333333328</v>
      </c>
      <c r="O688" s="9">
        <f>(((M688/60)/60)/24)+DATE(1970,1,1)</f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>E689/D689</f>
        <v>9.32</v>
      </c>
      <c r="G689" t="s">
        <v>20</v>
      </c>
      <c r="H689">
        <v>269</v>
      </c>
      <c r="I689" s="5">
        <f>IF(H689 = 0, 0, E689/H689)</f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9">
        <f>(((L689/60)/60)/24)+DATE(1970,1,1)</f>
        <v>42806.25</v>
      </c>
      <c r="O689" s="9">
        <f>(((M689/60)/60)/24)+DATE(1970,1,1)</f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>E690/D690</f>
        <v>4.2927586206896553</v>
      </c>
      <c r="G690" t="s">
        <v>20</v>
      </c>
      <c r="H690">
        <v>175</v>
      </c>
      <c r="I690" s="5">
        <f>IF(H690 = 0, 0, E690/H690)</f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9">
        <f>(((L690/60)/60)/24)+DATE(1970,1,1)</f>
        <v>43475.25</v>
      </c>
      <c r="O690" s="9">
        <f>(((M690/60)/60)/24)+DATE(1970,1,1)</f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>E691/D691</f>
        <v>1.0065753424657535</v>
      </c>
      <c r="G691" t="s">
        <v>20</v>
      </c>
      <c r="H691">
        <v>69</v>
      </c>
      <c r="I691" s="5">
        <f>IF(H691 = 0, 0, E691/H691)</f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9">
        <f>(((L691/60)/60)/24)+DATE(1970,1,1)</f>
        <v>41576.208333333336</v>
      </c>
      <c r="O691" s="9">
        <f>(((M691/60)/60)/24)+DATE(1970,1,1)</f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>E692/D692</f>
        <v>2.266111111111111</v>
      </c>
      <c r="G692" t="s">
        <v>20</v>
      </c>
      <c r="H692">
        <v>190</v>
      </c>
      <c r="I692" s="5">
        <f>IF(H692 = 0, 0, E692/H692)</f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9">
        <f>(((L692/60)/60)/24)+DATE(1970,1,1)</f>
        <v>40874.25</v>
      </c>
      <c r="O692" s="9">
        <f>(((M692/60)/60)/24)+DATE(1970,1,1)</f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>E693/D693</f>
        <v>1.4238</v>
      </c>
      <c r="G693" t="s">
        <v>20</v>
      </c>
      <c r="H693">
        <v>237</v>
      </c>
      <c r="I693" s="5">
        <f>IF(H693 = 0, 0, E693/H693)</f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9">
        <f>(((L693/60)/60)/24)+DATE(1970,1,1)</f>
        <v>41185.208333333336</v>
      </c>
      <c r="O693" s="9">
        <f>(((M693/60)/60)/24)+DATE(1970,1,1)</f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>E694/D694</f>
        <v>0.90633333333333332</v>
      </c>
      <c r="G694" t="s">
        <v>14</v>
      </c>
      <c r="H694">
        <v>77</v>
      </c>
      <c r="I694" s="5">
        <f>IF(H694 = 0, 0, E694/H694)</f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9">
        <f>(((L694/60)/60)/24)+DATE(1970,1,1)</f>
        <v>43655.208333333328</v>
      </c>
      <c r="O694" s="9">
        <f>(((M694/60)/60)/24)+DATE(1970,1,1)</f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>E695/D695</f>
        <v>0.63966740576496672</v>
      </c>
      <c r="G695" t="s">
        <v>14</v>
      </c>
      <c r="H695">
        <v>1748</v>
      </c>
      <c r="I695" s="5">
        <f>IF(H695 = 0, 0, E695/H695)</f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9">
        <f>(((L695/60)/60)/24)+DATE(1970,1,1)</f>
        <v>43025.208333333328</v>
      </c>
      <c r="O695" s="9">
        <f>(((M695/60)/60)/24)+DATE(1970,1,1)</f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>E696/D696</f>
        <v>0.84131868131868137</v>
      </c>
      <c r="G696" t="s">
        <v>14</v>
      </c>
      <c r="H696">
        <v>79</v>
      </c>
      <c r="I696" s="5">
        <f>IF(H696 = 0, 0, E696/H696)</f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9">
        <f>(((L696/60)/60)/24)+DATE(1970,1,1)</f>
        <v>43066.25</v>
      </c>
      <c r="O696" s="9">
        <f>(((M696/60)/60)/24)+DATE(1970,1,1)</f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>E697/D697</f>
        <v>1.3393478260869565</v>
      </c>
      <c r="G697" t="s">
        <v>20</v>
      </c>
      <c r="H697">
        <v>196</v>
      </c>
      <c r="I697" s="5">
        <f>IF(H697 = 0, 0, E697/H697)</f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9">
        <f>(((L697/60)/60)/24)+DATE(1970,1,1)</f>
        <v>42322.25</v>
      </c>
      <c r="O697" s="9">
        <f>(((M697/60)/60)/24)+DATE(1970,1,1)</f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>E698/D698</f>
        <v>0.59042047531992692</v>
      </c>
      <c r="G698" t="s">
        <v>14</v>
      </c>
      <c r="H698">
        <v>889</v>
      </c>
      <c r="I698" s="5">
        <f>IF(H698 = 0, 0, E698/H698)</f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9">
        <f>(((L698/60)/60)/24)+DATE(1970,1,1)</f>
        <v>42114.208333333328</v>
      </c>
      <c r="O698" s="9">
        <f>(((M698/60)/60)/24)+DATE(1970,1,1)</f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>E699/D699</f>
        <v>1.5280062063615205</v>
      </c>
      <c r="G699" t="s">
        <v>20</v>
      </c>
      <c r="H699">
        <v>7295</v>
      </c>
      <c r="I699" s="5">
        <f>IF(H699 = 0, 0, E699/H699)</f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9">
        <f>(((L699/60)/60)/24)+DATE(1970,1,1)</f>
        <v>43190.208333333328</v>
      </c>
      <c r="O699" s="9">
        <f>(((M699/60)/60)/24)+DATE(1970,1,1)</f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>E700/D700</f>
        <v>4.466912114014252</v>
      </c>
      <c r="G700" t="s">
        <v>20</v>
      </c>
      <c r="H700">
        <v>2893</v>
      </c>
      <c r="I700" s="5">
        <f>IF(H700 = 0, 0, E700/H700)</f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9">
        <f>(((L700/60)/60)/24)+DATE(1970,1,1)</f>
        <v>40871.25</v>
      </c>
      <c r="O700" s="9">
        <f>(((M700/60)/60)/24)+DATE(1970,1,1)</f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>E701/D701</f>
        <v>0.8439189189189189</v>
      </c>
      <c r="G701" t="s">
        <v>14</v>
      </c>
      <c r="H701">
        <v>56</v>
      </c>
      <c r="I701" s="5">
        <f>IF(H701 = 0, 0, E701/H701)</f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9">
        <f>(((L701/60)/60)/24)+DATE(1970,1,1)</f>
        <v>43641.208333333328</v>
      </c>
      <c r="O701" s="9">
        <f>(((M701/60)/60)/24)+DATE(1970,1,1)</f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>E702/D702</f>
        <v>0.03</v>
      </c>
      <c r="G702" t="s">
        <v>14</v>
      </c>
      <c r="H702">
        <v>1</v>
      </c>
      <c r="I702" s="5">
        <f>IF(H702 = 0, 0, E702/H702)</f>
        <v>3</v>
      </c>
      <c r="J702" t="s">
        <v>21</v>
      </c>
      <c r="K702" t="s">
        <v>22</v>
      </c>
      <c r="L702">
        <v>1264399200</v>
      </c>
      <c r="M702">
        <v>1265695200</v>
      </c>
      <c r="N702" s="9">
        <f>(((L702/60)/60)/24)+DATE(1970,1,1)</f>
        <v>40203.25</v>
      </c>
      <c r="O702" s="9">
        <f>(((M702/60)/60)/24)+DATE(1970,1,1)</f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>E703/D703</f>
        <v>1.7502692307692307</v>
      </c>
      <c r="G703" t="s">
        <v>20</v>
      </c>
      <c r="H703">
        <v>820</v>
      </c>
      <c r="I703" s="5">
        <f>IF(H703 = 0, 0, E703/H703)</f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9">
        <f>(((L703/60)/60)/24)+DATE(1970,1,1)</f>
        <v>40629.208333333336</v>
      </c>
      <c r="O703" s="9">
        <f>(((M703/60)/60)/24)+DATE(1970,1,1)</f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>E704/D704</f>
        <v>0.54137931034482756</v>
      </c>
      <c r="G704" t="s">
        <v>14</v>
      </c>
      <c r="H704">
        <v>83</v>
      </c>
      <c r="I704" s="5">
        <f>IF(H704 = 0, 0, E704/H704)</f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9">
        <f>(((L704/60)/60)/24)+DATE(1970,1,1)</f>
        <v>41477.208333333336</v>
      </c>
      <c r="O704" s="9">
        <f>(((M704/60)/60)/24)+DATE(1970,1,1)</f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>E705/D705</f>
        <v>3.1187381703470032</v>
      </c>
      <c r="G705" t="s">
        <v>20</v>
      </c>
      <c r="H705">
        <v>2038</v>
      </c>
      <c r="I705" s="5">
        <f>IF(H705 = 0, 0, E705/H705)</f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9">
        <f>(((L705/60)/60)/24)+DATE(1970,1,1)</f>
        <v>41020.208333333336</v>
      </c>
      <c r="O705" s="9">
        <f>(((M705/60)/60)/24)+DATE(1970,1,1)</f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>E706/D706</f>
        <v>1.2278160919540231</v>
      </c>
      <c r="G706" t="s">
        <v>20</v>
      </c>
      <c r="H706">
        <v>116</v>
      </c>
      <c r="I706" s="5">
        <f>IF(H706 = 0, 0, E706/H706)</f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9">
        <f>(((L706/60)/60)/24)+DATE(1970,1,1)</f>
        <v>42555.208333333328</v>
      </c>
      <c r="O706" s="9">
        <f>(((M706/60)/60)/24)+DATE(1970,1,1)</f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>E707/D707</f>
        <v>0.99026517383618151</v>
      </c>
      <c r="G707" t="s">
        <v>14</v>
      </c>
      <c r="H707">
        <v>2025</v>
      </c>
      <c r="I707" s="5">
        <f>IF(H707 = 0, 0, E707/H707)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9">
        <f>(((L707/60)/60)/24)+DATE(1970,1,1)</f>
        <v>41619.25</v>
      </c>
      <c r="O707" s="9">
        <f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>E708/D708</f>
        <v>1.278468634686347</v>
      </c>
      <c r="G708" t="s">
        <v>20</v>
      </c>
      <c r="H708">
        <v>1345</v>
      </c>
      <c r="I708" s="5">
        <f>IF(H708 = 0, 0, E708/H708)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9">
        <f>(((L708/60)/60)/24)+DATE(1970,1,1)</f>
        <v>43471.25</v>
      </c>
      <c r="O708" s="9">
        <f>(((M708/60)/60)/24)+DATE(1970,1,1)</f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>E709/D709</f>
        <v>1.5861643835616439</v>
      </c>
      <c r="G709" t="s">
        <v>20</v>
      </c>
      <c r="H709">
        <v>168</v>
      </c>
      <c r="I709" s="5">
        <f>IF(H709 = 0, 0, E709/H709)</f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9">
        <f>(((L709/60)/60)/24)+DATE(1970,1,1)</f>
        <v>43442.25</v>
      </c>
      <c r="O709" s="9">
        <f>(((M709/60)/60)/24)+DATE(1970,1,1)</f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>E710/D710</f>
        <v>7.0705882352941174</v>
      </c>
      <c r="G710" t="s">
        <v>20</v>
      </c>
      <c r="H710">
        <v>137</v>
      </c>
      <c r="I710" s="5">
        <f>IF(H710 = 0, 0, E710/H710)</f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9">
        <f>(((L710/60)/60)/24)+DATE(1970,1,1)</f>
        <v>42877.208333333328</v>
      </c>
      <c r="O710" s="9">
        <f>(((M710/60)/60)/24)+DATE(1970,1,1)</f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>E711/D711</f>
        <v>1.4238775510204082</v>
      </c>
      <c r="G711" t="s">
        <v>20</v>
      </c>
      <c r="H711">
        <v>186</v>
      </c>
      <c r="I711" s="5">
        <f>IF(H711 = 0, 0, E711/H711)</f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9">
        <f>(((L711/60)/60)/24)+DATE(1970,1,1)</f>
        <v>41018.208333333336</v>
      </c>
      <c r="O711" s="9">
        <f>(((M711/60)/60)/24)+DATE(1970,1,1)</f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>E712/D712</f>
        <v>1.4786046511627906</v>
      </c>
      <c r="G712" t="s">
        <v>20</v>
      </c>
      <c r="H712">
        <v>125</v>
      </c>
      <c r="I712" s="5">
        <f>IF(H712 = 0, 0, E712/H712)</f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9">
        <f>(((L712/60)/60)/24)+DATE(1970,1,1)</f>
        <v>43295.208333333328</v>
      </c>
      <c r="O712" s="9">
        <f>(((M712/60)/60)/24)+DATE(1970,1,1)</f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>E713/D713</f>
        <v>0.20322580645161289</v>
      </c>
      <c r="G713" t="s">
        <v>14</v>
      </c>
      <c r="H713">
        <v>14</v>
      </c>
      <c r="I713" s="5">
        <f>IF(H713 = 0, 0, E713/H713)</f>
        <v>90</v>
      </c>
      <c r="J713" t="s">
        <v>107</v>
      </c>
      <c r="K713" t="s">
        <v>108</v>
      </c>
      <c r="L713">
        <v>1453615200</v>
      </c>
      <c r="M713">
        <v>1453788000</v>
      </c>
      <c r="N713" s="9">
        <f>(((L713/60)/60)/24)+DATE(1970,1,1)</f>
        <v>42393.25</v>
      </c>
      <c r="O713" s="9">
        <f>(((M713/60)/60)/24)+DATE(1970,1,1)</f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>E714/D714</f>
        <v>18.40625</v>
      </c>
      <c r="G714" t="s">
        <v>20</v>
      </c>
      <c r="H714">
        <v>202</v>
      </c>
      <c r="I714" s="5">
        <f>IF(H714 = 0, 0, E714/H714)</f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9">
        <f>(((L714/60)/60)/24)+DATE(1970,1,1)</f>
        <v>42559.208333333328</v>
      </c>
      <c r="O714" s="9">
        <f>(((M714/60)/60)/24)+DATE(1970,1,1)</f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>E715/D715</f>
        <v>1.6194202898550725</v>
      </c>
      <c r="G715" t="s">
        <v>20</v>
      </c>
      <c r="H715">
        <v>103</v>
      </c>
      <c r="I715" s="5">
        <f>IF(H715 = 0, 0, E715/H715)</f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9">
        <f>(((L715/60)/60)/24)+DATE(1970,1,1)</f>
        <v>42604.208333333328</v>
      </c>
      <c r="O715" s="9">
        <f>(((M715/60)/60)/24)+DATE(1970,1,1)</f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>E716/D716</f>
        <v>4.7282077922077921</v>
      </c>
      <c r="G716" t="s">
        <v>20</v>
      </c>
      <c r="H716">
        <v>1785</v>
      </c>
      <c r="I716" s="5">
        <f>IF(H716 = 0, 0, E716/H716)</f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9">
        <f>(((L716/60)/60)/24)+DATE(1970,1,1)</f>
        <v>41870.208333333336</v>
      </c>
      <c r="O716" s="9">
        <f>(((M716/60)/60)/24)+DATE(1970,1,1)</f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>E717/D717</f>
        <v>0.24466101694915254</v>
      </c>
      <c r="G717" t="s">
        <v>14</v>
      </c>
      <c r="H717">
        <v>656</v>
      </c>
      <c r="I717" s="5">
        <f>IF(H717 = 0, 0, E717/H717)</f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9">
        <f>(((L717/60)/60)/24)+DATE(1970,1,1)</f>
        <v>40397.208333333336</v>
      </c>
      <c r="O717" s="9">
        <f>(((M717/60)/60)/24)+DATE(1970,1,1)</f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>E718/D718</f>
        <v>5.1764999999999999</v>
      </c>
      <c r="G718" t="s">
        <v>20</v>
      </c>
      <c r="H718">
        <v>157</v>
      </c>
      <c r="I718" s="5">
        <f>IF(H718 = 0, 0, E718/H718)</f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9">
        <f>(((L718/60)/60)/24)+DATE(1970,1,1)</f>
        <v>41465.208333333336</v>
      </c>
      <c r="O718" s="9">
        <f>(((M718/60)/60)/24)+DATE(1970,1,1)</f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>E719/D719</f>
        <v>2.4764285714285714</v>
      </c>
      <c r="G719" t="s">
        <v>20</v>
      </c>
      <c r="H719">
        <v>555</v>
      </c>
      <c r="I719" s="5">
        <f>IF(H719 = 0, 0, E719/H719)</f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9">
        <f>(((L719/60)/60)/24)+DATE(1970,1,1)</f>
        <v>40777.208333333336</v>
      </c>
      <c r="O719" s="9">
        <f>(((M719/60)/60)/24)+DATE(1970,1,1)</f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>E720/D720</f>
        <v>1.0020481927710843</v>
      </c>
      <c r="G720" t="s">
        <v>20</v>
      </c>
      <c r="H720">
        <v>297</v>
      </c>
      <c r="I720" s="5">
        <f>IF(H720 = 0, 0, E720/H720)</f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9">
        <f>(((L720/60)/60)/24)+DATE(1970,1,1)</f>
        <v>41442.208333333336</v>
      </c>
      <c r="O720" s="9">
        <f>(((M720/60)/60)/24)+DATE(1970,1,1)</f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>E721/D721</f>
        <v>1.53</v>
      </c>
      <c r="G721" t="s">
        <v>20</v>
      </c>
      <c r="H721">
        <v>123</v>
      </c>
      <c r="I721" s="5">
        <f>IF(H721 = 0, 0, E721/H721)</f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9">
        <f>(((L721/60)/60)/24)+DATE(1970,1,1)</f>
        <v>41058.208333333336</v>
      </c>
      <c r="O721" s="9">
        <f>(((M721/60)/60)/24)+DATE(1970,1,1)</f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>E722/D722</f>
        <v>0.37091954022988505</v>
      </c>
      <c r="G722" t="s">
        <v>74</v>
      </c>
      <c r="H722">
        <v>38</v>
      </c>
      <c r="I722" s="5">
        <f>IF(H722 = 0, 0, E722/H722)</f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9">
        <f>(((L722/60)/60)/24)+DATE(1970,1,1)</f>
        <v>43152.25</v>
      </c>
      <c r="O722" s="9">
        <f>(((M722/60)/60)/24)+DATE(1970,1,1)</f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>E723/D723</f>
        <v>4.3923948220064728E-2</v>
      </c>
      <c r="G723" t="s">
        <v>74</v>
      </c>
      <c r="H723">
        <v>60</v>
      </c>
      <c r="I723" s="5">
        <f>IF(H723 = 0, 0, E723/H723)</f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9">
        <f>(((L723/60)/60)/24)+DATE(1970,1,1)</f>
        <v>43194.208333333328</v>
      </c>
      <c r="O723" s="9">
        <f>(((M723/60)/60)/24)+DATE(1970,1,1)</f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>E724/D724</f>
        <v>1.5650721649484536</v>
      </c>
      <c r="G724" t="s">
        <v>20</v>
      </c>
      <c r="H724">
        <v>3036</v>
      </c>
      <c r="I724" s="5">
        <f>IF(H724 = 0, 0, E724/H724)</f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9">
        <f>(((L724/60)/60)/24)+DATE(1970,1,1)</f>
        <v>43045.25</v>
      </c>
      <c r="O724" s="9">
        <f>(((M724/60)/60)/24)+DATE(1970,1,1)</f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>E725/D725</f>
        <v>2.704081632653061</v>
      </c>
      <c r="G725" t="s">
        <v>20</v>
      </c>
      <c r="H725">
        <v>144</v>
      </c>
      <c r="I725" s="5">
        <f>IF(H725 = 0, 0, E725/H725)</f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9">
        <f>(((L725/60)/60)/24)+DATE(1970,1,1)</f>
        <v>42431.25</v>
      </c>
      <c r="O725" s="9">
        <f>(((M725/60)/60)/24)+DATE(1970,1,1)</f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>E726/D726</f>
        <v>1.3405952380952382</v>
      </c>
      <c r="G726" t="s">
        <v>20</v>
      </c>
      <c r="H726">
        <v>121</v>
      </c>
      <c r="I726" s="5">
        <f>IF(H726 = 0, 0, E726/H726)</f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9">
        <f>(((L726/60)/60)/24)+DATE(1970,1,1)</f>
        <v>41934.208333333336</v>
      </c>
      <c r="O726" s="9">
        <f>(((M726/60)/60)/24)+DATE(1970,1,1)</f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>E727/D727</f>
        <v>0.50398033126293995</v>
      </c>
      <c r="G727" t="s">
        <v>14</v>
      </c>
      <c r="H727">
        <v>1596</v>
      </c>
      <c r="I727" s="5">
        <f>IF(H727 = 0, 0, E727/H727)</f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9">
        <f>(((L727/60)/60)/24)+DATE(1970,1,1)</f>
        <v>41958.25</v>
      </c>
      <c r="O727" s="9">
        <f>(((M727/60)/60)/24)+DATE(1970,1,1)</f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>E728/D728</f>
        <v>0.88815837937384901</v>
      </c>
      <c r="G728" t="s">
        <v>74</v>
      </c>
      <c r="H728">
        <v>524</v>
      </c>
      <c r="I728" s="5">
        <f>IF(H728 = 0, 0, E728/H728)</f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9">
        <f>(((L728/60)/60)/24)+DATE(1970,1,1)</f>
        <v>40476.208333333336</v>
      </c>
      <c r="O728" s="9">
        <f>(((M728/60)/60)/24)+DATE(1970,1,1)</f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>E729/D729</f>
        <v>1.65</v>
      </c>
      <c r="G729" t="s">
        <v>20</v>
      </c>
      <c r="H729">
        <v>181</v>
      </c>
      <c r="I729" s="5">
        <f>IF(H729 = 0, 0, E729/H729)</f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9">
        <f>(((L729/60)/60)/24)+DATE(1970,1,1)</f>
        <v>43485.25</v>
      </c>
      <c r="O729" s="9">
        <f>(((M729/60)/60)/24)+DATE(1970,1,1)</f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>E730/D730</f>
        <v>0.17499999999999999</v>
      </c>
      <c r="G730" t="s">
        <v>14</v>
      </c>
      <c r="H730">
        <v>10</v>
      </c>
      <c r="I730" s="5">
        <f>IF(H730 = 0, 0, E730/H730)</f>
        <v>73.5</v>
      </c>
      <c r="J730" t="s">
        <v>21</v>
      </c>
      <c r="K730" t="s">
        <v>22</v>
      </c>
      <c r="L730">
        <v>1464152400</v>
      </c>
      <c r="M730">
        <v>1465102800</v>
      </c>
      <c r="N730" s="9">
        <f>(((L730/60)/60)/24)+DATE(1970,1,1)</f>
        <v>42515.208333333328</v>
      </c>
      <c r="O730" s="9">
        <f>(((M730/60)/60)/24)+DATE(1970,1,1)</f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>E731/D731</f>
        <v>1.8566071428571429</v>
      </c>
      <c r="G731" t="s">
        <v>20</v>
      </c>
      <c r="H731">
        <v>122</v>
      </c>
      <c r="I731" s="5">
        <f>IF(H731 = 0, 0, E731/H731)</f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9">
        <f>(((L731/60)/60)/24)+DATE(1970,1,1)</f>
        <v>41309.25</v>
      </c>
      <c r="O731" s="9">
        <f>(((M731/60)/60)/24)+DATE(1970,1,1)</f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>E732/D732</f>
        <v>4.1266319444444441</v>
      </c>
      <c r="G732" t="s">
        <v>20</v>
      </c>
      <c r="H732">
        <v>1071</v>
      </c>
      <c r="I732" s="5">
        <f>IF(H732 = 0, 0, E732/H732)</f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9">
        <f>(((L732/60)/60)/24)+DATE(1970,1,1)</f>
        <v>42147.208333333328</v>
      </c>
      <c r="O732" s="9">
        <f>(((M732/60)/60)/24)+DATE(1970,1,1)</f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>E733/D733</f>
        <v>0.90249999999999997</v>
      </c>
      <c r="G733" t="s">
        <v>74</v>
      </c>
      <c r="H733">
        <v>219</v>
      </c>
      <c r="I733" s="5">
        <f>IF(H733 = 0, 0, E733/H733)</f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9">
        <f>(((L733/60)/60)/24)+DATE(1970,1,1)</f>
        <v>42939.208333333328</v>
      </c>
      <c r="O733" s="9">
        <f>(((M733/60)/60)/24)+DATE(1970,1,1)</f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>E734/D734</f>
        <v>0.91984615384615387</v>
      </c>
      <c r="G734" t="s">
        <v>14</v>
      </c>
      <c r="H734">
        <v>1121</v>
      </c>
      <c r="I734" s="5">
        <f>IF(H734 = 0, 0, E734/H734)</f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9">
        <f>(((L734/60)/60)/24)+DATE(1970,1,1)</f>
        <v>42816.208333333328</v>
      </c>
      <c r="O734" s="9">
        <f>(((M734/60)/60)/24)+DATE(1970,1,1)</f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>E735/D735</f>
        <v>5.2700632911392402</v>
      </c>
      <c r="G735" t="s">
        <v>20</v>
      </c>
      <c r="H735">
        <v>980</v>
      </c>
      <c r="I735" s="5">
        <f>IF(H735 = 0, 0, E735/H735)</f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9">
        <f>(((L735/60)/60)/24)+DATE(1970,1,1)</f>
        <v>41844.208333333336</v>
      </c>
      <c r="O735" s="9">
        <f>(((M735/60)/60)/24)+DATE(1970,1,1)</f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>E736/D736</f>
        <v>3.1914285714285713</v>
      </c>
      <c r="G736" t="s">
        <v>20</v>
      </c>
      <c r="H736">
        <v>536</v>
      </c>
      <c r="I736" s="5">
        <f>IF(H736 = 0, 0, E736/H736)</f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9">
        <f>(((L736/60)/60)/24)+DATE(1970,1,1)</f>
        <v>42763.25</v>
      </c>
      <c r="O736" s="9">
        <f>(((M736/60)/60)/24)+DATE(1970,1,1)</f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>E737/D737</f>
        <v>3.5418867924528303</v>
      </c>
      <c r="G737" t="s">
        <v>20</v>
      </c>
      <c r="H737">
        <v>1991</v>
      </c>
      <c r="I737" s="5">
        <f>IF(H737 = 0, 0, E737/H737)</f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9">
        <f>(((L737/60)/60)/24)+DATE(1970,1,1)</f>
        <v>42459.208333333328</v>
      </c>
      <c r="O737" s="9">
        <f>(((M737/60)/60)/24)+DATE(1970,1,1)</f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>E738/D738</f>
        <v>0.32896103896103895</v>
      </c>
      <c r="G738" t="s">
        <v>74</v>
      </c>
      <c r="H738">
        <v>29</v>
      </c>
      <c r="I738" s="5">
        <f>IF(H738 = 0, 0, E738/H738)</f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9">
        <f>(((L738/60)/60)/24)+DATE(1970,1,1)</f>
        <v>42055.25</v>
      </c>
      <c r="O738" s="9">
        <f>(((M738/60)/60)/24)+DATE(1970,1,1)</f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>E739/D739</f>
        <v>1.358918918918919</v>
      </c>
      <c r="G739" t="s">
        <v>20</v>
      </c>
      <c r="H739">
        <v>180</v>
      </c>
      <c r="I739" s="5">
        <f>IF(H739 = 0, 0, E739/H739)</f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9">
        <f>(((L739/60)/60)/24)+DATE(1970,1,1)</f>
        <v>42685.25</v>
      </c>
      <c r="O739" s="9">
        <f>(((M739/60)/60)/24)+DATE(1970,1,1)</f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>E740/D740</f>
        <v>2.0843373493975904E-2</v>
      </c>
      <c r="G740" t="s">
        <v>14</v>
      </c>
      <c r="H740">
        <v>15</v>
      </c>
      <c r="I740" s="5">
        <f>IF(H740 = 0, 0, E740/H740)</f>
        <v>103.8</v>
      </c>
      <c r="J740" t="s">
        <v>21</v>
      </c>
      <c r="K740" t="s">
        <v>22</v>
      </c>
      <c r="L740">
        <v>1416117600</v>
      </c>
      <c r="M740">
        <v>1418018400</v>
      </c>
      <c r="N740" s="9">
        <f>(((L740/60)/60)/24)+DATE(1970,1,1)</f>
        <v>41959.25</v>
      </c>
      <c r="O740" s="9">
        <f>(((M740/60)/60)/24)+DATE(1970,1,1)</f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>E741/D741</f>
        <v>0.61</v>
      </c>
      <c r="G741" t="s">
        <v>14</v>
      </c>
      <c r="H741">
        <v>191</v>
      </c>
      <c r="I741" s="5">
        <f>IF(H741 = 0, 0, E741/H741)</f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9">
        <f>(((L741/60)/60)/24)+DATE(1970,1,1)</f>
        <v>41089.208333333336</v>
      </c>
      <c r="O741" s="9">
        <f>(((M741/60)/60)/24)+DATE(1970,1,1)</f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>E742/D742</f>
        <v>0.30037735849056602</v>
      </c>
      <c r="G742" t="s">
        <v>14</v>
      </c>
      <c r="H742">
        <v>16</v>
      </c>
      <c r="I742" s="5">
        <f>IF(H742 = 0, 0, E742/H742)</f>
        <v>99.5</v>
      </c>
      <c r="J742" t="s">
        <v>21</v>
      </c>
      <c r="K742" t="s">
        <v>22</v>
      </c>
      <c r="L742">
        <v>1486101600</v>
      </c>
      <c r="M742">
        <v>1486360800</v>
      </c>
      <c r="N742" s="9">
        <f>(((L742/60)/60)/24)+DATE(1970,1,1)</f>
        <v>42769.25</v>
      </c>
      <c r="O742" s="9">
        <f>(((M742/60)/60)/24)+DATE(1970,1,1)</f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>E743/D743</f>
        <v>11.791666666666666</v>
      </c>
      <c r="G743" t="s">
        <v>20</v>
      </c>
      <c r="H743">
        <v>130</v>
      </c>
      <c r="I743" s="5">
        <f>IF(H743 = 0, 0, E743/H743)</f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9">
        <f>(((L743/60)/60)/24)+DATE(1970,1,1)</f>
        <v>40321.208333333336</v>
      </c>
      <c r="O743" s="9">
        <f>(((M743/60)/60)/24)+DATE(1970,1,1)</f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>E744/D744</f>
        <v>11.260833333333334</v>
      </c>
      <c r="G744" t="s">
        <v>20</v>
      </c>
      <c r="H744">
        <v>122</v>
      </c>
      <c r="I744" s="5">
        <f>IF(H744 = 0, 0, E744/H744)</f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9">
        <f>(((L744/60)/60)/24)+DATE(1970,1,1)</f>
        <v>40197.25</v>
      </c>
      <c r="O744" s="9">
        <f>(((M744/60)/60)/24)+DATE(1970,1,1)</f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>E745/D745</f>
        <v>0.12923076923076923</v>
      </c>
      <c r="G745" t="s">
        <v>14</v>
      </c>
      <c r="H745">
        <v>17</v>
      </c>
      <c r="I745" s="5">
        <f>IF(H745 = 0, 0, E745/H745)</f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9">
        <f>(((L745/60)/60)/24)+DATE(1970,1,1)</f>
        <v>42298.208333333328</v>
      </c>
      <c r="O745" s="9">
        <f>(((M745/60)/60)/24)+DATE(1970,1,1)</f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>E746/D746</f>
        <v>7.12</v>
      </c>
      <c r="G746" t="s">
        <v>20</v>
      </c>
      <c r="H746">
        <v>140</v>
      </c>
      <c r="I746" s="5">
        <f>IF(H746 = 0, 0, E746/H746)</f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9">
        <f>(((L746/60)/60)/24)+DATE(1970,1,1)</f>
        <v>43322.208333333328</v>
      </c>
      <c r="O746" s="9">
        <f>(((M746/60)/60)/24)+DATE(1970,1,1)</f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>E747/D747</f>
        <v>0.30304347826086958</v>
      </c>
      <c r="G747" t="s">
        <v>14</v>
      </c>
      <c r="H747">
        <v>34</v>
      </c>
      <c r="I747" s="5">
        <f>IF(H747 = 0, 0, E747/H747)</f>
        <v>61.5</v>
      </c>
      <c r="J747" t="s">
        <v>21</v>
      </c>
      <c r="K747" t="s">
        <v>22</v>
      </c>
      <c r="L747">
        <v>1275195600</v>
      </c>
      <c r="M747">
        <v>1277528400</v>
      </c>
      <c r="N747" s="9">
        <f>(((L747/60)/60)/24)+DATE(1970,1,1)</f>
        <v>40328.208333333336</v>
      </c>
      <c r="O747" s="9">
        <f>(((M747/60)/60)/24)+DATE(1970,1,1)</f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>E748/D748</f>
        <v>2.1250896057347672</v>
      </c>
      <c r="G748" t="s">
        <v>20</v>
      </c>
      <c r="H748">
        <v>3388</v>
      </c>
      <c r="I748" s="5">
        <f>IF(H748 = 0, 0, E748/H748)</f>
        <v>35</v>
      </c>
      <c r="J748" t="s">
        <v>21</v>
      </c>
      <c r="K748" t="s">
        <v>22</v>
      </c>
      <c r="L748">
        <v>1318136400</v>
      </c>
      <c r="M748">
        <v>1318568400</v>
      </c>
      <c r="N748" s="9">
        <f>(((L748/60)/60)/24)+DATE(1970,1,1)</f>
        <v>40825.208333333336</v>
      </c>
      <c r="O748" s="9">
        <f>(((M748/60)/60)/24)+DATE(1970,1,1)</f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>E749/D749</f>
        <v>2.2885714285714287</v>
      </c>
      <c r="G749" t="s">
        <v>20</v>
      </c>
      <c r="H749">
        <v>280</v>
      </c>
      <c r="I749" s="5">
        <f>IF(H749 = 0, 0, E749/H749)</f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9">
        <f>(((L749/60)/60)/24)+DATE(1970,1,1)</f>
        <v>40423.208333333336</v>
      </c>
      <c r="O749" s="9">
        <f>(((M749/60)/60)/24)+DATE(1970,1,1)</f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>E750/D750</f>
        <v>0.34959979476654696</v>
      </c>
      <c r="G750" t="s">
        <v>74</v>
      </c>
      <c r="H750">
        <v>614</v>
      </c>
      <c r="I750" s="5">
        <f>IF(H750 = 0, 0, E750/H750)</f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9">
        <f>(((L750/60)/60)/24)+DATE(1970,1,1)</f>
        <v>40238.25</v>
      </c>
      <c r="O750" s="9">
        <f>(((M750/60)/60)/24)+DATE(1970,1,1)</f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>E751/D751</f>
        <v>1.5729069767441861</v>
      </c>
      <c r="G751" t="s">
        <v>20</v>
      </c>
      <c r="H751">
        <v>366</v>
      </c>
      <c r="I751" s="5">
        <f>IF(H751 = 0, 0, E751/H751)</f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9">
        <f>(((L751/60)/60)/24)+DATE(1970,1,1)</f>
        <v>41920.208333333336</v>
      </c>
      <c r="O751" s="9">
        <f>(((M751/60)/60)/24)+DATE(1970,1,1)</f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>E752/D752</f>
        <v>0.01</v>
      </c>
      <c r="G752" t="s">
        <v>14</v>
      </c>
      <c r="H752">
        <v>1</v>
      </c>
      <c r="I752" s="5">
        <f>IF(H752 = 0, 0, E752/H752)</f>
        <v>1</v>
      </c>
      <c r="J752" t="s">
        <v>40</v>
      </c>
      <c r="K752" t="s">
        <v>41</v>
      </c>
      <c r="L752">
        <v>1277960400</v>
      </c>
      <c r="M752">
        <v>1280120400</v>
      </c>
      <c r="N752" s="9">
        <f>(((L752/60)/60)/24)+DATE(1970,1,1)</f>
        <v>40360.208333333336</v>
      </c>
      <c r="O752" s="9">
        <f>(((M752/60)/60)/24)+DATE(1970,1,1)</f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>E753/D753</f>
        <v>2.3230555555555554</v>
      </c>
      <c r="G753" t="s">
        <v>20</v>
      </c>
      <c r="H753">
        <v>270</v>
      </c>
      <c r="I753" s="5">
        <f>IF(H753 = 0, 0, E753/H753)</f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9">
        <f>(((L753/60)/60)/24)+DATE(1970,1,1)</f>
        <v>42446.208333333328</v>
      </c>
      <c r="O753" s="9">
        <f>(((M753/60)/60)/24)+DATE(1970,1,1)</f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>E754/D754</f>
        <v>0.92448275862068963</v>
      </c>
      <c r="G754" t="s">
        <v>74</v>
      </c>
      <c r="H754">
        <v>114</v>
      </c>
      <c r="I754" s="5">
        <f>IF(H754 = 0, 0, E754/H754)</f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9">
        <f>(((L754/60)/60)/24)+DATE(1970,1,1)</f>
        <v>40395.208333333336</v>
      </c>
      <c r="O754" s="9">
        <f>(((M754/60)/60)/24)+DATE(1970,1,1)</f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>E755/D755</f>
        <v>2.5670212765957445</v>
      </c>
      <c r="G755" t="s">
        <v>20</v>
      </c>
      <c r="H755">
        <v>137</v>
      </c>
      <c r="I755" s="5">
        <f>IF(H755 = 0, 0, E755/H755)</f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9">
        <f>(((L755/60)/60)/24)+DATE(1970,1,1)</f>
        <v>40321.208333333336</v>
      </c>
      <c r="O755" s="9">
        <f>(((M755/60)/60)/24)+DATE(1970,1,1)</f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>E756/D756</f>
        <v>1.6847017045454546</v>
      </c>
      <c r="G756" t="s">
        <v>20</v>
      </c>
      <c r="H756">
        <v>3205</v>
      </c>
      <c r="I756" s="5">
        <f>IF(H756 = 0, 0, E756/H756)</f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9">
        <f>(((L756/60)/60)/24)+DATE(1970,1,1)</f>
        <v>41210.208333333336</v>
      </c>
      <c r="O756" s="9">
        <f>(((M756/60)/60)/24)+DATE(1970,1,1)</f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>E757/D757</f>
        <v>1.6657777777777778</v>
      </c>
      <c r="G757" t="s">
        <v>20</v>
      </c>
      <c r="H757">
        <v>288</v>
      </c>
      <c r="I757" s="5">
        <f>IF(H757 = 0, 0, E757/H757)</f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9">
        <f>(((L757/60)/60)/24)+DATE(1970,1,1)</f>
        <v>43096.25</v>
      </c>
      <c r="O757" s="9">
        <f>(((M757/60)/60)/24)+DATE(1970,1,1)</f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>E758/D758</f>
        <v>7.7207692307692311</v>
      </c>
      <c r="G758" t="s">
        <v>20</v>
      </c>
      <c r="H758">
        <v>148</v>
      </c>
      <c r="I758" s="5">
        <f>IF(H758 = 0, 0, E758/H758)</f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9">
        <f>(((L758/60)/60)/24)+DATE(1970,1,1)</f>
        <v>42024.25</v>
      </c>
      <c r="O758" s="9">
        <f>(((M758/60)/60)/24)+DATE(1970,1,1)</f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>E759/D759</f>
        <v>4.0685714285714285</v>
      </c>
      <c r="G759" t="s">
        <v>20</v>
      </c>
      <c r="H759">
        <v>114</v>
      </c>
      <c r="I759" s="5">
        <f>IF(H759 = 0, 0, E759/H759)</f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9">
        <f>(((L759/60)/60)/24)+DATE(1970,1,1)</f>
        <v>40675.208333333336</v>
      </c>
      <c r="O759" s="9">
        <f>(((M759/60)/60)/24)+DATE(1970,1,1)</f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>E760/D760</f>
        <v>5.6420608108108112</v>
      </c>
      <c r="G760" t="s">
        <v>20</v>
      </c>
      <c r="H760">
        <v>1518</v>
      </c>
      <c r="I760" s="5">
        <f>IF(H760 = 0, 0, E760/H760)</f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9">
        <f>(((L760/60)/60)/24)+DATE(1970,1,1)</f>
        <v>41936.208333333336</v>
      </c>
      <c r="O760" s="9">
        <f>(((M760/60)/60)/24)+DATE(1970,1,1)</f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>E761/D761</f>
        <v>0.6842686567164179</v>
      </c>
      <c r="G761" t="s">
        <v>14</v>
      </c>
      <c r="H761">
        <v>1274</v>
      </c>
      <c r="I761" s="5">
        <f>IF(H761 = 0, 0, E761/H761)</f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9">
        <f>(((L761/60)/60)/24)+DATE(1970,1,1)</f>
        <v>43136.25</v>
      </c>
      <c r="O761" s="9">
        <f>(((M761/60)/60)/24)+DATE(1970,1,1)</f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>E762/D762</f>
        <v>0.34351966873706002</v>
      </c>
      <c r="G762" t="s">
        <v>14</v>
      </c>
      <c r="H762">
        <v>210</v>
      </c>
      <c r="I762" s="5">
        <f>IF(H762 = 0, 0, E762/H762)</f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9">
        <f>(((L762/60)/60)/24)+DATE(1970,1,1)</f>
        <v>43678.208333333328</v>
      </c>
      <c r="O762" s="9">
        <f>(((M762/60)/60)/24)+DATE(1970,1,1)</f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>E763/D763</f>
        <v>6.5545454545454547</v>
      </c>
      <c r="G763" t="s">
        <v>20</v>
      </c>
      <c r="H763">
        <v>166</v>
      </c>
      <c r="I763" s="5">
        <f>IF(H763 = 0, 0, E763/H763)</f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9">
        <f>(((L763/60)/60)/24)+DATE(1970,1,1)</f>
        <v>42938.208333333328</v>
      </c>
      <c r="O763" s="9">
        <f>(((M763/60)/60)/24)+DATE(1970,1,1)</f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>E764/D764</f>
        <v>1.7725714285714285</v>
      </c>
      <c r="G764" t="s">
        <v>20</v>
      </c>
      <c r="H764">
        <v>100</v>
      </c>
      <c r="I764" s="5">
        <f>IF(H764 = 0, 0, E764/H764)</f>
        <v>62.04</v>
      </c>
      <c r="J764" t="s">
        <v>26</v>
      </c>
      <c r="K764" t="s">
        <v>27</v>
      </c>
      <c r="L764">
        <v>1354082400</v>
      </c>
      <c r="M764">
        <v>1355032800</v>
      </c>
      <c r="N764" s="9">
        <f>(((L764/60)/60)/24)+DATE(1970,1,1)</f>
        <v>41241.25</v>
      </c>
      <c r="O764" s="9">
        <f>(((M764/60)/60)/24)+DATE(1970,1,1)</f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>E765/D765</f>
        <v>1.1317857142857144</v>
      </c>
      <c r="G765" t="s">
        <v>20</v>
      </c>
      <c r="H765">
        <v>235</v>
      </c>
      <c r="I765" s="5">
        <f>IF(H765 = 0, 0, E765/H765)</f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9">
        <f>(((L765/60)/60)/24)+DATE(1970,1,1)</f>
        <v>41037.208333333336</v>
      </c>
      <c r="O765" s="9">
        <f>(((M765/60)/60)/24)+DATE(1970,1,1)</f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>E766/D766</f>
        <v>7.2818181818181822</v>
      </c>
      <c r="G766" t="s">
        <v>20</v>
      </c>
      <c r="H766">
        <v>148</v>
      </c>
      <c r="I766" s="5">
        <f>IF(H766 = 0, 0, E766/H766)</f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9">
        <f>(((L766/60)/60)/24)+DATE(1970,1,1)</f>
        <v>40676.208333333336</v>
      </c>
      <c r="O766" s="9">
        <f>(((M766/60)/60)/24)+DATE(1970,1,1)</f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>E767/D767</f>
        <v>2.0833333333333335</v>
      </c>
      <c r="G767" t="s">
        <v>20</v>
      </c>
      <c r="H767">
        <v>198</v>
      </c>
      <c r="I767" s="5">
        <f>IF(H767 = 0, 0, E767/H767)</f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9">
        <f>(((L767/60)/60)/24)+DATE(1970,1,1)</f>
        <v>42840.208333333328</v>
      </c>
      <c r="O767" s="9">
        <f>(((M767/60)/60)/24)+DATE(1970,1,1)</f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>E768/D768</f>
        <v>0.31171232876712329</v>
      </c>
      <c r="G768" t="s">
        <v>14</v>
      </c>
      <c r="H768">
        <v>248</v>
      </c>
      <c r="I768" s="5">
        <f>IF(H768 = 0, 0, E768/H768)</f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9">
        <f>(((L768/60)/60)/24)+DATE(1970,1,1)</f>
        <v>43362.208333333328</v>
      </c>
      <c r="O768" s="9">
        <f>(((M768/60)/60)/24)+DATE(1970,1,1)</f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>E769/D769</f>
        <v>0.56967078189300413</v>
      </c>
      <c r="G769" t="s">
        <v>14</v>
      </c>
      <c r="H769">
        <v>513</v>
      </c>
      <c r="I769" s="5">
        <f>IF(H769 = 0, 0, E769/H769)</f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9">
        <f>(((L769/60)/60)/24)+DATE(1970,1,1)</f>
        <v>42283.208333333328</v>
      </c>
      <c r="O769" s="9">
        <f>(((M769/60)/60)/24)+DATE(1970,1,1)</f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>E770/D770</f>
        <v>2.31</v>
      </c>
      <c r="G770" t="s">
        <v>20</v>
      </c>
      <c r="H770">
        <v>150</v>
      </c>
      <c r="I770" s="5">
        <f>IF(H770 = 0, 0, E770/H770)</f>
        <v>73.92</v>
      </c>
      <c r="J770" t="s">
        <v>21</v>
      </c>
      <c r="K770" t="s">
        <v>22</v>
      </c>
      <c r="L770">
        <v>1386741600</v>
      </c>
      <c r="M770">
        <v>1388037600</v>
      </c>
      <c r="N770" s="9">
        <f>(((L770/60)/60)/24)+DATE(1970,1,1)</f>
        <v>41619.25</v>
      </c>
      <c r="O770" s="9">
        <f>(((M770/60)/60)/24)+DATE(1970,1,1)</f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>E771/D771</f>
        <v>0.86867834394904464</v>
      </c>
      <c r="G771" t="s">
        <v>14</v>
      </c>
      <c r="H771">
        <v>3410</v>
      </c>
      <c r="I771" s="5">
        <f>IF(H771 = 0, 0, E771/H771)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9">
        <f>(((L771/60)/60)/24)+DATE(1970,1,1)</f>
        <v>41501.208333333336</v>
      </c>
      <c r="O771" s="9">
        <f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>E772/D772</f>
        <v>2.7074418604651163</v>
      </c>
      <c r="G772" t="s">
        <v>20</v>
      </c>
      <c r="H772">
        <v>216</v>
      </c>
      <c r="I772" s="5">
        <f>IF(H772 = 0, 0, E772/H772)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9">
        <f>(((L772/60)/60)/24)+DATE(1970,1,1)</f>
        <v>41743.208333333336</v>
      </c>
      <c r="O772" s="9">
        <f>(((M772/60)/60)/24)+DATE(1970,1,1)</f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>E773/D773</f>
        <v>0.49446428571428569</v>
      </c>
      <c r="G773" t="s">
        <v>74</v>
      </c>
      <c r="H773">
        <v>26</v>
      </c>
      <c r="I773" s="5">
        <f>IF(H773 = 0, 0, E773/H773)</f>
        <v>106.5</v>
      </c>
      <c r="J773" t="s">
        <v>21</v>
      </c>
      <c r="K773" t="s">
        <v>22</v>
      </c>
      <c r="L773">
        <v>1548482400</v>
      </c>
      <c r="M773">
        <v>1550815200</v>
      </c>
      <c r="N773" s="9">
        <f>(((L773/60)/60)/24)+DATE(1970,1,1)</f>
        <v>43491.25</v>
      </c>
      <c r="O773" s="9">
        <f>(((M773/60)/60)/24)+DATE(1970,1,1)</f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>E774/D774</f>
        <v>1.1335962566844919</v>
      </c>
      <c r="G774" t="s">
        <v>20</v>
      </c>
      <c r="H774">
        <v>5139</v>
      </c>
      <c r="I774" s="5">
        <f>IF(H774 = 0, 0, E774/H774)</f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9">
        <f>(((L774/60)/60)/24)+DATE(1970,1,1)</f>
        <v>43505.25</v>
      </c>
      <c r="O774" s="9">
        <f>(((M774/60)/60)/24)+DATE(1970,1,1)</f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>E775/D775</f>
        <v>1.9055555555555554</v>
      </c>
      <c r="G775" t="s">
        <v>20</v>
      </c>
      <c r="H775">
        <v>2353</v>
      </c>
      <c r="I775" s="5">
        <f>IF(H775 = 0, 0, E775/H775)</f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9">
        <f>(((L775/60)/60)/24)+DATE(1970,1,1)</f>
        <v>42838.208333333328</v>
      </c>
      <c r="O775" s="9">
        <f>(((M775/60)/60)/24)+DATE(1970,1,1)</f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>E776/D776</f>
        <v>1.355</v>
      </c>
      <c r="G776" t="s">
        <v>20</v>
      </c>
      <c r="H776">
        <v>78</v>
      </c>
      <c r="I776" s="5">
        <f>IF(H776 = 0, 0, E776/H776)</f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9">
        <f>(((L776/60)/60)/24)+DATE(1970,1,1)</f>
        <v>42513.208333333328</v>
      </c>
      <c r="O776" s="9">
        <f>(((M776/60)/60)/24)+DATE(1970,1,1)</f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>E777/D777</f>
        <v>0.10297872340425532</v>
      </c>
      <c r="G777" t="s">
        <v>14</v>
      </c>
      <c r="H777">
        <v>10</v>
      </c>
      <c r="I777" s="5">
        <f>IF(H777 = 0, 0, E777/H777)</f>
        <v>96.8</v>
      </c>
      <c r="J777" t="s">
        <v>21</v>
      </c>
      <c r="K777" t="s">
        <v>22</v>
      </c>
      <c r="L777">
        <v>1415253600</v>
      </c>
      <c r="M777">
        <v>1416117600</v>
      </c>
      <c r="N777" s="9">
        <f>(((L777/60)/60)/24)+DATE(1970,1,1)</f>
        <v>41949.25</v>
      </c>
      <c r="O777" s="9">
        <f>(((M777/60)/60)/24)+DATE(1970,1,1)</f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>E778/D778</f>
        <v>0.65544223826714798</v>
      </c>
      <c r="G778" t="s">
        <v>14</v>
      </c>
      <c r="H778">
        <v>2201</v>
      </c>
      <c r="I778" s="5">
        <f>IF(H778 = 0, 0, E778/H778)</f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9">
        <f>(((L778/60)/60)/24)+DATE(1970,1,1)</f>
        <v>43650.208333333328</v>
      </c>
      <c r="O778" s="9">
        <f>(((M778/60)/60)/24)+DATE(1970,1,1)</f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>E779/D779</f>
        <v>0.49026652452025588</v>
      </c>
      <c r="G779" t="s">
        <v>14</v>
      </c>
      <c r="H779">
        <v>676</v>
      </c>
      <c r="I779" s="5">
        <f>IF(H779 = 0, 0, E779/H779)</f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9">
        <f>(((L779/60)/60)/24)+DATE(1970,1,1)</f>
        <v>40809.208333333336</v>
      </c>
      <c r="O779" s="9">
        <f>(((M779/60)/60)/24)+DATE(1970,1,1)</f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>E780/D780</f>
        <v>7.8792307692307695</v>
      </c>
      <c r="G780" t="s">
        <v>20</v>
      </c>
      <c r="H780">
        <v>174</v>
      </c>
      <c r="I780" s="5">
        <f>IF(H780 = 0, 0, E780/H780)</f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9">
        <f>(((L780/60)/60)/24)+DATE(1970,1,1)</f>
        <v>40768.208333333336</v>
      </c>
      <c r="O780" s="9">
        <f>(((M780/60)/60)/24)+DATE(1970,1,1)</f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>E781/D781</f>
        <v>0.80306347746090156</v>
      </c>
      <c r="G781" t="s">
        <v>14</v>
      </c>
      <c r="H781">
        <v>831</v>
      </c>
      <c r="I781" s="5">
        <f>IF(H781 = 0, 0, E781/H781)</f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9">
        <f>(((L781/60)/60)/24)+DATE(1970,1,1)</f>
        <v>42230.208333333328</v>
      </c>
      <c r="O781" s="9">
        <f>(((M781/60)/60)/24)+DATE(1970,1,1)</f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>E782/D782</f>
        <v>1.0629411764705883</v>
      </c>
      <c r="G782" t="s">
        <v>20</v>
      </c>
      <c r="H782">
        <v>164</v>
      </c>
      <c r="I782" s="5">
        <f>IF(H782 = 0, 0, E782/H782)</f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9">
        <f>(((L782/60)/60)/24)+DATE(1970,1,1)</f>
        <v>42573.208333333328</v>
      </c>
      <c r="O782" s="9">
        <f>(((M782/60)/60)/24)+DATE(1970,1,1)</f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>E783/D783</f>
        <v>0.50735632183908042</v>
      </c>
      <c r="G783" t="s">
        <v>74</v>
      </c>
      <c r="H783">
        <v>56</v>
      </c>
      <c r="I783" s="5">
        <f>IF(H783 = 0, 0, E783/H783)</f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9">
        <f>(((L783/60)/60)/24)+DATE(1970,1,1)</f>
        <v>40482.208333333336</v>
      </c>
      <c r="O783" s="9">
        <f>(((M783/60)/60)/24)+DATE(1970,1,1)</f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>E784/D784</f>
        <v>2.153137254901961</v>
      </c>
      <c r="G784" t="s">
        <v>20</v>
      </c>
      <c r="H784">
        <v>161</v>
      </c>
      <c r="I784" s="5">
        <f>IF(H784 = 0, 0, E784/H784)</f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9">
        <f>(((L784/60)/60)/24)+DATE(1970,1,1)</f>
        <v>40603.25</v>
      </c>
      <c r="O784" s="9">
        <f>(((M784/60)/60)/24)+DATE(1970,1,1)</f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>E785/D785</f>
        <v>1.4122972972972974</v>
      </c>
      <c r="G785" t="s">
        <v>20</v>
      </c>
      <c r="H785">
        <v>138</v>
      </c>
      <c r="I785" s="5">
        <f>IF(H785 = 0, 0, E785/H785)</f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9">
        <f>(((L785/60)/60)/24)+DATE(1970,1,1)</f>
        <v>41625.25</v>
      </c>
      <c r="O785" s="9">
        <f>(((M785/60)/60)/24)+DATE(1970,1,1)</f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>E786/D786</f>
        <v>1.1533745781777278</v>
      </c>
      <c r="G786" t="s">
        <v>20</v>
      </c>
      <c r="H786">
        <v>3308</v>
      </c>
      <c r="I786" s="5">
        <f>IF(H786 = 0, 0, E786/H786)</f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9">
        <f>(((L786/60)/60)/24)+DATE(1970,1,1)</f>
        <v>42435.25</v>
      </c>
      <c r="O786" s="9">
        <f>(((M786/60)/60)/24)+DATE(1970,1,1)</f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>E787/D787</f>
        <v>1.9311940298507462</v>
      </c>
      <c r="G787" t="s">
        <v>20</v>
      </c>
      <c r="H787">
        <v>127</v>
      </c>
      <c r="I787" s="5">
        <f>IF(H787 = 0, 0, E787/H787)</f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9">
        <f>(((L787/60)/60)/24)+DATE(1970,1,1)</f>
        <v>43582.208333333328</v>
      </c>
      <c r="O787" s="9">
        <f>(((M787/60)/60)/24)+DATE(1970,1,1)</f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>E788/D788</f>
        <v>7.2973333333333334</v>
      </c>
      <c r="G788" t="s">
        <v>20</v>
      </c>
      <c r="H788">
        <v>207</v>
      </c>
      <c r="I788" s="5">
        <f>IF(H788 = 0, 0, E788/H788)</f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9">
        <f>(((L788/60)/60)/24)+DATE(1970,1,1)</f>
        <v>43186.208333333328</v>
      </c>
      <c r="O788" s="9">
        <f>(((M788/60)/60)/24)+DATE(1970,1,1)</f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>E789/D789</f>
        <v>0.99663398692810456</v>
      </c>
      <c r="G789" t="s">
        <v>14</v>
      </c>
      <c r="H789">
        <v>859</v>
      </c>
      <c r="I789" s="5">
        <f>IF(H789 = 0, 0, E789/H789)</f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9">
        <f>(((L789/60)/60)/24)+DATE(1970,1,1)</f>
        <v>40684.208333333336</v>
      </c>
      <c r="O789" s="9">
        <f>(((M789/60)/60)/24)+DATE(1970,1,1)</f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>E790/D790</f>
        <v>0.88166666666666671</v>
      </c>
      <c r="G790" t="s">
        <v>47</v>
      </c>
      <c r="H790">
        <v>31</v>
      </c>
      <c r="I790" s="5">
        <f>IF(H790 = 0, 0, E790/H790)</f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9">
        <f>(((L790/60)/60)/24)+DATE(1970,1,1)</f>
        <v>41202.208333333336</v>
      </c>
      <c r="O790" s="9">
        <f>(((M790/60)/60)/24)+DATE(1970,1,1)</f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>E791/D791</f>
        <v>0.37233333333333335</v>
      </c>
      <c r="G791" t="s">
        <v>14</v>
      </c>
      <c r="H791">
        <v>45</v>
      </c>
      <c r="I791" s="5">
        <f>IF(H791 = 0, 0, E791/H791)</f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9">
        <f>(((L791/60)/60)/24)+DATE(1970,1,1)</f>
        <v>41786.208333333336</v>
      </c>
      <c r="O791" s="9">
        <f>(((M791/60)/60)/24)+DATE(1970,1,1)</f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>E792/D792</f>
        <v>0.30540075309306081</v>
      </c>
      <c r="G792" t="s">
        <v>74</v>
      </c>
      <c r="H792">
        <v>1113</v>
      </c>
      <c r="I792" s="5">
        <f>IF(H792 = 0, 0, E792/H792)</f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9">
        <f>(((L792/60)/60)/24)+DATE(1970,1,1)</f>
        <v>40223.25</v>
      </c>
      <c r="O792" s="9">
        <f>(((M792/60)/60)/24)+DATE(1970,1,1)</f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>E793/D793</f>
        <v>0.25714285714285712</v>
      </c>
      <c r="G793" t="s">
        <v>14</v>
      </c>
      <c r="H793">
        <v>6</v>
      </c>
      <c r="I793" s="5">
        <f>IF(H793 = 0, 0, E793/H793)</f>
        <v>90</v>
      </c>
      <c r="J793" t="s">
        <v>21</v>
      </c>
      <c r="K793" t="s">
        <v>22</v>
      </c>
      <c r="L793">
        <v>1481436000</v>
      </c>
      <c r="M793">
        <v>1482818400</v>
      </c>
      <c r="N793" s="9">
        <f>(((L793/60)/60)/24)+DATE(1970,1,1)</f>
        <v>42715.25</v>
      </c>
      <c r="O793" s="9">
        <f>(((M793/60)/60)/24)+DATE(1970,1,1)</f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>E794/D794</f>
        <v>0.34</v>
      </c>
      <c r="G794" t="s">
        <v>14</v>
      </c>
      <c r="H794">
        <v>7</v>
      </c>
      <c r="I794" s="5">
        <f>IF(H794 = 0, 0, E794/H794)</f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9">
        <f>(((L794/60)/60)/24)+DATE(1970,1,1)</f>
        <v>41451.208333333336</v>
      </c>
      <c r="O794" s="9">
        <f>(((M794/60)/60)/24)+DATE(1970,1,1)</f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>E795/D795</f>
        <v>11.859090909090909</v>
      </c>
      <c r="G795" t="s">
        <v>20</v>
      </c>
      <c r="H795">
        <v>181</v>
      </c>
      <c r="I795" s="5">
        <f>IF(H795 = 0, 0, E795/H795)</f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9">
        <f>(((L795/60)/60)/24)+DATE(1970,1,1)</f>
        <v>41450.208333333336</v>
      </c>
      <c r="O795" s="9">
        <f>(((M795/60)/60)/24)+DATE(1970,1,1)</f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>E796/D796</f>
        <v>1.2539393939393939</v>
      </c>
      <c r="G796" t="s">
        <v>20</v>
      </c>
      <c r="H796">
        <v>110</v>
      </c>
      <c r="I796" s="5">
        <f>IF(H796 = 0, 0, E796/H796)</f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9">
        <f>(((L796/60)/60)/24)+DATE(1970,1,1)</f>
        <v>43091.25</v>
      </c>
      <c r="O796" s="9">
        <f>(((M796/60)/60)/24)+DATE(1970,1,1)</f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>E797/D797</f>
        <v>0.14394366197183098</v>
      </c>
      <c r="G797" t="s">
        <v>14</v>
      </c>
      <c r="H797">
        <v>31</v>
      </c>
      <c r="I797" s="5">
        <f>IF(H797 = 0, 0, E797/H797)</f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9">
        <f>(((L797/60)/60)/24)+DATE(1970,1,1)</f>
        <v>42675.208333333328</v>
      </c>
      <c r="O797" s="9">
        <f>(((M797/60)/60)/24)+DATE(1970,1,1)</f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>E798/D798</f>
        <v>0.54807692307692313</v>
      </c>
      <c r="G798" t="s">
        <v>14</v>
      </c>
      <c r="H798">
        <v>78</v>
      </c>
      <c r="I798" s="5">
        <f>IF(H798 = 0, 0, E798/H798)</f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9">
        <f>(((L798/60)/60)/24)+DATE(1970,1,1)</f>
        <v>41859.208333333336</v>
      </c>
      <c r="O798" s="9">
        <f>(((M798/60)/60)/24)+DATE(1970,1,1)</f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>E799/D799</f>
        <v>1.0963157894736841</v>
      </c>
      <c r="G799" t="s">
        <v>20</v>
      </c>
      <c r="H799">
        <v>185</v>
      </c>
      <c r="I799" s="5">
        <f>IF(H799 = 0, 0, E799/H799)</f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9">
        <f>(((L799/60)/60)/24)+DATE(1970,1,1)</f>
        <v>43464.25</v>
      </c>
      <c r="O799" s="9">
        <f>(((M799/60)/60)/24)+DATE(1970,1,1)</f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>E800/D800</f>
        <v>1.8847058823529412</v>
      </c>
      <c r="G800" t="s">
        <v>20</v>
      </c>
      <c r="H800">
        <v>121</v>
      </c>
      <c r="I800" s="5">
        <f>IF(H800 = 0, 0, E800/H800)</f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9">
        <f>(((L800/60)/60)/24)+DATE(1970,1,1)</f>
        <v>41060.208333333336</v>
      </c>
      <c r="O800" s="9">
        <f>(((M800/60)/60)/24)+DATE(1970,1,1)</f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>E801/D801</f>
        <v>0.87008284023668636</v>
      </c>
      <c r="G801" t="s">
        <v>14</v>
      </c>
      <c r="H801">
        <v>1225</v>
      </c>
      <c r="I801" s="5">
        <f>IF(H801 = 0, 0, E801/H801)</f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9">
        <f>(((L801/60)/60)/24)+DATE(1970,1,1)</f>
        <v>42399.25</v>
      </c>
      <c r="O801" s="9">
        <f>(((M801/60)/60)/24)+DATE(1970,1,1)</f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>E802/D802</f>
        <v>0.01</v>
      </c>
      <c r="G802" t="s">
        <v>14</v>
      </c>
      <c r="H802">
        <v>1</v>
      </c>
      <c r="I802" s="5">
        <f>IF(H802 = 0, 0, E802/H802)</f>
        <v>1</v>
      </c>
      <c r="J802" t="s">
        <v>98</v>
      </c>
      <c r="K802" t="s">
        <v>99</v>
      </c>
      <c r="L802">
        <v>1434085200</v>
      </c>
      <c r="M802">
        <v>1434430800</v>
      </c>
      <c r="N802" s="9">
        <f>(((L802/60)/60)/24)+DATE(1970,1,1)</f>
        <v>42167.208333333328</v>
      </c>
      <c r="O802" s="9">
        <f>(((M802/60)/60)/24)+DATE(1970,1,1)</f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>E803/D803</f>
        <v>2.0291304347826089</v>
      </c>
      <c r="G803" t="s">
        <v>20</v>
      </c>
      <c r="H803">
        <v>106</v>
      </c>
      <c r="I803" s="5">
        <f>IF(H803 = 0, 0, E803/H803)</f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9">
        <f>(((L803/60)/60)/24)+DATE(1970,1,1)</f>
        <v>43830.25</v>
      </c>
      <c r="O803" s="9">
        <f>(((M803/60)/60)/24)+DATE(1970,1,1)</f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>E804/D804</f>
        <v>1.9703225806451612</v>
      </c>
      <c r="G804" t="s">
        <v>20</v>
      </c>
      <c r="H804">
        <v>142</v>
      </c>
      <c r="I804" s="5">
        <f>IF(H804 = 0, 0, E804/H804)</f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9">
        <f>(((L804/60)/60)/24)+DATE(1970,1,1)</f>
        <v>43650.208333333328</v>
      </c>
      <c r="O804" s="9">
        <f>(((M804/60)/60)/24)+DATE(1970,1,1)</f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>E805/D805</f>
        <v>1.07</v>
      </c>
      <c r="G805" t="s">
        <v>20</v>
      </c>
      <c r="H805">
        <v>233</v>
      </c>
      <c r="I805" s="5">
        <f>IF(H805 = 0, 0, E805/H805)</f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9">
        <f>(((L805/60)/60)/24)+DATE(1970,1,1)</f>
        <v>43492.25</v>
      </c>
      <c r="O805" s="9">
        <f>(((M805/60)/60)/24)+DATE(1970,1,1)</f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>E806/D806</f>
        <v>2.6873076923076922</v>
      </c>
      <c r="G806" t="s">
        <v>20</v>
      </c>
      <c r="H806">
        <v>218</v>
      </c>
      <c r="I806" s="5">
        <f>IF(H806 = 0, 0, E806/H806)</f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9">
        <f>(((L806/60)/60)/24)+DATE(1970,1,1)</f>
        <v>43102.25</v>
      </c>
      <c r="O806" s="9">
        <f>(((M806/60)/60)/24)+DATE(1970,1,1)</f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>E807/D807</f>
        <v>0.50845360824742269</v>
      </c>
      <c r="G807" t="s">
        <v>14</v>
      </c>
      <c r="H807">
        <v>67</v>
      </c>
      <c r="I807" s="5">
        <f>IF(H807 = 0, 0, E807/H807)</f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9">
        <f>(((L807/60)/60)/24)+DATE(1970,1,1)</f>
        <v>41958.25</v>
      </c>
      <c r="O807" s="9">
        <f>(((M807/60)/60)/24)+DATE(1970,1,1)</f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>E808/D808</f>
        <v>11.802857142857142</v>
      </c>
      <c r="G808" t="s">
        <v>20</v>
      </c>
      <c r="H808">
        <v>76</v>
      </c>
      <c r="I808" s="5">
        <f>IF(H808 = 0, 0, E808/H808)</f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9">
        <f>(((L808/60)/60)/24)+DATE(1970,1,1)</f>
        <v>40973.25</v>
      </c>
      <c r="O808" s="9">
        <f>(((M808/60)/60)/24)+DATE(1970,1,1)</f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>E809/D809</f>
        <v>2.64</v>
      </c>
      <c r="G809" t="s">
        <v>20</v>
      </c>
      <c r="H809">
        <v>43</v>
      </c>
      <c r="I809" s="5">
        <f>IF(H809 = 0, 0, E809/H809)</f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9">
        <f>(((L809/60)/60)/24)+DATE(1970,1,1)</f>
        <v>43753.208333333328</v>
      </c>
      <c r="O809" s="9">
        <f>(((M809/60)/60)/24)+DATE(1970,1,1)</f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>E810/D810</f>
        <v>0.30442307692307691</v>
      </c>
      <c r="G810" t="s">
        <v>14</v>
      </c>
      <c r="H810">
        <v>19</v>
      </c>
      <c r="I810" s="5">
        <f>IF(H810 = 0, 0, E810/H810)</f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9">
        <f>(((L810/60)/60)/24)+DATE(1970,1,1)</f>
        <v>42507.208333333328</v>
      </c>
      <c r="O810" s="9">
        <f>(((M810/60)/60)/24)+DATE(1970,1,1)</f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>E811/D811</f>
        <v>0.62880681818181816</v>
      </c>
      <c r="G811" t="s">
        <v>14</v>
      </c>
      <c r="H811">
        <v>2108</v>
      </c>
      <c r="I811" s="5">
        <f>IF(H811 = 0, 0, E811/H811)</f>
        <v>42</v>
      </c>
      <c r="J811" t="s">
        <v>98</v>
      </c>
      <c r="K811" t="s">
        <v>99</v>
      </c>
      <c r="L811">
        <v>1344920400</v>
      </c>
      <c r="M811">
        <v>1345006800</v>
      </c>
      <c r="N811" s="9">
        <f>(((L811/60)/60)/24)+DATE(1970,1,1)</f>
        <v>41135.208333333336</v>
      </c>
      <c r="O811" s="9">
        <f>(((M811/60)/60)/24)+DATE(1970,1,1)</f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>E812/D812</f>
        <v>1.9312499999999999</v>
      </c>
      <c r="G812" t="s">
        <v>20</v>
      </c>
      <c r="H812">
        <v>221</v>
      </c>
      <c r="I812" s="5">
        <f>IF(H812 = 0, 0, E812/H812)</f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9">
        <f>(((L812/60)/60)/24)+DATE(1970,1,1)</f>
        <v>43067.25</v>
      </c>
      <c r="O812" s="9">
        <f>(((M812/60)/60)/24)+DATE(1970,1,1)</f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>E813/D813</f>
        <v>0.77102702702702708</v>
      </c>
      <c r="G813" t="s">
        <v>14</v>
      </c>
      <c r="H813">
        <v>679</v>
      </c>
      <c r="I813" s="5">
        <f>IF(H813 = 0, 0, E813/H813)</f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9">
        <f>(((L813/60)/60)/24)+DATE(1970,1,1)</f>
        <v>42378.25</v>
      </c>
      <c r="O813" s="9">
        <f>(((M813/60)/60)/24)+DATE(1970,1,1)</f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>E814/D814</f>
        <v>2.2552763819095478</v>
      </c>
      <c r="G814" t="s">
        <v>20</v>
      </c>
      <c r="H814">
        <v>2805</v>
      </c>
      <c r="I814" s="5">
        <f>IF(H814 = 0, 0, E814/H814)</f>
        <v>48</v>
      </c>
      <c r="J814" t="s">
        <v>15</v>
      </c>
      <c r="K814" t="s">
        <v>16</v>
      </c>
      <c r="L814">
        <v>1523854800</v>
      </c>
      <c r="M814">
        <v>1524286800</v>
      </c>
      <c r="N814" s="9">
        <f>(((L814/60)/60)/24)+DATE(1970,1,1)</f>
        <v>43206.208333333328</v>
      </c>
      <c r="O814" s="9">
        <f>(((M814/60)/60)/24)+DATE(1970,1,1)</f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>E815/D815</f>
        <v>2.3940625</v>
      </c>
      <c r="G815" t="s">
        <v>20</v>
      </c>
      <c r="H815">
        <v>68</v>
      </c>
      <c r="I815" s="5">
        <f>IF(H815 = 0, 0, E815/H815)</f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9">
        <f>(((L815/60)/60)/24)+DATE(1970,1,1)</f>
        <v>41148.208333333336</v>
      </c>
      <c r="O815" s="9">
        <f>(((M815/60)/60)/24)+DATE(1970,1,1)</f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>E816/D816</f>
        <v>0.921875</v>
      </c>
      <c r="G816" t="s">
        <v>14</v>
      </c>
      <c r="H816">
        <v>36</v>
      </c>
      <c r="I816" s="5">
        <f>IF(H816 = 0, 0, E816/H816)</f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9">
        <f>(((L816/60)/60)/24)+DATE(1970,1,1)</f>
        <v>42517.208333333328</v>
      </c>
      <c r="O816" s="9">
        <f>(((M816/60)/60)/24)+DATE(1970,1,1)</f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>E817/D817</f>
        <v>1.3023333333333333</v>
      </c>
      <c r="G817" t="s">
        <v>20</v>
      </c>
      <c r="H817">
        <v>183</v>
      </c>
      <c r="I817" s="5">
        <f>IF(H817 = 0, 0, E817/H817)</f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9">
        <f>(((L817/60)/60)/24)+DATE(1970,1,1)</f>
        <v>43068.25</v>
      </c>
      <c r="O817" s="9">
        <f>(((M817/60)/60)/24)+DATE(1970,1,1)</f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>E818/D818</f>
        <v>6.1521739130434785</v>
      </c>
      <c r="G818" t="s">
        <v>20</v>
      </c>
      <c r="H818">
        <v>133</v>
      </c>
      <c r="I818" s="5">
        <f>IF(H818 = 0, 0, E818/H818)</f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9">
        <f>(((L818/60)/60)/24)+DATE(1970,1,1)</f>
        <v>41680.25</v>
      </c>
      <c r="O818" s="9">
        <f>(((M818/60)/60)/24)+DATE(1970,1,1)</f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>E819/D819</f>
        <v>3.687953216374269</v>
      </c>
      <c r="G819" t="s">
        <v>20</v>
      </c>
      <c r="H819">
        <v>2489</v>
      </c>
      <c r="I819" s="5">
        <f>IF(H819 = 0, 0, E819/H819)</f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9">
        <f>(((L819/60)/60)/24)+DATE(1970,1,1)</f>
        <v>43589.208333333328</v>
      </c>
      <c r="O819" s="9">
        <f>(((M819/60)/60)/24)+DATE(1970,1,1)</f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>E820/D820</f>
        <v>10.948571428571428</v>
      </c>
      <c r="G820" t="s">
        <v>20</v>
      </c>
      <c r="H820">
        <v>69</v>
      </c>
      <c r="I820" s="5">
        <f>IF(H820 = 0, 0, E820/H820)</f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9">
        <f>(((L820/60)/60)/24)+DATE(1970,1,1)</f>
        <v>43486.25</v>
      </c>
      <c r="O820" s="9">
        <f>(((M820/60)/60)/24)+DATE(1970,1,1)</f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>E821/D821</f>
        <v>0.50662921348314605</v>
      </c>
      <c r="G821" t="s">
        <v>14</v>
      </c>
      <c r="H821">
        <v>47</v>
      </c>
      <c r="I821" s="5">
        <f>IF(H821 = 0, 0, E821/H821)</f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9">
        <f>(((L821/60)/60)/24)+DATE(1970,1,1)</f>
        <v>41237.25</v>
      </c>
      <c r="O821" s="9">
        <f>(((M821/60)/60)/24)+DATE(1970,1,1)</f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>E822/D822</f>
        <v>8.0060000000000002</v>
      </c>
      <c r="G822" t="s">
        <v>20</v>
      </c>
      <c r="H822">
        <v>279</v>
      </c>
      <c r="I822" s="5">
        <f>IF(H822 = 0, 0, E822/H822)</f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9">
        <f>(((L822/60)/60)/24)+DATE(1970,1,1)</f>
        <v>43310.208333333328</v>
      </c>
      <c r="O822" s="9">
        <f>(((M822/60)/60)/24)+DATE(1970,1,1)</f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>E823/D823</f>
        <v>2.9128571428571428</v>
      </c>
      <c r="G823" t="s">
        <v>20</v>
      </c>
      <c r="H823">
        <v>210</v>
      </c>
      <c r="I823" s="5">
        <f>IF(H823 = 0, 0, E823/H823)</f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9">
        <f>(((L823/60)/60)/24)+DATE(1970,1,1)</f>
        <v>42794.25</v>
      </c>
      <c r="O823" s="9">
        <f>(((M823/60)/60)/24)+DATE(1970,1,1)</f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>E824/D824</f>
        <v>3.4996666666666667</v>
      </c>
      <c r="G824" t="s">
        <v>20</v>
      </c>
      <c r="H824">
        <v>2100</v>
      </c>
      <c r="I824" s="5">
        <f>IF(H824 = 0, 0, E824/H824)</f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9">
        <f>(((L824/60)/60)/24)+DATE(1970,1,1)</f>
        <v>41698.25</v>
      </c>
      <c r="O824" s="9">
        <f>(((M824/60)/60)/24)+DATE(1970,1,1)</f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>E825/D825</f>
        <v>3.5707317073170732</v>
      </c>
      <c r="G825" t="s">
        <v>20</v>
      </c>
      <c r="H825">
        <v>252</v>
      </c>
      <c r="I825" s="5">
        <f>IF(H825 = 0, 0, E825/H825)</f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9">
        <f>(((L825/60)/60)/24)+DATE(1970,1,1)</f>
        <v>41892.208333333336</v>
      </c>
      <c r="O825" s="9">
        <f>(((M825/60)/60)/24)+DATE(1970,1,1)</f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>E826/D826</f>
        <v>1.2648941176470587</v>
      </c>
      <c r="G826" t="s">
        <v>20</v>
      </c>
      <c r="H826">
        <v>1280</v>
      </c>
      <c r="I826" s="5">
        <f>IF(H826 = 0, 0, E826/H826)</f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9">
        <f>(((L826/60)/60)/24)+DATE(1970,1,1)</f>
        <v>40348.208333333336</v>
      </c>
      <c r="O826" s="9">
        <f>(((M826/60)/60)/24)+DATE(1970,1,1)</f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>E827/D827</f>
        <v>3.875</v>
      </c>
      <c r="G827" t="s">
        <v>20</v>
      </c>
      <c r="H827">
        <v>157</v>
      </c>
      <c r="I827" s="5">
        <f>IF(H827 = 0, 0, E827/H827)</f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9">
        <f>(((L827/60)/60)/24)+DATE(1970,1,1)</f>
        <v>42941.208333333328</v>
      </c>
      <c r="O827" s="9">
        <f>(((M827/60)/60)/24)+DATE(1970,1,1)</f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>E828/D828</f>
        <v>4.5703571428571426</v>
      </c>
      <c r="G828" t="s">
        <v>20</v>
      </c>
      <c r="H828">
        <v>194</v>
      </c>
      <c r="I828" s="5">
        <f>IF(H828 = 0, 0, E828/H828)</f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9">
        <f>(((L828/60)/60)/24)+DATE(1970,1,1)</f>
        <v>40525.25</v>
      </c>
      <c r="O828" s="9">
        <f>(((M828/60)/60)/24)+DATE(1970,1,1)</f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>E829/D829</f>
        <v>2.6669565217391304</v>
      </c>
      <c r="G829" t="s">
        <v>20</v>
      </c>
      <c r="H829">
        <v>82</v>
      </c>
      <c r="I829" s="5">
        <f>IF(H829 = 0, 0, E829/H829)</f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9">
        <f>(((L829/60)/60)/24)+DATE(1970,1,1)</f>
        <v>40666.208333333336</v>
      </c>
      <c r="O829" s="9">
        <f>(((M829/60)/60)/24)+DATE(1970,1,1)</f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>E830/D830</f>
        <v>0.69</v>
      </c>
      <c r="G830" t="s">
        <v>14</v>
      </c>
      <c r="H830">
        <v>70</v>
      </c>
      <c r="I830" s="5">
        <f>IF(H830 = 0, 0, E830/H830)</f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9">
        <f>(((L830/60)/60)/24)+DATE(1970,1,1)</f>
        <v>43340.208333333328</v>
      </c>
      <c r="O830" s="9">
        <f>(((M830/60)/60)/24)+DATE(1970,1,1)</f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>E831/D831</f>
        <v>0.51343749999999999</v>
      </c>
      <c r="G831" t="s">
        <v>14</v>
      </c>
      <c r="H831">
        <v>154</v>
      </c>
      <c r="I831" s="5">
        <f>IF(H831 = 0, 0, E831/H831)</f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9">
        <f>(((L831/60)/60)/24)+DATE(1970,1,1)</f>
        <v>42164.208333333328</v>
      </c>
      <c r="O831" s="9">
        <f>(((M831/60)/60)/24)+DATE(1970,1,1)</f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>E832/D832</f>
        <v>1.1710526315789473E-2</v>
      </c>
      <c r="G832" t="s">
        <v>14</v>
      </c>
      <c r="H832">
        <v>22</v>
      </c>
      <c r="I832" s="5">
        <f>IF(H832 = 0, 0, E832/H832)</f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9">
        <f>(((L832/60)/60)/24)+DATE(1970,1,1)</f>
        <v>43103.25</v>
      </c>
      <c r="O832" s="9">
        <f>(((M832/60)/60)/24)+DATE(1970,1,1)</f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>E833/D833</f>
        <v>1.089773429454171</v>
      </c>
      <c r="G833" t="s">
        <v>20</v>
      </c>
      <c r="H833">
        <v>4233</v>
      </c>
      <c r="I833" s="5">
        <f>IF(H833 = 0, 0, E833/H833)</f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9">
        <f>(((L833/60)/60)/24)+DATE(1970,1,1)</f>
        <v>40994.208333333336</v>
      </c>
      <c r="O833" s="9">
        <f>(((M833/60)/60)/24)+DATE(1970,1,1)</f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>E834/D834</f>
        <v>3.1517592592592591</v>
      </c>
      <c r="G834" t="s">
        <v>20</v>
      </c>
      <c r="H834">
        <v>1297</v>
      </c>
      <c r="I834" s="5">
        <f>IF(H834 = 0, 0, E834/H834)</f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9">
        <f>(((L834/60)/60)/24)+DATE(1970,1,1)</f>
        <v>42299.208333333328</v>
      </c>
      <c r="O834" s="9">
        <f>(((M834/60)/60)/24)+DATE(1970,1,1)</f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>E835/D835</f>
        <v>1.5769117647058823</v>
      </c>
      <c r="G835" t="s">
        <v>20</v>
      </c>
      <c r="H835">
        <v>165</v>
      </c>
      <c r="I835" s="5">
        <f>IF(H835 = 0, 0, E835/H835)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9">
        <f>(((L835/60)/60)/24)+DATE(1970,1,1)</f>
        <v>40588.25</v>
      </c>
      <c r="O835" s="9">
        <f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>E836/D836</f>
        <v>1.5380821917808218</v>
      </c>
      <c r="G836" t="s">
        <v>20</v>
      </c>
      <c r="H836">
        <v>119</v>
      </c>
      <c r="I836" s="5">
        <f>IF(H836 = 0, 0, E836/H836)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9">
        <f>(((L836/60)/60)/24)+DATE(1970,1,1)</f>
        <v>41448.208333333336</v>
      </c>
      <c r="O836" s="9">
        <f>(((M836/60)/60)/24)+DATE(1970,1,1)</f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>E837/D837</f>
        <v>0.89738979118329465</v>
      </c>
      <c r="G837" t="s">
        <v>14</v>
      </c>
      <c r="H837">
        <v>1758</v>
      </c>
      <c r="I837" s="5">
        <f>IF(H837 = 0, 0, E837/H837)</f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9">
        <f>(((L837/60)/60)/24)+DATE(1970,1,1)</f>
        <v>42063.25</v>
      </c>
      <c r="O837" s="9">
        <f>(((M837/60)/60)/24)+DATE(1970,1,1)</f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>E838/D838</f>
        <v>0.75135802469135804</v>
      </c>
      <c r="G838" t="s">
        <v>14</v>
      </c>
      <c r="H838">
        <v>94</v>
      </c>
      <c r="I838" s="5">
        <f>IF(H838 = 0, 0, E838/H838)</f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9">
        <f>(((L838/60)/60)/24)+DATE(1970,1,1)</f>
        <v>40214.25</v>
      </c>
      <c r="O838" s="9">
        <f>(((M838/60)/60)/24)+DATE(1970,1,1)</f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>E839/D839</f>
        <v>8.5288135593220336</v>
      </c>
      <c r="G839" t="s">
        <v>20</v>
      </c>
      <c r="H839">
        <v>1797</v>
      </c>
      <c r="I839" s="5">
        <f>IF(H839 = 0, 0, E839/H839)</f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9">
        <f>(((L839/60)/60)/24)+DATE(1970,1,1)</f>
        <v>40629.208333333336</v>
      </c>
      <c r="O839" s="9">
        <f>(((M839/60)/60)/24)+DATE(1970,1,1)</f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>E840/D840</f>
        <v>1.3890625000000001</v>
      </c>
      <c r="G840" t="s">
        <v>20</v>
      </c>
      <c r="H840">
        <v>261</v>
      </c>
      <c r="I840" s="5">
        <f>IF(H840 = 0, 0, E840/H840)</f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9">
        <f>(((L840/60)/60)/24)+DATE(1970,1,1)</f>
        <v>43370.208333333328</v>
      </c>
      <c r="O840" s="9">
        <f>(((M840/60)/60)/24)+DATE(1970,1,1)</f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>E841/D841</f>
        <v>1.9018181818181819</v>
      </c>
      <c r="G841" t="s">
        <v>20</v>
      </c>
      <c r="H841">
        <v>157</v>
      </c>
      <c r="I841" s="5">
        <f>IF(H841 = 0, 0, E841/H841)</f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9">
        <f>(((L841/60)/60)/24)+DATE(1970,1,1)</f>
        <v>41715.208333333336</v>
      </c>
      <c r="O841" s="9">
        <f>(((M841/60)/60)/24)+DATE(1970,1,1)</f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>E842/D842</f>
        <v>1.0024333619948409</v>
      </c>
      <c r="G842" t="s">
        <v>20</v>
      </c>
      <c r="H842">
        <v>3533</v>
      </c>
      <c r="I842" s="5">
        <f>IF(H842 = 0, 0, E842/H842)</f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9">
        <f>(((L842/60)/60)/24)+DATE(1970,1,1)</f>
        <v>41836.208333333336</v>
      </c>
      <c r="O842" s="9">
        <f>(((M842/60)/60)/24)+DATE(1970,1,1)</f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>E843/D843</f>
        <v>1.4275824175824177</v>
      </c>
      <c r="G843" t="s">
        <v>20</v>
      </c>
      <c r="H843">
        <v>155</v>
      </c>
      <c r="I843" s="5">
        <f>IF(H843 = 0, 0, E843/H843)</f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9">
        <f>(((L843/60)/60)/24)+DATE(1970,1,1)</f>
        <v>42419.25</v>
      </c>
      <c r="O843" s="9">
        <f>(((M843/60)/60)/24)+DATE(1970,1,1)</f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>E844/D844</f>
        <v>5.6313333333333331</v>
      </c>
      <c r="G844" t="s">
        <v>20</v>
      </c>
      <c r="H844">
        <v>132</v>
      </c>
      <c r="I844" s="5">
        <f>IF(H844 = 0, 0, E844/H844)</f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9">
        <f>(((L844/60)/60)/24)+DATE(1970,1,1)</f>
        <v>43266.208333333328</v>
      </c>
      <c r="O844" s="9">
        <f>(((M844/60)/60)/24)+DATE(1970,1,1)</f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>E845/D845</f>
        <v>0.30715909090909088</v>
      </c>
      <c r="G845" t="s">
        <v>14</v>
      </c>
      <c r="H845">
        <v>33</v>
      </c>
      <c r="I845" s="5">
        <f>IF(H845 = 0, 0, E845/H845)</f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9">
        <f>(((L845/60)/60)/24)+DATE(1970,1,1)</f>
        <v>43338.208333333328</v>
      </c>
      <c r="O845" s="9">
        <f>(((M845/60)/60)/24)+DATE(1970,1,1)</f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>E846/D846</f>
        <v>0.99397727272727276</v>
      </c>
      <c r="G846" t="s">
        <v>74</v>
      </c>
      <c r="H846">
        <v>94</v>
      </c>
      <c r="I846" s="5">
        <f>IF(H846 = 0, 0, E846/H846)</f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9">
        <f>(((L846/60)/60)/24)+DATE(1970,1,1)</f>
        <v>40930.25</v>
      </c>
      <c r="O846" s="9">
        <f>(((M846/60)/60)/24)+DATE(1970,1,1)</f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>E847/D847</f>
        <v>1.9754935622317598</v>
      </c>
      <c r="G847" t="s">
        <v>20</v>
      </c>
      <c r="H847">
        <v>1354</v>
      </c>
      <c r="I847" s="5">
        <f>IF(H847 = 0, 0, E847/H847)</f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9">
        <f>(((L847/60)/60)/24)+DATE(1970,1,1)</f>
        <v>43235.208333333328</v>
      </c>
      <c r="O847" s="9">
        <f>(((M847/60)/60)/24)+DATE(1970,1,1)</f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>E848/D848</f>
        <v>5.085</v>
      </c>
      <c r="G848" t="s">
        <v>20</v>
      </c>
      <c r="H848">
        <v>48</v>
      </c>
      <c r="I848" s="5">
        <f>IF(H848 = 0, 0, E848/H848)</f>
        <v>105.9375</v>
      </c>
      <c r="J848" t="s">
        <v>21</v>
      </c>
      <c r="K848" t="s">
        <v>22</v>
      </c>
      <c r="L848">
        <v>1532149200</v>
      </c>
      <c r="M848">
        <v>1535259600</v>
      </c>
      <c r="N848" s="9">
        <f>(((L848/60)/60)/24)+DATE(1970,1,1)</f>
        <v>43302.208333333328</v>
      </c>
      <c r="O848" s="9">
        <f>(((M848/60)/60)/24)+DATE(1970,1,1)</f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>E849/D849</f>
        <v>2.3774468085106384</v>
      </c>
      <c r="G849" t="s">
        <v>20</v>
      </c>
      <c r="H849">
        <v>110</v>
      </c>
      <c r="I849" s="5">
        <f>IF(H849 = 0, 0, E849/H849)</f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9">
        <f>(((L849/60)/60)/24)+DATE(1970,1,1)</f>
        <v>43107.25</v>
      </c>
      <c r="O849" s="9">
        <f>(((M849/60)/60)/24)+DATE(1970,1,1)</f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>E850/D850</f>
        <v>3.3846875000000001</v>
      </c>
      <c r="G850" t="s">
        <v>20</v>
      </c>
      <c r="H850">
        <v>172</v>
      </c>
      <c r="I850" s="5">
        <f>IF(H850 = 0, 0, E850/H850)</f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9">
        <f>(((L850/60)/60)/24)+DATE(1970,1,1)</f>
        <v>40341.208333333336</v>
      </c>
      <c r="O850" s="9">
        <f>(((M850/60)/60)/24)+DATE(1970,1,1)</f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>E851/D851</f>
        <v>1.3308955223880596</v>
      </c>
      <c r="G851" t="s">
        <v>20</v>
      </c>
      <c r="H851">
        <v>307</v>
      </c>
      <c r="I851" s="5">
        <f>IF(H851 = 0, 0, E851/H851)</f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9">
        <f>(((L851/60)/60)/24)+DATE(1970,1,1)</f>
        <v>40948.25</v>
      </c>
      <c r="O851" s="9">
        <f>(((M851/60)/60)/24)+DATE(1970,1,1)</f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>E852/D852</f>
        <v>0.01</v>
      </c>
      <c r="G852" t="s">
        <v>14</v>
      </c>
      <c r="H852">
        <v>1</v>
      </c>
      <c r="I852" s="5">
        <f>IF(H852 = 0, 0, E852/H852)</f>
        <v>1</v>
      </c>
      <c r="J852" t="s">
        <v>21</v>
      </c>
      <c r="K852" t="s">
        <v>22</v>
      </c>
      <c r="L852">
        <v>1321682400</v>
      </c>
      <c r="M852">
        <v>1322978400</v>
      </c>
      <c r="N852" s="9">
        <f>(((L852/60)/60)/24)+DATE(1970,1,1)</f>
        <v>40866.25</v>
      </c>
      <c r="O852" s="9">
        <f>(((M852/60)/60)/24)+DATE(1970,1,1)</f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>E853/D853</f>
        <v>2.0779999999999998</v>
      </c>
      <c r="G853" t="s">
        <v>20</v>
      </c>
      <c r="H853">
        <v>160</v>
      </c>
      <c r="I853" s="5">
        <f>IF(H853 = 0, 0, E853/H853)</f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9">
        <f>(((L853/60)/60)/24)+DATE(1970,1,1)</f>
        <v>41031.208333333336</v>
      </c>
      <c r="O853" s="9">
        <f>(((M853/60)/60)/24)+DATE(1970,1,1)</f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>E854/D854</f>
        <v>0.51122448979591839</v>
      </c>
      <c r="G854" t="s">
        <v>14</v>
      </c>
      <c r="H854">
        <v>31</v>
      </c>
      <c r="I854" s="5">
        <f>IF(H854 = 0, 0, E854/H854)</f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9">
        <f>(((L854/60)/60)/24)+DATE(1970,1,1)</f>
        <v>40740.208333333336</v>
      </c>
      <c r="O854" s="9">
        <f>(((M854/60)/60)/24)+DATE(1970,1,1)</f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>E855/D855</f>
        <v>6.5205847953216374</v>
      </c>
      <c r="G855" t="s">
        <v>20</v>
      </c>
      <c r="H855">
        <v>1467</v>
      </c>
      <c r="I855" s="5">
        <f>IF(H855 = 0, 0, E855/H855)</f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9">
        <f>(((L855/60)/60)/24)+DATE(1970,1,1)</f>
        <v>40714.208333333336</v>
      </c>
      <c r="O855" s="9">
        <f>(((M855/60)/60)/24)+DATE(1970,1,1)</f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>E856/D856</f>
        <v>1.1363099415204678</v>
      </c>
      <c r="G856" t="s">
        <v>20</v>
      </c>
      <c r="H856">
        <v>2662</v>
      </c>
      <c r="I856" s="5">
        <f>IF(H856 = 0, 0, E856/H856)</f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9">
        <f>(((L856/60)/60)/24)+DATE(1970,1,1)</f>
        <v>43787.25</v>
      </c>
      <c r="O856" s="9">
        <f>(((M856/60)/60)/24)+DATE(1970,1,1)</f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>E857/D857</f>
        <v>1.0237606837606839</v>
      </c>
      <c r="G857" t="s">
        <v>20</v>
      </c>
      <c r="H857">
        <v>452</v>
      </c>
      <c r="I857" s="5">
        <f>IF(H857 = 0, 0, E857/H857)</f>
        <v>53</v>
      </c>
      <c r="J857" t="s">
        <v>26</v>
      </c>
      <c r="K857" t="s">
        <v>27</v>
      </c>
      <c r="L857">
        <v>1308373200</v>
      </c>
      <c r="M857">
        <v>1311051600</v>
      </c>
      <c r="N857" s="9">
        <f>(((L857/60)/60)/24)+DATE(1970,1,1)</f>
        <v>40712.208333333336</v>
      </c>
      <c r="O857" s="9">
        <f>(((M857/60)/60)/24)+DATE(1970,1,1)</f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>E858/D858</f>
        <v>3.5658333333333334</v>
      </c>
      <c r="G858" t="s">
        <v>20</v>
      </c>
      <c r="H858">
        <v>158</v>
      </c>
      <c r="I858" s="5">
        <f>IF(H858 = 0, 0, E858/H858)</f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9">
        <f>(((L858/60)/60)/24)+DATE(1970,1,1)</f>
        <v>41023.208333333336</v>
      </c>
      <c r="O858" s="9">
        <f>(((M858/60)/60)/24)+DATE(1970,1,1)</f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>E859/D859</f>
        <v>1.3986792452830188</v>
      </c>
      <c r="G859" t="s">
        <v>20</v>
      </c>
      <c r="H859">
        <v>225</v>
      </c>
      <c r="I859" s="5">
        <f>IF(H859 = 0, 0, E859/H859)</f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9">
        <f>(((L859/60)/60)/24)+DATE(1970,1,1)</f>
        <v>40944.25</v>
      </c>
      <c r="O859" s="9">
        <f>(((M859/60)/60)/24)+DATE(1970,1,1)</f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>E860/D860</f>
        <v>0.69450000000000001</v>
      </c>
      <c r="G860" t="s">
        <v>14</v>
      </c>
      <c r="H860">
        <v>35</v>
      </c>
      <c r="I860" s="5">
        <f>IF(H860 = 0, 0, E860/H860)</f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9">
        <f>(((L860/60)/60)/24)+DATE(1970,1,1)</f>
        <v>43211.208333333328</v>
      </c>
      <c r="O860" s="9">
        <f>(((M860/60)/60)/24)+DATE(1970,1,1)</f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>E861/D861</f>
        <v>0.35534246575342465</v>
      </c>
      <c r="G861" t="s">
        <v>14</v>
      </c>
      <c r="H861">
        <v>63</v>
      </c>
      <c r="I861" s="5">
        <f>IF(H861 = 0, 0, E861/H861)</f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9">
        <f>(((L861/60)/60)/24)+DATE(1970,1,1)</f>
        <v>41334.25</v>
      </c>
      <c r="O861" s="9">
        <f>(((M861/60)/60)/24)+DATE(1970,1,1)</f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>E862/D862</f>
        <v>2.5165000000000002</v>
      </c>
      <c r="G862" t="s">
        <v>20</v>
      </c>
      <c r="H862">
        <v>65</v>
      </c>
      <c r="I862" s="5">
        <f>IF(H862 = 0, 0, E862/H862)</f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9">
        <f>(((L862/60)/60)/24)+DATE(1970,1,1)</f>
        <v>43515.25</v>
      </c>
      <c r="O862" s="9">
        <f>(((M862/60)/60)/24)+DATE(1970,1,1)</f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>E863/D863</f>
        <v>1.0587500000000001</v>
      </c>
      <c r="G863" t="s">
        <v>20</v>
      </c>
      <c r="H863">
        <v>163</v>
      </c>
      <c r="I863" s="5">
        <f>IF(H863 = 0, 0, E863/H863)</f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9">
        <f>(((L863/60)/60)/24)+DATE(1970,1,1)</f>
        <v>40258.208333333336</v>
      </c>
      <c r="O863" s="9">
        <f>(((M863/60)/60)/24)+DATE(1970,1,1)</f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>E864/D864</f>
        <v>1.8742857142857143</v>
      </c>
      <c r="G864" t="s">
        <v>20</v>
      </c>
      <c r="H864">
        <v>85</v>
      </c>
      <c r="I864" s="5">
        <f>IF(H864 = 0, 0, E864/H864)</f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9">
        <f>(((L864/60)/60)/24)+DATE(1970,1,1)</f>
        <v>40756.208333333336</v>
      </c>
      <c r="O864" s="9">
        <f>(((M864/60)/60)/24)+DATE(1970,1,1)</f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>E865/D865</f>
        <v>3.8678571428571429</v>
      </c>
      <c r="G865" t="s">
        <v>20</v>
      </c>
      <c r="H865">
        <v>217</v>
      </c>
      <c r="I865" s="5">
        <f>IF(H865 = 0, 0, E865/H865)</f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9">
        <f>(((L865/60)/60)/24)+DATE(1970,1,1)</f>
        <v>42172.208333333328</v>
      </c>
      <c r="O865" s="9">
        <f>(((M865/60)/60)/24)+DATE(1970,1,1)</f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>E866/D866</f>
        <v>3.4707142857142856</v>
      </c>
      <c r="G866" t="s">
        <v>20</v>
      </c>
      <c r="H866">
        <v>150</v>
      </c>
      <c r="I866" s="5">
        <f>IF(H866 = 0, 0, E866/H866)</f>
        <v>97.18</v>
      </c>
      <c r="J866" t="s">
        <v>21</v>
      </c>
      <c r="K866" t="s">
        <v>22</v>
      </c>
      <c r="L866">
        <v>1471582800</v>
      </c>
      <c r="M866">
        <v>1472014800</v>
      </c>
      <c r="N866" s="9">
        <f>(((L866/60)/60)/24)+DATE(1970,1,1)</f>
        <v>42601.208333333328</v>
      </c>
      <c r="O866" s="9">
        <f>(((M866/60)/60)/24)+DATE(1970,1,1)</f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>E867/D867</f>
        <v>1.8582098765432098</v>
      </c>
      <c r="G867" t="s">
        <v>20</v>
      </c>
      <c r="H867">
        <v>3272</v>
      </c>
      <c r="I867" s="5">
        <f>IF(H867 = 0, 0, E867/H867)</f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9">
        <f>(((L867/60)/60)/24)+DATE(1970,1,1)</f>
        <v>41897.208333333336</v>
      </c>
      <c r="O867" s="9">
        <f>(((M867/60)/60)/24)+DATE(1970,1,1)</f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>E868/D868</f>
        <v>0.43241247264770238</v>
      </c>
      <c r="G868" t="s">
        <v>74</v>
      </c>
      <c r="H868">
        <v>898</v>
      </c>
      <c r="I868" s="5">
        <f>IF(H868 = 0, 0, E868/H868)</f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9">
        <f>(((L868/60)/60)/24)+DATE(1970,1,1)</f>
        <v>40671.208333333336</v>
      </c>
      <c r="O868" s="9">
        <f>(((M868/60)/60)/24)+DATE(1970,1,1)</f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>E869/D869</f>
        <v>1.6243749999999999</v>
      </c>
      <c r="G869" t="s">
        <v>20</v>
      </c>
      <c r="H869">
        <v>300</v>
      </c>
      <c r="I869" s="5">
        <f>IF(H869 = 0, 0, E869/H869)</f>
        <v>25.99</v>
      </c>
      <c r="J869" t="s">
        <v>21</v>
      </c>
      <c r="K869" t="s">
        <v>22</v>
      </c>
      <c r="L869">
        <v>1539061200</v>
      </c>
      <c r="M869">
        <v>1539579600</v>
      </c>
      <c r="N869" s="9">
        <f>(((L869/60)/60)/24)+DATE(1970,1,1)</f>
        <v>43382.208333333328</v>
      </c>
      <c r="O869" s="9">
        <f>(((M869/60)/60)/24)+DATE(1970,1,1)</f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>E870/D870</f>
        <v>1.8484285714285715</v>
      </c>
      <c r="G870" t="s">
        <v>20</v>
      </c>
      <c r="H870">
        <v>126</v>
      </c>
      <c r="I870" s="5">
        <f>IF(H870 = 0, 0, E870/H870)</f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9">
        <f>(((L870/60)/60)/24)+DATE(1970,1,1)</f>
        <v>41559.208333333336</v>
      </c>
      <c r="O870" s="9">
        <f>(((M870/60)/60)/24)+DATE(1970,1,1)</f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>E871/D871</f>
        <v>0.23703520691785052</v>
      </c>
      <c r="G871" t="s">
        <v>14</v>
      </c>
      <c r="H871">
        <v>526</v>
      </c>
      <c r="I871" s="5">
        <f>IF(H871 = 0, 0, E871/H871)</f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9">
        <f>(((L871/60)/60)/24)+DATE(1970,1,1)</f>
        <v>40350.208333333336</v>
      </c>
      <c r="O871" s="9">
        <f>(((M871/60)/60)/24)+DATE(1970,1,1)</f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>E872/D872</f>
        <v>0.89870129870129867</v>
      </c>
      <c r="G872" t="s">
        <v>14</v>
      </c>
      <c r="H872">
        <v>121</v>
      </c>
      <c r="I872" s="5">
        <f>IF(H872 = 0, 0, E872/H872)</f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9">
        <f>(((L872/60)/60)/24)+DATE(1970,1,1)</f>
        <v>42240.208333333328</v>
      </c>
      <c r="O872" s="9">
        <f>(((M872/60)/60)/24)+DATE(1970,1,1)</f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>E873/D873</f>
        <v>2.7260419580419581</v>
      </c>
      <c r="G873" t="s">
        <v>20</v>
      </c>
      <c r="H873">
        <v>2320</v>
      </c>
      <c r="I873" s="5">
        <f>IF(H873 = 0, 0, E873/H873)</f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9">
        <f>(((L873/60)/60)/24)+DATE(1970,1,1)</f>
        <v>43040.208333333328</v>
      </c>
      <c r="O873" s="9">
        <f>(((M873/60)/60)/24)+DATE(1970,1,1)</f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>E874/D874</f>
        <v>1.7004255319148935</v>
      </c>
      <c r="G874" t="s">
        <v>20</v>
      </c>
      <c r="H874">
        <v>81</v>
      </c>
      <c r="I874" s="5">
        <f>IF(H874 = 0, 0, E874/H874)</f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9">
        <f>(((L874/60)/60)/24)+DATE(1970,1,1)</f>
        <v>43346.208333333328</v>
      </c>
      <c r="O874" s="9">
        <f>(((M874/60)/60)/24)+DATE(1970,1,1)</f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>E875/D875</f>
        <v>1.8828503562945369</v>
      </c>
      <c r="G875" t="s">
        <v>20</v>
      </c>
      <c r="H875">
        <v>1887</v>
      </c>
      <c r="I875" s="5">
        <f>IF(H875 = 0, 0, E875/H875)</f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9">
        <f>(((L875/60)/60)/24)+DATE(1970,1,1)</f>
        <v>41647.25</v>
      </c>
      <c r="O875" s="9">
        <f>(((M875/60)/60)/24)+DATE(1970,1,1)</f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>E876/D876</f>
        <v>3.4693532338308457</v>
      </c>
      <c r="G876" t="s">
        <v>20</v>
      </c>
      <c r="H876">
        <v>4358</v>
      </c>
      <c r="I876" s="5">
        <f>IF(H876 = 0, 0, E876/H876)</f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9">
        <f>(((L876/60)/60)/24)+DATE(1970,1,1)</f>
        <v>40291.208333333336</v>
      </c>
      <c r="O876" s="9">
        <f>(((M876/60)/60)/24)+DATE(1970,1,1)</f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>E877/D877</f>
        <v>0.6917721518987342</v>
      </c>
      <c r="G877" t="s">
        <v>14</v>
      </c>
      <c r="H877">
        <v>67</v>
      </c>
      <c r="I877" s="5">
        <f>IF(H877 = 0, 0, E877/H877)</f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9">
        <f>(((L877/60)/60)/24)+DATE(1970,1,1)</f>
        <v>40556.25</v>
      </c>
      <c r="O877" s="9">
        <f>(((M877/60)/60)/24)+DATE(1970,1,1)</f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>E878/D878</f>
        <v>0.25433734939759034</v>
      </c>
      <c r="G878" t="s">
        <v>14</v>
      </c>
      <c r="H878">
        <v>57</v>
      </c>
      <c r="I878" s="5">
        <f>IF(H878 = 0, 0, E878/H878)</f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9">
        <f>(((L878/60)/60)/24)+DATE(1970,1,1)</f>
        <v>43624.208333333328</v>
      </c>
      <c r="O878" s="9">
        <f>(((M878/60)/60)/24)+DATE(1970,1,1)</f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>E879/D879</f>
        <v>0.77400977995110021</v>
      </c>
      <c r="G879" t="s">
        <v>14</v>
      </c>
      <c r="H879">
        <v>1229</v>
      </c>
      <c r="I879" s="5">
        <f>IF(H879 = 0, 0, E879/H879)</f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9">
        <f>(((L879/60)/60)/24)+DATE(1970,1,1)</f>
        <v>42577.208333333328</v>
      </c>
      <c r="O879" s="9">
        <f>(((M879/60)/60)/24)+DATE(1970,1,1)</f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>E880/D880</f>
        <v>0.37481481481481482</v>
      </c>
      <c r="G880" t="s">
        <v>14</v>
      </c>
      <c r="H880">
        <v>12</v>
      </c>
      <c r="I880" s="5">
        <f>IF(H880 = 0, 0, E880/H880)</f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9">
        <f>(((L880/60)/60)/24)+DATE(1970,1,1)</f>
        <v>43845.25</v>
      </c>
      <c r="O880" s="9">
        <f>(((M880/60)/60)/24)+DATE(1970,1,1)</f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>E881/D881</f>
        <v>5.4379999999999997</v>
      </c>
      <c r="G881" t="s">
        <v>20</v>
      </c>
      <c r="H881">
        <v>53</v>
      </c>
      <c r="I881" s="5">
        <f>IF(H881 = 0, 0, E881/H881)</f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9">
        <f>(((L881/60)/60)/24)+DATE(1970,1,1)</f>
        <v>42788.25</v>
      </c>
      <c r="O881" s="9">
        <f>(((M881/60)/60)/24)+DATE(1970,1,1)</f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>E882/D882</f>
        <v>2.2852189349112426</v>
      </c>
      <c r="G882" t="s">
        <v>20</v>
      </c>
      <c r="H882">
        <v>2414</v>
      </c>
      <c r="I882" s="5">
        <f>IF(H882 = 0, 0, E882/H882)</f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9">
        <f>(((L882/60)/60)/24)+DATE(1970,1,1)</f>
        <v>43667.208333333328</v>
      </c>
      <c r="O882" s="9">
        <f>(((M882/60)/60)/24)+DATE(1970,1,1)</f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>E883/D883</f>
        <v>0.38948339483394834</v>
      </c>
      <c r="G883" t="s">
        <v>14</v>
      </c>
      <c r="H883">
        <v>452</v>
      </c>
      <c r="I883" s="5">
        <f>IF(H883 = 0, 0, E883/H883)</f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9">
        <f>(((L883/60)/60)/24)+DATE(1970,1,1)</f>
        <v>42194.208333333328</v>
      </c>
      <c r="O883" s="9">
        <f>(((M883/60)/60)/24)+DATE(1970,1,1)</f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>E884/D884</f>
        <v>3.7</v>
      </c>
      <c r="G884" t="s">
        <v>20</v>
      </c>
      <c r="H884">
        <v>80</v>
      </c>
      <c r="I884" s="5">
        <f>IF(H884 = 0, 0, E884/H884)</f>
        <v>37</v>
      </c>
      <c r="J884" t="s">
        <v>21</v>
      </c>
      <c r="K884" t="s">
        <v>22</v>
      </c>
      <c r="L884">
        <v>1421820000</v>
      </c>
      <c r="M884">
        <v>1422165600</v>
      </c>
      <c r="N884" s="9">
        <f>(((L884/60)/60)/24)+DATE(1970,1,1)</f>
        <v>42025.25</v>
      </c>
      <c r="O884" s="9">
        <f>(((M884/60)/60)/24)+DATE(1970,1,1)</f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>E885/D885</f>
        <v>2.3791176470588233</v>
      </c>
      <c r="G885" t="s">
        <v>20</v>
      </c>
      <c r="H885">
        <v>193</v>
      </c>
      <c r="I885" s="5">
        <f>IF(H885 = 0, 0, E885/H885)</f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9">
        <f>(((L885/60)/60)/24)+DATE(1970,1,1)</f>
        <v>40323.208333333336</v>
      </c>
      <c r="O885" s="9">
        <f>(((M885/60)/60)/24)+DATE(1970,1,1)</f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>E886/D886</f>
        <v>0.64036299765807958</v>
      </c>
      <c r="G886" t="s">
        <v>14</v>
      </c>
      <c r="H886">
        <v>1886</v>
      </c>
      <c r="I886" s="5">
        <f>IF(H886 = 0, 0, E886/H886)</f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9">
        <f>(((L886/60)/60)/24)+DATE(1970,1,1)</f>
        <v>41763.208333333336</v>
      </c>
      <c r="O886" s="9">
        <f>(((M886/60)/60)/24)+DATE(1970,1,1)</f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>E887/D887</f>
        <v>1.1827777777777777</v>
      </c>
      <c r="G887" t="s">
        <v>20</v>
      </c>
      <c r="H887">
        <v>52</v>
      </c>
      <c r="I887" s="5">
        <f>IF(H887 = 0, 0, E887/H887)</f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9">
        <f>(((L887/60)/60)/24)+DATE(1970,1,1)</f>
        <v>40335.208333333336</v>
      </c>
      <c r="O887" s="9">
        <f>(((M887/60)/60)/24)+DATE(1970,1,1)</f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>E888/D888</f>
        <v>0.84824037184594958</v>
      </c>
      <c r="G888" t="s">
        <v>14</v>
      </c>
      <c r="H888">
        <v>1825</v>
      </c>
      <c r="I888" s="5">
        <f>IF(H888 = 0, 0, E888/H888)</f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9">
        <f>(((L888/60)/60)/24)+DATE(1970,1,1)</f>
        <v>40416.208333333336</v>
      </c>
      <c r="O888" s="9">
        <f>(((M888/60)/60)/24)+DATE(1970,1,1)</f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>E889/D889</f>
        <v>0.29346153846153844</v>
      </c>
      <c r="G889" t="s">
        <v>14</v>
      </c>
      <c r="H889">
        <v>31</v>
      </c>
      <c r="I889" s="5">
        <f>IF(H889 = 0, 0, E889/H889)</f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9">
        <f>(((L889/60)/60)/24)+DATE(1970,1,1)</f>
        <v>42202.208333333328</v>
      </c>
      <c r="O889" s="9">
        <f>(((M889/60)/60)/24)+DATE(1970,1,1)</f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>E890/D890</f>
        <v>2.0989655172413793</v>
      </c>
      <c r="G890" t="s">
        <v>20</v>
      </c>
      <c r="H890">
        <v>290</v>
      </c>
      <c r="I890" s="5">
        <f>IF(H890 = 0, 0, E890/H890)</f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9">
        <f>(((L890/60)/60)/24)+DATE(1970,1,1)</f>
        <v>42836.208333333328</v>
      </c>
      <c r="O890" s="9">
        <f>(((M890/60)/60)/24)+DATE(1970,1,1)</f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>E891/D891</f>
        <v>1.697857142857143</v>
      </c>
      <c r="G891" t="s">
        <v>20</v>
      </c>
      <c r="H891">
        <v>122</v>
      </c>
      <c r="I891" s="5">
        <f>IF(H891 = 0, 0, E891/H891)</f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9">
        <f>(((L891/60)/60)/24)+DATE(1970,1,1)</f>
        <v>41710.208333333336</v>
      </c>
      <c r="O891" s="9">
        <f>(((M891/60)/60)/24)+DATE(1970,1,1)</f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>E892/D892</f>
        <v>1.1595907738095239</v>
      </c>
      <c r="G892" t="s">
        <v>20</v>
      </c>
      <c r="H892">
        <v>1470</v>
      </c>
      <c r="I892" s="5">
        <f>IF(H892 = 0, 0, E892/H892)</f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9">
        <f>(((L892/60)/60)/24)+DATE(1970,1,1)</f>
        <v>43640.208333333328</v>
      </c>
      <c r="O892" s="9">
        <f>(((M892/60)/60)/24)+DATE(1970,1,1)</f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>E893/D893</f>
        <v>2.5859999999999999</v>
      </c>
      <c r="G893" t="s">
        <v>20</v>
      </c>
      <c r="H893">
        <v>165</v>
      </c>
      <c r="I893" s="5">
        <f>IF(H893 = 0, 0, E893/H893)</f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9">
        <f>(((L893/60)/60)/24)+DATE(1970,1,1)</f>
        <v>40880.25</v>
      </c>
      <c r="O893" s="9">
        <f>(((M893/60)/60)/24)+DATE(1970,1,1)</f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>E894/D894</f>
        <v>2.3058333333333332</v>
      </c>
      <c r="G894" t="s">
        <v>20</v>
      </c>
      <c r="H894">
        <v>182</v>
      </c>
      <c r="I894" s="5">
        <f>IF(H894 = 0, 0, E894/H894)</f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9">
        <f>(((L894/60)/60)/24)+DATE(1970,1,1)</f>
        <v>40319.208333333336</v>
      </c>
      <c r="O894" s="9">
        <f>(((M894/60)/60)/24)+DATE(1970,1,1)</f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>E895/D895</f>
        <v>1.2821428571428573</v>
      </c>
      <c r="G895" t="s">
        <v>20</v>
      </c>
      <c r="H895">
        <v>199</v>
      </c>
      <c r="I895" s="5">
        <f>IF(H895 = 0, 0, E895/H895)</f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9">
        <f>(((L895/60)/60)/24)+DATE(1970,1,1)</f>
        <v>42170.208333333328</v>
      </c>
      <c r="O895" s="9">
        <f>(((M895/60)/60)/24)+DATE(1970,1,1)</f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>E896/D896</f>
        <v>1.8870588235294117</v>
      </c>
      <c r="G896" t="s">
        <v>20</v>
      </c>
      <c r="H896">
        <v>56</v>
      </c>
      <c r="I896" s="5">
        <f>IF(H896 = 0, 0, E896/H896)</f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9">
        <f>(((L896/60)/60)/24)+DATE(1970,1,1)</f>
        <v>41466.208333333336</v>
      </c>
      <c r="O896" s="9">
        <f>(((M896/60)/60)/24)+DATE(1970,1,1)</f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>E897/D897</f>
        <v>6.9511889862327911E-2</v>
      </c>
      <c r="G897" t="s">
        <v>14</v>
      </c>
      <c r="H897">
        <v>107</v>
      </c>
      <c r="I897" s="5">
        <f>IF(H897 = 0, 0, E897/H897)</f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9">
        <f>(((L897/60)/60)/24)+DATE(1970,1,1)</f>
        <v>43134.25</v>
      </c>
      <c r="O897" s="9">
        <f>(((M897/60)/60)/24)+DATE(1970,1,1)</f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>E898/D898</f>
        <v>7.7443434343434348</v>
      </c>
      <c r="G898" t="s">
        <v>20</v>
      </c>
      <c r="H898">
        <v>1460</v>
      </c>
      <c r="I898" s="5">
        <f>IF(H898 = 0, 0, E898/H898)</f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9">
        <f>(((L898/60)/60)/24)+DATE(1970,1,1)</f>
        <v>40738.208333333336</v>
      </c>
      <c r="O898" s="9">
        <f>(((M898/60)/60)/24)+DATE(1970,1,1)</f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>E899/D899</f>
        <v>0.27693181818181817</v>
      </c>
      <c r="G899" t="s">
        <v>14</v>
      </c>
      <c r="H899">
        <v>27</v>
      </c>
      <c r="I899" s="5">
        <f>IF(H899 = 0, 0, E899/H899)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9">
        <f>(((L899/60)/60)/24)+DATE(1970,1,1)</f>
        <v>43583.208333333328</v>
      </c>
      <c r="O899" s="9">
        <f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>E900/D900</f>
        <v>0.52479620323841425</v>
      </c>
      <c r="G900" t="s">
        <v>14</v>
      </c>
      <c r="H900">
        <v>1221</v>
      </c>
      <c r="I900" s="5">
        <f>IF(H900 = 0, 0, E900/H900)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9">
        <f>(((L900/60)/60)/24)+DATE(1970,1,1)</f>
        <v>43815.25</v>
      </c>
      <c r="O900" s="9">
        <f>(((M900/60)/60)/24)+DATE(1970,1,1)</f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>E901/D901</f>
        <v>4.0709677419354842</v>
      </c>
      <c r="G901" t="s">
        <v>20</v>
      </c>
      <c r="H901">
        <v>123</v>
      </c>
      <c r="I901" s="5">
        <f>IF(H901 = 0, 0, E901/H901)</f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9">
        <f>(((L901/60)/60)/24)+DATE(1970,1,1)</f>
        <v>41554.208333333336</v>
      </c>
      <c r="O901" s="9">
        <f>(((M901/60)/60)/24)+DATE(1970,1,1)</f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>E902/D902</f>
        <v>0.02</v>
      </c>
      <c r="G902" t="s">
        <v>14</v>
      </c>
      <c r="H902">
        <v>1</v>
      </c>
      <c r="I902" s="5">
        <f>IF(H902 = 0, 0, E902/H902)</f>
        <v>2</v>
      </c>
      <c r="J902" t="s">
        <v>21</v>
      </c>
      <c r="K902" t="s">
        <v>22</v>
      </c>
      <c r="L902">
        <v>1411102800</v>
      </c>
      <c r="M902">
        <v>1411189200</v>
      </c>
      <c r="N902" s="9">
        <f>(((L902/60)/60)/24)+DATE(1970,1,1)</f>
        <v>41901.208333333336</v>
      </c>
      <c r="O902" s="9">
        <f>(((M902/60)/60)/24)+DATE(1970,1,1)</f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>E903/D903</f>
        <v>1.5617857142857143</v>
      </c>
      <c r="G903" t="s">
        <v>20</v>
      </c>
      <c r="H903">
        <v>159</v>
      </c>
      <c r="I903" s="5">
        <f>IF(H903 = 0, 0, E903/H903)</f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9">
        <f>(((L903/60)/60)/24)+DATE(1970,1,1)</f>
        <v>43298.208333333328</v>
      </c>
      <c r="O903" s="9">
        <f>(((M903/60)/60)/24)+DATE(1970,1,1)</f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>E904/D904</f>
        <v>2.5242857142857145</v>
      </c>
      <c r="G904" t="s">
        <v>20</v>
      </c>
      <c r="H904">
        <v>110</v>
      </c>
      <c r="I904" s="5">
        <f>IF(H904 = 0, 0, E904/H904)</f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9">
        <f>(((L904/60)/60)/24)+DATE(1970,1,1)</f>
        <v>42399.25</v>
      </c>
      <c r="O904" s="9">
        <f>(((M904/60)/60)/24)+DATE(1970,1,1)</f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>E905/D905</f>
        <v>1.729268292682927E-2</v>
      </c>
      <c r="G905" t="s">
        <v>47</v>
      </c>
      <c r="H905">
        <v>14</v>
      </c>
      <c r="I905" s="5">
        <f>IF(H905 = 0, 0, E905/H905)</f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9">
        <f>(((L905/60)/60)/24)+DATE(1970,1,1)</f>
        <v>41034.208333333336</v>
      </c>
      <c r="O905" s="9">
        <f>(((M905/60)/60)/24)+DATE(1970,1,1)</f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>E906/D906</f>
        <v>0.12230769230769231</v>
      </c>
      <c r="G906" t="s">
        <v>14</v>
      </c>
      <c r="H906">
        <v>16</v>
      </c>
      <c r="I906" s="5">
        <f>IF(H906 = 0, 0, E906/H906)</f>
        <v>49.6875</v>
      </c>
      <c r="J906" t="s">
        <v>21</v>
      </c>
      <c r="K906" t="s">
        <v>22</v>
      </c>
      <c r="L906">
        <v>1349326800</v>
      </c>
      <c r="M906">
        <v>1349672400</v>
      </c>
      <c r="N906" s="9">
        <f>(((L906/60)/60)/24)+DATE(1970,1,1)</f>
        <v>41186.208333333336</v>
      </c>
      <c r="O906" s="9">
        <f>(((M906/60)/60)/24)+DATE(1970,1,1)</f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>E907/D907</f>
        <v>1.6398734177215191</v>
      </c>
      <c r="G907" t="s">
        <v>20</v>
      </c>
      <c r="H907">
        <v>236</v>
      </c>
      <c r="I907" s="5">
        <f>IF(H907 = 0, 0, E907/H907)</f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9">
        <f>(((L907/60)/60)/24)+DATE(1970,1,1)</f>
        <v>41536.208333333336</v>
      </c>
      <c r="O907" s="9">
        <f>(((M907/60)/60)/24)+DATE(1970,1,1)</f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>E908/D908</f>
        <v>1.6298181818181818</v>
      </c>
      <c r="G908" t="s">
        <v>20</v>
      </c>
      <c r="H908">
        <v>191</v>
      </c>
      <c r="I908" s="5">
        <f>IF(H908 = 0, 0, E908/H908)</f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9">
        <f>(((L908/60)/60)/24)+DATE(1970,1,1)</f>
        <v>42868.208333333328</v>
      </c>
      <c r="O908" s="9">
        <f>(((M908/60)/60)/24)+DATE(1970,1,1)</f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>E909/D909</f>
        <v>0.20252747252747252</v>
      </c>
      <c r="G909" t="s">
        <v>14</v>
      </c>
      <c r="H909">
        <v>41</v>
      </c>
      <c r="I909" s="5">
        <f>IF(H909 = 0, 0, E909/H909)</f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9">
        <f>(((L909/60)/60)/24)+DATE(1970,1,1)</f>
        <v>40660.208333333336</v>
      </c>
      <c r="O909" s="9">
        <f>(((M909/60)/60)/24)+DATE(1970,1,1)</f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>E910/D910</f>
        <v>3.1924083769633507</v>
      </c>
      <c r="G910" t="s">
        <v>20</v>
      </c>
      <c r="H910">
        <v>3934</v>
      </c>
      <c r="I910" s="5">
        <f>IF(H910 = 0, 0, E910/H910)</f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9">
        <f>(((L910/60)/60)/24)+DATE(1970,1,1)</f>
        <v>41031.208333333336</v>
      </c>
      <c r="O910" s="9">
        <f>(((M910/60)/60)/24)+DATE(1970,1,1)</f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>E911/D911</f>
        <v>4.7894444444444444</v>
      </c>
      <c r="G911" t="s">
        <v>20</v>
      </c>
      <c r="H911">
        <v>80</v>
      </c>
      <c r="I911" s="5">
        <f>IF(H911 = 0, 0, E911/H911)</f>
        <v>107.7625</v>
      </c>
      <c r="J911" t="s">
        <v>15</v>
      </c>
      <c r="K911" t="s">
        <v>16</v>
      </c>
      <c r="L911">
        <v>1528088400</v>
      </c>
      <c r="M911">
        <v>1530421200</v>
      </c>
      <c r="N911" s="9">
        <f>(((L911/60)/60)/24)+DATE(1970,1,1)</f>
        <v>43255.208333333328</v>
      </c>
      <c r="O911" s="9">
        <f>(((M911/60)/60)/24)+DATE(1970,1,1)</f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>E912/D912</f>
        <v>0.19556634304207121</v>
      </c>
      <c r="G912" t="s">
        <v>74</v>
      </c>
      <c r="H912">
        <v>296</v>
      </c>
      <c r="I912" s="5">
        <f>IF(H912 = 0, 0, E912/H912)</f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9">
        <f>(((L912/60)/60)/24)+DATE(1970,1,1)</f>
        <v>42026.25</v>
      </c>
      <c r="O912" s="9">
        <f>(((M912/60)/60)/24)+DATE(1970,1,1)</f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>E913/D913</f>
        <v>1.9894827586206896</v>
      </c>
      <c r="G913" t="s">
        <v>20</v>
      </c>
      <c r="H913">
        <v>462</v>
      </c>
      <c r="I913" s="5">
        <f>IF(H913 = 0, 0, E913/H913)</f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9">
        <f>(((L913/60)/60)/24)+DATE(1970,1,1)</f>
        <v>43717.208333333328</v>
      </c>
      <c r="O913" s="9">
        <f>(((M913/60)/60)/24)+DATE(1970,1,1)</f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>E914/D914</f>
        <v>7.95</v>
      </c>
      <c r="G914" t="s">
        <v>20</v>
      </c>
      <c r="H914">
        <v>179</v>
      </c>
      <c r="I914" s="5">
        <f>IF(H914 = 0, 0, E914/H914)</f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9">
        <f>(((L914/60)/60)/24)+DATE(1970,1,1)</f>
        <v>41157.208333333336</v>
      </c>
      <c r="O914" s="9">
        <f>(((M914/60)/60)/24)+DATE(1970,1,1)</f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>E915/D915</f>
        <v>0.50621082621082625</v>
      </c>
      <c r="G915" t="s">
        <v>14</v>
      </c>
      <c r="H915">
        <v>523</v>
      </c>
      <c r="I915" s="5">
        <f>IF(H915 = 0, 0, E915/H915)</f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9">
        <f>(((L915/60)/60)/24)+DATE(1970,1,1)</f>
        <v>43597.208333333328</v>
      </c>
      <c r="O915" s="9">
        <f>(((M915/60)/60)/24)+DATE(1970,1,1)</f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>E916/D916</f>
        <v>0.57437499999999997</v>
      </c>
      <c r="G916" t="s">
        <v>14</v>
      </c>
      <c r="H916">
        <v>141</v>
      </c>
      <c r="I916" s="5">
        <f>IF(H916 = 0, 0, E916/H916)</f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9">
        <f>(((L916/60)/60)/24)+DATE(1970,1,1)</f>
        <v>41490.208333333336</v>
      </c>
      <c r="O916" s="9">
        <f>(((M916/60)/60)/24)+DATE(1970,1,1)</f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>E917/D917</f>
        <v>1.5562827640984909</v>
      </c>
      <c r="G917" t="s">
        <v>20</v>
      </c>
      <c r="H917">
        <v>1866</v>
      </c>
      <c r="I917" s="5">
        <f>IF(H917 = 0, 0, E917/H917)</f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9">
        <f>(((L917/60)/60)/24)+DATE(1970,1,1)</f>
        <v>42976.208333333328</v>
      </c>
      <c r="O917" s="9">
        <f>(((M917/60)/60)/24)+DATE(1970,1,1)</f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>E918/D918</f>
        <v>0.36297297297297298</v>
      </c>
      <c r="G918" t="s">
        <v>14</v>
      </c>
      <c r="H918">
        <v>52</v>
      </c>
      <c r="I918" s="5">
        <f>IF(H918 = 0, 0, E918/H918)</f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9">
        <f>(((L918/60)/60)/24)+DATE(1970,1,1)</f>
        <v>41991.25</v>
      </c>
      <c r="O918" s="9">
        <f>(((M918/60)/60)/24)+DATE(1970,1,1)</f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>E919/D919</f>
        <v>0.58250000000000002</v>
      </c>
      <c r="G919" t="s">
        <v>47</v>
      </c>
      <c r="H919">
        <v>27</v>
      </c>
      <c r="I919" s="5">
        <f>IF(H919 = 0, 0, E919/H919)</f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9">
        <f>(((L919/60)/60)/24)+DATE(1970,1,1)</f>
        <v>40722.208333333336</v>
      </c>
      <c r="O919" s="9">
        <f>(((M919/60)/60)/24)+DATE(1970,1,1)</f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>E920/D920</f>
        <v>2.3739473684210526</v>
      </c>
      <c r="G920" t="s">
        <v>20</v>
      </c>
      <c r="H920">
        <v>156</v>
      </c>
      <c r="I920" s="5">
        <f>IF(H920 = 0, 0, E920/H920)</f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9">
        <f>(((L920/60)/60)/24)+DATE(1970,1,1)</f>
        <v>41117.208333333336</v>
      </c>
      <c r="O920" s="9">
        <f>(((M920/60)/60)/24)+DATE(1970,1,1)</f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>E921/D921</f>
        <v>0.58750000000000002</v>
      </c>
      <c r="G921" t="s">
        <v>14</v>
      </c>
      <c r="H921">
        <v>225</v>
      </c>
      <c r="I921" s="5">
        <f>IF(H921 = 0, 0, E921/H921)</f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9">
        <f>(((L921/60)/60)/24)+DATE(1970,1,1)</f>
        <v>43022.208333333328</v>
      </c>
      <c r="O921" s="9">
        <f>(((M921/60)/60)/24)+DATE(1970,1,1)</f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>E922/D922</f>
        <v>1.8256603773584905</v>
      </c>
      <c r="G922" t="s">
        <v>20</v>
      </c>
      <c r="H922">
        <v>255</v>
      </c>
      <c r="I922" s="5">
        <f>IF(H922 = 0, 0, E922/H922)</f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9">
        <f>(((L922/60)/60)/24)+DATE(1970,1,1)</f>
        <v>43503.25</v>
      </c>
      <c r="O922" s="9">
        <f>(((M922/60)/60)/24)+DATE(1970,1,1)</f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>E923/D923</f>
        <v>7.5436408977556111E-3</v>
      </c>
      <c r="G923" t="s">
        <v>14</v>
      </c>
      <c r="H923">
        <v>38</v>
      </c>
      <c r="I923" s="5">
        <f>IF(H923 = 0, 0, E923/H923)</f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9">
        <f>(((L923/60)/60)/24)+DATE(1970,1,1)</f>
        <v>40951.25</v>
      </c>
      <c r="O923" s="9">
        <f>(((M923/60)/60)/24)+DATE(1970,1,1)</f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>E924/D924</f>
        <v>1.7595330739299611</v>
      </c>
      <c r="G924" t="s">
        <v>20</v>
      </c>
      <c r="H924">
        <v>2261</v>
      </c>
      <c r="I924" s="5">
        <f>IF(H924 = 0, 0, E924/H924)</f>
        <v>40</v>
      </c>
      <c r="J924" t="s">
        <v>21</v>
      </c>
      <c r="K924" t="s">
        <v>22</v>
      </c>
      <c r="L924">
        <v>1544335200</v>
      </c>
      <c r="M924">
        <v>1545112800</v>
      </c>
      <c r="N924" s="9">
        <f>(((L924/60)/60)/24)+DATE(1970,1,1)</f>
        <v>43443.25</v>
      </c>
      <c r="O924" s="9">
        <f>(((M924/60)/60)/24)+DATE(1970,1,1)</f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>E925/D925</f>
        <v>2.3788235294117648</v>
      </c>
      <c r="G925" t="s">
        <v>20</v>
      </c>
      <c r="H925">
        <v>40</v>
      </c>
      <c r="I925" s="5">
        <f>IF(H925 = 0, 0, E925/H925)</f>
        <v>101.1</v>
      </c>
      <c r="J925" t="s">
        <v>21</v>
      </c>
      <c r="K925" t="s">
        <v>22</v>
      </c>
      <c r="L925">
        <v>1279083600</v>
      </c>
      <c r="M925">
        <v>1279170000</v>
      </c>
      <c r="N925" s="9">
        <f>(((L925/60)/60)/24)+DATE(1970,1,1)</f>
        <v>40373.208333333336</v>
      </c>
      <c r="O925" s="9">
        <f>(((M925/60)/60)/24)+DATE(1970,1,1)</f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>E926/D926</f>
        <v>4.8805076142131982</v>
      </c>
      <c r="G926" t="s">
        <v>20</v>
      </c>
      <c r="H926">
        <v>2289</v>
      </c>
      <c r="I926" s="5">
        <f>IF(H926 = 0, 0, E926/H926)</f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9">
        <f>(((L926/60)/60)/24)+DATE(1970,1,1)</f>
        <v>43769.208333333328</v>
      </c>
      <c r="O926" s="9">
        <f>(((M926/60)/60)/24)+DATE(1970,1,1)</f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>E927/D927</f>
        <v>2.2406666666666668</v>
      </c>
      <c r="G927" t="s">
        <v>20</v>
      </c>
      <c r="H927">
        <v>65</v>
      </c>
      <c r="I927" s="5">
        <f>IF(H927 = 0, 0, E927/H927)</f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9">
        <f>(((L927/60)/60)/24)+DATE(1970,1,1)</f>
        <v>43000.208333333328</v>
      </c>
      <c r="O927" s="9">
        <f>(((M927/60)/60)/24)+DATE(1970,1,1)</f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>E928/D928</f>
        <v>0.18126436781609195</v>
      </c>
      <c r="G928" t="s">
        <v>14</v>
      </c>
      <c r="H928">
        <v>15</v>
      </c>
      <c r="I928" s="5">
        <f>IF(H928 = 0, 0, E928/H928)</f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9">
        <f>(((L928/60)/60)/24)+DATE(1970,1,1)</f>
        <v>42502.208333333328</v>
      </c>
      <c r="O928" s="9">
        <f>(((M928/60)/60)/24)+DATE(1970,1,1)</f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>E929/D929</f>
        <v>0.45847222222222223</v>
      </c>
      <c r="G929" t="s">
        <v>14</v>
      </c>
      <c r="H929">
        <v>37</v>
      </c>
      <c r="I929" s="5">
        <f>IF(H929 = 0, 0, E929/H929)</f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9">
        <f>(((L929/60)/60)/24)+DATE(1970,1,1)</f>
        <v>41102.208333333336</v>
      </c>
      <c r="O929" s="9">
        <f>(((M929/60)/60)/24)+DATE(1970,1,1)</f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>E930/D930</f>
        <v>1.1731541218637993</v>
      </c>
      <c r="G930" t="s">
        <v>20</v>
      </c>
      <c r="H930">
        <v>3777</v>
      </c>
      <c r="I930" s="5">
        <f>IF(H930 = 0, 0, E930/H930)</f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9">
        <f>(((L930/60)/60)/24)+DATE(1970,1,1)</f>
        <v>41637.25</v>
      </c>
      <c r="O930" s="9">
        <f>(((M930/60)/60)/24)+DATE(1970,1,1)</f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>E931/D931</f>
        <v>2.173090909090909</v>
      </c>
      <c r="G931" t="s">
        <v>20</v>
      </c>
      <c r="H931">
        <v>184</v>
      </c>
      <c r="I931" s="5">
        <f>IF(H931 = 0, 0, E931/H931)</f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9">
        <f>(((L931/60)/60)/24)+DATE(1970,1,1)</f>
        <v>42858.208333333328</v>
      </c>
      <c r="O931" s="9">
        <f>(((M931/60)/60)/24)+DATE(1970,1,1)</f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>E932/D932</f>
        <v>1.1228571428571428</v>
      </c>
      <c r="G932" t="s">
        <v>20</v>
      </c>
      <c r="H932">
        <v>85</v>
      </c>
      <c r="I932" s="5">
        <f>IF(H932 = 0, 0, E932/H932)</f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9">
        <f>(((L932/60)/60)/24)+DATE(1970,1,1)</f>
        <v>42060.25</v>
      </c>
      <c r="O932" s="9">
        <f>(((M932/60)/60)/24)+DATE(1970,1,1)</f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>E933/D933</f>
        <v>0.72518987341772156</v>
      </c>
      <c r="G933" t="s">
        <v>14</v>
      </c>
      <c r="H933">
        <v>112</v>
      </c>
      <c r="I933" s="5">
        <f>IF(H933 = 0, 0, E933/H933)</f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9">
        <f>(((L933/60)/60)/24)+DATE(1970,1,1)</f>
        <v>41818.208333333336</v>
      </c>
      <c r="O933" s="9">
        <f>(((M933/60)/60)/24)+DATE(1970,1,1)</f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>E934/D934</f>
        <v>2.1230434782608696</v>
      </c>
      <c r="G934" t="s">
        <v>20</v>
      </c>
      <c r="H934">
        <v>144</v>
      </c>
      <c r="I934" s="5">
        <f>IF(H934 = 0, 0, E934/H934)</f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9">
        <f>(((L934/60)/60)/24)+DATE(1970,1,1)</f>
        <v>41709.208333333336</v>
      </c>
      <c r="O934" s="9">
        <f>(((M934/60)/60)/24)+DATE(1970,1,1)</f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>E935/D935</f>
        <v>2.3974657534246577</v>
      </c>
      <c r="G935" t="s">
        <v>20</v>
      </c>
      <c r="H935">
        <v>1902</v>
      </c>
      <c r="I935" s="5">
        <f>IF(H935 = 0, 0, E935/H935)</f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9">
        <f>(((L935/60)/60)/24)+DATE(1970,1,1)</f>
        <v>41372.208333333336</v>
      </c>
      <c r="O935" s="9">
        <f>(((M935/60)/60)/24)+DATE(1970,1,1)</f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>E936/D936</f>
        <v>1.8193548387096774</v>
      </c>
      <c r="G936" t="s">
        <v>20</v>
      </c>
      <c r="H936">
        <v>105</v>
      </c>
      <c r="I936" s="5">
        <f>IF(H936 = 0, 0, E936/H936)</f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9">
        <f>(((L936/60)/60)/24)+DATE(1970,1,1)</f>
        <v>42422.25</v>
      </c>
      <c r="O936" s="9">
        <f>(((M936/60)/60)/24)+DATE(1970,1,1)</f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>E937/D937</f>
        <v>1.6413114754098361</v>
      </c>
      <c r="G937" t="s">
        <v>20</v>
      </c>
      <c r="H937">
        <v>132</v>
      </c>
      <c r="I937" s="5">
        <f>IF(H937 = 0, 0, E937/H937)</f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9">
        <f>(((L937/60)/60)/24)+DATE(1970,1,1)</f>
        <v>42209.208333333328</v>
      </c>
      <c r="O937" s="9">
        <f>(((M937/60)/60)/24)+DATE(1970,1,1)</f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>E938/D938</f>
        <v>1.6375968992248063E-2</v>
      </c>
      <c r="G938" t="s">
        <v>14</v>
      </c>
      <c r="H938">
        <v>21</v>
      </c>
      <c r="I938" s="5">
        <f>IF(H938 = 0, 0, E938/H938)</f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9">
        <f>(((L938/60)/60)/24)+DATE(1970,1,1)</f>
        <v>43668.208333333328</v>
      </c>
      <c r="O938" s="9">
        <f>(((M938/60)/60)/24)+DATE(1970,1,1)</f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>E939/D939</f>
        <v>0.49643859649122807</v>
      </c>
      <c r="G939" t="s">
        <v>74</v>
      </c>
      <c r="H939">
        <v>976</v>
      </c>
      <c r="I939" s="5">
        <f>IF(H939 = 0, 0, E939/H939)</f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9">
        <f>(((L939/60)/60)/24)+DATE(1970,1,1)</f>
        <v>42334.25</v>
      </c>
      <c r="O939" s="9">
        <f>(((M939/60)/60)/24)+DATE(1970,1,1)</f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>E940/D940</f>
        <v>1.0970652173913042</v>
      </c>
      <c r="G940" t="s">
        <v>20</v>
      </c>
      <c r="H940">
        <v>96</v>
      </c>
      <c r="I940" s="5">
        <f>IF(H940 = 0, 0, E940/H940)</f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9">
        <f>(((L940/60)/60)/24)+DATE(1970,1,1)</f>
        <v>43263.208333333328</v>
      </c>
      <c r="O940" s="9">
        <f>(((M940/60)/60)/24)+DATE(1970,1,1)</f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>E941/D941</f>
        <v>0.49217948717948717</v>
      </c>
      <c r="G941" t="s">
        <v>14</v>
      </c>
      <c r="H941">
        <v>67</v>
      </c>
      <c r="I941" s="5">
        <f>IF(H941 = 0, 0, E941/H941)</f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9">
        <f>(((L941/60)/60)/24)+DATE(1970,1,1)</f>
        <v>40670.208333333336</v>
      </c>
      <c r="O941" s="9">
        <f>(((M941/60)/60)/24)+DATE(1970,1,1)</f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>E942/D942</f>
        <v>0.62232323232323228</v>
      </c>
      <c r="G942" t="s">
        <v>47</v>
      </c>
      <c r="H942">
        <v>66</v>
      </c>
      <c r="I942" s="5">
        <f>IF(H942 = 0, 0, E942/H942)</f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9">
        <f>(((L942/60)/60)/24)+DATE(1970,1,1)</f>
        <v>41244.25</v>
      </c>
      <c r="O942" s="9">
        <f>(((M942/60)/60)/24)+DATE(1970,1,1)</f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>E943/D943</f>
        <v>0.1305813953488372</v>
      </c>
      <c r="G943" t="s">
        <v>14</v>
      </c>
      <c r="H943">
        <v>78</v>
      </c>
      <c r="I943" s="5">
        <f>IF(H943 = 0, 0, E943/H943)</f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9">
        <f>(((L943/60)/60)/24)+DATE(1970,1,1)</f>
        <v>40552.25</v>
      </c>
      <c r="O943" s="9">
        <f>(((M943/60)/60)/24)+DATE(1970,1,1)</f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>E944/D944</f>
        <v>0.64635416666666667</v>
      </c>
      <c r="G944" t="s">
        <v>14</v>
      </c>
      <c r="H944">
        <v>67</v>
      </c>
      <c r="I944" s="5">
        <f>IF(H944 = 0, 0, E944/H944)</f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9">
        <f>(((L944/60)/60)/24)+DATE(1970,1,1)</f>
        <v>40568.25</v>
      </c>
      <c r="O944" s="9">
        <f>(((M944/60)/60)/24)+DATE(1970,1,1)</f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>E945/D945</f>
        <v>1.5958666666666668</v>
      </c>
      <c r="G945" t="s">
        <v>20</v>
      </c>
      <c r="H945">
        <v>114</v>
      </c>
      <c r="I945" s="5">
        <f>IF(H945 = 0, 0, E945/H945)</f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9">
        <f>(((L945/60)/60)/24)+DATE(1970,1,1)</f>
        <v>41906.208333333336</v>
      </c>
      <c r="O945" s="9">
        <f>(((M945/60)/60)/24)+DATE(1970,1,1)</f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>E946/D946</f>
        <v>0.81420000000000003</v>
      </c>
      <c r="G946" t="s">
        <v>14</v>
      </c>
      <c r="H946">
        <v>263</v>
      </c>
      <c r="I946" s="5">
        <f>IF(H946 = 0, 0, E946/H946)</f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9">
        <f>(((L946/60)/60)/24)+DATE(1970,1,1)</f>
        <v>42776.25</v>
      </c>
      <c r="O946" s="9">
        <f>(((M946/60)/60)/24)+DATE(1970,1,1)</f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>E947/D947</f>
        <v>0.32444767441860467</v>
      </c>
      <c r="G947" t="s">
        <v>14</v>
      </c>
      <c r="H947">
        <v>1691</v>
      </c>
      <c r="I947" s="5">
        <f>IF(H947 = 0, 0, E947/H947)</f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9">
        <f>(((L947/60)/60)/24)+DATE(1970,1,1)</f>
        <v>41004.208333333336</v>
      </c>
      <c r="O947" s="9">
        <f>(((M947/60)/60)/24)+DATE(1970,1,1)</f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>E948/D948</f>
        <v>9.9141184124918666E-2</v>
      </c>
      <c r="G948" t="s">
        <v>14</v>
      </c>
      <c r="H948">
        <v>181</v>
      </c>
      <c r="I948" s="5">
        <f>IF(H948 = 0, 0, E948/H948)</f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9">
        <f>(((L948/60)/60)/24)+DATE(1970,1,1)</f>
        <v>40710.208333333336</v>
      </c>
      <c r="O948" s="9">
        <f>(((M948/60)/60)/24)+DATE(1970,1,1)</f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>E949/D949</f>
        <v>0.26694444444444443</v>
      </c>
      <c r="G949" t="s">
        <v>14</v>
      </c>
      <c r="H949">
        <v>13</v>
      </c>
      <c r="I949" s="5">
        <f>IF(H949 = 0, 0, E949/H949)</f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9">
        <f>(((L949/60)/60)/24)+DATE(1970,1,1)</f>
        <v>41908.208333333336</v>
      </c>
      <c r="O949" s="9">
        <f>(((M949/60)/60)/24)+DATE(1970,1,1)</f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>E950/D950</f>
        <v>0.62957446808510642</v>
      </c>
      <c r="G950" t="s">
        <v>74</v>
      </c>
      <c r="H950">
        <v>160</v>
      </c>
      <c r="I950" s="5">
        <f>IF(H950 = 0, 0, E950/H950)</f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9">
        <f>(((L950/60)/60)/24)+DATE(1970,1,1)</f>
        <v>41985.25</v>
      </c>
      <c r="O950" s="9">
        <f>(((M950/60)/60)/24)+DATE(1970,1,1)</f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>E951/D951</f>
        <v>1.6135593220338984</v>
      </c>
      <c r="G951" t="s">
        <v>20</v>
      </c>
      <c r="H951">
        <v>203</v>
      </c>
      <c r="I951" s="5">
        <f>IF(H951 = 0, 0, E951/H951)</f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9">
        <f>(((L951/60)/60)/24)+DATE(1970,1,1)</f>
        <v>42112.208333333328</v>
      </c>
      <c r="O951" s="9">
        <f>(((M951/60)/60)/24)+DATE(1970,1,1)</f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>E952/D952</f>
        <v>0.05</v>
      </c>
      <c r="G952" t="s">
        <v>14</v>
      </c>
      <c r="H952">
        <v>1</v>
      </c>
      <c r="I952" s="5">
        <f>IF(H952 = 0, 0, E952/H952)</f>
        <v>5</v>
      </c>
      <c r="J952" t="s">
        <v>21</v>
      </c>
      <c r="K952" t="s">
        <v>22</v>
      </c>
      <c r="L952">
        <v>1555390800</v>
      </c>
      <c r="M952">
        <v>1555822800</v>
      </c>
      <c r="N952" s="9">
        <f>(((L952/60)/60)/24)+DATE(1970,1,1)</f>
        <v>43571.208333333328</v>
      </c>
      <c r="O952" s="9">
        <f>(((M952/60)/60)/24)+DATE(1970,1,1)</f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>E953/D953</f>
        <v>10.969379310344827</v>
      </c>
      <c r="G953" t="s">
        <v>20</v>
      </c>
      <c r="H953">
        <v>1559</v>
      </c>
      <c r="I953" s="5">
        <f>IF(H953 = 0, 0, E953/H953)</f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9">
        <f>(((L953/60)/60)/24)+DATE(1970,1,1)</f>
        <v>42730.25</v>
      </c>
      <c r="O953" s="9">
        <f>(((M953/60)/60)/24)+DATE(1970,1,1)</f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>E954/D954</f>
        <v>0.70094158075601376</v>
      </c>
      <c r="G954" t="s">
        <v>74</v>
      </c>
      <c r="H954">
        <v>2266</v>
      </c>
      <c r="I954" s="5">
        <f>IF(H954 = 0, 0, E954/H954)</f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9">
        <f>(((L954/60)/60)/24)+DATE(1970,1,1)</f>
        <v>42591.208333333328</v>
      </c>
      <c r="O954" s="9">
        <f>(((M954/60)/60)/24)+DATE(1970,1,1)</f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>E955/D955</f>
        <v>0.6</v>
      </c>
      <c r="G955" t="s">
        <v>14</v>
      </c>
      <c r="H955">
        <v>21</v>
      </c>
      <c r="I955" s="5">
        <f>IF(H955 = 0, 0, E955/H955)</f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9">
        <f>(((L955/60)/60)/24)+DATE(1970,1,1)</f>
        <v>42358.25</v>
      </c>
      <c r="O955" s="9">
        <f>(((M955/60)/60)/24)+DATE(1970,1,1)</f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>E956/D956</f>
        <v>3.6709859154929578</v>
      </c>
      <c r="G956" t="s">
        <v>20</v>
      </c>
      <c r="H956">
        <v>1548</v>
      </c>
      <c r="I956" s="5">
        <f>IF(H956 = 0, 0, E956/H956)</f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9">
        <f>(((L956/60)/60)/24)+DATE(1970,1,1)</f>
        <v>41174.208333333336</v>
      </c>
      <c r="O956" s="9">
        <f>(((M956/60)/60)/24)+DATE(1970,1,1)</f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>E957/D957</f>
        <v>11.09</v>
      </c>
      <c r="G957" t="s">
        <v>20</v>
      </c>
      <c r="H957">
        <v>80</v>
      </c>
      <c r="I957" s="5">
        <f>IF(H957 = 0, 0, E957/H957)</f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9">
        <f>(((L957/60)/60)/24)+DATE(1970,1,1)</f>
        <v>41238.25</v>
      </c>
      <c r="O957" s="9">
        <f>(((M957/60)/60)/24)+DATE(1970,1,1)</f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>E958/D958</f>
        <v>0.19028784648187633</v>
      </c>
      <c r="G958" t="s">
        <v>14</v>
      </c>
      <c r="H958">
        <v>830</v>
      </c>
      <c r="I958" s="5">
        <f>IF(H958 = 0, 0, E958/H958)</f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9">
        <f>(((L958/60)/60)/24)+DATE(1970,1,1)</f>
        <v>42360.25</v>
      </c>
      <c r="O958" s="9">
        <f>(((M958/60)/60)/24)+DATE(1970,1,1)</f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>E959/D959</f>
        <v>1.2687755102040816</v>
      </c>
      <c r="G959" t="s">
        <v>20</v>
      </c>
      <c r="H959">
        <v>131</v>
      </c>
      <c r="I959" s="5">
        <f>IF(H959 = 0, 0, E959/H959)</f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9">
        <f>(((L959/60)/60)/24)+DATE(1970,1,1)</f>
        <v>40955.25</v>
      </c>
      <c r="O959" s="9">
        <f>(((M959/60)/60)/24)+DATE(1970,1,1)</f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>E960/D960</f>
        <v>7.3463636363636367</v>
      </c>
      <c r="G960" t="s">
        <v>20</v>
      </c>
      <c r="H960">
        <v>112</v>
      </c>
      <c r="I960" s="5">
        <f>IF(H960 = 0, 0, E960/H960)</f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9">
        <f>(((L960/60)/60)/24)+DATE(1970,1,1)</f>
        <v>40350.208333333336</v>
      </c>
      <c r="O960" s="9">
        <f>(((M960/60)/60)/24)+DATE(1970,1,1)</f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>E961/D961</f>
        <v>4.5731034482758622E-2</v>
      </c>
      <c r="G961" t="s">
        <v>14</v>
      </c>
      <c r="H961">
        <v>130</v>
      </c>
      <c r="I961" s="5">
        <f>IF(H961 = 0, 0, E961/H961)</f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9">
        <f>(((L961/60)/60)/24)+DATE(1970,1,1)</f>
        <v>40357.208333333336</v>
      </c>
      <c r="O961" s="9">
        <f>(((M961/60)/60)/24)+DATE(1970,1,1)</f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>E962/D962</f>
        <v>0.85054545454545449</v>
      </c>
      <c r="G962" t="s">
        <v>14</v>
      </c>
      <c r="H962">
        <v>55</v>
      </c>
      <c r="I962" s="5">
        <f>IF(H962 = 0, 0, E962/H962)</f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9">
        <f>(((L962/60)/60)/24)+DATE(1970,1,1)</f>
        <v>42408.25</v>
      </c>
      <c r="O962" s="9">
        <f>(((M962/60)/60)/24)+DATE(1970,1,1)</f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>E963/D963</f>
        <v>1.1929824561403508</v>
      </c>
      <c r="G963" t="s">
        <v>20</v>
      </c>
      <c r="H963">
        <v>155</v>
      </c>
      <c r="I963" s="5">
        <f>IF(H963 = 0, 0, E963/H963)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9">
        <f>(((L963/60)/60)/24)+DATE(1970,1,1)</f>
        <v>40591.25</v>
      </c>
      <c r="O963" s="9">
        <f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>E964/D964</f>
        <v>2.9602777777777778</v>
      </c>
      <c r="G964" t="s">
        <v>20</v>
      </c>
      <c r="H964">
        <v>266</v>
      </c>
      <c r="I964" s="5">
        <f>IF(H964 = 0, 0, E964/H964)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9">
        <f>(((L964/60)/60)/24)+DATE(1970,1,1)</f>
        <v>41592.25</v>
      </c>
      <c r="O964" s="9">
        <f>(((M964/60)/60)/24)+DATE(1970,1,1)</f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>E965/D965</f>
        <v>0.84694915254237291</v>
      </c>
      <c r="G965" t="s">
        <v>14</v>
      </c>
      <c r="H965">
        <v>114</v>
      </c>
      <c r="I965" s="5">
        <f>IF(H965 = 0, 0, E965/H965)</f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9">
        <f>(((L965/60)/60)/24)+DATE(1970,1,1)</f>
        <v>40607.25</v>
      </c>
      <c r="O965" s="9">
        <f>(((M965/60)/60)/24)+DATE(1970,1,1)</f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>E966/D966</f>
        <v>3.5578378378378379</v>
      </c>
      <c r="G966" t="s">
        <v>20</v>
      </c>
      <c r="H966">
        <v>155</v>
      </c>
      <c r="I966" s="5">
        <f>IF(H966 = 0, 0, E966/H966)</f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9">
        <f>(((L966/60)/60)/24)+DATE(1970,1,1)</f>
        <v>42135.208333333328</v>
      </c>
      <c r="O966" s="9">
        <f>(((M966/60)/60)/24)+DATE(1970,1,1)</f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>E967/D967</f>
        <v>3.8640909090909092</v>
      </c>
      <c r="G967" t="s">
        <v>20</v>
      </c>
      <c r="H967">
        <v>207</v>
      </c>
      <c r="I967" s="5">
        <f>IF(H967 = 0, 0, E967/H967)</f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9">
        <f>(((L967/60)/60)/24)+DATE(1970,1,1)</f>
        <v>40203.25</v>
      </c>
      <c r="O967" s="9">
        <f>(((M967/60)/60)/24)+DATE(1970,1,1)</f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>E968/D968</f>
        <v>7.9223529411764702</v>
      </c>
      <c r="G968" t="s">
        <v>20</v>
      </c>
      <c r="H968">
        <v>245</v>
      </c>
      <c r="I968" s="5">
        <f>IF(H968 = 0, 0, E968/H968)</f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9">
        <f>(((L968/60)/60)/24)+DATE(1970,1,1)</f>
        <v>42901.208333333328</v>
      </c>
      <c r="O968" s="9">
        <f>(((M968/60)/60)/24)+DATE(1970,1,1)</f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>E969/D969</f>
        <v>1.3703393665158372</v>
      </c>
      <c r="G969" t="s">
        <v>20</v>
      </c>
      <c r="H969">
        <v>1573</v>
      </c>
      <c r="I969" s="5">
        <f>IF(H969 = 0, 0, E969/H969)</f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9">
        <f>(((L969/60)/60)/24)+DATE(1970,1,1)</f>
        <v>41005.208333333336</v>
      </c>
      <c r="O969" s="9">
        <f>(((M969/60)/60)/24)+DATE(1970,1,1)</f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>E970/D970</f>
        <v>3.3820833333333336</v>
      </c>
      <c r="G970" t="s">
        <v>20</v>
      </c>
      <c r="H970">
        <v>114</v>
      </c>
      <c r="I970" s="5">
        <f>IF(H970 = 0, 0, E970/H970)</f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9">
        <f>(((L970/60)/60)/24)+DATE(1970,1,1)</f>
        <v>40544.25</v>
      </c>
      <c r="O970" s="9">
        <f>(((M970/60)/60)/24)+DATE(1970,1,1)</f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>E971/D971</f>
        <v>1.0822784810126582</v>
      </c>
      <c r="G971" t="s">
        <v>20</v>
      </c>
      <c r="H971">
        <v>93</v>
      </c>
      <c r="I971" s="5">
        <f>IF(H971 = 0, 0, E971/H971)</f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9">
        <f>(((L971/60)/60)/24)+DATE(1970,1,1)</f>
        <v>43821.25</v>
      </c>
      <c r="O971" s="9">
        <f>(((M971/60)/60)/24)+DATE(1970,1,1)</f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>E972/D972</f>
        <v>0.60757639620653314</v>
      </c>
      <c r="G972" t="s">
        <v>14</v>
      </c>
      <c r="H972">
        <v>594</v>
      </c>
      <c r="I972" s="5">
        <f>IF(H972 = 0, 0, E972/H972)</f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9">
        <f>(((L972/60)/60)/24)+DATE(1970,1,1)</f>
        <v>40672.208333333336</v>
      </c>
      <c r="O972" s="9">
        <f>(((M972/60)/60)/24)+DATE(1970,1,1)</f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>E973/D973</f>
        <v>0.27725490196078434</v>
      </c>
      <c r="G973" t="s">
        <v>14</v>
      </c>
      <c r="H973">
        <v>24</v>
      </c>
      <c r="I973" s="5">
        <f>IF(H973 = 0, 0, E973/H973)</f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9">
        <f>(((L973/60)/60)/24)+DATE(1970,1,1)</f>
        <v>41555.208333333336</v>
      </c>
      <c r="O973" s="9">
        <f>(((M973/60)/60)/24)+DATE(1970,1,1)</f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>E974/D974</f>
        <v>2.283934426229508</v>
      </c>
      <c r="G974" t="s">
        <v>20</v>
      </c>
      <c r="H974">
        <v>1681</v>
      </c>
      <c r="I974" s="5">
        <f>IF(H974 = 0, 0, E974/H974)</f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9">
        <f>(((L974/60)/60)/24)+DATE(1970,1,1)</f>
        <v>41792.208333333336</v>
      </c>
      <c r="O974" s="9">
        <f>(((M974/60)/60)/24)+DATE(1970,1,1)</f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>E975/D975</f>
        <v>0.21615194054500414</v>
      </c>
      <c r="G975" t="s">
        <v>14</v>
      </c>
      <c r="H975">
        <v>252</v>
      </c>
      <c r="I975" s="5">
        <f>IF(H975 = 0, 0, E975/H975)</f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9">
        <f>(((L975/60)/60)/24)+DATE(1970,1,1)</f>
        <v>40522.25</v>
      </c>
      <c r="O975" s="9">
        <f>(((M975/60)/60)/24)+DATE(1970,1,1)</f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>E976/D976</f>
        <v>3.73875</v>
      </c>
      <c r="G976" t="s">
        <v>20</v>
      </c>
      <c r="H976">
        <v>32</v>
      </c>
      <c r="I976" s="5">
        <f>IF(H976 = 0, 0, E976/H976)</f>
        <v>93.46875</v>
      </c>
      <c r="J976" t="s">
        <v>21</v>
      </c>
      <c r="K976" t="s">
        <v>22</v>
      </c>
      <c r="L976">
        <v>1368853200</v>
      </c>
      <c r="M976">
        <v>1368939600</v>
      </c>
      <c r="N976" s="9">
        <f>(((L976/60)/60)/24)+DATE(1970,1,1)</f>
        <v>41412.208333333336</v>
      </c>
      <c r="O976" s="9">
        <f>(((M976/60)/60)/24)+DATE(1970,1,1)</f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>E977/D977</f>
        <v>1.5492592592592593</v>
      </c>
      <c r="G977" t="s">
        <v>20</v>
      </c>
      <c r="H977">
        <v>135</v>
      </c>
      <c r="I977" s="5">
        <f>IF(H977 = 0, 0, E977/H977)</f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9">
        <f>(((L977/60)/60)/24)+DATE(1970,1,1)</f>
        <v>42337.25</v>
      </c>
      <c r="O977" s="9">
        <f>(((M977/60)/60)/24)+DATE(1970,1,1)</f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>E978/D978</f>
        <v>3.2214999999999998</v>
      </c>
      <c r="G978" t="s">
        <v>20</v>
      </c>
      <c r="H978">
        <v>140</v>
      </c>
      <c r="I978" s="5">
        <f>IF(H978 = 0, 0, E978/H978)</f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9">
        <f>(((L978/60)/60)/24)+DATE(1970,1,1)</f>
        <v>40571.25</v>
      </c>
      <c r="O978" s="9">
        <f>(((M978/60)/60)/24)+DATE(1970,1,1)</f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>E979/D979</f>
        <v>0.73957142857142855</v>
      </c>
      <c r="G979" t="s">
        <v>14</v>
      </c>
      <c r="H979">
        <v>67</v>
      </c>
      <c r="I979" s="5">
        <f>IF(H979 = 0, 0, E979/H979)</f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9">
        <f>(((L979/60)/60)/24)+DATE(1970,1,1)</f>
        <v>43138.25</v>
      </c>
      <c r="O979" s="9">
        <f>(((M979/60)/60)/24)+DATE(1970,1,1)</f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>E980/D980</f>
        <v>8.641</v>
      </c>
      <c r="G980" t="s">
        <v>20</v>
      </c>
      <c r="H980">
        <v>92</v>
      </c>
      <c r="I980" s="5">
        <f>IF(H980 = 0, 0, E980/H980)</f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9">
        <f>(((L980/60)/60)/24)+DATE(1970,1,1)</f>
        <v>42686.25</v>
      </c>
      <c r="O980" s="9">
        <f>(((M980/60)/60)/24)+DATE(1970,1,1)</f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>E981/D981</f>
        <v>1.432624584717608</v>
      </c>
      <c r="G981" t="s">
        <v>20</v>
      </c>
      <c r="H981">
        <v>1015</v>
      </c>
      <c r="I981" s="5">
        <f>IF(H981 = 0, 0, E981/H981)</f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9">
        <f>(((L981/60)/60)/24)+DATE(1970,1,1)</f>
        <v>42078.208333333328</v>
      </c>
      <c r="O981" s="9">
        <f>(((M981/60)/60)/24)+DATE(1970,1,1)</f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>E982/D982</f>
        <v>0.40281762295081969</v>
      </c>
      <c r="G982" t="s">
        <v>14</v>
      </c>
      <c r="H982">
        <v>742</v>
      </c>
      <c r="I982" s="5">
        <f>IF(H982 = 0, 0, E982/H982)</f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9">
        <f>(((L982/60)/60)/24)+DATE(1970,1,1)</f>
        <v>42307.208333333328</v>
      </c>
      <c r="O982" s="9">
        <f>(((M982/60)/60)/24)+DATE(1970,1,1)</f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>E983/D983</f>
        <v>1.7822388059701493</v>
      </c>
      <c r="G983" t="s">
        <v>20</v>
      </c>
      <c r="H983">
        <v>323</v>
      </c>
      <c r="I983" s="5">
        <f>IF(H983 = 0, 0, E983/H983)</f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9">
        <f>(((L983/60)/60)/24)+DATE(1970,1,1)</f>
        <v>43094.25</v>
      </c>
      <c r="O983" s="9">
        <f>(((M983/60)/60)/24)+DATE(1970,1,1)</f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>E984/D984</f>
        <v>0.84930555555555554</v>
      </c>
      <c r="G984" t="s">
        <v>14</v>
      </c>
      <c r="H984">
        <v>75</v>
      </c>
      <c r="I984" s="5">
        <f>IF(H984 = 0, 0, E984/H984)</f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9">
        <f>(((L984/60)/60)/24)+DATE(1970,1,1)</f>
        <v>40743.208333333336</v>
      </c>
      <c r="O984" s="9">
        <f>(((M984/60)/60)/24)+DATE(1970,1,1)</f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>E985/D985</f>
        <v>1.4593648334624323</v>
      </c>
      <c r="G985" t="s">
        <v>20</v>
      </c>
      <c r="H985">
        <v>2326</v>
      </c>
      <c r="I985" s="5">
        <f>IF(H985 = 0, 0, E985/H985)</f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9">
        <f>(((L985/60)/60)/24)+DATE(1970,1,1)</f>
        <v>43681.208333333328</v>
      </c>
      <c r="O985" s="9">
        <f>(((M985/60)/60)/24)+DATE(1970,1,1)</f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>E986/D986</f>
        <v>1.5246153846153847</v>
      </c>
      <c r="G986" t="s">
        <v>20</v>
      </c>
      <c r="H986">
        <v>381</v>
      </c>
      <c r="I986" s="5">
        <f>IF(H986 = 0, 0, E986/H986)</f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9">
        <f>(((L986/60)/60)/24)+DATE(1970,1,1)</f>
        <v>43716.208333333328</v>
      </c>
      <c r="O986" s="9">
        <f>(((M986/60)/60)/24)+DATE(1970,1,1)</f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>E987/D987</f>
        <v>0.67129542790152408</v>
      </c>
      <c r="G987" t="s">
        <v>14</v>
      </c>
      <c r="H987">
        <v>4405</v>
      </c>
      <c r="I987" s="5">
        <f>IF(H987 = 0, 0, E987/H987)</f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9">
        <f>(((L987/60)/60)/24)+DATE(1970,1,1)</f>
        <v>41614.25</v>
      </c>
      <c r="O987" s="9">
        <f>(((M987/60)/60)/24)+DATE(1970,1,1)</f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>E988/D988</f>
        <v>0.40307692307692305</v>
      </c>
      <c r="G988" t="s">
        <v>14</v>
      </c>
      <c r="H988">
        <v>92</v>
      </c>
      <c r="I988" s="5">
        <f>IF(H988 = 0, 0, E988/H988)</f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9">
        <f>(((L988/60)/60)/24)+DATE(1970,1,1)</f>
        <v>40638.208333333336</v>
      </c>
      <c r="O988" s="9">
        <f>(((M988/60)/60)/24)+DATE(1970,1,1)</f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>E989/D989</f>
        <v>2.1679032258064517</v>
      </c>
      <c r="G989" t="s">
        <v>20</v>
      </c>
      <c r="H989">
        <v>480</v>
      </c>
      <c r="I989" s="5">
        <f>IF(H989 = 0, 0, E989/H989)</f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9">
        <f>(((L989/60)/60)/24)+DATE(1970,1,1)</f>
        <v>42852.208333333328</v>
      </c>
      <c r="O989" s="9">
        <f>(((M989/60)/60)/24)+DATE(1970,1,1)</f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>E990/D990</f>
        <v>0.52117021276595743</v>
      </c>
      <c r="G990" t="s">
        <v>14</v>
      </c>
      <c r="H990">
        <v>64</v>
      </c>
      <c r="I990" s="5">
        <f>IF(H990 = 0, 0, E990/H990)</f>
        <v>76.546875</v>
      </c>
      <c r="J990" t="s">
        <v>21</v>
      </c>
      <c r="K990" t="s">
        <v>22</v>
      </c>
      <c r="L990">
        <v>1478930400</v>
      </c>
      <c r="M990">
        <v>1480744800</v>
      </c>
      <c r="N990" s="9">
        <f>(((L990/60)/60)/24)+DATE(1970,1,1)</f>
        <v>42686.25</v>
      </c>
      <c r="O990" s="9">
        <f>(((M990/60)/60)/24)+DATE(1970,1,1)</f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>E991/D991</f>
        <v>4.9958333333333336</v>
      </c>
      <c r="G991" t="s">
        <v>20</v>
      </c>
      <c r="H991">
        <v>226</v>
      </c>
      <c r="I991" s="5">
        <f>IF(H991 = 0, 0, E991/H991)</f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9">
        <f>(((L991/60)/60)/24)+DATE(1970,1,1)</f>
        <v>43571.208333333328</v>
      </c>
      <c r="O991" s="9">
        <f>(((M991/60)/60)/24)+DATE(1970,1,1)</f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>E992/D992</f>
        <v>0.87679487179487181</v>
      </c>
      <c r="G992" t="s">
        <v>14</v>
      </c>
      <c r="H992">
        <v>64</v>
      </c>
      <c r="I992" s="5">
        <f>IF(H992 = 0, 0, E992/H992)</f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9">
        <f>(((L992/60)/60)/24)+DATE(1970,1,1)</f>
        <v>42432.25</v>
      </c>
      <c r="O992" s="9">
        <f>(((M992/60)/60)/24)+DATE(1970,1,1)</f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>E993/D993</f>
        <v>1.131734693877551</v>
      </c>
      <c r="G993" t="s">
        <v>20</v>
      </c>
      <c r="H993">
        <v>241</v>
      </c>
      <c r="I993" s="5">
        <f>IF(H993 = 0, 0, E993/H993)</f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9">
        <f>(((L993/60)/60)/24)+DATE(1970,1,1)</f>
        <v>41907.208333333336</v>
      </c>
      <c r="O993" s="9">
        <f>(((M993/60)/60)/24)+DATE(1970,1,1)</f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>E994/D994</f>
        <v>4.2654838709677421</v>
      </c>
      <c r="G994" t="s">
        <v>20</v>
      </c>
      <c r="H994">
        <v>132</v>
      </c>
      <c r="I994" s="5">
        <f>IF(H994 = 0, 0, E994/H994)</f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9">
        <f>(((L994/60)/60)/24)+DATE(1970,1,1)</f>
        <v>43227.208333333328</v>
      </c>
      <c r="O994" s="9">
        <f>(((M994/60)/60)/24)+DATE(1970,1,1)</f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>E995/D995</f>
        <v>0.77632653061224488</v>
      </c>
      <c r="G995" t="s">
        <v>74</v>
      </c>
      <c r="H995">
        <v>75</v>
      </c>
      <c r="I995" s="5">
        <f>IF(H995 = 0, 0, E995/H995)</f>
        <v>101.44</v>
      </c>
      <c r="J995" t="s">
        <v>107</v>
      </c>
      <c r="K995" t="s">
        <v>108</v>
      </c>
      <c r="L995">
        <v>1450936800</v>
      </c>
      <c r="M995">
        <v>1452405600</v>
      </c>
      <c r="N995" s="9">
        <f>(((L995/60)/60)/24)+DATE(1970,1,1)</f>
        <v>42362.25</v>
      </c>
      <c r="O995" s="9">
        <f>(((M995/60)/60)/24)+DATE(1970,1,1)</f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>E996/D996</f>
        <v>0.52496810772501767</v>
      </c>
      <c r="G996" t="s">
        <v>14</v>
      </c>
      <c r="H996">
        <v>842</v>
      </c>
      <c r="I996" s="5">
        <f>IF(H996 = 0, 0, E996/H996)</f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9">
        <f>(((L996/60)/60)/24)+DATE(1970,1,1)</f>
        <v>41929.208333333336</v>
      </c>
      <c r="O996" s="9">
        <f>(((M996/60)/60)/24)+DATE(1970,1,1)</f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>E997/D997</f>
        <v>1.5746762589928058</v>
      </c>
      <c r="G997" t="s">
        <v>20</v>
      </c>
      <c r="H997">
        <v>2043</v>
      </c>
      <c r="I997" s="5">
        <f>IF(H997 = 0, 0, E997/H997)</f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9">
        <f>(((L997/60)/60)/24)+DATE(1970,1,1)</f>
        <v>43408.208333333328</v>
      </c>
      <c r="O997" s="9">
        <f>(((M997/60)/60)/24)+DATE(1970,1,1)</f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>E998/D998</f>
        <v>0.72939393939393937</v>
      </c>
      <c r="G998" t="s">
        <v>14</v>
      </c>
      <c r="H998">
        <v>112</v>
      </c>
      <c r="I998" s="5">
        <f>IF(H998 = 0, 0, E998/H998)</f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9">
        <f>(((L998/60)/60)/24)+DATE(1970,1,1)</f>
        <v>41276.25</v>
      </c>
      <c r="O998" s="9">
        <f>(((M998/60)/60)/24)+DATE(1970,1,1)</f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>E999/D999</f>
        <v>0.60565789473684206</v>
      </c>
      <c r="G999" t="s">
        <v>74</v>
      </c>
      <c r="H999">
        <v>139</v>
      </c>
      <c r="I999" s="5">
        <f>IF(H999 = 0, 0, E999/H999)</f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9">
        <f>(((L999/60)/60)/24)+DATE(1970,1,1)</f>
        <v>41659.25</v>
      </c>
      <c r="O999" s="9">
        <f>(((M999/60)/60)/24)+DATE(1970,1,1)</f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>E1000/D1000</f>
        <v>0.5679129129129129</v>
      </c>
      <c r="G1000" t="s">
        <v>14</v>
      </c>
      <c r="H1000">
        <v>374</v>
      </c>
      <c r="I1000" s="5">
        <f>IF(H1000 = 0, 0, E1000/H1000)</f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9">
        <f>(((L1000/60)/60)/24)+DATE(1970,1,1)</f>
        <v>40220.25</v>
      </c>
      <c r="O1000" s="9">
        <f>(((M1000/60)/60)/24)+DATE(1970,1,1)</f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>E1001/D1001</f>
        <v>0.56542754275427543</v>
      </c>
      <c r="G1001" t="s">
        <v>74</v>
      </c>
      <c r="H1001">
        <v>1122</v>
      </c>
      <c r="I1001" s="5">
        <f>IF(H1001 = 0, 0, E1001/H1001)</f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9">
        <f>(((L1001/60)/60)/24)+DATE(1970,1,1)</f>
        <v>42550.208333333328</v>
      </c>
      <c r="O1001" s="9">
        <f>(((M1001/60)/60)/24)+DATE(1970,1,1)</f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conditionalFormatting sqref="G1:G1048576">
    <cfRule type="cellIs" dxfId="3" priority="5" operator="equal">
      <formula>"canceled"</formula>
    </cfRule>
    <cfRule type="cellIs" dxfId="2" priority="6" operator="equal">
      <formula>"live"</formula>
    </cfRule>
    <cfRule type="cellIs" dxfId="1" priority="7" operator="equal">
      <formula>"failed"</formula>
    </cfRule>
    <cfRule type="cellIs" dxfId="0" priority="8" operator="equal">
      <formula>"successful"</formula>
    </cfRule>
  </conditionalFormatting>
  <conditionalFormatting sqref="F1:F1048576">
    <cfRule type="colorScale" priority="1">
      <colorScale>
        <cfvo type="num" val="0"/>
        <cfvo type="num" val="1"/>
        <cfvo type="num" val="2"/>
        <color rgb="FFFF0000"/>
        <color rgb="FF92D050"/>
        <color rgb="FF00B0F0"/>
      </colorScale>
    </cfRule>
  </conditionalFormatting>
  <pageMargins left="0.75" right="0.75" top="1" bottom="1" header="0.5" footer="0.5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D25CD-E282-4775-AB1C-D54FC38898A5}">
  <dimension ref="A1:F26"/>
  <sheetViews>
    <sheetView workbookViewId="0">
      <selection activeCell="F13" sqref="F13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6</v>
      </c>
      <c r="B1" t="s">
        <v>2033</v>
      </c>
    </row>
    <row r="3" spans="1:6" x14ac:dyDescent="0.25">
      <c r="A3" s="6" t="s">
        <v>2045</v>
      </c>
      <c r="B3" s="6" t="s">
        <v>2046</v>
      </c>
    </row>
    <row r="4" spans="1:6" x14ac:dyDescent="0.25">
      <c r="A4" s="6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2044</v>
      </c>
    </row>
    <row r="5" spans="1:6" x14ac:dyDescent="0.25">
      <c r="A5" s="7" t="s">
        <v>2035</v>
      </c>
      <c r="B5" s="8">
        <v>11</v>
      </c>
      <c r="C5" s="8">
        <v>60</v>
      </c>
      <c r="D5" s="8">
        <v>5</v>
      </c>
      <c r="E5" s="8">
        <v>102</v>
      </c>
      <c r="F5" s="8">
        <v>178</v>
      </c>
    </row>
    <row r="6" spans="1:6" x14ac:dyDescent="0.25">
      <c r="A6" s="7" t="s">
        <v>2036</v>
      </c>
      <c r="B6" s="8">
        <v>4</v>
      </c>
      <c r="C6" s="8">
        <v>20</v>
      </c>
      <c r="D6" s="8"/>
      <c r="E6" s="8">
        <v>22</v>
      </c>
      <c r="F6" s="8">
        <v>46</v>
      </c>
    </row>
    <row r="7" spans="1:6" x14ac:dyDescent="0.25">
      <c r="A7" s="7" t="s">
        <v>2037</v>
      </c>
      <c r="B7" s="8">
        <v>1</v>
      </c>
      <c r="C7" s="8">
        <v>23</v>
      </c>
      <c r="D7" s="8">
        <v>3</v>
      </c>
      <c r="E7" s="8">
        <v>21</v>
      </c>
      <c r="F7" s="8">
        <v>48</v>
      </c>
    </row>
    <row r="8" spans="1:6" x14ac:dyDescent="0.25">
      <c r="A8" s="7" t="s">
        <v>2038</v>
      </c>
      <c r="B8" s="8"/>
      <c r="C8" s="8"/>
      <c r="D8" s="8"/>
      <c r="E8" s="8">
        <v>4</v>
      </c>
      <c r="F8" s="8">
        <v>4</v>
      </c>
    </row>
    <row r="9" spans="1:6" x14ac:dyDescent="0.25">
      <c r="A9" s="7" t="s">
        <v>2039</v>
      </c>
      <c r="B9" s="8">
        <v>10</v>
      </c>
      <c r="C9" s="8">
        <v>66</v>
      </c>
      <c r="D9" s="8"/>
      <c r="E9" s="8">
        <v>99</v>
      </c>
      <c r="F9" s="8">
        <v>175</v>
      </c>
    </row>
    <row r="10" spans="1:6" x14ac:dyDescent="0.25">
      <c r="A10" s="7" t="s">
        <v>2040</v>
      </c>
      <c r="B10" s="8">
        <v>4</v>
      </c>
      <c r="C10" s="8">
        <v>11</v>
      </c>
      <c r="D10" s="8">
        <v>1</v>
      </c>
      <c r="E10" s="8">
        <v>26</v>
      </c>
      <c r="F10" s="8">
        <v>42</v>
      </c>
    </row>
    <row r="11" spans="1:6" x14ac:dyDescent="0.25">
      <c r="A11" s="7" t="s">
        <v>2041</v>
      </c>
      <c r="B11" s="8">
        <v>2</v>
      </c>
      <c r="C11" s="8">
        <v>24</v>
      </c>
      <c r="D11" s="8">
        <v>1</v>
      </c>
      <c r="E11" s="8">
        <v>40</v>
      </c>
      <c r="F11" s="8">
        <v>67</v>
      </c>
    </row>
    <row r="12" spans="1:6" x14ac:dyDescent="0.25">
      <c r="A12" s="7" t="s">
        <v>2042</v>
      </c>
      <c r="B12" s="8">
        <v>2</v>
      </c>
      <c r="C12" s="8">
        <v>28</v>
      </c>
      <c r="D12" s="8">
        <v>2</v>
      </c>
      <c r="E12" s="8">
        <v>64</v>
      </c>
      <c r="F12" s="8">
        <v>96</v>
      </c>
    </row>
    <row r="13" spans="1:6" x14ac:dyDescent="0.25">
      <c r="A13" s="7" t="s">
        <v>2043</v>
      </c>
      <c r="B13" s="8">
        <v>23</v>
      </c>
      <c r="C13" s="8">
        <v>132</v>
      </c>
      <c r="D13" s="8">
        <v>2</v>
      </c>
      <c r="E13" s="8">
        <v>187</v>
      </c>
      <c r="F13" s="8">
        <v>344</v>
      </c>
    </row>
    <row r="14" spans="1:6" x14ac:dyDescent="0.25">
      <c r="A14" s="7" t="s">
        <v>2044</v>
      </c>
      <c r="B14" s="8">
        <v>57</v>
      </c>
      <c r="C14" s="8">
        <v>364</v>
      </c>
      <c r="D14" s="8">
        <v>14</v>
      </c>
      <c r="E14" s="8">
        <v>565</v>
      </c>
      <c r="F14" s="8">
        <v>1000</v>
      </c>
    </row>
    <row r="18" spans="1:1" x14ac:dyDescent="0.25">
      <c r="A18" s="7"/>
    </row>
    <row r="19" spans="1:1" x14ac:dyDescent="0.25">
      <c r="A19" s="7"/>
    </row>
    <row r="20" spans="1:1" x14ac:dyDescent="0.25">
      <c r="A20" s="7"/>
    </row>
    <row r="21" spans="1:1" x14ac:dyDescent="0.25">
      <c r="A21" s="7"/>
    </row>
    <row r="22" spans="1:1" x14ac:dyDescent="0.25">
      <c r="A22" s="7"/>
    </row>
    <row r="23" spans="1:1" x14ac:dyDescent="0.25">
      <c r="A23" s="7"/>
    </row>
    <row r="24" spans="1:1" x14ac:dyDescent="0.25">
      <c r="A24" s="7"/>
    </row>
    <row r="25" spans="1:1" x14ac:dyDescent="0.25">
      <c r="A25" s="7"/>
    </row>
    <row r="26" spans="1:1" x14ac:dyDescent="0.25">
      <c r="A26" s="7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77576-8FC4-4AC6-B03A-098C3E6C851E}">
  <dimension ref="A1:F55"/>
  <sheetViews>
    <sheetView workbookViewId="0">
      <selection activeCell="F47" sqref="F47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6</v>
      </c>
      <c r="B1" t="s">
        <v>2033</v>
      </c>
    </row>
    <row r="2" spans="1:6" x14ac:dyDescent="0.25">
      <c r="A2" s="6" t="s">
        <v>2031</v>
      </c>
      <c r="B2" t="s">
        <v>2033</v>
      </c>
    </row>
    <row r="4" spans="1:6" x14ac:dyDescent="0.25">
      <c r="A4" s="6" t="s">
        <v>2045</v>
      </c>
      <c r="B4" s="6" t="s">
        <v>2046</v>
      </c>
    </row>
    <row r="5" spans="1:6" x14ac:dyDescent="0.25">
      <c r="A5" s="6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25">
      <c r="A6" s="7" t="s">
        <v>2047</v>
      </c>
      <c r="B6" s="8">
        <v>1</v>
      </c>
      <c r="C6" s="8">
        <v>10</v>
      </c>
      <c r="D6" s="8">
        <v>2</v>
      </c>
      <c r="E6" s="8">
        <v>21</v>
      </c>
      <c r="F6" s="8">
        <v>34</v>
      </c>
    </row>
    <row r="7" spans="1:6" x14ac:dyDescent="0.25">
      <c r="A7" s="7" t="s">
        <v>2048</v>
      </c>
      <c r="B7" s="8"/>
      <c r="C7" s="8"/>
      <c r="D7" s="8"/>
      <c r="E7" s="8">
        <v>4</v>
      </c>
      <c r="F7" s="8">
        <v>4</v>
      </c>
    </row>
    <row r="8" spans="1:6" x14ac:dyDescent="0.25">
      <c r="A8" s="7" t="s">
        <v>2049</v>
      </c>
      <c r="B8" s="8">
        <v>4</v>
      </c>
      <c r="C8" s="8">
        <v>21</v>
      </c>
      <c r="D8" s="8">
        <v>1</v>
      </c>
      <c r="E8" s="8">
        <v>34</v>
      </c>
      <c r="F8" s="8">
        <v>60</v>
      </c>
    </row>
    <row r="9" spans="1:6" x14ac:dyDescent="0.25">
      <c r="A9" s="7" t="s">
        <v>2050</v>
      </c>
      <c r="B9" s="8">
        <v>2</v>
      </c>
      <c r="C9" s="8">
        <v>12</v>
      </c>
      <c r="D9" s="8">
        <v>1</v>
      </c>
      <c r="E9" s="8">
        <v>22</v>
      </c>
      <c r="F9" s="8">
        <v>37</v>
      </c>
    </row>
    <row r="10" spans="1:6" x14ac:dyDescent="0.25">
      <c r="A10" s="7" t="s">
        <v>2051</v>
      </c>
      <c r="B10" s="8"/>
      <c r="C10" s="8">
        <v>8</v>
      </c>
      <c r="D10" s="8"/>
      <c r="E10" s="8">
        <v>10</v>
      </c>
      <c r="F10" s="8">
        <v>18</v>
      </c>
    </row>
    <row r="11" spans="1:6" x14ac:dyDescent="0.25">
      <c r="A11" s="7" t="s">
        <v>2052</v>
      </c>
      <c r="B11" s="8">
        <v>1</v>
      </c>
      <c r="C11" s="8">
        <v>7</v>
      </c>
      <c r="D11" s="8"/>
      <c r="E11" s="8">
        <v>9</v>
      </c>
      <c r="F11" s="8">
        <v>17</v>
      </c>
    </row>
    <row r="12" spans="1:6" x14ac:dyDescent="0.25">
      <c r="A12" s="7" t="s">
        <v>2053</v>
      </c>
      <c r="B12" s="8">
        <v>4</v>
      </c>
      <c r="C12" s="8">
        <v>20</v>
      </c>
      <c r="D12" s="8"/>
      <c r="E12" s="8">
        <v>22</v>
      </c>
      <c r="F12" s="8">
        <v>46</v>
      </c>
    </row>
    <row r="13" spans="1:6" x14ac:dyDescent="0.25">
      <c r="A13" s="7" t="s">
        <v>2054</v>
      </c>
      <c r="B13" s="8">
        <v>3</v>
      </c>
      <c r="C13" s="8">
        <v>19</v>
      </c>
      <c r="D13" s="8"/>
      <c r="E13" s="8">
        <v>23</v>
      </c>
      <c r="F13" s="8">
        <v>45</v>
      </c>
    </row>
    <row r="14" spans="1:6" x14ac:dyDescent="0.25">
      <c r="A14" s="7" t="s">
        <v>2055</v>
      </c>
      <c r="B14" s="8">
        <v>1</v>
      </c>
      <c r="C14" s="8">
        <v>6</v>
      </c>
      <c r="D14" s="8"/>
      <c r="E14" s="8">
        <v>10</v>
      </c>
      <c r="F14" s="8">
        <v>17</v>
      </c>
    </row>
    <row r="15" spans="1:6" x14ac:dyDescent="0.25">
      <c r="A15" s="7" t="s">
        <v>2056</v>
      </c>
      <c r="B15" s="8"/>
      <c r="C15" s="8">
        <v>3</v>
      </c>
      <c r="D15" s="8"/>
      <c r="E15" s="8">
        <v>4</v>
      </c>
      <c r="F15" s="8">
        <v>7</v>
      </c>
    </row>
    <row r="16" spans="1:6" x14ac:dyDescent="0.25">
      <c r="A16" s="7" t="s">
        <v>2057</v>
      </c>
      <c r="B16" s="8"/>
      <c r="C16" s="8">
        <v>8</v>
      </c>
      <c r="D16" s="8">
        <v>1</v>
      </c>
      <c r="E16" s="8">
        <v>4</v>
      </c>
      <c r="F16" s="8">
        <v>13</v>
      </c>
    </row>
    <row r="17" spans="1:6" x14ac:dyDescent="0.25">
      <c r="A17" s="7" t="s">
        <v>2058</v>
      </c>
      <c r="B17" s="8">
        <v>1</v>
      </c>
      <c r="C17" s="8">
        <v>6</v>
      </c>
      <c r="D17" s="8">
        <v>1</v>
      </c>
      <c r="E17" s="8">
        <v>13</v>
      </c>
      <c r="F17" s="8">
        <v>21</v>
      </c>
    </row>
    <row r="18" spans="1:6" x14ac:dyDescent="0.25">
      <c r="A18" s="7" t="s">
        <v>2059</v>
      </c>
      <c r="B18" s="8">
        <v>4</v>
      </c>
      <c r="C18" s="8">
        <v>11</v>
      </c>
      <c r="D18" s="8">
        <v>1</v>
      </c>
      <c r="E18" s="8">
        <v>26</v>
      </c>
      <c r="F18" s="8">
        <v>42</v>
      </c>
    </row>
    <row r="19" spans="1:6" x14ac:dyDescent="0.25">
      <c r="A19" s="7" t="s">
        <v>2060</v>
      </c>
      <c r="B19" s="8">
        <v>23</v>
      </c>
      <c r="C19" s="8">
        <v>132</v>
      </c>
      <c r="D19" s="8">
        <v>2</v>
      </c>
      <c r="E19" s="8">
        <v>187</v>
      </c>
      <c r="F19" s="8">
        <v>344</v>
      </c>
    </row>
    <row r="20" spans="1:6" x14ac:dyDescent="0.25">
      <c r="A20" s="7" t="s">
        <v>2061</v>
      </c>
      <c r="B20" s="8"/>
      <c r="C20" s="8">
        <v>4</v>
      </c>
      <c r="D20" s="8"/>
      <c r="E20" s="8">
        <v>4</v>
      </c>
      <c r="F20" s="8">
        <v>8</v>
      </c>
    </row>
    <row r="21" spans="1:6" x14ac:dyDescent="0.25">
      <c r="A21" s="7" t="s">
        <v>2062</v>
      </c>
      <c r="B21" s="8">
        <v>6</v>
      </c>
      <c r="C21" s="8">
        <v>30</v>
      </c>
      <c r="D21" s="8"/>
      <c r="E21" s="8">
        <v>49</v>
      </c>
      <c r="F21" s="8">
        <v>85</v>
      </c>
    </row>
    <row r="22" spans="1:6" x14ac:dyDescent="0.25">
      <c r="A22" s="7" t="s">
        <v>2063</v>
      </c>
      <c r="B22" s="8"/>
      <c r="C22" s="8">
        <v>9</v>
      </c>
      <c r="D22" s="8"/>
      <c r="E22" s="8">
        <v>5</v>
      </c>
      <c r="F22" s="8">
        <v>14</v>
      </c>
    </row>
    <row r="23" spans="1:6" x14ac:dyDescent="0.25">
      <c r="A23" s="7" t="s">
        <v>2064</v>
      </c>
      <c r="B23" s="8">
        <v>1</v>
      </c>
      <c r="C23" s="8">
        <v>5</v>
      </c>
      <c r="D23" s="8">
        <v>1</v>
      </c>
      <c r="E23" s="8">
        <v>9</v>
      </c>
      <c r="F23" s="8">
        <v>16</v>
      </c>
    </row>
    <row r="24" spans="1:6" x14ac:dyDescent="0.25">
      <c r="A24" s="7" t="s">
        <v>2065</v>
      </c>
      <c r="B24" s="8">
        <v>3</v>
      </c>
      <c r="C24" s="8">
        <v>3</v>
      </c>
      <c r="D24" s="8"/>
      <c r="E24" s="8">
        <v>11</v>
      </c>
      <c r="F24" s="8">
        <v>17</v>
      </c>
    </row>
    <row r="25" spans="1:6" x14ac:dyDescent="0.25">
      <c r="A25" s="7" t="s">
        <v>2066</v>
      </c>
      <c r="B25" s="8"/>
      <c r="C25" s="8">
        <v>7</v>
      </c>
      <c r="D25" s="8"/>
      <c r="E25" s="8">
        <v>14</v>
      </c>
      <c r="F25" s="8">
        <v>21</v>
      </c>
    </row>
    <row r="26" spans="1:6" x14ac:dyDescent="0.25">
      <c r="A26" s="7" t="s">
        <v>2067</v>
      </c>
      <c r="B26" s="8">
        <v>1</v>
      </c>
      <c r="C26" s="8">
        <v>15</v>
      </c>
      <c r="D26" s="8">
        <v>2</v>
      </c>
      <c r="E26" s="8">
        <v>17</v>
      </c>
      <c r="F26" s="8">
        <v>35</v>
      </c>
    </row>
    <row r="27" spans="1:6" x14ac:dyDescent="0.25">
      <c r="A27" s="7" t="s">
        <v>2068</v>
      </c>
      <c r="B27" s="8"/>
      <c r="C27" s="8">
        <v>16</v>
      </c>
      <c r="D27" s="8">
        <v>1</v>
      </c>
      <c r="E27" s="8">
        <v>28</v>
      </c>
      <c r="F27" s="8">
        <v>45</v>
      </c>
    </row>
    <row r="28" spans="1:6" x14ac:dyDescent="0.25">
      <c r="A28" s="7" t="s">
        <v>2069</v>
      </c>
      <c r="B28" s="8">
        <v>2</v>
      </c>
      <c r="C28" s="8">
        <v>12</v>
      </c>
      <c r="D28" s="8">
        <v>1</v>
      </c>
      <c r="E28" s="8">
        <v>36</v>
      </c>
      <c r="F28" s="8">
        <v>51</v>
      </c>
    </row>
    <row r="29" spans="1:6" x14ac:dyDescent="0.25">
      <c r="A29" s="7" t="s">
        <v>2070</v>
      </c>
      <c r="B29" s="8"/>
      <c r="C29" s="8"/>
      <c r="D29" s="8"/>
      <c r="E29" s="8">
        <v>3</v>
      </c>
      <c r="F29" s="8">
        <v>3</v>
      </c>
    </row>
    <row r="30" spans="1:6" x14ac:dyDescent="0.25">
      <c r="A30" s="7" t="s">
        <v>2044</v>
      </c>
      <c r="B30" s="8">
        <v>57</v>
      </c>
      <c r="C30" s="8">
        <v>364</v>
      </c>
      <c r="D30" s="8">
        <v>14</v>
      </c>
      <c r="E30" s="8">
        <v>565</v>
      </c>
      <c r="F30" s="8">
        <v>1000</v>
      </c>
    </row>
    <row r="32" spans="1:6" x14ac:dyDescent="0.25">
      <c r="A32" s="7"/>
      <c r="C32" s="10"/>
    </row>
    <row r="33" spans="1:3" x14ac:dyDescent="0.25">
      <c r="A33" s="7"/>
      <c r="C33" s="10"/>
    </row>
    <row r="34" spans="1:3" x14ac:dyDescent="0.25">
      <c r="A34" s="7"/>
      <c r="C34" s="10"/>
    </row>
    <row r="35" spans="1:3" x14ac:dyDescent="0.25">
      <c r="A35" s="7"/>
      <c r="C35" s="10"/>
    </row>
    <row r="36" spans="1:3" x14ac:dyDescent="0.25">
      <c r="A36" s="7"/>
      <c r="C36" s="10"/>
    </row>
    <row r="37" spans="1:3" x14ac:dyDescent="0.25">
      <c r="A37" s="7"/>
      <c r="C37" s="10"/>
    </row>
    <row r="38" spans="1:3" x14ac:dyDescent="0.25">
      <c r="A38" s="7"/>
      <c r="C38" s="10"/>
    </row>
    <row r="39" spans="1:3" x14ac:dyDescent="0.25">
      <c r="A39" s="7"/>
      <c r="C39" s="10"/>
    </row>
    <row r="40" spans="1:3" x14ac:dyDescent="0.25">
      <c r="A40" s="7"/>
      <c r="C40" s="10"/>
    </row>
    <row r="41" spans="1:3" x14ac:dyDescent="0.25">
      <c r="A41" s="7"/>
      <c r="C41" s="10"/>
    </row>
    <row r="42" spans="1:3" x14ac:dyDescent="0.25">
      <c r="A42" s="7"/>
      <c r="C42" s="10"/>
    </row>
    <row r="43" spans="1:3" x14ac:dyDescent="0.25">
      <c r="A43" s="7"/>
      <c r="C43" s="10"/>
    </row>
    <row r="44" spans="1:3" x14ac:dyDescent="0.25">
      <c r="A44" s="7"/>
      <c r="C44" s="10"/>
    </row>
    <row r="45" spans="1:3" x14ac:dyDescent="0.25">
      <c r="A45" s="7"/>
      <c r="C45" s="10"/>
    </row>
    <row r="46" spans="1:3" x14ac:dyDescent="0.25">
      <c r="A46" s="7"/>
      <c r="C46" s="10"/>
    </row>
    <row r="47" spans="1:3" x14ac:dyDescent="0.25">
      <c r="A47" s="7"/>
      <c r="C47" s="10"/>
    </row>
    <row r="48" spans="1:3" x14ac:dyDescent="0.25">
      <c r="A48" s="7"/>
      <c r="C48" s="10"/>
    </row>
    <row r="49" spans="1:3" x14ac:dyDescent="0.25">
      <c r="A49" s="7"/>
      <c r="C49" s="10"/>
    </row>
    <row r="50" spans="1:3" x14ac:dyDescent="0.25">
      <c r="A50" s="7"/>
      <c r="C50" s="10"/>
    </row>
    <row r="51" spans="1:3" x14ac:dyDescent="0.25">
      <c r="A51" s="7"/>
      <c r="C51" s="10"/>
    </row>
    <row r="52" spans="1:3" x14ac:dyDescent="0.25">
      <c r="A52" s="7"/>
      <c r="C52" s="10"/>
    </row>
    <row r="53" spans="1:3" x14ac:dyDescent="0.25">
      <c r="A53" s="7"/>
      <c r="C53" s="10"/>
    </row>
    <row r="54" spans="1:3" x14ac:dyDescent="0.25">
      <c r="A54" s="7"/>
      <c r="C54" s="10"/>
    </row>
    <row r="55" spans="1:3" x14ac:dyDescent="0.25">
      <c r="A55" s="7"/>
      <c r="C55" s="10"/>
    </row>
  </sheetData>
  <sortState xmlns:xlrd2="http://schemas.microsoft.com/office/spreadsheetml/2017/richdata2" ref="A32:C55">
    <sortCondition ref="C32:C55"/>
  </sortState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1474F-C59B-4109-91B0-FC32F9426548}">
  <dimension ref="A1:E18"/>
  <sheetViews>
    <sheetView workbookViewId="0">
      <selection activeCell="C15" sqref="C15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7" width="11" bestFit="1" customWidth="1"/>
  </cols>
  <sheetData>
    <row r="1" spans="1:5" x14ac:dyDescent="0.25">
      <c r="A1" s="6" t="s">
        <v>2031</v>
      </c>
      <c r="B1" t="s">
        <v>2033</v>
      </c>
    </row>
    <row r="2" spans="1:5" x14ac:dyDescent="0.25">
      <c r="A2" s="6" t="s">
        <v>2073</v>
      </c>
      <c r="B2" t="s">
        <v>2033</v>
      </c>
    </row>
    <row r="4" spans="1:5" x14ac:dyDescent="0.25">
      <c r="A4" s="6" t="s">
        <v>2045</v>
      </c>
      <c r="B4" s="6" t="s">
        <v>2046</v>
      </c>
    </row>
    <row r="5" spans="1:5" x14ac:dyDescent="0.25">
      <c r="A5" s="6" t="s">
        <v>2034</v>
      </c>
      <c r="B5" t="s">
        <v>74</v>
      </c>
      <c r="C5" t="s">
        <v>14</v>
      </c>
      <c r="D5" t="s">
        <v>20</v>
      </c>
      <c r="E5" t="s">
        <v>2044</v>
      </c>
    </row>
    <row r="6" spans="1:5" x14ac:dyDescent="0.25">
      <c r="A6" s="7" t="s">
        <v>2074</v>
      </c>
      <c r="B6" s="8">
        <v>6</v>
      </c>
      <c r="C6" s="8">
        <v>36</v>
      </c>
      <c r="D6" s="8">
        <v>49</v>
      </c>
      <c r="E6" s="8">
        <v>91</v>
      </c>
    </row>
    <row r="7" spans="1:5" x14ac:dyDescent="0.25">
      <c r="A7" s="7" t="s">
        <v>2075</v>
      </c>
      <c r="B7" s="8">
        <v>7</v>
      </c>
      <c r="C7" s="8">
        <v>28</v>
      </c>
      <c r="D7" s="8">
        <v>44</v>
      </c>
      <c r="E7" s="8">
        <v>79</v>
      </c>
    </row>
    <row r="8" spans="1:5" x14ac:dyDescent="0.25">
      <c r="A8" s="7" t="s">
        <v>2076</v>
      </c>
      <c r="B8" s="8">
        <v>4</v>
      </c>
      <c r="C8" s="8">
        <v>33</v>
      </c>
      <c r="D8" s="8">
        <v>49</v>
      </c>
      <c r="E8" s="8">
        <v>86</v>
      </c>
    </row>
    <row r="9" spans="1:5" x14ac:dyDescent="0.25">
      <c r="A9" s="7" t="s">
        <v>2077</v>
      </c>
      <c r="B9" s="8">
        <v>1</v>
      </c>
      <c r="C9" s="8">
        <v>30</v>
      </c>
      <c r="D9" s="8">
        <v>46</v>
      </c>
      <c r="E9" s="8">
        <v>77</v>
      </c>
    </row>
    <row r="10" spans="1:5" x14ac:dyDescent="0.25">
      <c r="A10" s="7" t="s">
        <v>2078</v>
      </c>
      <c r="B10" s="8">
        <v>3</v>
      </c>
      <c r="C10" s="8">
        <v>35</v>
      </c>
      <c r="D10" s="8">
        <v>46</v>
      </c>
      <c r="E10" s="8">
        <v>84</v>
      </c>
    </row>
    <row r="11" spans="1:5" x14ac:dyDescent="0.25">
      <c r="A11" s="7" t="s">
        <v>2079</v>
      </c>
      <c r="B11" s="8">
        <v>3</v>
      </c>
      <c r="C11" s="8">
        <v>28</v>
      </c>
      <c r="D11" s="8">
        <v>55</v>
      </c>
      <c r="E11" s="8">
        <v>86</v>
      </c>
    </row>
    <row r="12" spans="1:5" x14ac:dyDescent="0.25">
      <c r="A12" s="7" t="s">
        <v>2080</v>
      </c>
      <c r="B12" s="8">
        <v>4</v>
      </c>
      <c r="C12" s="8">
        <v>31</v>
      </c>
      <c r="D12" s="8">
        <v>58</v>
      </c>
      <c r="E12" s="8">
        <v>93</v>
      </c>
    </row>
    <row r="13" spans="1:5" x14ac:dyDescent="0.25">
      <c r="A13" s="7" t="s">
        <v>2081</v>
      </c>
      <c r="B13" s="8">
        <v>8</v>
      </c>
      <c r="C13" s="8">
        <v>35</v>
      </c>
      <c r="D13" s="8">
        <v>41</v>
      </c>
      <c r="E13" s="8">
        <v>84</v>
      </c>
    </row>
    <row r="14" spans="1:5" x14ac:dyDescent="0.25">
      <c r="A14" s="7" t="s">
        <v>2082</v>
      </c>
      <c r="B14" s="8">
        <v>5</v>
      </c>
      <c r="C14" s="8">
        <v>23</v>
      </c>
      <c r="D14" s="8">
        <v>45</v>
      </c>
      <c r="E14" s="8">
        <v>73</v>
      </c>
    </row>
    <row r="15" spans="1:5" x14ac:dyDescent="0.25">
      <c r="A15" s="7" t="s">
        <v>2083</v>
      </c>
      <c r="B15" s="8">
        <v>6</v>
      </c>
      <c r="C15" s="8">
        <v>26</v>
      </c>
      <c r="D15" s="8">
        <v>45</v>
      </c>
      <c r="E15" s="8">
        <v>77</v>
      </c>
    </row>
    <row r="16" spans="1:5" x14ac:dyDescent="0.25">
      <c r="A16" s="7" t="s">
        <v>2084</v>
      </c>
      <c r="B16" s="8">
        <v>3</v>
      </c>
      <c r="C16" s="8">
        <v>27</v>
      </c>
      <c r="D16" s="8">
        <v>45</v>
      </c>
      <c r="E16" s="8">
        <v>75</v>
      </c>
    </row>
    <row r="17" spans="1:5" x14ac:dyDescent="0.25">
      <c r="A17" s="7" t="s">
        <v>2085</v>
      </c>
      <c r="B17" s="8">
        <v>7</v>
      </c>
      <c r="C17" s="8">
        <v>32</v>
      </c>
      <c r="D17" s="8">
        <v>42</v>
      </c>
      <c r="E17" s="8">
        <v>81</v>
      </c>
    </row>
    <row r="18" spans="1:5" x14ac:dyDescent="0.25">
      <c r="A18" s="7" t="s">
        <v>2044</v>
      </c>
      <c r="B18" s="8">
        <v>57</v>
      </c>
      <c r="C18" s="8">
        <v>364</v>
      </c>
      <c r="D18" s="8">
        <v>565</v>
      </c>
      <c r="E18" s="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D6A19-891B-4BA7-AEA2-3730EF89B383}">
  <dimension ref="A1:H13"/>
  <sheetViews>
    <sheetView tabSelected="1" workbookViewId="0">
      <selection activeCell="E31" sqref="E31"/>
    </sheetView>
  </sheetViews>
  <sheetFormatPr defaultRowHeight="15.75" x14ac:dyDescent="0.25"/>
  <cols>
    <col min="1" max="1" width="26.375" bestFit="1" customWidth="1"/>
    <col min="2" max="2" width="17.25" bestFit="1" customWidth="1"/>
    <col min="3" max="3" width="13.5" bestFit="1" customWidth="1"/>
    <col min="4" max="4" width="16.125" bestFit="1" customWidth="1"/>
    <col min="5" max="5" width="12.625" bestFit="1" customWidth="1"/>
    <col min="6" max="6" width="19.875" bestFit="1" customWidth="1"/>
    <col min="7" max="7" width="16.125" bestFit="1" customWidth="1"/>
    <col min="8" max="8" width="18.875" bestFit="1" customWidth="1"/>
  </cols>
  <sheetData>
    <row r="1" spans="1:8" x14ac:dyDescent="0.25">
      <c r="A1" s="11" t="s">
        <v>2086</v>
      </c>
      <c r="B1" s="11" t="s">
        <v>2087</v>
      </c>
      <c r="C1" s="11" t="s">
        <v>2088</v>
      </c>
      <c r="D1" s="11" t="s">
        <v>2089</v>
      </c>
      <c r="E1" s="11" t="s">
        <v>2090</v>
      </c>
      <c r="F1" s="11" t="s">
        <v>2105</v>
      </c>
      <c r="G1" s="11" t="s">
        <v>2091</v>
      </c>
      <c r="H1" s="11" t="s">
        <v>2092</v>
      </c>
    </row>
    <row r="2" spans="1:8" x14ac:dyDescent="0.25">
      <c r="A2" t="s">
        <v>2093</v>
      </c>
      <c r="B2">
        <f>COUNTIFS(Crowdfunding!$G$2:$G$1001,"=successful",Crowdfunding!$D2:$D1001,"&lt;1000")</f>
        <v>30</v>
      </c>
      <c r="C2">
        <f>COUNTIFS(Crowdfunding!$G$2:$G$1001,"=failed",Crowdfunding!$D2:$D1001,"&lt;1000")</f>
        <v>20</v>
      </c>
      <c r="D2">
        <f>COUNTIFS(Crowdfunding!$G$2:$G$1001,"=canceled",Crowdfunding!$D2:$D1001,"&lt;1000")</f>
        <v>1</v>
      </c>
      <c r="E2">
        <f>SUM(B2:D2)</f>
        <v>51</v>
      </c>
      <c r="F2" s="4">
        <f>B2/$E2</f>
        <v>0.58823529411764708</v>
      </c>
      <c r="G2" s="4">
        <f t="shared" ref="G2:G13" si="0">C2/$E2</f>
        <v>0.39215686274509803</v>
      </c>
      <c r="H2" s="4">
        <f t="shared" ref="H2:H13" si="1">D2/$E2</f>
        <v>1.9607843137254902E-2</v>
      </c>
    </row>
    <row r="3" spans="1:8" x14ac:dyDescent="0.25">
      <c r="A3" t="s">
        <v>2094</v>
      </c>
      <c r="B3">
        <f>COUNTIFS(Crowdfunding!$G$2:$G$1001,"=successful",Crowdfunding!$D3:$D1002,"&gt;1000",Crowdfunding!$D3:$D1002,"&lt;4999")</f>
        <v>145</v>
      </c>
      <c r="C3">
        <f>COUNTIFS(Crowdfunding!$G$2:$G$1001,"=failed",Crowdfunding!$D3:$D1002,"&gt;1000",Crowdfunding!$D3:$D1002,"&lt;4999")</f>
        <v>68</v>
      </c>
      <c r="D3">
        <f>COUNTIFS(Crowdfunding!$G$2:$G$1001,"=canceled",Crowdfunding!$D3:$D1002,"&gt;1000",Crowdfunding!$D3:$D1002,"&lt;4999")</f>
        <v>12</v>
      </c>
      <c r="E3">
        <f t="shared" ref="E3:E13" si="2">SUM(B3:D3)</f>
        <v>225</v>
      </c>
      <c r="F3" s="4">
        <f t="shared" ref="F3:F13" si="3">B3/$E3</f>
        <v>0.64444444444444449</v>
      </c>
      <c r="G3" s="4">
        <f t="shared" si="0"/>
        <v>0.30222222222222223</v>
      </c>
      <c r="H3" s="4">
        <f t="shared" si="1"/>
        <v>5.3333333333333337E-2</v>
      </c>
    </row>
    <row r="4" spans="1:8" x14ac:dyDescent="0.25">
      <c r="A4" t="s">
        <v>2095</v>
      </c>
      <c r="B4">
        <f>COUNTIFS(Crowdfunding!$G$2:$G$1001,"=successful",Crowdfunding!$D4:$D1003,"&gt;5000",Crowdfunding!$D4:$D1003,"&lt;9999")</f>
        <v>180</v>
      </c>
      <c r="C4">
        <f>COUNTIFS(Crowdfunding!$G$2:$G$1001,"=failed",Crowdfunding!$D4:$D1003,"&gt;5000",Crowdfunding!$D4:$D1003,"&lt;9999")</f>
        <v>109</v>
      </c>
      <c r="D4">
        <f>COUNTIFS(Crowdfunding!$G$2:$G$1001,"=canceled",Crowdfunding!$D4:$D1003,"&gt;5000",Crowdfunding!$D4:$D1003,"&lt;9999")</f>
        <v>15</v>
      </c>
      <c r="E4">
        <f t="shared" si="2"/>
        <v>304</v>
      </c>
      <c r="F4" s="4">
        <f t="shared" si="3"/>
        <v>0.59210526315789469</v>
      </c>
      <c r="G4" s="4">
        <f t="shared" si="0"/>
        <v>0.35855263157894735</v>
      </c>
      <c r="H4" s="4">
        <f t="shared" si="1"/>
        <v>4.9342105263157895E-2</v>
      </c>
    </row>
    <row r="5" spans="1:8" x14ac:dyDescent="0.25">
      <c r="A5" t="s">
        <v>2096</v>
      </c>
      <c r="B5">
        <f>COUNTIFS(Crowdfunding!$G$2:$G$1001,"=successful",Crowdfunding!$D5:$D1004,"&gt;10000",Crowdfunding!$D5:$D1004,"&lt;14999")</f>
        <v>0</v>
      </c>
      <c r="C5">
        <f>COUNTIFS(Crowdfunding!$G$2:$G$1001,"=failed",Crowdfunding!$D5:$D1004,"&gt;10000",Crowdfunding!$D5:$D1004,"&lt;14999")</f>
        <v>1</v>
      </c>
      <c r="D5">
        <f>COUNTIFS(Crowdfunding!$G$2:$G$1001,"=canceled",Crowdfunding!$D5:$D1004,"&gt;10000",Crowdfunding!$D5:$D1004,"&lt;14999")</f>
        <v>1</v>
      </c>
      <c r="E5">
        <f t="shared" si="2"/>
        <v>2</v>
      </c>
      <c r="F5" s="4">
        <f t="shared" si="3"/>
        <v>0</v>
      </c>
      <c r="G5" s="4">
        <f t="shared" si="0"/>
        <v>0.5</v>
      </c>
      <c r="H5" s="4">
        <f t="shared" si="1"/>
        <v>0.5</v>
      </c>
    </row>
    <row r="6" spans="1:8" x14ac:dyDescent="0.25">
      <c r="A6" t="s">
        <v>2097</v>
      </c>
      <c r="B6">
        <f>COUNTIFS(Crowdfunding!$G$2:$G$1001,"=successful",Crowdfunding!$D6:$D1005,"&gt;15000",Crowdfunding!$D6:$D1005,"&lt;19999")</f>
        <v>7</v>
      </c>
      <c r="C6">
        <f>COUNTIFS(Crowdfunding!$G$2:$G$1001,"=failed",Crowdfunding!$D6:$D1005,"&gt;15000",Crowdfunding!$D6:$D1005,"&lt;19999")</f>
        <v>2</v>
      </c>
      <c r="D6">
        <f>COUNTIFS(Crowdfunding!$G$2:$G$1001,"=canceled",Crowdfunding!$D6:$D1005,"&gt;15000",Crowdfunding!$D6:$D1005,"&lt;19999")</f>
        <v>1</v>
      </c>
      <c r="E6">
        <f t="shared" si="2"/>
        <v>10</v>
      </c>
      <c r="F6" s="4">
        <f t="shared" si="3"/>
        <v>0.7</v>
      </c>
      <c r="G6" s="4">
        <f t="shared" si="0"/>
        <v>0.2</v>
      </c>
      <c r="H6" s="4">
        <f t="shared" si="1"/>
        <v>0.1</v>
      </c>
    </row>
    <row r="7" spans="1:8" x14ac:dyDescent="0.25">
      <c r="A7" t="s">
        <v>2098</v>
      </c>
      <c r="B7">
        <f>COUNTIFS(Crowdfunding!$G$2:$G$1001,"=successful",Crowdfunding!$D7:$D1006,"&gt;20000",Crowdfunding!$D7:$D1006,"&lt;24999")</f>
        <v>2</v>
      </c>
      <c r="C7">
        <f>COUNTIFS(Crowdfunding!$G$2:$G$1001,"=failed",Crowdfunding!$D7:$D1006,"&gt;20000",Crowdfunding!$D7:$D1006,"&lt;24999")</f>
        <v>3</v>
      </c>
      <c r="D7">
        <f>COUNTIFS(Crowdfunding!$G$2:$G$1001,"=canceled",Crowdfunding!$D7:$D1006,"&gt;20000",Crowdfunding!$D7:$D1006,"&lt;24999")</f>
        <v>0</v>
      </c>
      <c r="E7">
        <f t="shared" si="2"/>
        <v>5</v>
      </c>
      <c r="F7" s="4">
        <f t="shared" si="3"/>
        <v>0.4</v>
      </c>
      <c r="G7" s="4">
        <f t="shared" si="0"/>
        <v>0.6</v>
      </c>
      <c r="H7" s="4">
        <f t="shared" si="1"/>
        <v>0</v>
      </c>
    </row>
    <row r="8" spans="1:8" x14ac:dyDescent="0.25">
      <c r="A8" t="s">
        <v>2099</v>
      </c>
      <c r="B8">
        <f>COUNTIFS(Crowdfunding!$G$2:$G$1001,"=successful",Crowdfunding!$D8:$D1007,"&gt;25000",Crowdfunding!$D8:$D1007,"&lt;29999")</f>
        <v>5</v>
      </c>
      <c r="C8">
        <f>COUNTIFS(Crowdfunding!$G$2:$G$1001,"=failed",Crowdfunding!$D8:$D1007,"&gt;25000",Crowdfunding!$D8:$D1007,"&lt;29999")</f>
        <v>6</v>
      </c>
      <c r="D8">
        <f>COUNTIFS(Crowdfunding!$G$2:$G$1001,"=canceled",Crowdfunding!$D8:$D1007,"&gt;25000",Crowdfunding!$D8:$D1007,"&lt;29999")</f>
        <v>1</v>
      </c>
      <c r="E8">
        <f t="shared" si="2"/>
        <v>12</v>
      </c>
      <c r="F8" s="4">
        <f t="shared" si="3"/>
        <v>0.41666666666666669</v>
      </c>
      <c r="G8" s="4">
        <f t="shared" si="0"/>
        <v>0.5</v>
      </c>
      <c r="H8" s="4">
        <f t="shared" si="1"/>
        <v>8.3333333333333329E-2</v>
      </c>
    </row>
    <row r="9" spans="1:8" x14ac:dyDescent="0.25">
      <c r="A9" t="s">
        <v>2100</v>
      </c>
      <c r="B9">
        <f>COUNTIFS(Crowdfunding!$G$2:$G$1001,"=successful",Crowdfunding!$D9:$D1008,"&gt;30000",Crowdfunding!$D9:$D1008,"&lt;34999")</f>
        <v>3</v>
      </c>
      <c r="C9">
        <f>COUNTIFS(Crowdfunding!$G$2:$G$1001,"=failed",Crowdfunding!$D9:$D1008,"&gt;30000",Crowdfunding!$D9:$D1008,"&lt;34999")</f>
        <v>4</v>
      </c>
      <c r="D9">
        <f>COUNTIFS(Crowdfunding!$G$2:$G$1001,"=canceled",Crowdfunding!$D9:$D1008,"&gt;30000",Crowdfunding!$D9:$D1008,"&lt;34999")</f>
        <v>0</v>
      </c>
      <c r="E9">
        <f t="shared" si="2"/>
        <v>7</v>
      </c>
      <c r="F9" s="4">
        <f t="shared" si="3"/>
        <v>0.42857142857142855</v>
      </c>
      <c r="G9" s="4">
        <f t="shared" si="0"/>
        <v>0.5714285714285714</v>
      </c>
      <c r="H9" s="4">
        <f t="shared" si="1"/>
        <v>0</v>
      </c>
    </row>
    <row r="10" spans="1:8" x14ac:dyDescent="0.25">
      <c r="A10" t="s">
        <v>2101</v>
      </c>
      <c r="B10">
        <f>COUNTIFS(Crowdfunding!$G$2:$G$1001,"=successful",Crowdfunding!$D10:$D1009,"&gt;35000",Crowdfunding!$D10:$D1009,"&lt;39999")</f>
        <v>8</v>
      </c>
      <c r="C10">
        <f>COUNTIFS(Crowdfunding!$G$2:$G$1001,"=failed",Crowdfunding!$D10:$D1009,"&gt;35000",Crowdfunding!$D10:$D1009,"&lt;39999")</f>
        <v>3</v>
      </c>
      <c r="D10">
        <f>COUNTIFS(Crowdfunding!$G$2:$G$1001,"=canceled",Crowdfunding!$D10:$D1009,"&gt;35000",Crowdfunding!$D10:$D1009,"&lt;39999")</f>
        <v>0</v>
      </c>
      <c r="E10">
        <f t="shared" si="2"/>
        <v>11</v>
      </c>
      <c r="F10" s="4">
        <f t="shared" si="3"/>
        <v>0.72727272727272729</v>
      </c>
      <c r="G10" s="4">
        <f t="shared" si="0"/>
        <v>0.27272727272727271</v>
      </c>
      <c r="H10" s="4">
        <f t="shared" si="1"/>
        <v>0</v>
      </c>
    </row>
    <row r="11" spans="1:8" x14ac:dyDescent="0.25">
      <c r="A11" t="s">
        <v>2102</v>
      </c>
      <c r="B11">
        <f>COUNTIFS(Crowdfunding!$G$2:$G$1001,"=successful",Crowdfunding!$D11:$D1010,"&gt;40000",Crowdfunding!$D11:$D1010,"&lt;44999")</f>
        <v>9</v>
      </c>
      <c r="C11">
        <f>COUNTIFS(Crowdfunding!$G$2:$G$1001,"=failed",Crowdfunding!$D11:$D1010,"&gt;40000",Crowdfunding!$D11:$D1010,"&lt;44999")</f>
        <v>6</v>
      </c>
      <c r="D11">
        <f>COUNTIFS(Crowdfunding!$G$2:$G$1001,"=canceled",Crowdfunding!$D11:$D1010,"&gt;40000",Crowdfunding!$D11:$D1010,"&lt;44999")</f>
        <v>0</v>
      </c>
      <c r="E11">
        <f t="shared" si="2"/>
        <v>15</v>
      </c>
      <c r="F11" s="4">
        <f t="shared" si="3"/>
        <v>0.6</v>
      </c>
      <c r="G11" s="4">
        <f t="shared" si="0"/>
        <v>0.4</v>
      </c>
      <c r="H11" s="4">
        <f t="shared" si="1"/>
        <v>0</v>
      </c>
    </row>
    <row r="12" spans="1:8" x14ac:dyDescent="0.25">
      <c r="A12" t="s">
        <v>2103</v>
      </c>
      <c r="B12">
        <f>COUNTIFS(Crowdfunding!$G$2:$G$1001,"=successful",Crowdfunding!$D12:$D1011,"&gt;45000",Crowdfunding!$D12:$D1011,"&lt;49999")</f>
        <v>6</v>
      </c>
      <c r="C12">
        <f>COUNTIFS(Crowdfunding!$G$2:$G$1001,"=failed",Crowdfunding!$D12:$D1011,"&gt;45000",Crowdfunding!$D12:$D1011,"&lt;49999")</f>
        <v>5</v>
      </c>
      <c r="D12">
        <f>COUNTIFS(Crowdfunding!$G$2:$G$1001,"=canceled",Crowdfunding!$D12:$D1011,"&gt;45000",Crowdfunding!$D12:$D1011,"&lt;49999")</f>
        <v>0</v>
      </c>
      <c r="E12">
        <f t="shared" si="2"/>
        <v>11</v>
      </c>
      <c r="F12" s="4">
        <f t="shared" si="3"/>
        <v>0.54545454545454541</v>
      </c>
      <c r="G12" s="4">
        <f t="shared" si="0"/>
        <v>0.45454545454545453</v>
      </c>
      <c r="H12" s="4">
        <f t="shared" si="1"/>
        <v>0</v>
      </c>
    </row>
    <row r="13" spans="1:8" x14ac:dyDescent="0.25">
      <c r="A13" t="s">
        <v>2104</v>
      </c>
      <c r="B13">
        <f>COUNTIFS(Crowdfunding!$G$2:$G$1001,"=successful",Crowdfunding!$D13:$D1012,"&gt;50000")</f>
        <v>167</v>
      </c>
      <c r="C13">
        <f>COUNTIFS(Crowdfunding!$G$2:$G$1001,"=failed",Crowdfunding!$D13:$D1012,"&gt;50000")</f>
        <v>121</v>
      </c>
      <c r="D13">
        <f>COUNTIFS(Crowdfunding!$G$2:$G$1001,"=canceled",Crowdfunding!$D13:$D1012,"&gt;50000")</f>
        <v>19</v>
      </c>
      <c r="E13">
        <f t="shared" si="2"/>
        <v>307</v>
      </c>
      <c r="F13" s="4">
        <f t="shared" si="3"/>
        <v>0.5439739413680782</v>
      </c>
      <c r="G13" s="4">
        <f t="shared" si="0"/>
        <v>0.39413680781758959</v>
      </c>
      <c r="H13" s="4">
        <f t="shared" si="1"/>
        <v>6.1889250814332247E-2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Crowdfunding</vt:lpstr>
      <vt:lpstr>Sheet1</vt:lpstr>
      <vt:lpstr>Sheet2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Gage</cp:lastModifiedBy>
  <dcterms:created xsi:type="dcterms:W3CDTF">2021-09-29T18:52:28Z</dcterms:created>
  <dcterms:modified xsi:type="dcterms:W3CDTF">2022-10-03T01:27:03Z</dcterms:modified>
</cp:coreProperties>
</file>