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1840" windowHeight="13740"/>
  </bookViews>
  <sheets>
    <sheet name="EDT" sheetId="1" r:id="rId1"/>
    <sheet name="Costos Fase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/>
  <c r="I13"/>
  <c r="I14"/>
  <c r="I15"/>
  <c r="I16"/>
  <c r="I12"/>
  <c r="I26"/>
  <c r="I25"/>
  <c r="I24"/>
  <c r="I23"/>
  <c r="I22"/>
  <c r="I21"/>
  <c r="F44"/>
  <c r="F35"/>
  <c r="F26"/>
  <c r="F17"/>
  <c r="E43"/>
  <c r="E42"/>
  <c r="E41"/>
  <c r="E40"/>
  <c r="E39"/>
  <c r="E34"/>
  <c r="E33"/>
  <c r="E32"/>
  <c r="E31"/>
  <c r="E30"/>
  <c r="E25"/>
  <c r="E24"/>
  <c r="F24" s="1"/>
  <c r="E23"/>
  <c r="F23" s="1"/>
  <c r="E22"/>
  <c r="E21"/>
  <c r="E16"/>
  <c r="E15"/>
  <c r="E14"/>
  <c r="E13"/>
  <c r="E12"/>
  <c r="F12" s="1"/>
  <c r="F8"/>
  <c r="E7"/>
  <c r="E6"/>
  <c r="E5"/>
  <c r="E4"/>
  <c r="E3"/>
  <c r="D40"/>
  <c r="D41"/>
  <c r="D42"/>
  <c r="D43"/>
  <c r="D39"/>
  <c r="D31"/>
  <c r="D32"/>
  <c r="D33"/>
  <c r="D34"/>
  <c r="D30"/>
  <c r="D22"/>
  <c r="D23"/>
  <c r="D24"/>
  <c r="D25"/>
  <c r="F25" s="1"/>
  <c r="D21"/>
  <c r="F21" s="1"/>
  <c r="D13"/>
  <c r="D14"/>
  <c r="D15"/>
  <c r="D16"/>
  <c r="F16" s="1"/>
  <c r="D12"/>
  <c r="D4"/>
  <c r="D5"/>
  <c r="D6"/>
  <c r="D7"/>
  <c r="D3"/>
  <c r="J5"/>
  <c r="J6"/>
  <c r="J7"/>
  <c r="J8"/>
  <c r="J4"/>
  <c r="F42"/>
  <c r="F41"/>
  <c r="F33"/>
  <c r="F32"/>
  <c r="F30"/>
  <c r="F15"/>
  <c r="F14"/>
  <c r="F43" l="1"/>
  <c r="F40"/>
  <c r="F39"/>
  <c r="F34"/>
  <c r="F31"/>
  <c r="F22"/>
  <c r="F13"/>
  <c r="F4"/>
  <c r="F5"/>
  <c r="F6"/>
  <c r="F7"/>
  <c r="F3"/>
</calcChain>
</file>

<file path=xl/sharedStrings.xml><?xml version="1.0" encoding="utf-8"?>
<sst xmlns="http://schemas.openxmlformats.org/spreadsheetml/2006/main" count="221" uniqueCount="88">
  <si>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</si>
  <si>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</si>
  <si>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</si>
  <si>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</si>
  <si>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</si>
  <si>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Propuesta ERS</t>
  </si>
  <si>
    <t>Implementación ambiente de desarrollo</t>
  </si>
  <si>
    <t>Pruebas de integración final</t>
  </si>
  <si>
    <t>Marcha blanca</t>
  </si>
  <si>
    <t>Capacitación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</si>
  <si>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</si>
  <si>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</si>
  <si>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</si>
  <si>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</si>
  <si>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</si>
  <si>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</si>
  <si>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</si>
  <si>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</si>
  <si>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</si>
  <si>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</si>
  <si>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</si>
  <si>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</si>
  <si>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</si>
  <si>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</si>
  <si>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</si>
  <si>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</si>
  <si>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</si>
  <si>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</si>
  <si>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</si>
  <si>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</si>
  <si>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</si>
  <si>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</si>
  <si>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</si>
  <si>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</si>
  <si>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</si>
  <si>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</si>
  <si>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</si>
  <si>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</si>
  <si>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</si>
  <si>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</si>
  <si>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</si>
  <si>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</si>
  <si>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</si>
  <si>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</si>
  <si>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</si>
  <si>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</si>
  <si>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</si>
  <si>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</si>
  <si>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</si>
  <si>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</si>
  <si>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</si>
  <si>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</si>
  <si>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</si>
  <si>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</si>
  <si>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</si>
  <si>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</si>
  <si>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pruebas QA</t>
  </si>
  <si>
    <t xml:space="preserve">sueldo mensual /180 horas </t>
  </si>
  <si>
    <t>Creacion de carta gantt</t>
  </si>
  <si>
    <t>Definicion de RACI</t>
  </si>
  <si>
    <t>Diagrama de caso de uso general</t>
  </si>
  <si>
    <t>Especificación de casos de uso (plantilla)</t>
  </si>
  <si>
    <t>Mockups interfaz de sistemas completo</t>
  </si>
  <si>
    <t>Diagrama de Actividad UML</t>
  </si>
  <si>
    <t>Modelo E-R (Entidad Relación)</t>
  </si>
  <si>
    <t>Modelo Relacional normalizado</t>
  </si>
  <si>
    <t>Diccionario de datos</t>
  </si>
  <si>
    <t>Matriz de riesgos</t>
  </si>
  <si>
    <t>Script creacion base de datos</t>
  </si>
  <si>
    <t>Programación de la interzaz grafica usuario</t>
  </si>
  <si>
    <t>Programación autenticación funcional</t>
  </si>
  <si>
    <t>Sebastián Miranda</t>
  </si>
  <si>
    <t>Belen Severino</t>
  </si>
  <si>
    <t>Damián Avalos</t>
  </si>
  <si>
    <t>Guillermo Valdebenito</t>
  </si>
  <si>
    <t>Ignacio Curipan</t>
  </si>
  <si>
    <t>Planilla de Requerimientos</t>
  </si>
  <si>
    <t>Construcción Mantenedor 1 : Clientes</t>
  </si>
  <si>
    <t>Construcción Mantenedor 2 : Productos</t>
  </si>
  <si>
    <t>Construcción Mantenedor 3 : Proveedores</t>
  </si>
  <si>
    <t>Construcción Módulo 1: Ventas</t>
  </si>
  <si>
    <t>Construcción Módulo 2 : Compra de Insumos</t>
  </si>
  <si>
    <t>Construcción Módulo 3 : Gestión y Datos</t>
  </si>
  <si>
    <t>Integraciones Venta</t>
  </si>
  <si>
    <t>Integraciones Compra y Stock</t>
  </si>
  <si>
    <t>Integraciones Generales</t>
  </si>
  <si>
    <t>Construcción Mantenedor 4 : Ventas</t>
  </si>
  <si>
    <t>Construcción Mantenedor 5: Empleados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</si>
</sst>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0_ ;\-0\ 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/>
    <xf numFmtId="165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3" fillId="5" borderId="9" xfId="0" applyFont="1" applyFill="1" applyBorder="1" applyAlignment="1"/>
    <xf numFmtId="0" fontId="3" fillId="0" borderId="9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5"/>
  <sheetViews>
    <sheetView tabSelected="1" zoomScale="90" zoomScaleNormal="90" workbookViewId="0">
      <selection activeCell="C21" sqref="C21"/>
    </sheetView>
  </sheetViews>
  <sheetFormatPr baseColWidth="10" defaultRowHeight="15" outlineLevelRow="1"/>
  <cols>
    <col min="1" max="1" width="49.42578125" customWidth="1"/>
    <col min="2" max="2" width="7.42578125" customWidth="1"/>
    <col min="3" max="3" width="10.7109375" customWidth="1"/>
    <col min="4" max="4" width="12.85546875" customWidth="1"/>
    <col min="5" max="5" width="9.140625" customWidth="1"/>
    <col min="6" max="6" width="8.140625" customWidth="1"/>
    <col min="7" max="7" width="10.42578125" customWidth="1"/>
    <col min="8" max="8" width="5" customWidth="1"/>
    <col min="9" max="9" width="23.7109375" customWidth="1"/>
    <col min="10" max="10" width="27.5703125" customWidth="1"/>
  </cols>
  <sheetData>
    <row r="2" spans="1:10" ht="18.75">
      <c r="A2" s="21" t="s">
        <v>15</v>
      </c>
      <c r="B2" s="21"/>
      <c r="C2" s="21"/>
      <c r="D2" s="21"/>
    </row>
    <row r="4" spans="1:10">
      <c r="B4" s="5" t="s">
        <v>16</v>
      </c>
      <c r="C4" s="20" t="s">
        <v>17</v>
      </c>
      <c r="D4" s="20"/>
      <c r="E4" s="20"/>
      <c r="F4" s="20"/>
      <c r="G4" s="20"/>
      <c r="I4" s="20" t="s">
        <v>18</v>
      </c>
      <c r="J4" s="20"/>
    </row>
    <row r="5" spans="1:10" ht="30">
      <c r="A5" s="4" t="s">
        <v>0</v>
      </c>
      <c r="B5" s="3"/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I5" s="6" t="s">
        <v>19</v>
      </c>
      <c r="J5" s="6" t="s">
        <v>20</v>
      </c>
    </row>
    <row r="6" spans="1:10" outlineLevel="1">
      <c r="A6" s="15" t="s">
        <v>4</v>
      </c>
      <c r="B6" s="2">
        <v>5</v>
      </c>
      <c r="C6" s="5">
        <v>30</v>
      </c>
      <c r="D6" s="5">
        <v>30</v>
      </c>
      <c r="E6" s="5">
        <v>5</v>
      </c>
      <c r="F6" s="5">
        <v>0</v>
      </c>
      <c r="G6" s="5">
        <v>15</v>
      </c>
      <c r="I6" s="2" t="s">
        <v>21</v>
      </c>
      <c r="J6" s="2" t="s">
        <v>71</v>
      </c>
    </row>
    <row r="7" spans="1:10" outlineLevel="1">
      <c r="A7" s="15" t="s">
        <v>5</v>
      </c>
      <c r="B7" s="2">
        <v>21</v>
      </c>
      <c r="C7" s="5">
        <v>150</v>
      </c>
      <c r="D7" s="5">
        <v>150</v>
      </c>
      <c r="E7" s="5">
        <v>80</v>
      </c>
      <c r="F7" s="5">
        <v>80</v>
      </c>
      <c r="G7" s="5">
        <v>80</v>
      </c>
      <c r="I7" s="2" t="s">
        <v>22</v>
      </c>
      <c r="J7" s="2" t="s">
        <v>75</v>
      </c>
    </row>
    <row r="8" spans="1:10" outlineLevel="1">
      <c r="A8" s="15" t="s">
        <v>67</v>
      </c>
      <c r="B8" s="2">
        <v>2</v>
      </c>
      <c r="C8" s="5">
        <v>10</v>
      </c>
      <c r="D8" s="5">
        <v>10</v>
      </c>
      <c r="E8" s="5">
        <v>0</v>
      </c>
      <c r="F8" s="5">
        <v>0</v>
      </c>
      <c r="G8" s="5">
        <v>0</v>
      </c>
      <c r="I8" s="2" t="s">
        <v>23</v>
      </c>
      <c r="J8" s="2" t="s">
        <v>74</v>
      </c>
    </row>
    <row r="9" spans="1:10" outlineLevel="1">
      <c r="A9" s="15" t="s">
        <v>58</v>
      </c>
      <c r="B9" s="2">
        <v>3</v>
      </c>
      <c r="C9" s="5">
        <v>20</v>
      </c>
      <c r="D9" s="5">
        <v>15</v>
      </c>
      <c r="E9" s="5">
        <v>15</v>
      </c>
      <c r="F9" s="5">
        <v>15</v>
      </c>
      <c r="G9" s="5">
        <v>15</v>
      </c>
      <c r="I9" s="2" t="s">
        <v>24</v>
      </c>
      <c r="J9" s="2" t="s">
        <v>73</v>
      </c>
    </row>
    <row r="10" spans="1:10" outlineLevel="1">
      <c r="A10" s="15" t="s">
        <v>59</v>
      </c>
      <c r="B10" s="2">
        <v>4</v>
      </c>
      <c r="C10" s="13">
        <v>25</v>
      </c>
      <c r="D10" s="13">
        <v>25</v>
      </c>
      <c r="E10" s="13">
        <v>5</v>
      </c>
      <c r="F10" s="13">
        <v>5</v>
      </c>
      <c r="G10" s="13">
        <v>5</v>
      </c>
      <c r="I10" s="2" t="s">
        <v>25</v>
      </c>
      <c r="J10" s="2" t="s">
        <v>72</v>
      </c>
    </row>
    <row r="11" spans="1:10" outlineLevel="1">
      <c r="A11" s="15" t="s">
        <v>76</v>
      </c>
      <c r="B11" s="2">
        <v>3</v>
      </c>
      <c r="C11" s="13">
        <v>24</v>
      </c>
      <c r="D11" s="13">
        <v>24</v>
      </c>
      <c r="E11" s="13">
        <v>10</v>
      </c>
      <c r="F11" s="13">
        <v>10</v>
      </c>
      <c r="G11" s="13">
        <v>10</v>
      </c>
      <c r="I11" s="16"/>
      <c r="J11" s="16"/>
    </row>
    <row r="12" spans="1:10" ht="30">
      <c r="A12" s="3" t="s">
        <v>1</v>
      </c>
      <c r="B12" s="3"/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</row>
    <row r="13" spans="1:10" outlineLevel="1">
      <c r="A13" s="17" t="s">
        <v>60</v>
      </c>
      <c r="B13" s="2">
        <v>8</v>
      </c>
      <c r="C13" s="5">
        <v>60</v>
      </c>
      <c r="D13" s="5">
        <v>60</v>
      </c>
      <c r="E13" s="5">
        <v>10</v>
      </c>
      <c r="F13" s="5">
        <v>10</v>
      </c>
      <c r="G13" s="5">
        <v>10</v>
      </c>
    </row>
    <row r="14" spans="1:10" outlineLevel="1">
      <c r="A14" s="17" t="s">
        <v>61</v>
      </c>
      <c r="B14" s="2">
        <v>8</v>
      </c>
      <c r="C14" s="13">
        <v>60</v>
      </c>
      <c r="D14" s="13">
        <v>60</v>
      </c>
      <c r="E14" s="13">
        <v>20</v>
      </c>
      <c r="F14" s="13">
        <v>20</v>
      </c>
      <c r="G14" s="13">
        <v>20</v>
      </c>
    </row>
    <row r="15" spans="1:10" outlineLevel="1">
      <c r="A15" s="17" t="s">
        <v>62</v>
      </c>
      <c r="B15" s="2">
        <v>7</v>
      </c>
      <c r="C15" s="13">
        <v>55</v>
      </c>
      <c r="D15" s="13">
        <v>55</v>
      </c>
      <c r="E15" s="13">
        <v>0</v>
      </c>
      <c r="F15" s="13">
        <v>10</v>
      </c>
      <c r="G15" s="13">
        <v>55</v>
      </c>
    </row>
    <row r="16" spans="1:10" outlineLevel="1">
      <c r="A16" s="17" t="s">
        <v>63</v>
      </c>
      <c r="B16" s="2">
        <v>4</v>
      </c>
      <c r="C16" s="13">
        <v>30</v>
      </c>
      <c r="D16" s="13">
        <v>30</v>
      </c>
      <c r="E16" s="13">
        <v>0</v>
      </c>
      <c r="F16" s="13">
        <v>0</v>
      </c>
      <c r="G16" s="13">
        <v>0</v>
      </c>
    </row>
    <row r="17" spans="1:10" outlineLevel="1">
      <c r="A17" s="17" t="s">
        <v>64</v>
      </c>
      <c r="B17" s="2">
        <v>4</v>
      </c>
      <c r="C17" s="13">
        <v>30</v>
      </c>
      <c r="D17" s="13">
        <v>20</v>
      </c>
      <c r="E17" s="13">
        <v>30</v>
      </c>
      <c r="F17" s="13">
        <v>10</v>
      </c>
      <c r="G17" s="13">
        <v>0</v>
      </c>
    </row>
    <row r="18" spans="1:10" outlineLevel="1">
      <c r="A18" s="17" t="s">
        <v>65</v>
      </c>
      <c r="B18" s="2">
        <v>4</v>
      </c>
      <c r="C18" s="5">
        <v>30</v>
      </c>
      <c r="D18" s="5">
        <v>20</v>
      </c>
      <c r="E18" s="5">
        <v>30</v>
      </c>
      <c r="F18" s="5">
        <v>10</v>
      </c>
      <c r="G18" s="5">
        <v>0</v>
      </c>
    </row>
    <row r="19" spans="1:10" outlineLevel="1">
      <c r="A19" s="17" t="s">
        <v>66</v>
      </c>
      <c r="B19" s="2">
        <v>4</v>
      </c>
      <c r="C19" s="5">
        <v>30</v>
      </c>
      <c r="D19" s="5">
        <v>15</v>
      </c>
      <c r="E19" s="5">
        <v>30</v>
      </c>
      <c r="F19" s="5">
        <v>5</v>
      </c>
      <c r="G19" s="5">
        <v>0</v>
      </c>
    </row>
    <row r="20" spans="1:10" ht="30">
      <c r="A20" s="3" t="s">
        <v>2</v>
      </c>
      <c r="B20" s="3"/>
      <c r="C20" s="8" t="s">
        <v>21</v>
      </c>
      <c r="D20" s="8" t="s">
        <v>22</v>
      </c>
      <c r="E20" s="8" t="s">
        <v>23</v>
      </c>
      <c r="F20" s="8" t="s">
        <v>24</v>
      </c>
      <c r="G20" s="8" t="s">
        <v>25</v>
      </c>
    </row>
    <row r="21" spans="1:10" s="1" customFormat="1" outlineLevel="1">
      <c r="A21" s="15" t="s">
        <v>6</v>
      </c>
      <c r="B21" s="2">
        <v>8</v>
      </c>
      <c r="C21" s="5">
        <v>60</v>
      </c>
      <c r="D21" s="5">
        <v>60</v>
      </c>
      <c r="E21" s="5">
        <v>20</v>
      </c>
      <c r="F21" s="5">
        <v>0</v>
      </c>
      <c r="G21" s="5">
        <v>0</v>
      </c>
      <c r="H21"/>
      <c r="I21"/>
      <c r="J21"/>
    </row>
    <row r="22" spans="1:10" s="1" customFormat="1" outlineLevel="1">
      <c r="A22" s="18" t="s">
        <v>68</v>
      </c>
      <c r="B22" s="2">
        <v>5</v>
      </c>
      <c r="C22" s="5">
        <v>40</v>
      </c>
      <c r="D22" s="5">
        <v>20</v>
      </c>
      <c r="E22" s="5">
        <v>40</v>
      </c>
      <c r="F22" s="5">
        <v>0</v>
      </c>
      <c r="G22" s="5">
        <v>0</v>
      </c>
      <c r="H22"/>
      <c r="I22"/>
      <c r="J22"/>
    </row>
    <row r="23" spans="1:10" s="1" customFormat="1" outlineLevel="1">
      <c r="A23" s="18" t="s">
        <v>69</v>
      </c>
      <c r="B23" s="2">
        <v>6</v>
      </c>
      <c r="C23" s="5">
        <v>48</v>
      </c>
      <c r="D23" s="5">
        <v>48</v>
      </c>
      <c r="E23" s="5">
        <v>0</v>
      </c>
      <c r="F23" s="5">
        <v>10</v>
      </c>
      <c r="G23" s="5">
        <v>30</v>
      </c>
      <c r="H23"/>
      <c r="I23"/>
      <c r="J23"/>
    </row>
    <row r="24" spans="1:10" s="1" customFormat="1" outlineLevel="1">
      <c r="A24" s="18" t="s">
        <v>70</v>
      </c>
      <c r="B24" s="2">
        <v>3</v>
      </c>
      <c r="C24" s="5">
        <v>24</v>
      </c>
      <c r="D24" s="5">
        <v>24</v>
      </c>
      <c r="E24" s="5">
        <v>24</v>
      </c>
      <c r="F24" s="5">
        <v>15</v>
      </c>
      <c r="G24" s="5">
        <v>0</v>
      </c>
      <c r="H24"/>
      <c r="I24"/>
      <c r="J24"/>
    </row>
    <row r="25" spans="1:10" s="1" customFormat="1" outlineLevel="1">
      <c r="A25" s="15" t="s">
        <v>77</v>
      </c>
      <c r="B25" s="2">
        <v>4</v>
      </c>
      <c r="C25" s="5">
        <v>32</v>
      </c>
      <c r="D25" s="5">
        <v>32</v>
      </c>
      <c r="E25" s="5">
        <v>32</v>
      </c>
      <c r="F25" s="5">
        <v>10</v>
      </c>
      <c r="G25" s="5">
        <v>0</v>
      </c>
      <c r="H25"/>
      <c r="I25"/>
      <c r="J25"/>
    </row>
    <row r="26" spans="1:10" s="1" customFormat="1" outlineLevel="1">
      <c r="A26" s="15" t="s">
        <v>78</v>
      </c>
      <c r="B26" s="2">
        <v>4</v>
      </c>
      <c r="C26" s="12">
        <v>32</v>
      </c>
      <c r="D26" s="12">
        <v>32</v>
      </c>
      <c r="E26" s="12">
        <v>32</v>
      </c>
      <c r="F26" s="12">
        <v>10</v>
      </c>
      <c r="G26" s="12">
        <v>0</v>
      </c>
      <c r="H26"/>
      <c r="I26"/>
      <c r="J26"/>
    </row>
    <row r="27" spans="1:10" s="1" customFormat="1" outlineLevel="1">
      <c r="A27" s="15" t="s">
        <v>79</v>
      </c>
      <c r="B27" s="2">
        <v>4</v>
      </c>
      <c r="C27" s="12">
        <v>32</v>
      </c>
      <c r="D27" s="12">
        <v>32</v>
      </c>
      <c r="E27" s="12">
        <v>32</v>
      </c>
      <c r="F27" s="12">
        <v>10</v>
      </c>
      <c r="G27" s="12">
        <v>0</v>
      </c>
      <c r="H27"/>
      <c r="I27"/>
      <c r="J27"/>
    </row>
    <row r="28" spans="1:10" s="1" customFormat="1" outlineLevel="1">
      <c r="A28" s="15" t="s">
        <v>86</v>
      </c>
      <c r="B28" s="2">
        <v>4</v>
      </c>
      <c r="C28" s="12">
        <v>32</v>
      </c>
      <c r="D28" s="12">
        <v>32</v>
      </c>
      <c r="E28" s="12">
        <v>32</v>
      </c>
      <c r="F28" s="12">
        <v>10</v>
      </c>
      <c r="G28" s="12">
        <v>0</v>
      </c>
      <c r="H28"/>
      <c r="I28"/>
      <c r="J28"/>
    </row>
    <row r="29" spans="1:10" s="1" customFormat="1" outlineLevel="1">
      <c r="A29" s="15" t="s">
        <v>87</v>
      </c>
      <c r="B29" s="2">
        <v>4</v>
      </c>
      <c r="C29" s="19">
        <v>32</v>
      </c>
      <c r="D29" s="19">
        <v>32</v>
      </c>
      <c r="E29" s="19">
        <v>32</v>
      </c>
      <c r="F29" s="19">
        <v>10</v>
      </c>
      <c r="G29" s="19">
        <v>0</v>
      </c>
      <c r="H29"/>
      <c r="I29"/>
      <c r="J29"/>
    </row>
    <row r="30" spans="1:10" s="1" customFormat="1" outlineLevel="1">
      <c r="A30" s="15" t="s">
        <v>80</v>
      </c>
      <c r="B30" s="2">
        <v>3</v>
      </c>
      <c r="C30" s="5">
        <v>24</v>
      </c>
      <c r="D30" s="5">
        <v>24</v>
      </c>
      <c r="E30" s="5">
        <v>10</v>
      </c>
      <c r="F30" s="5">
        <v>5</v>
      </c>
      <c r="G30" s="5">
        <v>15</v>
      </c>
      <c r="H30"/>
      <c r="I30"/>
      <c r="J30"/>
    </row>
    <row r="31" spans="1:10" s="1" customFormat="1" outlineLevel="1">
      <c r="A31" s="15" t="s">
        <v>81</v>
      </c>
      <c r="B31" s="2">
        <v>3</v>
      </c>
      <c r="C31" s="12">
        <v>24</v>
      </c>
      <c r="D31" s="12">
        <v>24</v>
      </c>
      <c r="E31" s="12">
        <v>10</v>
      </c>
      <c r="F31" s="12">
        <v>5</v>
      </c>
      <c r="G31" s="12">
        <v>15</v>
      </c>
      <c r="H31"/>
      <c r="I31"/>
      <c r="J31"/>
    </row>
    <row r="32" spans="1:10" s="1" customFormat="1" outlineLevel="1">
      <c r="A32" s="15" t="s">
        <v>82</v>
      </c>
      <c r="B32" s="2">
        <v>3</v>
      </c>
      <c r="C32" s="12">
        <v>24</v>
      </c>
      <c r="D32" s="12">
        <v>24</v>
      </c>
      <c r="E32" s="12">
        <v>10</v>
      </c>
      <c r="F32" s="12">
        <v>5</v>
      </c>
      <c r="G32" s="12">
        <v>15</v>
      </c>
      <c r="H32"/>
      <c r="I32"/>
      <c r="J32"/>
    </row>
    <row r="33" spans="1:10" s="1" customFormat="1" outlineLevel="1">
      <c r="A33" s="15" t="s">
        <v>83</v>
      </c>
      <c r="B33" s="2">
        <v>1</v>
      </c>
      <c r="C33" s="5">
        <v>8</v>
      </c>
      <c r="D33" s="5">
        <v>8</v>
      </c>
      <c r="E33" s="5">
        <v>3</v>
      </c>
      <c r="F33" s="5">
        <v>8</v>
      </c>
      <c r="G33" s="5">
        <v>3</v>
      </c>
      <c r="H33"/>
      <c r="I33"/>
      <c r="J33"/>
    </row>
    <row r="34" spans="1:10" s="1" customFormat="1" outlineLevel="1">
      <c r="A34" s="15" t="s">
        <v>84</v>
      </c>
      <c r="B34" s="2">
        <v>1</v>
      </c>
      <c r="C34" s="7">
        <v>8</v>
      </c>
      <c r="D34" s="7">
        <v>8</v>
      </c>
      <c r="E34" s="7">
        <v>3</v>
      </c>
      <c r="F34" s="7">
        <v>8</v>
      </c>
      <c r="G34" s="7">
        <v>3</v>
      </c>
      <c r="H34"/>
      <c r="I34"/>
      <c r="J34"/>
    </row>
    <row r="35" spans="1:10" s="1" customFormat="1" outlineLevel="1">
      <c r="A35" s="15" t="s">
        <v>85</v>
      </c>
      <c r="B35" s="2">
        <v>1</v>
      </c>
      <c r="C35" s="5">
        <v>8</v>
      </c>
      <c r="D35" s="5">
        <v>8</v>
      </c>
      <c r="E35" s="5">
        <v>3</v>
      </c>
      <c r="F35" s="5">
        <v>8</v>
      </c>
      <c r="G35" s="5">
        <v>3</v>
      </c>
      <c r="H35"/>
      <c r="I35"/>
      <c r="J35"/>
    </row>
    <row r="36" spans="1:10" ht="30">
      <c r="A36" s="3" t="s">
        <v>11</v>
      </c>
      <c r="B36" s="3"/>
      <c r="C36" s="8" t="s">
        <v>21</v>
      </c>
      <c r="D36" s="8" t="s">
        <v>22</v>
      </c>
      <c r="E36" s="8" t="s">
        <v>23</v>
      </c>
      <c r="F36" s="8" t="s">
        <v>24</v>
      </c>
      <c r="G36" s="8" t="s">
        <v>25</v>
      </c>
    </row>
    <row r="37" spans="1:10">
      <c r="A37" s="15" t="s">
        <v>14</v>
      </c>
      <c r="B37" s="2">
        <v>5</v>
      </c>
      <c r="C37" s="2">
        <v>40</v>
      </c>
      <c r="D37" s="2">
        <v>40</v>
      </c>
      <c r="E37" s="2">
        <v>20</v>
      </c>
      <c r="F37" s="2">
        <v>30</v>
      </c>
      <c r="G37" s="2">
        <v>0</v>
      </c>
    </row>
    <row r="38" spans="1:10" outlineLevel="1">
      <c r="A38" s="15" t="s">
        <v>12</v>
      </c>
      <c r="B38" s="2">
        <v>3</v>
      </c>
      <c r="C38" s="2">
        <v>24</v>
      </c>
      <c r="D38" s="2">
        <v>15</v>
      </c>
      <c r="E38" s="2">
        <v>5</v>
      </c>
      <c r="F38" s="2">
        <v>24</v>
      </c>
      <c r="G38" s="2">
        <v>10</v>
      </c>
    </row>
    <row r="39" spans="1:10" outlineLevel="1">
      <c r="A39" s="15" t="s">
        <v>13</v>
      </c>
      <c r="B39" s="2">
        <v>2</v>
      </c>
      <c r="C39" s="2">
        <v>16</v>
      </c>
      <c r="D39" s="2">
        <v>5</v>
      </c>
      <c r="E39" s="2">
        <v>0</v>
      </c>
      <c r="F39" s="2">
        <v>16</v>
      </c>
      <c r="G39" s="2">
        <v>5</v>
      </c>
    </row>
    <row r="40" spans="1:10" ht="30" outlineLevel="1">
      <c r="A40" s="3" t="s">
        <v>3</v>
      </c>
      <c r="B40" s="3"/>
      <c r="C40" s="8" t="s">
        <v>21</v>
      </c>
      <c r="D40" s="8" t="s">
        <v>22</v>
      </c>
      <c r="E40" s="8" t="s">
        <v>23</v>
      </c>
      <c r="F40" s="8" t="s">
        <v>24</v>
      </c>
      <c r="G40" s="8" t="s">
        <v>25</v>
      </c>
    </row>
    <row r="41" spans="1:10">
      <c r="A41" s="15" t="s">
        <v>26</v>
      </c>
      <c r="B41" s="2">
        <v>5</v>
      </c>
      <c r="C41" s="2">
        <v>40</v>
      </c>
      <c r="D41" s="2">
        <v>40</v>
      </c>
      <c r="E41" s="2">
        <v>40</v>
      </c>
      <c r="F41" s="2">
        <v>10</v>
      </c>
      <c r="G41" s="2">
        <v>10</v>
      </c>
    </row>
    <row r="42" spans="1:10" outlineLevel="1">
      <c r="A42" s="15" t="s">
        <v>7</v>
      </c>
      <c r="B42" s="2">
        <v>5</v>
      </c>
      <c r="C42" s="2">
        <v>40</v>
      </c>
      <c r="D42" s="2">
        <v>40</v>
      </c>
      <c r="E42" s="2">
        <v>0</v>
      </c>
      <c r="F42" s="2">
        <v>4</v>
      </c>
      <c r="G42" s="2">
        <v>0</v>
      </c>
    </row>
    <row r="43" spans="1:10" outlineLevel="1">
      <c r="A43" s="15" t="s">
        <v>8</v>
      </c>
      <c r="B43" s="2">
        <v>5</v>
      </c>
      <c r="C43" s="2">
        <v>40</v>
      </c>
      <c r="D43" s="2">
        <v>10</v>
      </c>
      <c r="E43" s="2">
        <v>10</v>
      </c>
      <c r="F43" s="2">
        <v>10</v>
      </c>
      <c r="G43" s="2">
        <v>10</v>
      </c>
    </row>
    <row r="44" spans="1:10" outlineLevel="1">
      <c r="A44" s="15" t="s">
        <v>9</v>
      </c>
      <c r="B44" s="2">
        <v>2</v>
      </c>
      <c r="C44" s="2">
        <v>16</v>
      </c>
      <c r="D44" s="2">
        <v>0</v>
      </c>
      <c r="E44" s="2">
        <v>0</v>
      </c>
      <c r="F44" s="2">
        <v>0</v>
      </c>
      <c r="G44" s="2">
        <v>0</v>
      </c>
    </row>
    <row r="45" spans="1:10" outlineLevel="1">
      <c r="A45" s="15" t="s">
        <v>10</v>
      </c>
      <c r="B45" s="2">
        <v>3</v>
      </c>
      <c r="C45" s="2">
        <v>24</v>
      </c>
      <c r="D45" s="2">
        <v>24</v>
      </c>
      <c r="E45" s="2">
        <v>0</v>
      </c>
      <c r="F45" s="2">
        <v>0</v>
      </c>
      <c r="G45" s="2">
        <v>0</v>
      </c>
    </row>
  </sheetData>
  <mergeCells count="3">
    <mergeCell ref="C4:G4"/>
    <mergeCell ref="I4:J4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44"/>
  <sheetViews>
    <sheetView zoomScale="70" zoomScaleNormal="70" workbookViewId="0">
      <selection activeCell="B41" sqref="B41"/>
    </sheetView>
  </sheetViews>
  <sheetFormatPr baseColWidth="10" defaultRowHeight="15"/>
  <cols>
    <col min="1" max="1" width="10" customWidth="1"/>
    <col min="2" max="2" width="21.5703125" customWidth="1"/>
    <col min="3" max="3" width="30.28515625" customWidth="1"/>
    <col min="4" max="4" width="11.5703125" customWidth="1"/>
    <col min="5" max="5" width="12" customWidth="1"/>
    <col min="6" max="6" width="28" customWidth="1"/>
    <col min="7" max="7" width="13.28515625" customWidth="1"/>
    <col min="8" max="8" width="36.42578125" customWidth="1"/>
    <col min="9" max="9" width="30.140625" customWidth="1"/>
    <col min="10" max="10" width="21.5703125" customWidth="1"/>
    <col min="11" max="11" width="33.7109375" customWidth="1"/>
  </cols>
  <sheetData>
    <row r="2" spans="1:11" ht="30">
      <c r="A2" s="6" t="s">
        <v>27</v>
      </c>
      <c r="B2" s="6" t="s">
        <v>28</v>
      </c>
      <c r="C2" s="6" t="s">
        <v>29</v>
      </c>
      <c r="D2" s="8" t="s">
        <v>37</v>
      </c>
      <c r="E2" s="6" t="s">
        <v>33</v>
      </c>
      <c r="F2" s="6" t="s">
        <v>30</v>
      </c>
      <c r="H2" s="27" t="s">
        <v>54</v>
      </c>
      <c r="I2" s="28"/>
      <c r="J2" s="28"/>
    </row>
    <row r="3" spans="1:11">
      <c r="A3" s="2" t="s">
        <v>31</v>
      </c>
      <c r="B3" s="2" t="s">
        <v>21</v>
      </c>
      <c r="C3" s="2" t="s">
        <v>71</v>
      </c>
      <c r="D3" s="9">
        <f>J4</f>
        <v>8056</v>
      </c>
      <c r="E3" s="10">
        <f>SUM(EDT!C6:C11)</f>
        <v>259</v>
      </c>
      <c r="F3" s="9">
        <f>D3*E3</f>
        <v>2086504</v>
      </c>
      <c r="H3" s="6" t="s">
        <v>28</v>
      </c>
      <c r="I3" s="6" t="s">
        <v>29</v>
      </c>
      <c r="J3" s="6" t="s">
        <v>53</v>
      </c>
      <c r="K3" s="14" t="s">
        <v>57</v>
      </c>
    </row>
    <row r="4" spans="1:11">
      <c r="A4" s="2" t="s">
        <v>34</v>
      </c>
      <c r="B4" s="2" t="s">
        <v>22</v>
      </c>
      <c r="C4" s="2" t="s">
        <v>75</v>
      </c>
      <c r="D4" s="9">
        <f t="shared" ref="D4:D7" si="0">J5</f>
        <v>5739</v>
      </c>
      <c r="E4" s="10">
        <f>SUM(EDT!D6:D11)</f>
        <v>254</v>
      </c>
      <c r="F4" s="9">
        <f t="shared" ref="F4:F7" si="1">D4*E4</f>
        <v>1457706</v>
      </c>
      <c r="H4" s="2" t="s">
        <v>21</v>
      </c>
      <c r="I4" s="2" t="s">
        <v>71</v>
      </c>
      <c r="J4" s="2">
        <f>ROUND((K4/180), 0)</f>
        <v>8056</v>
      </c>
      <c r="K4">
        <v>1450000</v>
      </c>
    </row>
    <row r="5" spans="1:11">
      <c r="A5" s="2" t="s">
        <v>23</v>
      </c>
      <c r="B5" s="2" t="s">
        <v>55</v>
      </c>
      <c r="C5" s="2" t="s">
        <v>74</v>
      </c>
      <c r="D5" s="9">
        <f t="shared" si="0"/>
        <v>5750</v>
      </c>
      <c r="E5" s="10">
        <f>SUM(EDT!E6:E11)</f>
        <v>115</v>
      </c>
      <c r="F5" s="9">
        <f t="shared" si="1"/>
        <v>661250</v>
      </c>
      <c r="H5" s="2" t="s">
        <v>22</v>
      </c>
      <c r="I5" s="2" t="s">
        <v>75</v>
      </c>
      <c r="J5" s="2">
        <f t="shared" ref="J5:J8" si="2">ROUND((K5/180), 0)</f>
        <v>5739</v>
      </c>
      <c r="K5">
        <v>1033000</v>
      </c>
    </row>
    <row r="6" spans="1:11">
      <c r="A6" s="2" t="s">
        <v>24</v>
      </c>
      <c r="B6" s="2" t="s">
        <v>52</v>
      </c>
      <c r="C6" s="2" t="s">
        <v>73</v>
      </c>
      <c r="D6" s="9">
        <f t="shared" si="0"/>
        <v>6333</v>
      </c>
      <c r="E6" s="10">
        <f>SUM(EDT!F6:F11)</f>
        <v>110</v>
      </c>
      <c r="F6" s="9">
        <f t="shared" si="1"/>
        <v>696630</v>
      </c>
      <c r="H6" s="2" t="s">
        <v>55</v>
      </c>
      <c r="I6" s="2" t="s">
        <v>74</v>
      </c>
      <c r="J6" s="2">
        <f t="shared" si="2"/>
        <v>5750</v>
      </c>
      <c r="K6">
        <v>1035000</v>
      </c>
    </row>
    <row r="7" spans="1:11">
      <c r="A7" s="2" t="s">
        <v>32</v>
      </c>
      <c r="B7" s="2" t="s">
        <v>25</v>
      </c>
      <c r="C7" s="2" t="s">
        <v>72</v>
      </c>
      <c r="D7" s="9">
        <f t="shared" si="0"/>
        <v>4061</v>
      </c>
      <c r="E7" s="10">
        <f>SUM(EDT!G6:G11)</f>
        <v>125</v>
      </c>
      <c r="F7" s="9">
        <f t="shared" si="1"/>
        <v>507625</v>
      </c>
      <c r="H7" s="2" t="s">
        <v>52</v>
      </c>
      <c r="I7" s="2" t="s">
        <v>73</v>
      </c>
      <c r="J7" s="2">
        <f t="shared" si="2"/>
        <v>6333</v>
      </c>
      <c r="K7">
        <v>1140000</v>
      </c>
    </row>
    <row r="8" spans="1:11">
      <c r="A8" s="2"/>
      <c r="B8" s="22" t="s">
        <v>39</v>
      </c>
      <c r="C8" s="23"/>
      <c r="D8" s="23"/>
      <c r="E8" s="24"/>
      <c r="F8" s="9">
        <f>SUM(F3:F7)</f>
        <v>5409715</v>
      </c>
      <c r="H8" s="2" t="s">
        <v>25</v>
      </c>
      <c r="I8" s="2" t="s">
        <v>72</v>
      </c>
      <c r="J8" s="2">
        <f t="shared" si="2"/>
        <v>4061</v>
      </c>
      <c r="K8">
        <v>731000</v>
      </c>
    </row>
    <row r="11" spans="1:11" ht="30">
      <c r="A11" s="6" t="s">
        <v>27</v>
      </c>
      <c r="B11" s="6" t="s">
        <v>28</v>
      </c>
      <c r="C11" s="6" t="s">
        <v>29</v>
      </c>
      <c r="D11" s="8" t="s">
        <v>36</v>
      </c>
      <c r="E11" s="6" t="s">
        <v>33</v>
      </c>
      <c r="F11" s="6" t="s">
        <v>35</v>
      </c>
      <c r="H11" s="25" t="s">
        <v>50</v>
      </c>
      <c r="I11" s="26"/>
    </row>
    <row r="12" spans="1:11">
      <c r="A12" s="2" t="s">
        <v>31</v>
      </c>
      <c r="B12" s="2" t="s">
        <v>21</v>
      </c>
      <c r="C12" s="2" t="s">
        <v>71</v>
      </c>
      <c r="D12" s="9">
        <f>J4</f>
        <v>8056</v>
      </c>
      <c r="E12" s="10">
        <f>SUM(EDT!C13:C19)</f>
        <v>295</v>
      </c>
      <c r="F12" s="9">
        <f>D12*E12</f>
        <v>2376520</v>
      </c>
      <c r="H12" s="2" t="s">
        <v>21</v>
      </c>
      <c r="I12" s="9">
        <f>F3+F12+F21+F30+F39</f>
        <v>9844432</v>
      </c>
    </row>
    <row r="13" spans="1:11">
      <c r="A13" s="2" t="s">
        <v>34</v>
      </c>
      <c r="B13" s="2" t="s">
        <v>22</v>
      </c>
      <c r="C13" s="2" t="s">
        <v>75</v>
      </c>
      <c r="D13" s="9">
        <f t="shared" ref="D13:D16" si="3">J5</f>
        <v>5739</v>
      </c>
      <c r="E13" s="10">
        <f>SUM(EDT!D13:D19)</f>
        <v>260</v>
      </c>
      <c r="F13" s="9">
        <f t="shared" ref="F13:F16" si="4">D13*E13</f>
        <v>1492140</v>
      </c>
      <c r="H13" s="2" t="s">
        <v>22</v>
      </c>
      <c r="I13" s="9">
        <f t="shared" ref="I13:I16" si="5">F4+F13+F22+F31+F40</f>
        <v>6289944</v>
      </c>
    </row>
    <row r="14" spans="1:11">
      <c r="A14" s="2" t="s">
        <v>23</v>
      </c>
      <c r="B14" s="2" t="s">
        <v>55</v>
      </c>
      <c r="C14" s="2" t="s">
        <v>74</v>
      </c>
      <c r="D14" s="9">
        <f t="shared" si="3"/>
        <v>5750</v>
      </c>
      <c r="E14" s="10">
        <f>SUM(EDT!E13:E19)</f>
        <v>120</v>
      </c>
      <c r="F14" s="9">
        <f t="shared" si="4"/>
        <v>690000</v>
      </c>
      <c r="H14" s="2" t="s">
        <v>55</v>
      </c>
      <c r="I14" s="9">
        <f t="shared" si="5"/>
        <v>3409750</v>
      </c>
    </row>
    <row r="15" spans="1:11">
      <c r="A15" s="2" t="s">
        <v>24</v>
      </c>
      <c r="B15" s="2" t="s">
        <v>52</v>
      </c>
      <c r="C15" s="2" t="s">
        <v>73</v>
      </c>
      <c r="D15" s="9">
        <f t="shared" si="3"/>
        <v>6333</v>
      </c>
      <c r="E15" s="10">
        <f>SUM(EDT!F13:F19)</f>
        <v>65</v>
      </c>
      <c r="F15" s="9">
        <f t="shared" si="4"/>
        <v>411645</v>
      </c>
      <c r="H15" s="2" t="s">
        <v>52</v>
      </c>
      <c r="I15" s="9">
        <f t="shared" si="5"/>
        <v>2425539</v>
      </c>
    </row>
    <row r="16" spans="1:11">
      <c r="A16" s="2" t="s">
        <v>32</v>
      </c>
      <c r="B16" s="2" t="s">
        <v>25</v>
      </c>
      <c r="C16" s="2" t="s">
        <v>72</v>
      </c>
      <c r="D16" s="9">
        <f t="shared" si="3"/>
        <v>4061</v>
      </c>
      <c r="E16" s="10">
        <f>SUM(EDT!G13:G19)</f>
        <v>85</v>
      </c>
      <c r="F16" s="9">
        <f t="shared" si="4"/>
        <v>345185</v>
      </c>
      <c r="H16" s="2" t="s">
        <v>25</v>
      </c>
      <c r="I16" s="9">
        <f t="shared" si="5"/>
        <v>1336069</v>
      </c>
    </row>
    <row r="17" spans="1:9" ht="15.75">
      <c r="A17" s="2"/>
      <c r="B17" s="22" t="s">
        <v>40</v>
      </c>
      <c r="C17" s="23"/>
      <c r="D17" s="23"/>
      <c r="E17" s="24"/>
      <c r="F17" s="9">
        <f>SUM(F12:F16)</f>
        <v>5315490</v>
      </c>
      <c r="H17" s="11" t="s">
        <v>51</v>
      </c>
      <c r="I17" s="29">
        <f>SUM(I12:I16)</f>
        <v>23305734</v>
      </c>
    </row>
    <row r="20" spans="1:9" ht="30">
      <c r="A20" s="6" t="s">
        <v>27</v>
      </c>
      <c r="B20" s="6" t="s">
        <v>28</v>
      </c>
      <c r="C20" s="6" t="s">
        <v>29</v>
      </c>
      <c r="D20" s="8" t="s">
        <v>36</v>
      </c>
      <c r="E20" s="6" t="s">
        <v>33</v>
      </c>
      <c r="F20" s="6" t="s">
        <v>38</v>
      </c>
      <c r="H20" s="25" t="s">
        <v>46</v>
      </c>
      <c r="I20" s="26"/>
    </row>
    <row r="21" spans="1:9">
      <c r="A21" s="2" t="s">
        <v>31</v>
      </c>
      <c r="B21" s="2" t="s">
        <v>21</v>
      </c>
      <c r="C21" s="2" t="s">
        <v>71</v>
      </c>
      <c r="D21" s="9">
        <f>J4</f>
        <v>8056</v>
      </c>
      <c r="E21" s="10">
        <f>SUM(EDT!C21:C35)</f>
        <v>428</v>
      </c>
      <c r="F21" s="9">
        <f>D21*E21</f>
        <v>3447968</v>
      </c>
      <c r="H21" s="2" t="s">
        <v>0</v>
      </c>
      <c r="I21" s="9">
        <f>F8</f>
        <v>5409715</v>
      </c>
    </row>
    <row r="22" spans="1:9">
      <c r="A22" s="2" t="s">
        <v>34</v>
      </c>
      <c r="B22" s="2" t="s">
        <v>22</v>
      </c>
      <c r="C22" s="2" t="s">
        <v>75</v>
      </c>
      <c r="D22" s="9">
        <f t="shared" ref="D22:D25" si="6">J5</f>
        <v>5739</v>
      </c>
      <c r="E22" s="10">
        <f>SUM(EDT!D21:D35)</f>
        <v>408</v>
      </c>
      <c r="F22" s="9">
        <f t="shared" ref="F22:F25" si="7">D22*E22</f>
        <v>2341512</v>
      </c>
      <c r="H22" s="2" t="s">
        <v>47</v>
      </c>
      <c r="I22" s="9">
        <f>F17</f>
        <v>5315490</v>
      </c>
    </row>
    <row r="23" spans="1:9">
      <c r="A23" s="2" t="s">
        <v>23</v>
      </c>
      <c r="B23" s="2" t="s">
        <v>55</v>
      </c>
      <c r="C23" s="2" t="s">
        <v>74</v>
      </c>
      <c r="D23" s="9">
        <f t="shared" si="6"/>
        <v>5750</v>
      </c>
      <c r="E23" s="10">
        <f>SUM(EDT!E21:E35)</f>
        <v>283</v>
      </c>
      <c r="F23" s="9">
        <f t="shared" si="7"/>
        <v>1627250</v>
      </c>
      <c r="H23" s="2" t="s">
        <v>2</v>
      </c>
      <c r="I23" s="9">
        <f>F26</f>
        <v>8479816</v>
      </c>
    </row>
    <row r="24" spans="1:9">
      <c r="A24" s="2" t="s">
        <v>24</v>
      </c>
      <c r="B24" s="2" t="s">
        <v>52</v>
      </c>
      <c r="C24" s="2" t="s">
        <v>73</v>
      </c>
      <c r="D24" s="9">
        <f t="shared" si="6"/>
        <v>6333</v>
      </c>
      <c r="E24" s="10">
        <f>SUM(EDT!F21:F35)</f>
        <v>114</v>
      </c>
      <c r="F24" s="9">
        <f t="shared" si="7"/>
        <v>721962</v>
      </c>
      <c r="H24" s="2" t="s">
        <v>56</v>
      </c>
      <c r="I24" s="9">
        <f>F35</f>
        <v>1636795</v>
      </c>
    </row>
    <row r="25" spans="1:9">
      <c r="A25" s="2" t="s">
        <v>32</v>
      </c>
      <c r="B25" s="2" t="s">
        <v>25</v>
      </c>
      <c r="C25" s="2" t="s">
        <v>72</v>
      </c>
      <c r="D25" s="9">
        <f t="shared" si="6"/>
        <v>4061</v>
      </c>
      <c r="E25" s="10">
        <f>SUM(EDT!G21:G35)</f>
        <v>84</v>
      </c>
      <c r="F25" s="9">
        <f t="shared" si="7"/>
        <v>341124</v>
      </c>
      <c r="H25" s="2" t="s">
        <v>48</v>
      </c>
      <c r="I25" s="9">
        <f>F44</f>
        <v>2463918</v>
      </c>
    </row>
    <row r="26" spans="1:9" ht="15.75">
      <c r="A26" s="2"/>
      <c r="B26" s="22" t="s">
        <v>41</v>
      </c>
      <c r="C26" s="23"/>
      <c r="D26" s="23"/>
      <c r="E26" s="24"/>
      <c r="F26" s="9">
        <f>SUM(F21:F25)</f>
        <v>8479816</v>
      </c>
      <c r="H26" s="11" t="s">
        <v>49</v>
      </c>
      <c r="I26" s="29">
        <f>SUM(I21:I25)</f>
        <v>23305734</v>
      </c>
    </row>
    <row r="29" spans="1:9" ht="30">
      <c r="A29" s="6" t="s">
        <v>27</v>
      </c>
      <c r="B29" s="6" t="s">
        <v>28</v>
      </c>
      <c r="C29" s="6" t="s">
        <v>29</v>
      </c>
      <c r="D29" s="8" t="s">
        <v>36</v>
      </c>
      <c r="E29" s="6" t="s">
        <v>33</v>
      </c>
      <c r="F29" s="6" t="s">
        <v>42</v>
      </c>
    </row>
    <row r="30" spans="1:9">
      <c r="A30" s="2" t="s">
        <v>31</v>
      </c>
      <c r="B30" s="2" t="s">
        <v>21</v>
      </c>
      <c r="C30" s="2" t="s">
        <v>71</v>
      </c>
      <c r="D30" s="9">
        <f>J4</f>
        <v>8056</v>
      </c>
      <c r="E30" s="10">
        <f>SUM(EDT!C37:C39)</f>
        <v>80</v>
      </c>
      <c r="F30" s="9">
        <f>D30*E30</f>
        <v>644480</v>
      </c>
    </row>
    <row r="31" spans="1:9">
      <c r="A31" s="2" t="s">
        <v>34</v>
      </c>
      <c r="B31" s="2" t="s">
        <v>22</v>
      </c>
      <c r="C31" s="2" t="s">
        <v>75</v>
      </c>
      <c r="D31" s="9">
        <f t="shared" ref="D31:D34" si="8">J5</f>
        <v>5739</v>
      </c>
      <c r="E31" s="10">
        <f>SUM(EDT!D37:D39)</f>
        <v>60</v>
      </c>
      <c r="F31" s="9">
        <f t="shared" ref="F31:F34" si="9">D31*E31</f>
        <v>344340</v>
      </c>
    </row>
    <row r="32" spans="1:9">
      <c r="A32" s="2" t="s">
        <v>23</v>
      </c>
      <c r="B32" s="2" t="s">
        <v>55</v>
      </c>
      <c r="C32" s="2" t="s">
        <v>74</v>
      </c>
      <c r="D32" s="9">
        <f t="shared" si="8"/>
        <v>5750</v>
      </c>
      <c r="E32" s="10">
        <f>SUM(EDT!E37:E39)</f>
        <v>25</v>
      </c>
      <c r="F32" s="9">
        <f t="shared" si="9"/>
        <v>143750</v>
      </c>
    </row>
    <row r="33" spans="1:6">
      <c r="A33" s="2" t="s">
        <v>24</v>
      </c>
      <c r="B33" s="2" t="s">
        <v>52</v>
      </c>
      <c r="C33" s="2" t="s">
        <v>73</v>
      </c>
      <c r="D33" s="9">
        <f t="shared" si="8"/>
        <v>6333</v>
      </c>
      <c r="E33" s="10">
        <f>SUM(EDT!F37:F39)</f>
        <v>70</v>
      </c>
      <c r="F33" s="9">
        <f t="shared" si="9"/>
        <v>443310</v>
      </c>
    </row>
    <row r="34" spans="1:6">
      <c r="A34" s="2" t="s">
        <v>32</v>
      </c>
      <c r="B34" s="2" t="s">
        <v>25</v>
      </c>
      <c r="C34" s="2" t="s">
        <v>72</v>
      </c>
      <c r="D34" s="9">
        <f t="shared" si="8"/>
        <v>4061</v>
      </c>
      <c r="E34" s="10">
        <f>SUM(EDT!G37:G39)</f>
        <v>15</v>
      </c>
      <c r="F34" s="9">
        <f t="shared" si="9"/>
        <v>60915</v>
      </c>
    </row>
    <row r="35" spans="1:6">
      <c r="A35" s="2"/>
      <c r="B35" s="22" t="s">
        <v>43</v>
      </c>
      <c r="C35" s="23"/>
      <c r="D35" s="23"/>
      <c r="E35" s="24"/>
      <c r="F35" s="9">
        <f>SUM(F30:F34)</f>
        <v>1636795</v>
      </c>
    </row>
    <row r="38" spans="1:6" ht="30">
      <c r="A38" s="6" t="s">
        <v>27</v>
      </c>
      <c r="B38" s="6" t="s">
        <v>28</v>
      </c>
      <c r="C38" s="6" t="s">
        <v>29</v>
      </c>
      <c r="D38" s="8" t="s">
        <v>36</v>
      </c>
      <c r="E38" s="6" t="s">
        <v>33</v>
      </c>
      <c r="F38" s="8" t="s">
        <v>44</v>
      </c>
    </row>
    <row r="39" spans="1:6">
      <c r="A39" s="2" t="s">
        <v>31</v>
      </c>
      <c r="B39" s="2" t="s">
        <v>21</v>
      </c>
      <c r="C39" s="2" t="s">
        <v>71</v>
      </c>
      <c r="D39" s="9">
        <f>J4</f>
        <v>8056</v>
      </c>
      <c r="E39" s="10">
        <f>SUM(EDT!C41:C45)</f>
        <v>160</v>
      </c>
      <c r="F39" s="9">
        <f>D39*E39</f>
        <v>1288960</v>
      </c>
    </row>
    <row r="40" spans="1:6">
      <c r="A40" s="2" t="s">
        <v>34</v>
      </c>
      <c r="B40" s="2" t="s">
        <v>22</v>
      </c>
      <c r="C40" s="2" t="s">
        <v>75</v>
      </c>
      <c r="D40" s="9">
        <f t="shared" ref="D40:D43" si="10">J5</f>
        <v>5739</v>
      </c>
      <c r="E40" s="10">
        <f>SUM(EDT!D41:D45)</f>
        <v>114</v>
      </c>
      <c r="F40" s="9">
        <f t="shared" ref="F40:F43" si="11">D40*E40</f>
        <v>654246</v>
      </c>
    </row>
    <row r="41" spans="1:6">
      <c r="A41" s="2" t="s">
        <v>23</v>
      </c>
      <c r="B41" s="2" t="s">
        <v>55</v>
      </c>
      <c r="C41" s="2" t="s">
        <v>74</v>
      </c>
      <c r="D41" s="9">
        <f t="shared" si="10"/>
        <v>5750</v>
      </c>
      <c r="E41" s="10">
        <f>SUM(EDT!E41:E45)</f>
        <v>50</v>
      </c>
      <c r="F41" s="9">
        <f t="shared" si="11"/>
        <v>287500</v>
      </c>
    </row>
    <row r="42" spans="1:6">
      <c r="A42" s="2" t="s">
        <v>24</v>
      </c>
      <c r="B42" s="2" t="s">
        <v>52</v>
      </c>
      <c r="C42" s="2" t="s">
        <v>73</v>
      </c>
      <c r="D42" s="9">
        <f t="shared" si="10"/>
        <v>6333</v>
      </c>
      <c r="E42" s="10">
        <f>SUM(EDT!F41:F45)</f>
        <v>24</v>
      </c>
      <c r="F42" s="9">
        <f t="shared" si="11"/>
        <v>151992</v>
      </c>
    </row>
    <row r="43" spans="1:6">
      <c r="A43" s="2" t="s">
        <v>32</v>
      </c>
      <c r="B43" s="2" t="s">
        <v>25</v>
      </c>
      <c r="C43" s="2" t="s">
        <v>72</v>
      </c>
      <c r="D43" s="9">
        <f t="shared" si="10"/>
        <v>4061</v>
      </c>
      <c r="E43" s="10">
        <f>SUM(EDT!G41:G45)</f>
        <v>20</v>
      </c>
      <c r="F43" s="9">
        <f t="shared" si="11"/>
        <v>81220</v>
      </c>
    </row>
    <row r="44" spans="1:6">
      <c r="A44" s="2"/>
      <c r="B44" s="22" t="s">
        <v>45</v>
      </c>
      <c r="C44" s="23"/>
      <c r="D44" s="23"/>
      <c r="E44" s="24"/>
      <c r="F44" s="9">
        <f>SUM(F39:F43)</f>
        <v>2463918</v>
      </c>
    </row>
  </sheetData>
  <mergeCells count="8">
    <mergeCell ref="B44:E44"/>
    <mergeCell ref="H20:I20"/>
    <mergeCell ref="H11:I11"/>
    <mergeCell ref="H2:J2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Yhodarks</cp:lastModifiedBy>
  <dcterms:created xsi:type="dcterms:W3CDTF">2018-01-25T19:02:19Z</dcterms:created>
  <dcterms:modified xsi:type="dcterms:W3CDTF">2021-04-02T19:37:08Z</dcterms:modified>
</cp:coreProperties>
</file>