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.vardal\Desktop\"/>
    </mc:Choice>
  </mc:AlternateContent>
  <xr:revisionPtr revIDLastSave="0" documentId="8_{B9B2B49E-F21F-460C-99A4-CCDCED7A66B1}" xr6:coauthVersionLast="47" xr6:coauthVersionMax="47" xr10:uidLastSave="{00000000-0000-0000-0000-000000000000}"/>
  <bookViews>
    <workbookView xWindow="-120" yWindow="-120" windowWidth="29040" windowHeight="15720" activeTab="1" xr2:uid="{41F666BF-0B8B-4D58-B77B-24CE5B85C4A4}"/>
  </bookViews>
  <sheets>
    <sheet name="eksık kodlar" sheetId="1" r:id="rId1"/>
    <sheet name="kampanyalı ürünler" sheetId="2" r:id="rId2"/>
    <sheet name="Sayfa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2" l="1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6" i="2"/>
  <c r="F15" i="1" l="1"/>
  <c r="E15" i="1"/>
  <c r="F5" i="1"/>
  <c r="E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G30" i="2"/>
  <c r="G24" i="2"/>
  <c r="G32" i="2"/>
  <c r="G34" i="2"/>
  <c r="G35" i="2"/>
  <c r="G36" i="2"/>
  <c r="G28" i="2"/>
  <c r="G31" i="2"/>
  <c r="G27" i="2"/>
  <c r="G26" i="2"/>
  <c r="G29" i="2"/>
  <c r="G33" i="2"/>
  <c r="G25" i="2"/>
</calcChain>
</file>

<file path=xl/sharedStrings.xml><?xml version="1.0" encoding="utf-8"?>
<sst xmlns="http://schemas.openxmlformats.org/spreadsheetml/2006/main" count="233" uniqueCount="177">
  <si>
    <t>M-X-7188-0-000-000</t>
  </si>
  <si>
    <t>Charm Rose Gold Ayna 800x492 mm</t>
  </si>
  <si>
    <t>M-X-7004-0-115-002</t>
  </si>
  <si>
    <t>Termostatik Köşe Vana ½ PPRC Uyumlu Beyaz</t>
  </si>
  <si>
    <t>M-X-7004-0-110-002</t>
  </si>
  <si>
    <t>Termostatik Köşe Vana ½ PPRC Uyumlu Krom</t>
  </si>
  <si>
    <t>M-P-0001-1-178-001</t>
  </si>
  <si>
    <t>Lina Havlupan Parlak Black Chrome 500x460</t>
  </si>
  <si>
    <t>M-A-3002-1-089-002</t>
  </si>
  <si>
    <t>Hazel Mat Siyah Radyatör Sol Kompakt Bağ. 10 Günde Sevk - 600x955</t>
  </si>
  <si>
    <t>M-A-3005-1-074-027</t>
  </si>
  <si>
    <t>Mimosa Mat Beyaz Radyatör Standart Bağlantı - 585x895</t>
  </si>
  <si>
    <t>M-A-3005-1-074-028</t>
  </si>
  <si>
    <t>Mimosa Mat Beyaz Radyatör Sol Kompakt Bağ. 10 Günde Sevk - 600x1120</t>
  </si>
  <si>
    <t>M-P-0150-1-002-005</t>
  </si>
  <si>
    <t>Safran Havlupan Parlak - 1514x500</t>
  </si>
  <si>
    <t>M-P-0150-1-002-006</t>
  </si>
  <si>
    <t>Safran Havlupan Parlak - 1514x600</t>
  </si>
  <si>
    <t>M-P-0151-1-002-005</t>
  </si>
  <si>
    <t>Bloom Havlupan Sol Parlak - 1200x500</t>
  </si>
  <si>
    <t>M-P-0151-1-002-003</t>
  </si>
  <si>
    <t>Bloom Havlupan Sol Parlak - 1500x500</t>
  </si>
  <si>
    <t>M-P-0151-1-002-009</t>
  </si>
  <si>
    <t>Bloom Havlupan Sağ Parlak 1800x500</t>
  </si>
  <si>
    <t>M-P-0013-1-012-003</t>
  </si>
  <si>
    <t>Grace Radyatör Fırça &amp; Parlak Yüzey Standart Bağlantı - 600x590</t>
  </si>
  <si>
    <t>M-P-0017-1-019-004</t>
  </si>
  <si>
    <t>Elite Radyatör Standart Bağlantı - 500x1230</t>
  </si>
  <si>
    <t>M-P-0017-1-019-005</t>
  </si>
  <si>
    <t>Elite Radyatör Standart Bağlantı - 500x1440</t>
  </si>
  <si>
    <t>M-P-0151-2-002-003</t>
  </si>
  <si>
    <t>Bloom Elektirikli Havlupan Parlak - 1200x500</t>
  </si>
  <si>
    <t>M-P-0151-2-002-004</t>
  </si>
  <si>
    <t>Bloom Elektirikli Havlupan Parlak - 1500x500</t>
  </si>
  <si>
    <t>M-P-0200-2-002-001</t>
  </si>
  <si>
    <t>Samos Elektrikli Havlupan Parlak - 1000x500</t>
  </si>
  <si>
    <t>M-P-0199-2-002-001</t>
  </si>
  <si>
    <t>Samos Elektrikli Havlupan Parlak - 1100x500</t>
  </si>
  <si>
    <t>M-P-0150-2-002-007</t>
  </si>
  <si>
    <t>Safran Elektrikli Havlupan Parlak - 1514x500</t>
  </si>
  <si>
    <t>M-P-0150-2-002-008</t>
  </si>
  <si>
    <t>Safran Elektrikli Havlupan Parlak - 1514x600</t>
  </si>
  <si>
    <t>M-P-0009-2-001-008</t>
  </si>
  <si>
    <t>Asos Elektrikli Havlupan Fırça Yüzey 1000x400</t>
  </si>
  <si>
    <t>M-P-0101-2-001-001</t>
  </si>
  <si>
    <t>Gio Elektrikli Havlupan Fırça Yüzey 1200x530</t>
  </si>
  <si>
    <t>M-P-0073-2-002-001</t>
  </si>
  <si>
    <t>Oslo Elektrikli Havlupan Parlak Yüzey 1470x600</t>
  </si>
  <si>
    <t>M-P-0232-2-075-001</t>
  </si>
  <si>
    <t>Moon Elektrikli Havlupan Saten Beyaz 1260x450</t>
  </si>
  <si>
    <t>M-P-0206-2-198-001</t>
  </si>
  <si>
    <t>T Model Elektrikli Havlupan İnterpon 1075X600</t>
  </si>
  <si>
    <t>M-X-7032-0-175-004</t>
  </si>
  <si>
    <t>50x50x20 Kare Pex Boru Kapama Krom Paslanmaz Çelik Fırça Brass</t>
  </si>
  <si>
    <t>M-X-7032-0-002-004</t>
  </si>
  <si>
    <t>60x60 Kare Boru Kapama Paslanmaz Çelik Parlak Yüzey</t>
  </si>
  <si>
    <t>M-X-7032-0-002-019</t>
  </si>
  <si>
    <t>80x120x20 Pex Boru Kapama 50 mm Aks Paslanmaz Çelik Parlak Yüzey</t>
  </si>
  <si>
    <t>M-X-7027-0-121-003</t>
  </si>
  <si>
    <t>Onix - Azur Pex Bağlantı Adaptörü Ø17x 2 Fırça Yüzey</t>
  </si>
  <si>
    <t>M-X-7053-0-001-001</t>
  </si>
  <si>
    <t>Okra Havlu Askısı Fırça Mat Yüzey</t>
  </si>
  <si>
    <t>M-X-7049-0-002-004</t>
  </si>
  <si>
    <t>Dalya Havlu Askısı Parlak Yüzey</t>
  </si>
  <si>
    <t>M-X-7032-0-175-003</t>
  </si>
  <si>
    <t>50x50x30 Kare Pex Boru Kapama Fırça Brass</t>
  </si>
  <si>
    <t>M-X-7032-0-179-001</t>
  </si>
  <si>
    <t>50x50x30 Kare Pex Boru Kapama Fırça Black Chrome</t>
  </si>
  <si>
    <t>M-X-7032-0-162-001</t>
  </si>
  <si>
    <t>50x50x30 Kare Pex Boru Kapama Black Mirror</t>
  </si>
  <si>
    <t>M-X-7032-0-172-002</t>
  </si>
  <si>
    <t>50x50x30 Kare Pex Boru Kapama Parlak Bronze</t>
  </si>
  <si>
    <t>M-X-7032-0-173-002</t>
  </si>
  <si>
    <t>50x50x30 Kare Pex Boru Kapama Fırça Bronze</t>
  </si>
  <si>
    <t>M-X-7032-0-174-001</t>
  </si>
  <si>
    <t>50x50x30 Kare Pex Boru Kapama Parlak Brass</t>
  </si>
  <si>
    <t>M-X-7032-0-172-001</t>
  </si>
  <si>
    <t>50x30 Yuvarlak Pex Boru Kapama Parlak Bronze</t>
  </si>
  <si>
    <t>M-X-7032-0-173-001</t>
  </si>
  <si>
    <t>50x30 Yuvarlak Pex Boru Kapama Fırça Bronze</t>
  </si>
  <si>
    <t>M-X-7032-0-174-003</t>
  </si>
  <si>
    <t>50x30 Yuvarlak Pex Boru Kapama Parlak Brass</t>
  </si>
  <si>
    <t>M-X-7032-0-175-002</t>
  </si>
  <si>
    <t>50x30 Yuvarlak Pex Boru Kapama Fırça Brass</t>
  </si>
  <si>
    <t>M-X-7013-0-094-001</t>
  </si>
  <si>
    <t>½ Pasifik Köşe Geri Dönüşüm Vanası Night Black Siyah</t>
  </si>
  <si>
    <t>M-X-7013-0-174-001</t>
  </si>
  <si>
    <t>½ Pasifik Köşe Geri Dönüşüm Vanası Parlak Brass</t>
  </si>
  <si>
    <t>M-X-7013-0-047-001</t>
  </si>
  <si>
    <t>½ Pasifik Köşe Geri Dönüşüm Vanası Rose Gold</t>
  </si>
  <si>
    <t>M-P-0206-1-002-001</t>
  </si>
  <si>
    <t>475x600 Tuna Paslanmaz Çelik Parlak Havlupan</t>
  </si>
  <si>
    <t>SATILDI</t>
  </si>
  <si>
    <t>M-P-0050-2-002-009</t>
  </si>
  <si>
    <t>647x797 mm Bianca Elektrikli Havlupan</t>
  </si>
  <si>
    <t>M-P-0002-1-002-075</t>
  </si>
  <si>
    <t>1250x500 mm Diva Havlupan Parlak</t>
  </si>
  <si>
    <t>M-A-3021-1-077-131</t>
  </si>
  <si>
    <t>900x595 Arnika Mat Beyaz Radyatör</t>
  </si>
  <si>
    <t>M-X-7024-0-122-001</t>
  </si>
  <si>
    <t>Azur Köşe Vana Rose Gold ½ PPRC Uyumlu</t>
  </si>
  <si>
    <t>M-P-0016-1-001-002</t>
  </si>
  <si>
    <t>Everest Havlupan 1700x100 mm</t>
  </si>
  <si>
    <t>M-P-0213-1-149-005</t>
  </si>
  <si>
    <t>Magnolia Havlupan 1000x500 mm</t>
  </si>
  <si>
    <t>M-P-0106-1-001-001</t>
  </si>
  <si>
    <t>1500 x 535 mm Cavel Havlupan</t>
  </si>
  <si>
    <t>M-P-0089-1-001-001</t>
  </si>
  <si>
    <t>500x400 Geo Fırça Mat Yüzey Havlupan</t>
  </si>
  <si>
    <t>M-C-6004-1-101-008</t>
  </si>
  <si>
    <t>Lara Dokulu Antrasit Havlupan 800x500</t>
  </si>
  <si>
    <t>M-P-0084-1-001-002</t>
  </si>
  <si>
    <t>Taurus Fırça Mat İnox Havlupan 1500x600</t>
  </si>
  <si>
    <t>M-P-0006-1-001-020</t>
  </si>
  <si>
    <t>Laris Fırça Mat İnox Havlupan 600x430</t>
  </si>
  <si>
    <t>M-P-0169-1-012-003</t>
  </si>
  <si>
    <t>Spin Fırça Parlak Havlupan 1220x510</t>
  </si>
  <si>
    <t>M-P-0018-1-002-003</t>
  </si>
  <si>
    <t>1500x500 Storm Parlak Havlupan</t>
  </si>
  <si>
    <t>M-X-7024-0-175-002</t>
  </si>
  <si>
    <t>Azur Köşe Fırça Brass Vana Paketi</t>
  </si>
  <si>
    <t>M-X-7024-0-174-002</t>
  </si>
  <si>
    <t>Azur Köşe Parlak Brass Vana Paketi</t>
  </si>
  <si>
    <t>M-X-7026-0-173-002</t>
  </si>
  <si>
    <t>Onix Köşe Fırça Bronze Vana Paketi</t>
  </si>
  <si>
    <t>M-P-0109-1-086-002</t>
  </si>
  <si>
    <t>Olivin Siyah Havlupan 1200x500</t>
  </si>
  <si>
    <t>M-C-6000-1-099-065</t>
  </si>
  <si>
    <t>Alya Siyah Havlupan 688x600</t>
  </si>
  <si>
    <t>sıtede yanlsı kod</t>
  </si>
  <si>
    <t>M-A-3004-1-077-008</t>
  </si>
  <si>
    <t>Violet Mat Beyaz Radyatör Standart Bağlantı - 1000x595</t>
  </si>
  <si>
    <t>M-A-3004-1-077-007</t>
  </si>
  <si>
    <t>Violet Mat Beyaz Radyatör Standart Bağlantı - 1250x595</t>
  </si>
  <si>
    <t>M-A-3004-1-077-006</t>
  </si>
  <si>
    <t>Violet Mat Beyaz Radyatör Standart Bağlantı - 1250x670</t>
  </si>
  <si>
    <t>M-A-3004-1-077-009</t>
  </si>
  <si>
    <t>Violet Mat Beyaz Radyatör Standart Bağlantı - 1500x745</t>
  </si>
  <si>
    <t>M-A-3004-1-077-004</t>
  </si>
  <si>
    <t>Violet Mat Beyaz Radyatör Standart Bağlantı - 1800x895</t>
  </si>
  <si>
    <t>M-A-3004-1-077-001</t>
  </si>
  <si>
    <t>Violet Mat Beyaz Radyatör Standart Bağlantı - 500x820</t>
  </si>
  <si>
    <t>M-A-3004-1-086-008</t>
  </si>
  <si>
    <t>Violet Mat Siyah Radyatör Standart Bağlantı - 390x1420</t>
  </si>
  <si>
    <t>M-A-3005-1-074-020</t>
  </si>
  <si>
    <t>Mimosa Mat Beyaz Radyatör Standart Bağlantı - 500x1945</t>
  </si>
  <si>
    <t>M-A-3021-1-077-167</t>
  </si>
  <si>
    <t>500x1195 Arnika Mat Beyaz Radyatör</t>
  </si>
  <si>
    <t>M-A-3021-1-086-050</t>
  </si>
  <si>
    <t>500x835 Arnika Mat Siyah Radyatör</t>
  </si>
  <si>
    <t>M-A-3022-1-096-017</t>
  </si>
  <si>
    <t>600x795 mm Amber Noir Sable Alüminyum Radyatör</t>
  </si>
  <si>
    <t>STOK KODU</t>
  </si>
  <si>
    <t>STOK ADI</t>
  </si>
  <si>
    <t>KDV HARİC - TL</t>
  </si>
  <si>
    <t>KDV HARİÇ TL %20 ISKONTOLU</t>
  </si>
  <si>
    <t>KDV HARIC TL %30 ISKONTOLU</t>
  </si>
  <si>
    <t>KAMPANYALI ÜRÜNLER</t>
  </si>
  <si>
    <t>ıskontolu halı- ıskonto degısken</t>
  </si>
  <si>
    <r>
      <t xml:space="preserve">kampanaylı urunlerde bayıye ek sıkonto olmayacak bu nedenle ''ıskontolu halı degısken'' dedıgımzı sutunu bayıı %20 ıskontolu ve bayıı %30 ıskontolu yere aynen gomersek sanırım bayıde ek ıskonto almadan </t>
    </r>
    <r>
      <rPr>
        <sz val="11"/>
        <color rgb="FFFF0000"/>
        <rFont val="Calibri"/>
        <family val="2"/>
        <charset val="162"/>
        <scheme val="minor"/>
      </rPr>
      <t>buradakı</t>
    </r>
    <r>
      <rPr>
        <sz val="11"/>
        <color theme="1"/>
        <rFont val="Calibri"/>
        <family val="2"/>
        <charset val="162"/>
        <scheme val="minor"/>
      </rPr>
      <t xml:space="preserve"> fıyatlar cıkar</t>
    </r>
  </si>
  <si>
    <t>Ø25 X 40 MM UZATMA PARCASI PIRINC KROM</t>
  </si>
  <si>
    <t>DORLION MONTAJ SETI BEYAZ 4 LU</t>
  </si>
  <si>
    <t>M-X-7075-0-110-005</t>
  </si>
  <si>
    <t>M-X-8196-0-097-001</t>
  </si>
  <si>
    <t>M-X-7171-0-097-001</t>
  </si>
  <si>
    <t>METRO/METROPOLIS DUV.MON.TAK.CEL.BYZ.RAL9016</t>
  </si>
  <si>
    <t>KDV li Fiyat</t>
  </si>
  <si>
    <t>İndirimli Fiyat</t>
  </si>
  <si>
    <t>Fiyat1 lıste</t>
  </si>
  <si>
    <t xml:space="preserve">Fiyat2 Bayıı %20 ındırmı grubu ama kampanayda ıskonto vermıyoruz </t>
  </si>
  <si>
    <t xml:space="preserve">Fiyat3 %30 ındırmı grubu ama kampanyada ıskonto vermıyoruz </t>
  </si>
  <si>
    <t>sku</t>
  </si>
  <si>
    <t>discount</t>
  </si>
  <si>
    <t>M-A-3020-1-096-016</t>
  </si>
  <si>
    <t>fullname</t>
  </si>
  <si>
    <t>647x797 mm Bianca Elektrikli Havlupan Parlak</t>
  </si>
  <si>
    <t>300x1435 Lilac Yatay Night Black Siyah Radyatör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</si>
</sst>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sz val="11"/>
      <color rgb="FF000000"/>
      <name val="Calibri"/>
      <family val="2"/>
      <charset val="162"/>
    </font>
    <font>
      <sz val="11"/>
      <color rgb="FFFF0000"/>
      <name val="Calibri"/>
      <family val="2"/>
      <charset val="162"/>
    </font>
    <font>
      <b/>
      <sz val="11"/>
      <name val="Calibri"/>
      <family val="2"/>
      <charset val="16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/>
    </xf>
    <xf numFmtId="0" fontId="4" fillId="3" borderId="1" xfId="0" applyFont="1" applyFill="1" applyBorder="1"/>
    <xf numFmtId="0" fontId="4" fillId="0" borderId="1" xfId="0" applyFont="1" applyBorder="1"/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" fontId="0" fillId="0" borderId="0" xfId="0" applyNumberFormat="1"/>
    <xf numFmtId="1" fontId="4" fillId="3" borderId="1" xfId="0" applyNumberFormat="1" applyFont="1" applyFill="1" applyBorder="1"/>
    <xf numFmtId="1" fontId="0" fillId="0" borderId="1" xfId="0" applyNumberFormat="1" applyBorder="1"/>
    <xf numFmtId="0" fontId="3" fillId="0" borderId="1" xfId="0" applyFont="1" applyBorder="1" applyAlignment="1">
      <alignment vertical="center"/>
    </xf>
    <xf numFmtId="1" fontId="1" fillId="0" borderId="1" xfId="0" applyNumberFormat="1" applyFont="1" applyBorder="1"/>
    <xf numFmtId="0" fontId="5" fillId="3" borderId="1" xfId="0" applyFont="1" applyFill="1" applyBorder="1"/>
    <xf numFmtId="3" fontId="5" fillId="3" borderId="1" xfId="0" applyNumberFormat="1" applyFont="1" applyFill="1" applyBorder="1"/>
    <xf numFmtId="0" fontId="6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9" fontId="0" fillId="0" borderId="0" xfId="1" applyFont="1"/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3580D-E1FC-46B8-8F9C-D9079F4F1BFB}">
  <dimension ref="B4:F59"/>
  <sheetViews>
    <sheetView workbookViewId="0">
      <selection activeCell="E16" sqref="E16"/>
    </sheetView>
  </sheetViews>
  <sheetFormatPr defaultRowHeight="15" x14ac:dyDescent="0.25"/>
  <cols>
    <col min="1" max="1" width="3.7109375" customWidth="1"/>
    <col min="2" max="2" width="18.28515625" bestFit="1" customWidth="1"/>
    <col min="3" max="3" width="62" bestFit="1" customWidth="1"/>
    <col min="4" max="4" width="14.42578125" style="7" bestFit="1" customWidth="1"/>
    <col min="5" max="6" width="27.28515625" style="7" bestFit="1" customWidth="1"/>
  </cols>
  <sheetData>
    <row r="4" spans="2:6" x14ac:dyDescent="0.25">
      <c r="B4" s="3" t="s">
        <v>152</v>
      </c>
      <c r="C4" s="4" t="s">
        <v>153</v>
      </c>
      <c r="D4" s="8" t="s">
        <v>154</v>
      </c>
      <c r="E4" s="8" t="s">
        <v>155</v>
      </c>
      <c r="F4" s="8" t="s">
        <v>156</v>
      </c>
    </row>
    <row r="5" spans="2:6" x14ac:dyDescent="0.25">
      <c r="B5" s="2" t="s">
        <v>0</v>
      </c>
      <c r="C5" s="2" t="s">
        <v>1</v>
      </c>
      <c r="D5" s="9">
        <v>3000</v>
      </c>
      <c r="E5" s="9">
        <f>D5*0.8</f>
        <v>2400</v>
      </c>
      <c r="F5" s="9">
        <f>D5*0.7</f>
        <v>2100</v>
      </c>
    </row>
    <row r="6" spans="2:6" x14ac:dyDescent="0.25">
      <c r="B6" s="2" t="s">
        <v>30</v>
      </c>
      <c r="C6" s="2" t="s">
        <v>31</v>
      </c>
      <c r="D6" s="9">
        <v>7000</v>
      </c>
      <c r="E6" s="9">
        <f t="shared" ref="E6:E39" si="0">D6*0.8</f>
        <v>5600</v>
      </c>
      <c r="F6" s="9">
        <f t="shared" ref="F6:F39" si="1">D6*0.7</f>
        <v>4900</v>
      </c>
    </row>
    <row r="7" spans="2:6" x14ac:dyDescent="0.25">
      <c r="B7" s="2" t="s">
        <v>32</v>
      </c>
      <c r="C7" s="2" t="s">
        <v>33</v>
      </c>
      <c r="D7" s="9">
        <v>7500</v>
      </c>
      <c r="E7" s="9">
        <f t="shared" si="0"/>
        <v>6000</v>
      </c>
      <c r="F7" s="9">
        <f t="shared" si="1"/>
        <v>5250</v>
      </c>
    </row>
    <row r="8" spans="2:6" x14ac:dyDescent="0.25">
      <c r="B8" s="2" t="s">
        <v>34</v>
      </c>
      <c r="C8" s="2" t="s">
        <v>35</v>
      </c>
      <c r="D8" s="9">
        <v>6161</v>
      </c>
      <c r="E8" s="9">
        <f t="shared" si="0"/>
        <v>4928.8</v>
      </c>
      <c r="F8" s="9">
        <f t="shared" si="1"/>
        <v>4312.7</v>
      </c>
    </row>
    <row r="9" spans="2:6" x14ac:dyDescent="0.25">
      <c r="B9" s="2" t="s">
        <v>36</v>
      </c>
      <c r="C9" s="2" t="s">
        <v>37</v>
      </c>
      <c r="D9" s="9">
        <v>6161</v>
      </c>
      <c r="E9" s="9">
        <f t="shared" si="0"/>
        <v>4928.8</v>
      </c>
      <c r="F9" s="9">
        <f t="shared" si="1"/>
        <v>4312.7</v>
      </c>
    </row>
    <row r="10" spans="2:6" x14ac:dyDescent="0.25">
      <c r="B10" s="2" t="s">
        <v>38</v>
      </c>
      <c r="C10" s="2" t="s">
        <v>39</v>
      </c>
      <c r="D10" s="9">
        <v>4408</v>
      </c>
      <c r="E10" s="9">
        <f t="shared" si="0"/>
        <v>3526.4</v>
      </c>
      <c r="F10" s="9">
        <f t="shared" si="1"/>
        <v>3085.6</v>
      </c>
    </row>
    <row r="11" spans="2:6" x14ac:dyDescent="0.25">
      <c r="B11" s="2" t="s">
        <v>40</v>
      </c>
      <c r="C11" s="2" t="s">
        <v>41</v>
      </c>
      <c r="D11" s="9">
        <v>4408</v>
      </c>
      <c r="E11" s="9">
        <f t="shared" si="0"/>
        <v>3526.4</v>
      </c>
      <c r="F11" s="9">
        <f t="shared" si="1"/>
        <v>3085.6</v>
      </c>
    </row>
    <row r="12" spans="2:6" x14ac:dyDescent="0.25">
      <c r="B12" s="2" t="s">
        <v>42</v>
      </c>
      <c r="C12" s="2" t="s">
        <v>43</v>
      </c>
      <c r="D12" s="9">
        <v>3990</v>
      </c>
      <c r="E12" s="9">
        <f t="shared" si="0"/>
        <v>3192</v>
      </c>
      <c r="F12" s="9">
        <f t="shared" si="1"/>
        <v>2793</v>
      </c>
    </row>
    <row r="13" spans="2:6" x14ac:dyDescent="0.25">
      <c r="B13" s="2" t="s">
        <v>44</v>
      </c>
      <c r="C13" s="2" t="s">
        <v>45</v>
      </c>
      <c r="D13" s="9">
        <v>6000</v>
      </c>
      <c r="E13" s="9">
        <f t="shared" si="0"/>
        <v>4800</v>
      </c>
      <c r="F13" s="9">
        <f t="shared" si="1"/>
        <v>4200</v>
      </c>
    </row>
    <row r="14" spans="2:6" x14ac:dyDescent="0.25">
      <c r="B14" s="2" t="s">
        <v>46</v>
      </c>
      <c r="C14" s="2" t="s">
        <v>47</v>
      </c>
      <c r="D14" s="9">
        <v>7593</v>
      </c>
      <c r="E14" s="9">
        <f t="shared" si="0"/>
        <v>6074.4000000000005</v>
      </c>
      <c r="F14" s="9">
        <f t="shared" si="1"/>
        <v>5315.0999999999995</v>
      </c>
    </row>
    <row r="15" spans="2:6" x14ac:dyDescent="0.25">
      <c r="B15" s="2" t="s">
        <v>50</v>
      </c>
      <c r="C15" s="2" t="s">
        <v>51</v>
      </c>
      <c r="D15" s="9">
        <v>4408</v>
      </c>
      <c r="E15" s="9">
        <f>D15*0.8</f>
        <v>3526.4</v>
      </c>
      <c r="F15" s="9">
        <f>D15*0.7</f>
        <v>3085.6</v>
      </c>
    </row>
    <row r="16" spans="2:6" x14ac:dyDescent="0.25">
      <c r="B16" s="2" t="s">
        <v>52</v>
      </c>
      <c r="C16" s="2" t="s">
        <v>53</v>
      </c>
      <c r="D16" s="9">
        <v>373</v>
      </c>
      <c r="E16" s="9">
        <f t="shared" si="0"/>
        <v>298.40000000000003</v>
      </c>
      <c r="F16" s="9">
        <f t="shared" si="1"/>
        <v>261.09999999999997</v>
      </c>
    </row>
    <row r="17" spans="2:6" x14ac:dyDescent="0.25">
      <c r="B17" s="2" t="s">
        <v>54</v>
      </c>
      <c r="C17" s="2" t="s">
        <v>55</v>
      </c>
      <c r="D17" s="9">
        <v>217</v>
      </c>
      <c r="E17" s="9">
        <f t="shared" si="0"/>
        <v>173.60000000000002</v>
      </c>
      <c r="F17" s="9">
        <f t="shared" si="1"/>
        <v>151.89999999999998</v>
      </c>
    </row>
    <row r="18" spans="2:6" x14ac:dyDescent="0.25">
      <c r="B18" s="2" t="s">
        <v>56</v>
      </c>
      <c r="C18" s="2" t="s">
        <v>57</v>
      </c>
      <c r="D18" s="9">
        <v>280</v>
      </c>
      <c r="E18" s="9">
        <f t="shared" si="0"/>
        <v>224</v>
      </c>
      <c r="F18" s="9">
        <f t="shared" si="1"/>
        <v>196</v>
      </c>
    </row>
    <row r="19" spans="2:6" x14ac:dyDescent="0.25">
      <c r="B19" s="2" t="s">
        <v>58</v>
      </c>
      <c r="C19" s="2" t="s">
        <v>59</v>
      </c>
      <c r="D19" s="9">
        <v>149</v>
      </c>
      <c r="E19" s="9">
        <f t="shared" si="0"/>
        <v>119.2</v>
      </c>
      <c r="F19" s="9">
        <f t="shared" si="1"/>
        <v>104.3</v>
      </c>
    </row>
    <row r="20" spans="2:6" x14ac:dyDescent="0.25">
      <c r="B20" s="2" t="s">
        <v>60</v>
      </c>
      <c r="C20" s="2" t="s">
        <v>61</v>
      </c>
      <c r="D20" s="9">
        <v>893</v>
      </c>
      <c r="E20" s="9">
        <f t="shared" si="0"/>
        <v>714.40000000000009</v>
      </c>
      <c r="F20" s="9">
        <f t="shared" si="1"/>
        <v>625.09999999999991</v>
      </c>
    </row>
    <row r="21" spans="2:6" x14ac:dyDescent="0.25">
      <c r="B21" s="2" t="s">
        <v>62</v>
      </c>
      <c r="C21" s="2" t="s">
        <v>63</v>
      </c>
      <c r="D21" s="9">
        <v>893</v>
      </c>
      <c r="E21" s="9">
        <f t="shared" si="0"/>
        <v>714.40000000000009</v>
      </c>
      <c r="F21" s="9">
        <f t="shared" si="1"/>
        <v>625.09999999999991</v>
      </c>
    </row>
    <row r="22" spans="2:6" x14ac:dyDescent="0.25">
      <c r="B22" s="2" t="s">
        <v>64</v>
      </c>
      <c r="C22" s="2" t="s">
        <v>65</v>
      </c>
      <c r="D22" s="9">
        <v>373</v>
      </c>
      <c r="E22" s="9">
        <f t="shared" si="0"/>
        <v>298.40000000000003</v>
      </c>
      <c r="F22" s="9">
        <f t="shared" si="1"/>
        <v>261.09999999999997</v>
      </c>
    </row>
    <row r="23" spans="2:6" x14ac:dyDescent="0.25">
      <c r="B23" s="2" t="s">
        <v>66</v>
      </c>
      <c r="C23" s="2" t="s">
        <v>67</v>
      </c>
      <c r="D23" s="9">
        <v>373</v>
      </c>
      <c r="E23" s="9">
        <f t="shared" si="0"/>
        <v>298.40000000000003</v>
      </c>
      <c r="F23" s="9">
        <f t="shared" si="1"/>
        <v>261.09999999999997</v>
      </c>
    </row>
    <row r="24" spans="2:6" x14ac:dyDescent="0.25">
      <c r="B24" s="2" t="s">
        <v>68</v>
      </c>
      <c r="C24" s="2" t="s">
        <v>69</v>
      </c>
      <c r="D24" s="9">
        <v>373</v>
      </c>
      <c r="E24" s="9">
        <f t="shared" si="0"/>
        <v>298.40000000000003</v>
      </c>
      <c r="F24" s="9">
        <f t="shared" si="1"/>
        <v>261.09999999999997</v>
      </c>
    </row>
    <row r="25" spans="2:6" x14ac:dyDescent="0.25">
      <c r="B25" s="2" t="s">
        <v>70</v>
      </c>
      <c r="C25" s="2" t="s">
        <v>71</v>
      </c>
      <c r="D25" s="9">
        <v>373</v>
      </c>
      <c r="E25" s="9">
        <f t="shared" si="0"/>
        <v>298.40000000000003</v>
      </c>
      <c r="F25" s="9">
        <f t="shared" si="1"/>
        <v>261.09999999999997</v>
      </c>
    </row>
    <row r="26" spans="2:6" x14ac:dyDescent="0.25">
      <c r="B26" s="2" t="s">
        <v>72</v>
      </c>
      <c r="C26" s="2" t="s">
        <v>73</v>
      </c>
      <c r="D26" s="9">
        <v>373</v>
      </c>
      <c r="E26" s="9">
        <f t="shared" si="0"/>
        <v>298.40000000000003</v>
      </c>
      <c r="F26" s="9">
        <f t="shared" si="1"/>
        <v>261.09999999999997</v>
      </c>
    </row>
    <row r="27" spans="2:6" x14ac:dyDescent="0.25">
      <c r="B27" s="2" t="s">
        <v>74</v>
      </c>
      <c r="C27" s="2" t="s">
        <v>75</v>
      </c>
      <c r="D27" s="9">
        <v>373</v>
      </c>
      <c r="E27" s="9">
        <f t="shared" si="0"/>
        <v>298.40000000000003</v>
      </c>
      <c r="F27" s="9">
        <f t="shared" si="1"/>
        <v>261.09999999999997</v>
      </c>
    </row>
    <row r="28" spans="2:6" x14ac:dyDescent="0.25">
      <c r="B28" s="2" t="s">
        <v>76</v>
      </c>
      <c r="C28" s="2" t="s">
        <v>77</v>
      </c>
      <c r="D28" s="9">
        <v>373</v>
      </c>
      <c r="E28" s="9">
        <f t="shared" si="0"/>
        <v>298.40000000000003</v>
      </c>
      <c r="F28" s="9">
        <f t="shared" si="1"/>
        <v>261.09999999999997</v>
      </c>
    </row>
    <row r="29" spans="2:6" x14ac:dyDescent="0.25">
      <c r="B29" s="2" t="s">
        <v>78</v>
      </c>
      <c r="C29" s="2" t="s">
        <v>79</v>
      </c>
      <c r="D29" s="9">
        <v>373</v>
      </c>
      <c r="E29" s="9">
        <f t="shared" si="0"/>
        <v>298.40000000000003</v>
      </c>
      <c r="F29" s="9">
        <f t="shared" si="1"/>
        <v>261.09999999999997</v>
      </c>
    </row>
    <row r="30" spans="2:6" x14ac:dyDescent="0.25">
      <c r="B30" s="2" t="s">
        <v>80</v>
      </c>
      <c r="C30" s="2" t="s">
        <v>81</v>
      </c>
      <c r="D30" s="9">
        <v>373</v>
      </c>
      <c r="E30" s="9">
        <f t="shared" si="0"/>
        <v>298.40000000000003</v>
      </c>
      <c r="F30" s="9">
        <f t="shared" si="1"/>
        <v>261.09999999999997</v>
      </c>
    </row>
    <row r="31" spans="2:6" x14ac:dyDescent="0.25">
      <c r="B31" s="2" t="s">
        <v>82</v>
      </c>
      <c r="C31" s="2" t="s">
        <v>83</v>
      </c>
      <c r="D31" s="9">
        <v>373</v>
      </c>
      <c r="E31" s="9">
        <f t="shared" si="0"/>
        <v>298.40000000000003</v>
      </c>
      <c r="F31" s="9">
        <f t="shared" si="1"/>
        <v>261.09999999999997</v>
      </c>
    </row>
    <row r="32" spans="2:6" x14ac:dyDescent="0.25">
      <c r="B32" s="6" t="s">
        <v>109</v>
      </c>
      <c r="C32" s="6" t="s">
        <v>110</v>
      </c>
      <c r="D32" s="9">
        <v>1976</v>
      </c>
      <c r="E32" s="9">
        <f t="shared" si="0"/>
        <v>1580.8000000000002</v>
      </c>
      <c r="F32" s="9">
        <f t="shared" si="1"/>
        <v>1383.1999999999998</v>
      </c>
    </row>
    <row r="33" spans="2:6" x14ac:dyDescent="0.25">
      <c r="B33" s="2" t="s">
        <v>111</v>
      </c>
      <c r="C33" s="2" t="s">
        <v>112</v>
      </c>
      <c r="D33" s="9">
        <v>25000</v>
      </c>
      <c r="E33" s="9">
        <f t="shared" si="0"/>
        <v>20000</v>
      </c>
      <c r="F33" s="9">
        <f t="shared" si="1"/>
        <v>17500</v>
      </c>
    </row>
    <row r="34" spans="2:6" x14ac:dyDescent="0.25">
      <c r="B34" s="2" t="s">
        <v>113</v>
      </c>
      <c r="C34" s="2" t="s">
        <v>114</v>
      </c>
      <c r="D34" s="9">
        <v>5000</v>
      </c>
      <c r="E34" s="9">
        <f t="shared" si="0"/>
        <v>4000</v>
      </c>
      <c r="F34" s="9">
        <f t="shared" si="1"/>
        <v>3500</v>
      </c>
    </row>
    <row r="35" spans="2:6" x14ac:dyDescent="0.25">
      <c r="B35" s="2" t="s">
        <v>119</v>
      </c>
      <c r="C35" s="2" t="s">
        <v>120</v>
      </c>
      <c r="D35" s="9">
        <v>1823</v>
      </c>
      <c r="E35" s="9">
        <f t="shared" si="0"/>
        <v>1458.4</v>
      </c>
      <c r="F35" s="9">
        <f t="shared" si="1"/>
        <v>1276.0999999999999</v>
      </c>
    </row>
    <row r="36" spans="2:6" x14ac:dyDescent="0.25">
      <c r="B36" s="2" t="s">
        <v>121</v>
      </c>
      <c r="C36" s="2" t="s">
        <v>122</v>
      </c>
      <c r="D36" s="9">
        <v>1823</v>
      </c>
      <c r="E36" s="9">
        <f t="shared" si="0"/>
        <v>1458.4</v>
      </c>
      <c r="F36" s="9">
        <f t="shared" si="1"/>
        <v>1276.0999999999999</v>
      </c>
    </row>
    <row r="37" spans="2:6" x14ac:dyDescent="0.25">
      <c r="B37" s="2" t="s">
        <v>123</v>
      </c>
      <c r="C37" s="2" t="s">
        <v>124</v>
      </c>
      <c r="D37" s="9">
        <v>1621</v>
      </c>
      <c r="E37" s="9">
        <f t="shared" si="0"/>
        <v>1296.8000000000002</v>
      </c>
      <c r="F37" s="9">
        <f t="shared" si="1"/>
        <v>1134.6999999999998</v>
      </c>
    </row>
    <row r="38" spans="2:6" x14ac:dyDescent="0.25">
      <c r="B38" s="2" t="s">
        <v>125</v>
      </c>
      <c r="C38" s="2" t="s">
        <v>126</v>
      </c>
      <c r="D38" s="9">
        <v>11000</v>
      </c>
      <c r="E38" s="9">
        <f t="shared" si="0"/>
        <v>8800</v>
      </c>
      <c r="F38" s="9">
        <f t="shared" si="1"/>
        <v>7699.9999999999991</v>
      </c>
    </row>
    <row r="39" spans="2:6" x14ac:dyDescent="0.25">
      <c r="B39" s="2" t="s">
        <v>127</v>
      </c>
      <c r="C39" s="2" t="s">
        <v>128</v>
      </c>
      <c r="D39" s="9">
        <v>1200</v>
      </c>
      <c r="E39" s="9">
        <f t="shared" si="0"/>
        <v>960</v>
      </c>
      <c r="F39" s="9">
        <f t="shared" si="1"/>
        <v>840</v>
      </c>
    </row>
    <row r="40" spans="2:6" x14ac:dyDescent="0.25">
      <c r="B40" s="14" t="s">
        <v>162</v>
      </c>
      <c r="C40" s="12" t="s">
        <v>160</v>
      </c>
      <c r="D40" s="13">
        <v>66.368421052631589</v>
      </c>
      <c r="E40" s="13">
        <v>53.094736842105277</v>
      </c>
      <c r="F40" s="13">
        <v>46.457894736842107</v>
      </c>
    </row>
    <row r="41" spans="2:6" x14ac:dyDescent="0.25">
      <c r="B41" s="14" t="s">
        <v>163</v>
      </c>
      <c r="C41" s="12" t="s">
        <v>161</v>
      </c>
      <c r="D41" s="13">
        <v>174.97368421052636</v>
      </c>
      <c r="E41" s="13">
        <v>139.9789473684211</v>
      </c>
      <c r="F41" s="13">
        <v>122.48157894736845</v>
      </c>
    </row>
    <row r="42" spans="2:6" x14ac:dyDescent="0.25">
      <c r="B42" s="14" t="s">
        <v>164</v>
      </c>
      <c r="C42" s="14" t="s">
        <v>165</v>
      </c>
      <c r="D42" s="13">
        <v>365.40789473684214</v>
      </c>
      <c r="E42" s="13">
        <v>292.32631578947371</v>
      </c>
      <c r="F42" s="13">
        <v>255.78552631578947</v>
      </c>
    </row>
    <row r="51" spans="2:4" x14ac:dyDescent="0.25">
      <c r="B51" s="10" t="s">
        <v>26</v>
      </c>
      <c r="C51" s="10" t="s">
        <v>27</v>
      </c>
      <c r="D51" s="9" t="s">
        <v>92</v>
      </c>
    </row>
    <row r="52" spans="2:4" x14ac:dyDescent="0.25">
      <c r="B52" s="10" t="s">
        <v>28</v>
      </c>
      <c r="C52" s="10" t="s">
        <v>29</v>
      </c>
      <c r="D52" s="9" t="s">
        <v>92</v>
      </c>
    </row>
    <row r="53" spans="2:4" x14ac:dyDescent="0.25">
      <c r="B53" s="5" t="s">
        <v>2</v>
      </c>
      <c r="C53" s="5" t="s">
        <v>3</v>
      </c>
      <c r="D53" s="9" t="s">
        <v>129</v>
      </c>
    </row>
    <row r="54" spans="2:4" x14ac:dyDescent="0.25">
      <c r="B54" s="5" t="s">
        <v>4</v>
      </c>
      <c r="C54" s="5" t="s">
        <v>5</v>
      </c>
      <c r="D54" s="9" t="s">
        <v>129</v>
      </c>
    </row>
    <row r="55" spans="2:4" x14ac:dyDescent="0.25">
      <c r="B55" s="10" t="s">
        <v>48</v>
      </c>
      <c r="C55" s="10" t="s">
        <v>49</v>
      </c>
      <c r="D55" s="9" t="s">
        <v>92</v>
      </c>
    </row>
    <row r="56" spans="2:4" x14ac:dyDescent="0.25">
      <c r="B56" s="2" t="s">
        <v>84</v>
      </c>
      <c r="C56" s="2" t="s">
        <v>85</v>
      </c>
      <c r="D56" s="9" t="s">
        <v>129</v>
      </c>
    </row>
    <row r="57" spans="2:4" x14ac:dyDescent="0.25">
      <c r="B57" s="2" t="s">
        <v>86</v>
      </c>
      <c r="C57" s="2" t="s">
        <v>87</v>
      </c>
      <c r="D57" s="9" t="s">
        <v>129</v>
      </c>
    </row>
    <row r="58" spans="2:4" x14ac:dyDescent="0.25">
      <c r="B58" s="2" t="s">
        <v>88</v>
      </c>
      <c r="C58" s="2" t="s">
        <v>89</v>
      </c>
      <c r="D58" s="9" t="s">
        <v>129</v>
      </c>
    </row>
    <row r="59" spans="2:4" x14ac:dyDescent="0.25">
      <c r="B59" s="2" t="s">
        <v>90</v>
      </c>
      <c r="C59" s="2" t="s">
        <v>91</v>
      </c>
      <c r="D59" s="9" t="s">
        <v>92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890A7-9655-4C81-A429-2EBF928146B7}">
  <dimension ref="B1:P40"/>
  <sheetViews>
    <sheetView tabSelected="1" workbookViewId="0">
      <selection activeCell="C16" sqref="C16"/>
    </sheetView>
  </sheetViews>
  <sheetFormatPr defaultRowHeight="15" x14ac:dyDescent="0.25"/>
  <cols>
    <col min="2" max="2" width="18.28515625" bestFit="1" customWidth="1"/>
    <col min="3" max="3" width="62" bestFit="1" customWidth="1"/>
    <col min="4" max="4" width="13.7109375" style="9" bestFit="1" customWidth="1"/>
    <col min="5" max="5" width="27.28515625" style="9" bestFit="1" customWidth="1"/>
    <col min="6" max="6" width="27.28515625" bestFit="1" customWidth="1"/>
    <col min="7" max="7" width="10" style="9" bestFit="1" customWidth="1"/>
    <col min="8" max="8" width="13.42578125" bestFit="1" customWidth="1"/>
    <col min="14" max="14" width="18.85546875" bestFit="1" customWidth="1"/>
  </cols>
  <sheetData>
    <row r="1" spans="2:16" x14ac:dyDescent="0.25">
      <c r="D1" s="17" t="s">
        <v>159</v>
      </c>
      <c r="E1" s="17"/>
      <c r="F1" s="17"/>
    </row>
    <row r="2" spans="2:16" x14ac:dyDescent="0.25">
      <c r="D2" s="17"/>
      <c r="E2" s="17"/>
      <c r="F2" s="17"/>
    </row>
    <row r="3" spans="2:16" x14ac:dyDescent="0.25">
      <c r="C3" t="s">
        <v>157</v>
      </c>
      <c r="D3" s="17"/>
      <c r="E3" s="17"/>
      <c r="F3" s="17"/>
    </row>
    <row r="4" spans="2:16" ht="45" x14ac:dyDescent="0.25">
      <c r="D4" s="1" t="s">
        <v>168</v>
      </c>
      <c r="E4" s="15" t="s">
        <v>169</v>
      </c>
      <c r="F4" s="16" t="s">
        <v>170</v>
      </c>
      <c r="G4" s="9" t="s">
        <v>166</v>
      </c>
      <c r="H4" s="1" t="s">
        <v>167</v>
      </c>
    </row>
    <row r="5" spans="2:16" x14ac:dyDescent="0.25">
      <c r="B5" s="3" t="s">
        <v>152</v>
      </c>
      <c r="C5" s="4" t="s">
        <v>153</v>
      </c>
      <c r="D5" s="9" t="s">
        <v>154</v>
      </c>
      <c r="E5" s="11" t="s">
        <v>158</v>
      </c>
      <c r="F5" s="8"/>
      <c r="N5" s="1" t="s">
        <v>171</v>
      </c>
      <c r="O5" s="1" t="s">
        <v>172</v>
      </c>
    </row>
    <row r="6" spans="2:16" x14ac:dyDescent="0.25">
      <c r="B6" s="2" t="s">
        <v>6</v>
      </c>
      <c r="C6" s="2" t="s">
        <v>7</v>
      </c>
      <c r="D6" s="9">
        <v>4000</v>
      </c>
      <c r="E6" s="9">
        <v>2000</v>
      </c>
      <c r="F6" s="9">
        <v>2000</v>
      </c>
      <c r="G6" s="9">
        <f>H6*1.18</f>
        <v>2360</v>
      </c>
      <c r="H6" s="9">
        <v>2000</v>
      </c>
      <c r="I6" s="18">
        <f>E6/D6</f>
        <v>0.5</v>
      </c>
      <c r="J6">
        <f>VLOOKUP(B6,$N$6:$O$40,2,0)</f>
        <v>60</v>
      </c>
      <c r="K6">
        <v>0.5</v>
      </c>
      <c r="N6" s="1" t="s">
        <v>6</v>
      </c>
      <c r="O6" s="1">
        <v>60</v>
      </c>
      <c r="P6" s="18">
        <f>VLOOKUP(N6,$B$6:$J$36,8,0)</f>
        <v>0.5</v>
      </c>
    </row>
    <row r="7" spans="2:16" x14ac:dyDescent="0.25">
      <c r="B7" s="2" t="s">
        <v>8</v>
      </c>
      <c r="C7" s="2" t="s">
        <v>9</v>
      </c>
      <c r="D7" s="9">
        <v>6500</v>
      </c>
      <c r="E7" s="9">
        <v>3500</v>
      </c>
      <c r="F7" s="9">
        <v>3500</v>
      </c>
      <c r="G7" s="9">
        <f t="shared" ref="G7:G36" si="0">H7*1.18</f>
        <v>4130</v>
      </c>
      <c r="H7" s="9">
        <v>3500</v>
      </c>
      <c r="I7" s="18">
        <f t="shared" ref="I7:I36" si="1">E7/D7</f>
        <v>0.53846153846153844</v>
      </c>
      <c r="J7">
        <f t="shared" ref="J7:J36" si="2">VLOOKUP(B7,$N$6:$O$40,2,0)</f>
        <v>71</v>
      </c>
      <c r="K7">
        <v>0.53846153846153844</v>
      </c>
      <c r="N7" s="1" t="s">
        <v>8</v>
      </c>
      <c r="O7" s="1">
        <v>71</v>
      </c>
      <c r="P7" s="18">
        <f t="shared" ref="P7:P40" si="3">VLOOKUP(N7,$B$6:$J$36,8,0)</f>
        <v>0.53846153846153844</v>
      </c>
    </row>
    <row r="8" spans="2:16" x14ac:dyDescent="0.25">
      <c r="B8" s="1" t="s">
        <v>144</v>
      </c>
      <c r="C8" s="1" t="s">
        <v>145</v>
      </c>
      <c r="D8" s="9">
        <v>9556</v>
      </c>
      <c r="E8" s="9">
        <v>5000</v>
      </c>
      <c r="F8" s="9">
        <v>5000</v>
      </c>
      <c r="G8" s="9">
        <f t="shared" si="0"/>
        <v>5900</v>
      </c>
      <c r="H8" s="9">
        <v>5000</v>
      </c>
      <c r="I8" s="18">
        <f t="shared" si="1"/>
        <v>0.52323147760569277</v>
      </c>
      <c r="J8">
        <f t="shared" si="2"/>
        <v>41</v>
      </c>
      <c r="K8">
        <v>0.52323147760569277</v>
      </c>
      <c r="N8" s="1" t="s">
        <v>130</v>
      </c>
      <c r="O8" s="1">
        <v>50</v>
      </c>
      <c r="P8" s="18">
        <f t="shared" si="3"/>
        <v>0.6</v>
      </c>
    </row>
    <row r="9" spans="2:16" x14ac:dyDescent="0.25">
      <c r="B9" s="2" t="s">
        <v>10</v>
      </c>
      <c r="C9" s="2" t="s">
        <v>11</v>
      </c>
      <c r="D9" s="9">
        <v>5000</v>
      </c>
      <c r="E9" s="9">
        <v>2500</v>
      </c>
      <c r="F9" s="9">
        <v>2500</v>
      </c>
      <c r="G9" s="9">
        <f t="shared" si="0"/>
        <v>2950</v>
      </c>
      <c r="H9" s="9">
        <v>2500</v>
      </c>
      <c r="I9" s="18">
        <f t="shared" si="1"/>
        <v>0.5</v>
      </c>
      <c r="J9">
        <f t="shared" si="2"/>
        <v>38</v>
      </c>
      <c r="K9">
        <v>0.5</v>
      </c>
      <c r="N9" s="1" t="s">
        <v>132</v>
      </c>
      <c r="O9" s="1">
        <v>43</v>
      </c>
      <c r="P9" s="18">
        <f t="shared" si="3"/>
        <v>0.6</v>
      </c>
    </row>
    <row r="10" spans="2:16" x14ac:dyDescent="0.25">
      <c r="B10" s="2" t="s">
        <v>12</v>
      </c>
      <c r="C10" s="2" t="s">
        <v>13</v>
      </c>
      <c r="D10" s="9">
        <v>8000</v>
      </c>
      <c r="E10" s="9">
        <v>4000</v>
      </c>
      <c r="F10" s="9">
        <v>4000</v>
      </c>
      <c r="G10" s="9">
        <f t="shared" si="0"/>
        <v>4720</v>
      </c>
      <c r="H10" s="9">
        <v>4000</v>
      </c>
      <c r="I10" s="18">
        <f t="shared" si="1"/>
        <v>0.5</v>
      </c>
      <c r="J10">
        <f t="shared" si="2"/>
        <v>33</v>
      </c>
      <c r="K10">
        <v>0.5</v>
      </c>
      <c r="N10" s="1" t="s">
        <v>134</v>
      </c>
      <c r="O10" s="1">
        <v>38</v>
      </c>
      <c r="P10" s="18">
        <f t="shared" si="3"/>
        <v>0.6</v>
      </c>
    </row>
    <row r="11" spans="2:16" x14ac:dyDescent="0.25">
      <c r="B11" s="2" t="s">
        <v>14</v>
      </c>
      <c r="C11" s="2" t="s">
        <v>15</v>
      </c>
      <c r="D11" s="9">
        <v>7000</v>
      </c>
      <c r="E11" s="9">
        <v>3000</v>
      </c>
      <c r="F11" s="9">
        <v>3000</v>
      </c>
      <c r="G11" s="9">
        <f t="shared" si="0"/>
        <v>3540</v>
      </c>
      <c r="H11" s="9">
        <v>3000</v>
      </c>
      <c r="I11" s="18">
        <f t="shared" si="1"/>
        <v>0.42857142857142855</v>
      </c>
      <c r="J11">
        <f t="shared" si="2"/>
        <v>64</v>
      </c>
      <c r="K11">
        <v>0.42857142857142855</v>
      </c>
      <c r="N11" s="1" t="s">
        <v>136</v>
      </c>
      <c r="O11" s="1">
        <v>40</v>
      </c>
      <c r="P11" s="18">
        <f t="shared" si="3"/>
        <v>0.6</v>
      </c>
    </row>
    <row r="12" spans="2:16" x14ac:dyDescent="0.25">
      <c r="B12" s="2" t="s">
        <v>16</v>
      </c>
      <c r="C12" s="2" t="s">
        <v>17</v>
      </c>
      <c r="D12" s="9">
        <v>7000</v>
      </c>
      <c r="E12" s="9">
        <v>3000</v>
      </c>
      <c r="F12" s="9">
        <v>3000</v>
      </c>
      <c r="G12" s="9">
        <f t="shared" si="0"/>
        <v>3540</v>
      </c>
      <c r="H12" s="9">
        <v>3000</v>
      </c>
      <c r="I12" s="18">
        <f t="shared" si="1"/>
        <v>0.42857142857142855</v>
      </c>
      <c r="J12">
        <f t="shared" si="2"/>
        <v>63</v>
      </c>
      <c r="K12">
        <v>0.42857142857142855</v>
      </c>
      <c r="N12" s="1" t="s">
        <v>138</v>
      </c>
      <c r="O12" s="1">
        <v>42</v>
      </c>
      <c r="P12" s="18">
        <f t="shared" si="3"/>
        <v>0.6</v>
      </c>
    </row>
    <row r="13" spans="2:16" x14ac:dyDescent="0.25">
      <c r="B13" s="5" t="s">
        <v>18</v>
      </c>
      <c r="C13" s="5" t="s">
        <v>19</v>
      </c>
      <c r="D13" s="9">
        <v>8000</v>
      </c>
      <c r="E13" s="9">
        <v>4000</v>
      </c>
      <c r="F13" s="9">
        <v>4000</v>
      </c>
      <c r="G13" s="9">
        <f t="shared" si="0"/>
        <v>4720</v>
      </c>
      <c r="H13" s="9">
        <v>4000</v>
      </c>
      <c r="I13" s="18">
        <f t="shared" si="1"/>
        <v>0.5</v>
      </c>
      <c r="J13">
        <f t="shared" si="2"/>
        <v>57</v>
      </c>
      <c r="K13">
        <v>0.5</v>
      </c>
      <c r="N13" s="1" t="s">
        <v>140</v>
      </c>
      <c r="O13" s="1">
        <v>66</v>
      </c>
      <c r="P13" s="18">
        <f t="shared" si="3"/>
        <v>0.6</v>
      </c>
    </row>
    <row r="14" spans="2:16" x14ac:dyDescent="0.25">
      <c r="B14" s="2" t="s">
        <v>20</v>
      </c>
      <c r="C14" s="2" t="s">
        <v>21</v>
      </c>
      <c r="D14" s="9">
        <v>10000</v>
      </c>
      <c r="E14" s="9">
        <v>5000</v>
      </c>
      <c r="F14" s="9">
        <v>5000</v>
      </c>
      <c r="G14" s="9">
        <f t="shared" si="0"/>
        <v>5900</v>
      </c>
      <c r="H14" s="9">
        <v>5000</v>
      </c>
      <c r="I14" s="18">
        <f t="shared" si="1"/>
        <v>0.5</v>
      </c>
      <c r="J14">
        <f t="shared" si="2"/>
        <v>58</v>
      </c>
      <c r="K14">
        <v>0.5</v>
      </c>
      <c r="N14" s="1" t="s">
        <v>142</v>
      </c>
      <c r="O14" s="1">
        <v>40</v>
      </c>
      <c r="P14" s="18">
        <f t="shared" si="3"/>
        <v>0.6</v>
      </c>
    </row>
    <row r="15" spans="2:16" x14ac:dyDescent="0.25">
      <c r="B15" s="2" t="s">
        <v>22</v>
      </c>
      <c r="C15" s="2" t="s">
        <v>23</v>
      </c>
      <c r="D15" s="9">
        <v>14000</v>
      </c>
      <c r="E15" s="9">
        <v>7000</v>
      </c>
      <c r="F15" s="9">
        <v>7000</v>
      </c>
      <c r="G15" s="9">
        <f t="shared" si="0"/>
        <v>8260</v>
      </c>
      <c r="H15" s="9">
        <v>7000</v>
      </c>
      <c r="I15" s="18">
        <f t="shared" si="1"/>
        <v>0.5</v>
      </c>
      <c r="J15">
        <f t="shared" si="2"/>
        <v>58</v>
      </c>
      <c r="K15">
        <v>0.5</v>
      </c>
      <c r="N15" s="1" t="s">
        <v>144</v>
      </c>
      <c r="O15" s="1">
        <v>41</v>
      </c>
      <c r="P15" s="18">
        <f t="shared" si="3"/>
        <v>0.52323147760569277</v>
      </c>
    </row>
    <row r="16" spans="2:16" x14ac:dyDescent="0.25">
      <c r="B16" s="2" t="s">
        <v>24</v>
      </c>
      <c r="C16" s="2" t="s">
        <v>25</v>
      </c>
      <c r="D16" s="9">
        <v>10000</v>
      </c>
      <c r="E16" s="9">
        <v>5000</v>
      </c>
      <c r="F16" s="9">
        <v>5000</v>
      </c>
      <c r="G16" s="9">
        <f t="shared" si="0"/>
        <v>5900</v>
      </c>
      <c r="H16" s="9">
        <v>5000</v>
      </c>
      <c r="I16" s="18">
        <f t="shared" si="1"/>
        <v>0.5</v>
      </c>
      <c r="J16">
        <f t="shared" si="2"/>
        <v>80</v>
      </c>
      <c r="K16">
        <v>0.5</v>
      </c>
      <c r="N16" s="1" t="s">
        <v>10</v>
      </c>
      <c r="O16" s="1">
        <v>38</v>
      </c>
      <c r="P16" s="18">
        <f t="shared" si="3"/>
        <v>0.5</v>
      </c>
    </row>
    <row r="17" spans="2:16" x14ac:dyDescent="0.25">
      <c r="B17" s="2" t="s">
        <v>93</v>
      </c>
      <c r="C17" s="2" t="s">
        <v>94</v>
      </c>
      <c r="D17" s="9">
        <v>6000</v>
      </c>
      <c r="E17" s="9">
        <v>3000</v>
      </c>
      <c r="F17" s="9">
        <v>3000</v>
      </c>
      <c r="G17" s="9">
        <f t="shared" si="0"/>
        <v>3540</v>
      </c>
      <c r="H17" s="9">
        <v>3000</v>
      </c>
      <c r="I17" s="18">
        <f t="shared" si="1"/>
        <v>0.5</v>
      </c>
      <c r="J17">
        <f t="shared" si="2"/>
        <v>58</v>
      </c>
      <c r="K17">
        <v>0.5</v>
      </c>
      <c r="N17" s="1" t="s">
        <v>12</v>
      </c>
      <c r="O17" s="1">
        <v>33</v>
      </c>
      <c r="P17" s="18">
        <f t="shared" si="3"/>
        <v>0.5</v>
      </c>
    </row>
    <row r="18" spans="2:16" x14ac:dyDescent="0.25">
      <c r="B18" s="2" t="s">
        <v>95</v>
      </c>
      <c r="C18" s="2" t="s">
        <v>96</v>
      </c>
      <c r="D18" s="9">
        <v>7000</v>
      </c>
      <c r="E18" s="9">
        <v>3500</v>
      </c>
      <c r="F18" s="9">
        <v>3500</v>
      </c>
      <c r="G18" s="9">
        <f t="shared" si="0"/>
        <v>4130</v>
      </c>
      <c r="H18" s="9">
        <v>3500</v>
      </c>
      <c r="I18" s="18">
        <f t="shared" si="1"/>
        <v>0.5</v>
      </c>
      <c r="J18">
        <f t="shared" si="2"/>
        <v>30</v>
      </c>
      <c r="K18">
        <v>0.5</v>
      </c>
      <c r="N18" s="1" t="s">
        <v>14</v>
      </c>
      <c r="O18" s="1">
        <v>64</v>
      </c>
      <c r="P18" s="18">
        <f t="shared" si="3"/>
        <v>0.42857142857142855</v>
      </c>
    </row>
    <row r="19" spans="2:16" x14ac:dyDescent="0.25">
      <c r="B19" s="2" t="s">
        <v>115</v>
      </c>
      <c r="C19" s="2" t="s">
        <v>116</v>
      </c>
      <c r="D19" s="9">
        <v>8000</v>
      </c>
      <c r="E19" s="9">
        <v>4000</v>
      </c>
      <c r="F19" s="9">
        <v>4000</v>
      </c>
      <c r="G19" s="9">
        <f t="shared" si="0"/>
        <v>4720</v>
      </c>
      <c r="H19" s="9">
        <v>4000</v>
      </c>
      <c r="I19" s="18">
        <f t="shared" si="1"/>
        <v>0.5</v>
      </c>
      <c r="J19">
        <f t="shared" si="2"/>
        <v>30</v>
      </c>
      <c r="K19">
        <v>0.5</v>
      </c>
      <c r="N19" s="1" t="s">
        <v>16</v>
      </c>
      <c r="O19" s="1">
        <v>63</v>
      </c>
      <c r="P19" s="18">
        <f t="shared" si="3"/>
        <v>0.42857142857142855</v>
      </c>
    </row>
    <row r="20" spans="2:16" x14ac:dyDescent="0.25">
      <c r="B20" s="2" t="s">
        <v>117</v>
      </c>
      <c r="C20" s="2" t="s">
        <v>118</v>
      </c>
      <c r="D20" s="9">
        <v>15000</v>
      </c>
      <c r="E20" s="9">
        <v>6000</v>
      </c>
      <c r="F20" s="9">
        <v>6000</v>
      </c>
      <c r="G20" s="9">
        <f t="shared" si="0"/>
        <v>7080</v>
      </c>
      <c r="H20" s="9">
        <v>6000</v>
      </c>
      <c r="I20" s="18">
        <f t="shared" si="1"/>
        <v>0.4</v>
      </c>
      <c r="J20">
        <f t="shared" si="2"/>
        <v>30</v>
      </c>
      <c r="K20">
        <v>0.4</v>
      </c>
      <c r="N20" s="1" t="s">
        <v>18</v>
      </c>
      <c r="O20" s="1">
        <v>57</v>
      </c>
      <c r="P20" s="18">
        <f t="shared" si="3"/>
        <v>0.5</v>
      </c>
    </row>
    <row r="21" spans="2:16" x14ac:dyDescent="0.25">
      <c r="B21" s="2" t="s">
        <v>101</v>
      </c>
      <c r="C21" s="2" t="s">
        <v>102</v>
      </c>
      <c r="D21" s="9">
        <v>6000</v>
      </c>
      <c r="E21" s="9">
        <v>3000</v>
      </c>
      <c r="F21" s="9">
        <v>3000</v>
      </c>
      <c r="G21" s="9">
        <f t="shared" si="0"/>
        <v>3540</v>
      </c>
      <c r="H21" s="9">
        <v>3000</v>
      </c>
      <c r="I21" s="18">
        <f t="shared" si="1"/>
        <v>0.5</v>
      </c>
      <c r="J21">
        <f t="shared" si="2"/>
        <v>54</v>
      </c>
      <c r="K21">
        <v>0.5</v>
      </c>
      <c r="N21" s="1" t="s">
        <v>20</v>
      </c>
      <c r="O21" s="1">
        <v>58</v>
      </c>
      <c r="P21" s="18">
        <f t="shared" si="3"/>
        <v>0.5</v>
      </c>
    </row>
    <row r="22" spans="2:16" x14ac:dyDescent="0.25">
      <c r="B22" s="2" t="s">
        <v>103</v>
      </c>
      <c r="C22" s="2" t="s">
        <v>104</v>
      </c>
      <c r="D22" s="9">
        <v>8000</v>
      </c>
      <c r="E22" s="9">
        <v>4000</v>
      </c>
      <c r="F22" s="9">
        <v>4000</v>
      </c>
      <c r="G22" s="9">
        <f t="shared" si="0"/>
        <v>4720</v>
      </c>
      <c r="H22" s="9">
        <v>4000</v>
      </c>
      <c r="I22" s="18">
        <f t="shared" si="1"/>
        <v>0.5</v>
      </c>
      <c r="J22">
        <f t="shared" si="2"/>
        <v>31</v>
      </c>
      <c r="K22">
        <v>0.5</v>
      </c>
      <c r="N22" s="1" t="s">
        <v>22</v>
      </c>
      <c r="O22" s="1">
        <v>58</v>
      </c>
      <c r="P22" s="18">
        <f t="shared" si="3"/>
        <v>0.5</v>
      </c>
    </row>
    <row r="23" spans="2:16" x14ac:dyDescent="0.25">
      <c r="B23" s="2" t="s">
        <v>107</v>
      </c>
      <c r="C23" s="2" t="s">
        <v>108</v>
      </c>
      <c r="D23" s="9">
        <v>5600</v>
      </c>
      <c r="E23" s="9">
        <v>2800</v>
      </c>
      <c r="F23" s="9">
        <v>2800</v>
      </c>
      <c r="G23" s="9">
        <f t="shared" si="0"/>
        <v>3304</v>
      </c>
      <c r="H23" s="9">
        <v>2800</v>
      </c>
      <c r="I23" s="18">
        <f t="shared" si="1"/>
        <v>0.5</v>
      </c>
      <c r="J23">
        <f t="shared" si="2"/>
        <v>50</v>
      </c>
      <c r="K23">
        <v>0.5</v>
      </c>
      <c r="N23" s="1" t="s">
        <v>24</v>
      </c>
      <c r="O23" s="1">
        <v>80</v>
      </c>
      <c r="P23" s="18">
        <f t="shared" si="3"/>
        <v>0.5</v>
      </c>
    </row>
    <row r="24" spans="2:16" x14ac:dyDescent="0.25">
      <c r="B24" s="1" t="s">
        <v>130</v>
      </c>
      <c r="C24" s="1" t="s">
        <v>131</v>
      </c>
      <c r="D24" s="9">
        <v>5309</v>
      </c>
      <c r="E24" s="9">
        <v>3185.4</v>
      </c>
      <c r="F24" s="9">
        <v>3185.4</v>
      </c>
      <c r="G24" s="9">
        <f t="shared" si="0"/>
        <v>3758.7719999999999</v>
      </c>
      <c r="H24" s="9">
        <v>3185.4</v>
      </c>
      <c r="I24" s="18">
        <f t="shared" si="1"/>
        <v>0.6</v>
      </c>
      <c r="J24">
        <f t="shared" si="2"/>
        <v>50</v>
      </c>
      <c r="K24">
        <v>0.6</v>
      </c>
      <c r="N24" s="1" t="s">
        <v>26</v>
      </c>
      <c r="O24" s="1">
        <v>80</v>
      </c>
      <c r="P24" s="18" t="e">
        <f t="shared" si="3"/>
        <v>#N/A</v>
      </c>
    </row>
    <row r="25" spans="2:16" x14ac:dyDescent="0.25">
      <c r="B25" s="1" t="s">
        <v>132</v>
      </c>
      <c r="C25" s="1" t="s">
        <v>133</v>
      </c>
      <c r="D25" s="9">
        <v>5977</v>
      </c>
      <c r="E25" s="9">
        <v>3586.2</v>
      </c>
      <c r="F25" s="9">
        <v>3586.2</v>
      </c>
      <c r="G25" s="9">
        <f t="shared" si="0"/>
        <v>4231.7159999999994</v>
      </c>
      <c r="H25" s="9">
        <v>3586.2</v>
      </c>
      <c r="I25" s="18">
        <f t="shared" si="1"/>
        <v>0.6</v>
      </c>
      <c r="J25">
        <f t="shared" si="2"/>
        <v>43</v>
      </c>
      <c r="K25">
        <v>0.6</v>
      </c>
      <c r="N25" s="1" t="s">
        <v>28</v>
      </c>
      <c r="O25" s="1">
        <v>80</v>
      </c>
      <c r="P25" s="18" t="e">
        <f t="shared" si="3"/>
        <v>#N/A</v>
      </c>
    </row>
    <row r="26" spans="2:16" x14ac:dyDescent="0.25">
      <c r="B26" s="1" t="s">
        <v>134</v>
      </c>
      <c r="C26" s="1" t="s">
        <v>135</v>
      </c>
      <c r="D26" s="9">
        <v>6644</v>
      </c>
      <c r="E26" s="9">
        <v>3986.3999999999996</v>
      </c>
      <c r="F26" s="9">
        <v>3986.3999999999996</v>
      </c>
      <c r="G26" s="9">
        <f t="shared" si="0"/>
        <v>4703.9519999999993</v>
      </c>
      <c r="H26" s="9">
        <v>3986.3999999999996</v>
      </c>
      <c r="I26" s="18">
        <f t="shared" si="1"/>
        <v>0.6</v>
      </c>
      <c r="J26">
        <f t="shared" si="2"/>
        <v>38</v>
      </c>
      <c r="K26">
        <v>0.6</v>
      </c>
      <c r="N26" s="1" t="s">
        <v>90</v>
      </c>
      <c r="O26" s="1">
        <v>60</v>
      </c>
      <c r="P26" s="18" t="e">
        <f t="shared" si="3"/>
        <v>#N/A</v>
      </c>
    </row>
    <row r="27" spans="2:16" x14ac:dyDescent="0.25">
      <c r="B27" s="1" t="s">
        <v>136</v>
      </c>
      <c r="C27" s="1" t="s">
        <v>137</v>
      </c>
      <c r="D27" s="9">
        <v>8086</v>
      </c>
      <c r="E27" s="9">
        <v>4851.5999999999995</v>
      </c>
      <c r="F27" s="9">
        <v>4851.5999999999995</v>
      </c>
      <c r="G27" s="9">
        <f t="shared" si="0"/>
        <v>5724.887999999999</v>
      </c>
      <c r="H27" s="9">
        <v>4851.5999999999995</v>
      </c>
      <c r="I27" s="18">
        <f t="shared" si="1"/>
        <v>0.6</v>
      </c>
      <c r="J27">
        <f t="shared" si="2"/>
        <v>40</v>
      </c>
      <c r="K27">
        <v>0.6</v>
      </c>
      <c r="N27" s="1" t="s">
        <v>93</v>
      </c>
      <c r="O27" s="1">
        <v>58</v>
      </c>
      <c r="P27" s="18">
        <f t="shared" si="3"/>
        <v>0.5</v>
      </c>
    </row>
    <row r="28" spans="2:16" x14ac:dyDescent="0.25">
      <c r="B28" s="1" t="s">
        <v>138</v>
      </c>
      <c r="C28" s="1" t="s">
        <v>139</v>
      </c>
      <c r="D28" s="9">
        <v>10531</v>
      </c>
      <c r="E28" s="9">
        <v>6318.5999999999995</v>
      </c>
      <c r="F28" s="9">
        <v>6318.5999999999995</v>
      </c>
      <c r="G28" s="9">
        <f t="shared" si="0"/>
        <v>7455.9479999999994</v>
      </c>
      <c r="H28" s="9">
        <v>6318.5999999999995</v>
      </c>
      <c r="I28" s="18">
        <f t="shared" si="1"/>
        <v>0.6</v>
      </c>
      <c r="J28">
        <f t="shared" si="2"/>
        <v>42</v>
      </c>
      <c r="K28">
        <v>0.6</v>
      </c>
      <c r="N28" s="1" t="s">
        <v>95</v>
      </c>
      <c r="O28" s="1">
        <v>30</v>
      </c>
      <c r="P28" s="18">
        <f t="shared" si="3"/>
        <v>0.5</v>
      </c>
    </row>
    <row r="29" spans="2:16" x14ac:dyDescent="0.25">
      <c r="B29" s="1" t="s">
        <v>140</v>
      </c>
      <c r="C29" s="1" t="s">
        <v>141</v>
      </c>
      <c r="D29" s="9">
        <v>4994</v>
      </c>
      <c r="E29" s="9">
        <v>2996.4</v>
      </c>
      <c r="F29" s="9">
        <v>2996.4</v>
      </c>
      <c r="G29" s="9">
        <f t="shared" si="0"/>
        <v>3535.752</v>
      </c>
      <c r="H29" s="9">
        <v>2996.4</v>
      </c>
      <c r="I29" s="18">
        <f t="shared" si="1"/>
        <v>0.6</v>
      </c>
      <c r="J29">
        <f t="shared" si="2"/>
        <v>66</v>
      </c>
      <c r="K29">
        <v>0.6</v>
      </c>
      <c r="N29" s="1" t="s">
        <v>173</v>
      </c>
      <c r="O29" s="1">
        <v>53</v>
      </c>
      <c r="P29" s="18" t="e">
        <f t="shared" si="3"/>
        <v>#N/A</v>
      </c>
    </row>
    <row r="30" spans="2:16" x14ac:dyDescent="0.25">
      <c r="B30" s="1" t="s">
        <v>142</v>
      </c>
      <c r="C30" s="1" t="s">
        <v>143</v>
      </c>
      <c r="D30" s="9">
        <v>7031</v>
      </c>
      <c r="E30" s="9">
        <v>4218.5999999999995</v>
      </c>
      <c r="F30" s="9">
        <v>4218.5999999999995</v>
      </c>
      <c r="G30" s="9">
        <f t="shared" si="0"/>
        <v>4977.9479999999994</v>
      </c>
      <c r="H30" s="9">
        <v>4218.5999999999995</v>
      </c>
      <c r="I30" s="18">
        <f t="shared" si="1"/>
        <v>0.6</v>
      </c>
      <c r="J30">
        <f t="shared" si="2"/>
        <v>40</v>
      </c>
      <c r="K30">
        <v>0.6</v>
      </c>
      <c r="N30" s="1" t="s">
        <v>146</v>
      </c>
      <c r="O30" s="1">
        <v>30</v>
      </c>
      <c r="P30" s="18">
        <f t="shared" si="3"/>
        <v>0.6</v>
      </c>
    </row>
    <row r="31" spans="2:16" x14ac:dyDescent="0.25">
      <c r="B31" s="1" t="s">
        <v>146</v>
      </c>
      <c r="C31" s="1" t="s">
        <v>147</v>
      </c>
      <c r="D31" s="9">
        <v>5726</v>
      </c>
      <c r="E31" s="9">
        <v>3435.6</v>
      </c>
      <c r="F31" s="9">
        <v>3435.6</v>
      </c>
      <c r="G31" s="9">
        <f t="shared" si="0"/>
        <v>4054.0079999999998</v>
      </c>
      <c r="H31" s="9">
        <v>3435.6</v>
      </c>
      <c r="I31" s="18">
        <f t="shared" si="1"/>
        <v>0.6</v>
      </c>
      <c r="J31">
        <f t="shared" si="2"/>
        <v>30</v>
      </c>
      <c r="K31">
        <v>0.6</v>
      </c>
      <c r="N31" s="1" t="s">
        <v>97</v>
      </c>
      <c r="O31" s="1">
        <v>41</v>
      </c>
      <c r="P31" s="18">
        <f t="shared" si="3"/>
        <v>0.6</v>
      </c>
    </row>
    <row r="32" spans="2:16" x14ac:dyDescent="0.25">
      <c r="B32" s="1" t="s">
        <v>97</v>
      </c>
      <c r="C32" s="1" t="s">
        <v>98</v>
      </c>
      <c r="D32" s="9">
        <v>3200</v>
      </c>
      <c r="E32" s="9">
        <v>1920</v>
      </c>
      <c r="F32" s="9">
        <v>1920</v>
      </c>
      <c r="G32" s="9">
        <f t="shared" si="0"/>
        <v>2265.6</v>
      </c>
      <c r="H32" s="9">
        <v>1920</v>
      </c>
      <c r="I32" s="18">
        <f t="shared" si="1"/>
        <v>0.6</v>
      </c>
      <c r="J32">
        <f t="shared" si="2"/>
        <v>41</v>
      </c>
      <c r="K32">
        <v>0.6</v>
      </c>
      <c r="N32" s="1" t="s">
        <v>148</v>
      </c>
      <c r="O32" s="1">
        <v>28</v>
      </c>
      <c r="P32" s="18">
        <f t="shared" si="3"/>
        <v>0.6</v>
      </c>
    </row>
    <row r="33" spans="2:16" x14ac:dyDescent="0.25">
      <c r="B33" s="1" t="s">
        <v>148</v>
      </c>
      <c r="C33" s="1" t="s">
        <v>149</v>
      </c>
      <c r="D33" s="9">
        <v>4440</v>
      </c>
      <c r="E33" s="9">
        <v>2664</v>
      </c>
      <c r="F33" s="9">
        <v>2664</v>
      </c>
      <c r="G33" s="9">
        <f t="shared" si="0"/>
        <v>3143.52</v>
      </c>
      <c r="H33" s="9">
        <v>2664</v>
      </c>
      <c r="I33" s="18">
        <f t="shared" si="1"/>
        <v>0.6</v>
      </c>
      <c r="J33">
        <f t="shared" si="2"/>
        <v>28</v>
      </c>
      <c r="K33">
        <v>0.6</v>
      </c>
      <c r="N33" s="1" t="s">
        <v>99</v>
      </c>
      <c r="O33" s="1">
        <v>30</v>
      </c>
      <c r="P33" s="18">
        <f t="shared" si="3"/>
        <v>0.6</v>
      </c>
    </row>
    <row r="34" spans="2:16" x14ac:dyDescent="0.25">
      <c r="B34" s="1" t="s">
        <v>99</v>
      </c>
      <c r="C34" s="1" t="s">
        <v>100</v>
      </c>
      <c r="D34" s="9">
        <v>533</v>
      </c>
      <c r="E34" s="9">
        <v>319.8</v>
      </c>
      <c r="F34" s="9">
        <v>319.8</v>
      </c>
      <c r="G34" s="9">
        <f t="shared" si="0"/>
        <v>377.36399999999998</v>
      </c>
      <c r="H34" s="9">
        <v>319.8</v>
      </c>
      <c r="I34" s="18">
        <f t="shared" si="1"/>
        <v>0.6</v>
      </c>
      <c r="J34">
        <f t="shared" si="2"/>
        <v>30</v>
      </c>
      <c r="K34">
        <v>0.6</v>
      </c>
      <c r="N34" s="1" t="s">
        <v>101</v>
      </c>
      <c r="O34" s="1">
        <v>54</v>
      </c>
      <c r="P34" s="18">
        <f t="shared" si="3"/>
        <v>0.5</v>
      </c>
    </row>
    <row r="35" spans="2:16" x14ac:dyDescent="0.25">
      <c r="B35" s="1" t="s">
        <v>150</v>
      </c>
      <c r="C35" s="1" t="s">
        <v>151</v>
      </c>
      <c r="D35" s="9">
        <v>5778</v>
      </c>
      <c r="E35" s="9">
        <v>3466.7999999999997</v>
      </c>
      <c r="F35" s="9">
        <v>3466.7999999999997</v>
      </c>
      <c r="G35" s="9">
        <f t="shared" si="0"/>
        <v>4090.8239999999996</v>
      </c>
      <c r="H35" s="9">
        <v>3466.7999999999997</v>
      </c>
      <c r="I35" s="18">
        <f t="shared" si="1"/>
        <v>0.6</v>
      </c>
      <c r="J35">
        <f t="shared" si="2"/>
        <v>30</v>
      </c>
      <c r="K35">
        <v>0.6</v>
      </c>
      <c r="N35" s="1" t="s">
        <v>103</v>
      </c>
      <c r="O35" s="1">
        <v>31</v>
      </c>
      <c r="P35" s="18">
        <f t="shared" si="3"/>
        <v>0.5</v>
      </c>
    </row>
    <row r="36" spans="2:16" x14ac:dyDescent="0.25">
      <c r="B36" s="1" t="s">
        <v>105</v>
      </c>
      <c r="C36" s="1" t="s">
        <v>106</v>
      </c>
      <c r="D36" s="9">
        <v>7500</v>
      </c>
      <c r="E36" s="9">
        <v>4500</v>
      </c>
      <c r="F36" s="9">
        <v>4500</v>
      </c>
      <c r="G36" s="9">
        <f t="shared" si="0"/>
        <v>5310</v>
      </c>
      <c r="H36" s="9">
        <v>4500</v>
      </c>
      <c r="I36" s="18">
        <f t="shared" si="1"/>
        <v>0.6</v>
      </c>
      <c r="J36">
        <f t="shared" si="2"/>
        <v>40</v>
      </c>
      <c r="K36">
        <v>0.6</v>
      </c>
      <c r="N36" s="1" t="s">
        <v>150</v>
      </c>
      <c r="O36" s="1">
        <v>30</v>
      </c>
      <c r="P36" s="18">
        <f t="shared" si="3"/>
        <v>0.6</v>
      </c>
    </row>
    <row r="37" spans="2:16" x14ac:dyDescent="0.25">
      <c r="N37" s="1" t="s">
        <v>105</v>
      </c>
      <c r="O37" s="1">
        <v>40</v>
      </c>
      <c r="P37" s="18">
        <f t="shared" si="3"/>
        <v>0.6</v>
      </c>
    </row>
    <row r="38" spans="2:16" x14ac:dyDescent="0.25">
      <c r="N38" s="1" t="s">
        <v>107</v>
      </c>
      <c r="O38" s="1">
        <v>50</v>
      </c>
      <c r="P38" s="18">
        <f t="shared" si="3"/>
        <v>0.5</v>
      </c>
    </row>
    <row r="39" spans="2:16" x14ac:dyDescent="0.25">
      <c r="N39" s="1" t="s">
        <v>115</v>
      </c>
      <c r="O39" s="1">
        <v>30</v>
      </c>
      <c r="P39" s="18">
        <f t="shared" si="3"/>
        <v>0.5</v>
      </c>
    </row>
    <row r="40" spans="2:16" x14ac:dyDescent="0.25">
      <c r="N40" s="1" t="s">
        <v>117</v>
      </c>
      <c r="O40" s="1">
        <v>30</v>
      </c>
      <c r="P40" s="18">
        <f t="shared" si="3"/>
        <v>0.4</v>
      </c>
    </row>
  </sheetData>
  <mergeCells count="1">
    <mergeCell ref="D1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9BDD7-185A-4DF4-AB53-5CD2AD63B280}">
  <dimension ref="A1:C7"/>
  <sheetViews>
    <sheetView workbookViewId="0">
      <selection sqref="A1:C7"/>
    </sheetView>
  </sheetViews>
  <sheetFormatPr defaultRowHeight="15" x14ac:dyDescent="0.25"/>
  <cols>
    <col min="1" max="1" width="18.85546875" bestFit="1" customWidth="1"/>
    <col min="2" max="2" width="43.28515625" bestFit="1" customWidth="1"/>
    <col min="3" max="3" width="8.5703125" bestFit="1" customWidth="1"/>
  </cols>
  <sheetData>
    <row r="1" spans="1:3" x14ac:dyDescent="0.25">
      <c r="A1" s="1" t="s">
        <v>171</v>
      </c>
      <c r="B1" s="1" t="s">
        <v>174</v>
      </c>
      <c r="C1" s="1" t="s">
        <v>172</v>
      </c>
    </row>
    <row r="2" spans="1:3" x14ac:dyDescent="0.25">
      <c r="A2" s="1" t="s">
        <v>26</v>
      </c>
      <c r="B2" s="1" t="s">
        <v>27</v>
      </c>
      <c r="C2" s="1">
        <v>80</v>
      </c>
    </row>
    <row r="3" spans="1:3" x14ac:dyDescent="0.25">
      <c r="A3" s="1" t="s">
        <v>28</v>
      </c>
      <c r="B3" s="1" t="s">
        <v>29</v>
      </c>
      <c r="C3" s="1">
        <v>80</v>
      </c>
    </row>
    <row r="4" spans="1:3" x14ac:dyDescent="0.25">
      <c r="A4" s="1" t="s">
        <v>90</v>
      </c>
      <c r="B4" s="1" t="s">
        <v>91</v>
      </c>
      <c r="C4" s="1">
        <v>60</v>
      </c>
    </row>
    <row r="5" spans="1:3" x14ac:dyDescent="0.25">
      <c r="A5" s="1" t="s">
        <v>93</v>
      </c>
      <c r="B5" s="1" t="s">
        <v>175</v>
      </c>
      <c r="C5" s="1">
        <v>58</v>
      </c>
    </row>
    <row r="6" spans="1:3" x14ac:dyDescent="0.25">
      <c r="A6" s="1" t="s">
        <v>95</v>
      </c>
      <c r="B6" s="1" t="s">
        <v>96</v>
      </c>
      <c r="C6" s="1">
        <v>30</v>
      </c>
    </row>
    <row r="7" spans="1:3" x14ac:dyDescent="0.25">
      <c r="A7" s="1" t="s">
        <v>173</v>
      </c>
      <c r="B7" s="1" t="s">
        <v>176</v>
      </c>
      <c r="C7" s="1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eksık kodlar</vt:lpstr>
      <vt:lpstr>kampanyalı ürünler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Burçak Korkut CELLAT (HAMMAM)</dc:creator>
  <cp:lastModifiedBy>Giray VARDAL</cp:lastModifiedBy>
  <dcterms:created xsi:type="dcterms:W3CDTF">2023-01-10T16:32:01Z</dcterms:created>
  <dcterms:modified xsi:type="dcterms:W3CDTF">2023-01-18T11:00:14Z</dcterms:modified>
</cp:coreProperties>
</file>