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itix\"/>
    </mc:Choice>
  </mc:AlternateContent>
  <xr:revisionPtr revIDLastSave="0" documentId="13_ncr:1_{519688F3-B670-4B7C-B427-159AECF8B5E2}" xr6:coauthVersionLast="45" xr6:coauthVersionMax="45" xr10:uidLastSave="{00000000-0000-0000-0000-000000000000}"/>
  <bookViews>
    <workbookView xWindow="32359" yWindow="1426" windowWidth="16234" windowHeight="11385" activeTab="2" xr2:uid="{00000000-000D-0000-FFFF-FFFF00000000}"/>
  </bookViews>
  <sheets>
    <sheet name="xG+" sheetId="1" r:id="rId1"/>
    <sheet name="xG-" sheetId="2" r:id="rId2"/>
    <sheet name="xGDiff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D3" i="3" l="1"/>
  <c r="G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F26" i="3"/>
  <c r="F25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3" i="3"/>
  <c r="C24" i="2" l="1"/>
  <c r="B24" i="2"/>
  <c r="C24" i="1"/>
  <c r="B24" i="1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<sst xmlns="http://schemas.openxmlformats.org/spreadsheetml/2006/main" count="79" uniqueCount="36">
  <si>
    <t>Team</t>
  </si>
  <si>
    <t>xG+</t>
  </si>
  <si>
    <t>g+</t>
  </si>
  <si>
    <t>Lecce</t>
  </si>
  <si>
    <t>F.B.C Unione Venezia</t>
  </si>
  <si>
    <t>Chievo Verona</t>
  </si>
  <si>
    <t>Empoli</t>
  </si>
  <si>
    <t>Monza</t>
  </si>
  <si>
    <t>Cittadella</t>
  </si>
  <si>
    <t>Frosinone</t>
  </si>
  <si>
    <t>Reggina</t>
  </si>
  <si>
    <t>Pordenone Calcio</t>
  </si>
  <si>
    <t>Spal</t>
  </si>
  <si>
    <t>Brescia</t>
  </si>
  <si>
    <t>Salernitana</t>
  </si>
  <si>
    <t>Cremonese</t>
  </si>
  <si>
    <t>Cosenza</t>
  </si>
  <si>
    <t>Pisa</t>
  </si>
  <si>
    <t>Virtus Entella</t>
  </si>
  <si>
    <t>Vicenza</t>
  </si>
  <si>
    <t>Reggiana</t>
  </si>
  <si>
    <t>Ascoli</t>
  </si>
  <si>
    <t>US Pescara</t>
  </si>
  <si>
    <t>xG-</t>
  </si>
  <si>
    <t>g-</t>
  </si>
  <si>
    <t>xGDelta</t>
  </si>
  <si>
    <t>AVG</t>
  </si>
  <si>
    <t>Delta</t>
  </si>
  <si>
    <t>Squadra</t>
  </si>
  <si>
    <t>Diff delta</t>
  </si>
  <si>
    <t>deviazione standard</t>
  </si>
  <si>
    <t>sqm</t>
  </si>
  <si>
    <t>punteggio z</t>
  </si>
  <si>
    <t>performance</t>
  </si>
  <si>
    <t>F.B.CVenezia</t>
  </si>
  <si>
    <t>media valori assoluti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</si>
</sst>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name val="Arial"/>
    </font>
    <font>
      <b/>
      <sz val="11"/>
      <color indexed="8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10" fontId="0" fillId="0" borderId="0" xfId="0" applyNumberForma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xG+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'xG+'!$B$1</c:f>
              <c:strCache>
                <c:ptCount val="1"/>
                <c:pt idx="0">
                  <c:v>xG+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'xG+'!$A$2:$A$22</c:f>
              <c:strCache>
                <c:ptCount val="21"/>
                <c:pt idx="1">
                  <c:v>Lecce</c:v>
                </c:pt>
                <c:pt idx="2">
                  <c:v>F.B.C Unione Venezia</c:v>
                </c:pt>
                <c:pt idx="3">
                  <c:v>Chievo Verona</c:v>
                </c:pt>
                <c:pt idx="4">
                  <c:v>Empoli</c:v>
                </c:pt>
                <c:pt idx="5">
                  <c:v>Monza</c:v>
                </c:pt>
                <c:pt idx="6">
                  <c:v>Cittadella</c:v>
                </c:pt>
                <c:pt idx="7">
                  <c:v>Frosinone</c:v>
                </c:pt>
                <c:pt idx="8">
                  <c:v>Reggina</c:v>
                </c:pt>
                <c:pt idx="9">
                  <c:v>Pordenone Calcio</c:v>
                </c:pt>
                <c:pt idx="10">
                  <c:v>Spal</c:v>
                </c:pt>
                <c:pt idx="11">
                  <c:v>Brescia</c:v>
                </c:pt>
                <c:pt idx="12">
                  <c:v>Salernitana</c:v>
                </c:pt>
                <c:pt idx="13">
                  <c:v>Cremonese</c:v>
                </c:pt>
                <c:pt idx="14">
                  <c:v>Cosenza</c:v>
                </c:pt>
                <c:pt idx="15">
                  <c:v>Pisa</c:v>
                </c:pt>
                <c:pt idx="16">
                  <c:v>Virtus Entella</c:v>
                </c:pt>
                <c:pt idx="17">
                  <c:v>Vicenza</c:v>
                </c:pt>
                <c:pt idx="18">
                  <c:v>Reggiana</c:v>
                </c:pt>
                <c:pt idx="19">
                  <c:v>Ascoli</c:v>
                </c:pt>
                <c:pt idx="20">
                  <c:v>US Pescara</c:v>
                </c:pt>
              </c:strCache>
            </c:strRef>
          </c:cat>
          <c:val>
            <c:numRef>
              <c:f>'xG+'!$B$2:$B$22</c:f>
              <c:numCache>
                <c:formatCode>General</c:formatCode>
                <c:ptCount val="21"/>
                <c:pt idx="1">
                  <c:v>37.29</c:v>
                </c:pt>
                <c:pt idx="2">
                  <c:v>28.950000000000003</c:v>
                </c:pt>
                <c:pt idx="3">
                  <c:v>25.790000000000003</c:v>
                </c:pt>
                <c:pt idx="4">
                  <c:v>25.65</c:v>
                </c:pt>
                <c:pt idx="5">
                  <c:v>25.36</c:v>
                </c:pt>
                <c:pt idx="6">
                  <c:v>24.86</c:v>
                </c:pt>
                <c:pt idx="7">
                  <c:v>23.83</c:v>
                </c:pt>
                <c:pt idx="8">
                  <c:v>23.450000000000003</c:v>
                </c:pt>
                <c:pt idx="9">
                  <c:v>21.839999999999996</c:v>
                </c:pt>
                <c:pt idx="10">
                  <c:v>21.78</c:v>
                </c:pt>
                <c:pt idx="11">
                  <c:v>20.990000000000002</c:v>
                </c:pt>
                <c:pt idx="12">
                  <c:v>20.299999999999997</c:v>
                </c:pt>
                <c:pt idx="13">
                  <c:v>19.709999999999997</c:v>
                </c:pt>
                <c:pt idx="14">
                  <c:v>18.5</c:v>
                </c:pt>
                <c:pt idx="15">
                  <c:v>18.18</c:v>
                </c:pt>
                <c:pt idx="16">
                  <c:v>17.439999999999998</c:v>
                </c:pt>
                <c:pt idx="17">
                  <c:v>16.240000000000002</c:v>
                </c:pt>
                <c:pt idx="18">
                  <c:v>15.719999999999999</c:v>
                </c:pt>
                <c:pt idx="19">
                  <c:v>14.47</c:v>
                </c:pt>
                <c:pt idx="20">
                  <c:v>14.27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B-46F6-BB96-EB29D9991656}"/>
            </c:ext>
          </c:extLst>
        </c:ser>
        <c:ser>
          <c:idx val="1"/>
          <c:order val="1"/>
          <c:tx>
            <c:strRef>
              <c:f>'xG+'!$C$1</c:f>
              <c:strCache>
                <c:ptCount val="1"/>
                <c:pt idx="0">
                  <c:v>g+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'xG+'!$A$2:$A$22</c:f>
              <c:strCache>
                <c:ptCount val="21"/>
                <c:pt idx="1">
                  <c:v>Lecce</c:v>
                </c:pt>
                <c:pt idx="2">
                  <c:v>F.B.C Unione Venezia</c:v>
                </c:pt>
                <c:pt idx="3">
                  <c:v>Chievo Verona</c:v>
                </c:pt>
                <c:pt idx="4">
                  <c:v>Empoli</c:v>
                </c:pt>
                <c:pt idx="5">
                  <c:v>Monza</c:v>
                </c:pt>
                <c:pt idx="6">
                  <c:v>Cittadella</c:v>
                </c:pt>
                <c:pt idx="7">
                  <c:v>Frosinone</c:v>
                </c:pt>
                <c:pt idx="8">
                  <c:v>Reggina</c:v>
                </c:pt>
                <c:pt idx="9">
                  <c:v>Pordenone Calcio</c:v>
                </c:pt>
                <c:pt idx="10">
                  <c:v>Spal</c:v>
                </c:pt>
                <c:pt idx="11">
                  <c:v>Brescia</c:v>
                </c:pt>
                <c:pt idx="12">
                  <c:v>Salernitana</c:v>
                </c:pt>
                <c:pt idx="13">
                  <c:v>Cremonese</c:v>
                </c:pt>
                <c:pt idx="14">
                  <c:v>Cosenza</c:v>
                </c:pt>
                <c:pt idx="15">
                  <c:v>Pisa</c:v>
                </c:pt>
                <c:pt idx="16">
                  <c:v>Virtus Entella</c:v>
                </c:pt>
                <c:pt idx="17">
                  <c:v>Vicenza</c:v>
                </c:pt>
                <c:pt idx="18">
                  <c:v>Reggiana</c:v>
                </c:pt>
                <c:pt idx="19">
                  <c:v>Ascoli</c:v>
                </c:pt>
                <c:pt idx="20">
                  <c:v>US Pescara</c:v>
                </c:pt>
              </c:strCache>
            </c:strRef>
          </c:cat>
          <c:val>
            <c:numRef>
              <c:f>'xG+'!$C$2:$C$22</c:f>
              <c:numCache>
                <c:formatCode>General</c:formatCode>
                <c:ptCount val="21"/>
                <c:pt idx="1">
                  <c:v>22</c:v>
                </c:pt>
                <c:pt idx="2">
                  <c:v>14</c:v>
                </c:pt>
                <c:pt idx="3">
                  <c:v>9</c:v>
                </c:pt>
                <c:pt idx="4">
                  <c:v>16</c:v>
                </c:pt>
                <c:pt idx="5">
                  <c:v>8</c:v>
                </c:pt>
                <c:pt idx="6">
                  <c:v>16</c:v>
                </c:pt>
                <c:pt idx="7">
                  <c:v>8</c:v>
                </c:pt>
                <c:pt idx="8">
                  <c:v>8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13</c:v>
                </c:pt>
                <c:pt idx="16">
                  <c:v>5</c:v>
                </c:pt>
                <c:pt idx="17">
                  <c:v>11</c:v>
                </c:pt>
                <c:pt idx="18">
                  <c:v>9</c:v>
                </c:pt>
                <c:pt idx="19">
                  <c:v>5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B-46F6-BB96-EB29D999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2259488"/>
        <c:axId val="482252600"/>
      </c:barChart>
      <c:catAx>
        <c:axId val="48225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252600"/>
        <c:crosses val="autoZero"/>
        <c:auto val="1"/>
        <c:lblAlgn val="ctr"/>
        <c:lblOffset val="100"/>
        <c:noMultiLvlLbl val="0"/>
      </c:catAx>
      <c:valAx>
        <c:axId val="48225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2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'xG-'!$B$1</c:f>
              <c:strCache>
                <c:ptCount val="1"/>
                <c:pt idx="0">
                  <c:v>xG-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'xG-'!$A$2:$A$22</c:f>
              <c:strCache>
                <c:ptCount val="21"/>
                <c:pt idx="1">
                  <c:v>Chievo Verona</c:v>
                </c:pt>
                <c:pt idx="2">
                  <c:v>Monza</c:v>
                </c:pt>
                <c:pt idx="3">
                  <c:v>F.B.C Unione Venezia</c:v>
                </c:pt>
                <c:pt idx="4">
                  <c:v>Lecce</c:v>
                </c:pt>
                <c:pt idx="5">
                  <c:v>Brescia</c:v>
                </c:pt>
                <c:pt idx="6">
                  <c:v>Reggina</c:v>
                </c:pt>
                <c:pt idx="7">
                  <c:v>Frosinone</c:v>
                </c:pt>
                <c:pt idx="8">
                  <c:v>Cittadella</c:v>
                </c:pt>
                <c:pt idx="9">
                  <c:v>Cremonese</c:v>
                </c:pt>
                <c:pt idx="10">
                  <c:v>Spal</c:v>
                </c:pt>
                <c:pt idx="11">
                  <c:v>Vicenza</c:v>
                </c:pt>
                <c:pt idx="12">
                  <c:v>Empoli</c:v>
                </c:pt>
                <c:pt idx="13">
                  <c:v>Pordenone Calcio</c:v>
                </c:pt>
                <c:pt idx="14">
                  <c:v>Pisa</c:v>
                </c:pt>
                <c:pt idx="15">
                  <c:v>Salernitana</c:v>
                </c:pt>
                <c:pt idx="16">
                  <c:v>Virtus Entella</c:v>
                </c:pt>
                <c:pt idx="17">
                  <c:v>Reggiana</c:v>
                </c:pt>
                <c:pt idx="18">
                  <c:v>US Pescara</c:v>
                </c:pt>
                <c:pt idx="19">
                  <c:v>Ascoli</c:v>
                </c:pt>
                <c:pt idx="20">
                  <c:v>Cosenza</c:v>
                </c:pt>
              </c:strCache>
            </c:strRef>
          </c:cat>
          <c:val>
            <c:numRef>
              <c:f>'xG-'!$B$2:$B$22</c:f>
              <c:numCache>
                <c:formatCode>General</c:formatCode>
                <c:ptCount val="21"/>
                <c:pt idx="1">
                  <c:v>15.809999999999999</c:v>
                </c:pt>
                <c:pt idx="2">
                  <c:v>17.11</c:v>
                </c:pt>
                <c:pt idx="3">
                  <c:v>18.590000000000003</c:v>
                </c:pt>
                <c:pt idx="4">
                  <c:v>18.590000000000003</c:v>
                </c:pt>
                <c:pt idx="5">
                  <c:v>19.350000000000001</c:v>
                </c:pt>
                <c:pt idx="6">
                  <c:v>19.39</c:v>
                </c:pt>
                <c:pt idx="7">
                  <c:v>19.510000000000002</c:v>
                </c:pt>
                <c:pt idx="8">
                  <c:v>19.66</c:v>
                </c:pt>
                <c:pt idx="9">
                  <c:v>19.8</c:v>
                </c:pt>
                <c:pt idx="10">
                  <c:v>19.89</c:v>
                </c:pt>
                <c:pt idx="11">
                  <c:v>20.79</c:v>
                </c:pt>
                <c:pt idx="12">
                  <c:v>22.64</c:v>
                </c:pt>
                <c:pt idx="13">
                  <c:v>22.760000000000005</c:v>
                </c:pt>
                <c:pt idx="14">
                  <c:v>22.880000000000003</c:v>
                </c:pt>
                <c:pt idx="15">
                  <c:v>23.640000000000004</c:v>
                </c:pt>
                <c:pt idx="16">
                  <c:v>23.7</c:v>
                </c:pt>
                <c:pt idx="17">
                  <c:v>24.16</c:v>
                </c:pt>
                <c:pt idx="18">
                  <c:v>27.799999999999997</c:v>
                </c:pt>
                <c:pt idx="19">
                  <c:v>27.93</c:v>
                </c:pt>
                <c:pt idx="20">
                  <c:v>30.619999999999997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6-4B3E-AB28-342B7D01F1D0}"/>
            </c:ext>
          </c:extLst>
        </c:ser>
        <c:ser>
          <c:idx val="1"/>
          <c:order val="1"/>
          <c:tx>
            <c:strRef>
              <c:f>'xG-'!$C$1</c:f>
              <c:strCache>
                <c:ptCount val="1"/>
                <c:pt idx="0">
                  <c:v>g-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'xG-'!$A$2:$A$22</c:f>
              <c:strCache>
                <c:ptCount val="21"/>
                <c:pt idx="1">
                  <c:v>Chievo Verona</c:v>
                </c:pt>
                <c:pt idx="2">
                  <c:v>Monza</c:v>
                </c:pt>
                <c:pt idx="3">
                  <c:v>F.B.C Unione Venezia</c:v>
                </c:pt>
                <c:pt idx="4">
                  <c:v>Lecce</c:v>
                </c:pt>
                <c:pt idx="5">
                  <c:v>Brescia</c:v>
                </c:pt>
                <c:pt idx="6">
                  <c:v>Reggina</c:v>
                </c:pt>
                <c:pt idx="7">
                  <c:v>Frosinone</c:v>
                </c:pt>
                <c:pt idx="8">
                  <c:v>Cittadella</c:v>
                </c:pt>
                <c:pt idx="9">
                  <c:v>Cremonese</c:v>
                </c:pt>
                <c:pt idx="10">
                  <c:v>Spal</c:v>
                </c:pt>
                <c:pt idx="11">
                  <c:v>Vicenza</c:v>
                </c:pt>
                <c:pt idx="12">
                  <c:v>Empoli</c:v>
                </c:pt>
                <c:pt idx="13">
                  <c:v>Pordenone Calcio</c:v>
                </c:pt>
                <c:pt idx="14">
                  <c:v>Pisa</c:v>
                </c:pt>
                <c:pt idx="15">
                  <c:v>Salernitana</c:v>
                </c:pt>
                <c:pt idx="16">
                  <c:v>Virtus Entella</c:v>
                </c:pt>
                <c:pt idx="17">
                  <c:v>Reggiana</c:v>
                </c:pt>
                <c:pt idx="18">
                  <c:v>US Pescara</c:v>
                </c:pt>
                <c:pt idx="19">
                  <c:v>Ascoli</c:v>
                </c:pt>
                <c:pt idx="20">
                  <c:v>Cosenza</c:v>
                </c:pt>
              </c:strCache>
            </c:strRef>
          </c:cat>
          <c:val>
            <c:numRef>
              <c:f>'xG-'!$C$2:$C$22</c:f>
              <c:numCache>
                <c:formatCode>General</c:formatCode>
                <c:ptCount val="21"/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8</c:v>
                </c:pt>
                <c:pt idx="11">
                  <c:v>12</c:v>
                </c:pt>
                <c:pt idx="12">
                  <c:v>9</c:v>
                </c:pt>
                <c:pt idx="13">
                  <c:v>10</c:v>
                </c:pt>
                <c:pt idx="14">
                  <c:v>20</c:v>
                </c:pt>
                <c:pt idx="15">
                  <c:v>7</c:v>
                </c:pt>
                <c:pt idx="16">
                  <c:v>13</c:v>
                </c:pt>
                <c:pt idx="17">
                  <c:v>14</c:v>
                </c:pt>
                <c:pt idx="18">
                  <c:v>19</c:v>
                </c:pt>
                <c:pt idx="19">
                  <c:v>10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6-4B3E-AB28-342B7D01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541752"/>
        <c:axId val="572542736"/>
      </c:barChart>
      <c:catAx>
        <c:axId val="57254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542736"/>
        <c:crosses val="autoZero"/>
        <c:auto val="1"/>
        <c:lblAlgn val="ctr"/>
        <c:lblOffset val="100"/>
        <c:noMultiLvlLbl val="0"/>
      </c:catAx>
      <c:valAx>
        <c:axId val="57254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54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Δ</a:t>
            </a:r>
            <a:r>
              <a:rPr lang="fr-FR" sz="1400" b="0" i="0" u="none" strike="noStrike" baseline="0">
                <a:effectLst/>
              </a:rPr>
              <a:t> </a:t>
            </a:r>
            <a:r>
              <a:rPr lang="fr-FR"/>
              <a:t>xG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xGDiff!$B$1</c:f>
              <c:strCache>
                <c:ptCount val="1"/>
                <c:pt idx="0">
                  <c:v>xG+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xGDiff!$A$2:$A$22</c:f>
              <c:strCache>
                <c:ptCount val="21"/>
                <c:pt idx="1">
                  <c:v>Lecce</c:v>
                </c:pt>
                <c:pt idx="2">
                  <c:v>F.B.CVenezia</c:v>
                </c:pt>
                <c:pt idx="3">
                  <c:v>Chievo Verona</c:v>
                </c:pt>
                <c:pt idx="4">
                  <c:v>Monza</c:v>
                </c:pt>
                <c:pt idx="5">
                  <c:v>Cittadella</c:v>
                </c:pt>
                <c:pt idx="6">
                  <c:v>Frosinone</c:v>
                </c:pt>
                <c:pt idx="7">
                  <c:v>Reggina</c:v>
                </c:pt>
                <c:pt idx="8">
                  <c:v>Empoli</c:v>
                </c:pt>
                <c:pt idx="9">
                  <c:v>Spal</c:v>
                </c:pt>
                <c:pt idx="10">
                  <c:v>Brescia</c:v>
                </c:pt>
                <c:pt idx="11">
                  <c:v>Cremonese</c:v>
                </c:pt>
                <c:pt idx="12">
                  <c:v>Pordenone Calcio</c:v>
                </c:pt>
                <c:pt idx="13">
                  <c:v>Salernitana</c:v>
                </c:pt>
                <c:pt idx="14">
                  <c:v>Vicenza</c:v>
                </c:pt>
                <c:pt idx="15">
                  <c:v>Pisa</c:v>
                </c:pt>
                <c:pt idx="16">
                  <c:v>Virtus Entella</c:v>
                </c:pt>
                <c:pt idx="17">
                  <c:v>Reggiana</c:v>
                </c:pt>
                <c:pt idx="18">
                  <c:v>Cosenza</c:v>
                </c:pt>
                <c:pt idx="19">
                  <c:v>Ascoli</c:v>
                </c:pt>
                <c:pt idx="20">
                  <c:v>US Pescara</c:v>
                </c:pt>
              </c:strCache>
            </c:strRef>
          </c:cat>
          <c:val>
            <c:numRef>
              <c:f>xGDiff!$B$2:$B$22</c:f>
              <c:numCache>
                <c:formatCode>General</c:formatCode>
                <c:ptCount val="21"/>
                <c:pt idx="1">
                  <c:v>37.29</c:v>
                </c:pt>
                <c:pt idx="2">
                  <c:v>28.950000000000003</c:v>
                </c:pt>
                <c:pt idx="3">
                  <c:v>25.790000000000003</c:v>
                </c:pt>
                <c:pt idx="4">
                  <c:v>25.36</c:v>
                </c:pt>
                <c:pt idx="5">
                  <c:v>24.86</c:v>
                </c:pt>
                <c:pt idx="6">
                  <c:v>23.83</c:v>
                </c:pt>
                <c:pt idx="7">
                  <c:v>23.450000000000003</c:v>
                </c:pt>
                <c:pt idx="8">
                  <c:v>25.65</c:v>
                </c:pt>
                <c:pt idx="9">
                  <c:v>21.78</c:v>
                </c:pt>
                <c:pt idx="10">
                  <c:v>20.990000000000002</c:v>
                </c:pt>
                <c:pt idx="11">
                  <c:v>19.709999999999997</c:v>
                </c:pt>
                <c:pt idx="12">
                  <c:v>21.839999999999996</c:v>
                </c:pt>
                <c:pt idx="13">
                  <c:v>20.299999999999997</c:v>
                </c:pt>
                <c:pt idx="14">
                  <c:v>16.240000000000002</c:v>
                </c:pt>
                <c:pt idx="15">
                  <c:v>18.18</c:v>
                </c:pt>
                <c:pt idx="16">
                  <c:v>17.439999999999998</c:v>
                </c:pt>
                <c:pt idx="17">
                  <c:v>15.719999999999999</c:v>
                </c:pt>
                <c:pt idx="18">
                  <c:v>18.5</c:v>
                </c:pt>
                <c:pt idx="19">
                  <c:v>14.47</c:v>
                </c:pt>
                <c:pt idx="20">
                  <c:v>14.27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B-4557-835C-13E7B006F793}"/>
            </c:ext>
          </c:extLst>
        </c:ser>
        <c:ser>
          <c:idx val="1"/>
          <c:order val="1"/>
          <c:tx>
            <c:strRef>
              <c:f>xGDiff!$C$1</c:f>
              <c:strCache>
                <c:ptCount val="1"/>
                <c:pt idx="0">
                  <c:v>xG-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xGDiff!$A$2:$A$22</c:f>
              <c:strCache>
                <c:ptCount val="21"/>
                <c:pt idx="1">
                  <c:v>Lecce</c:v>
                </c:pt>
                <c:pt idx="2">
                  <c:v>F.B.CVenezia</c:v>
                </c:pt>
                <c:pt idx="3">
                  <c:v>Chievo Verona</c:v>
                </c:pt>
                <c:pt idx="4">
                  <c:v>Monza</c:v>
                </c:pt>
                <c:pt idx="5">
                  <c:v>Cittadella</c:v>
                </c:pt>
                <c:pt idx="6">
                  <c:v>Frosinone</c:v>
                </c:pt>
                <c:pt idx="7">
                  <c:v>Reggina</c:v>
                </c:pt>
                <c:pt idx="8">
                  <c:v>Empoli</c:v>
                </c:pt>
                <c:pt idx="9">
                  <c:v>Spal</c:v>
                </c:pt>
                <c:pt idx="10">
                  <c:v>Brescia</c:v>
                </c:pt>
                <c:pt idx="11">
                  <c:v>Cremonese</c:v>
                </c:pt>
                <c:pt idx="12">
                  <c:v>Pordenone Calcio</c:v>
                </c:pt>
                <c:pt idx="13">
                  <c:v>Salernitana</c:v>
                </c:pt>
                <c:pt idx="14">
                  <c:v>Vicenza</c:v>
                </c:pt>
                <c:pt idx="15">
                  <c:v>Pisa</c:v>
                </c:pt>
                <c:pt idx="16">
                  <c:v>Virtus Entella</c:v>
                </c:pt>
                <c:pt idx="17">
                  <c:v>Reggiana</c:v>
                </c:pt>
                <c:pt idx="18">
                  <c:v>Cosenza</c:v>
                </c:pt>
                <c:pt idx="19">
                  <c:v>Ascoli</c:v>
                </c:pt>
                <c:pt idx="20">
                  <c:v>US Pescara</c:v>
                </c:pt>
              </c:strCache>
            </c:strRef>
          </c:cat>
          <c:val>
            <c:numRef>
              <c:f>xGDiff!$C$2:$C$22</c:f>
              <c:numCache>
                <c:formatCode>General</c:formatCode>
                <c:ptCount val="21"/>
                <c:pt idx="1">
                  <c:v>18.590000000000003</c:v>
                </c:pt>
                <c:pt idx="2">
                  <c:v>18.590000000000003</c:v>
                </c:pt>
                <c:pt idx="3">
                  <c:v>15.809999999999999</c:v>
                </c:pt>
                <c:pt idx="4">
                  <c:v>17.11</c:v>
                </c:pt>
                <c:pt idx="5">
                  <c:v>19.66</c:v>
                </c:pt>
                <c:pt idx="6">
                  <c:v>19.510000000000002</c:v>
                </c:pt>
                <c:pt idx="7">
                  <c:v>19.39</c:v>
                </c:pt>
                <c:pt idx="8">
                  <c:v>22.64</c:v>
                </c:pt>
                <c:pt idx="9">
                  <c:v>19.89</c:v>
                </c:pt>
                <c:pt idx="10">
                  <c:v>19.350000000000001</c:v>
                </c:pt>
                <c:pt idx="11">
                  <c:v>19.8</c:v>
                </c:pt>
                <c:pt idx="12">
                  <c:v>22.760000000000005</c:v>
                </c:pt>
                <c:pt idx="13">
                  <c:v>23.640000000000004</c:v>
                </c:pt>
                <c:pt idx="14">
                  <c:v>20.79</c:v>
                </c:pt>
                <c:pt idx="15">
                  <c:v>22.880000000000003</c:v>
                </c:pt>
                <c:pt idx="16">
                  <c:v>23.7</c:v>
                </c:pt>
                <c:pt idx="17">
                  <c:v>24.16</c:v>
                </c:pt>
                <c:pt idx="18">
                  <c:v>30.619999999999997</c:v>
                </c:pt>
                <c:pt idx="19">
                  <c:v>27.93</c:v>
                </c:pt>
                <c:pt idx="20">
                  <c:v>27.799999999999997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FB-4557-835C-13E7B006F793}"/>
            </c:ext>
          </c:extLst>
        </c:ser>
        <c:ser>
          <c:idx val="2"/>
          <c:order val="2"/>
          <c:tx>
            <c:strRef>
              <c:f>xGDiff!$D$1</c:f>
              <c:strCache>
                <c:ptCount val="1"/>
                <c:pt idx="0">
                  <c:v>xGDelta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xGDiff!$A$2:$A$22</c:f>
              <c:strCache>
                <c:ptCount val="21"/>
                <c:pt idx="1">
                  <c:v>Lecce</c:v>
                </c:pt>
                <c:pt idx="2">
                  <c:v>F.B.CVenezia</c:v>
                </c:pt>
                <c:pt idx="3">
                  <c:v>Chievo Verona</c:v>
                </c:pt>
                <c:pt idx="4">
                  <c:v>Monza</c:v>
                </c:pt>
                <c:pt idx="5">
                  <c:v>Cittadella</c:v>
                </c:pt>
                <c:pt idx="6">
                  <c:v>Frosinone</c:v>
                </c:pt>
                <c:pt idx="7">
                  <c:v>Reggina</c:v>
                </c:pt>
                <c:pt idx="8">
                  <c:v>Empoli</c:v>
                </c:pt>
                <c:pt idx="9">
                  <c:v>Spal</c:v>
                </c:pt>
                <c:pt idx="10">
                  <c:v>Brescia</c:v>
                </c:pt>
                <c:pt idx="11">
                  <c:v>Cremonese</c:v>
                </c:pt>
                <c:pt idx="12">
                  <c:v>Pordenone Calcio</c:v>
                </c:pt>
                <c:pt idx="13">
                  <c:v>Salernitana</c:v>
                </c:pt>
                <c:pt idx="14">
                  <c:v>Vicenza</c:v>
                </c:pt>
                <c:pt idx="15">
                  <c:v>Pisa</c:v>
                </c:pt>
                <c:pt idx="16">
                  <c:v>Virtus Entella</c:v>
                </c:pt>
                <c:pt idx="17">
                  <c:v>Reggiana</c:v>
                </c:pt>
                <c:pt idx="18">
                  <c:v>Cosenza</c:v>
                </c:pt>
                <c:pt idx="19">
                  <c:v>Ascoli</c:v>
                </c:pt>
                <c:pt idx="20">
                  <c:v>US Pescara</c:v>
                </c:pt>
              </c:strCache>
            </c:strRef>
          </c:cat>
          <c:val>
            <c:numRef>
              <c:f>xGDiff!$D$2:$D$22</c:f>
              <c:numCache>
                <c:formatCode>General</c:formatCode>
                <c:ptCount val="21"/>
                <c:pt idx="1">
                  <c:v>18.699999999999996</c:v>
                </c:pt>
                <c:pt idx="2">
                  <c:v>10.36</c:v>
                </c:pt>
                <c:pt idx="3">
                  <c:v>9.980000000000004</c:v>
                </c:pt>
                <c:pt idx="4">
                  <c:v>8.25</c:v>
                </c:pt>
                <c:pt idx="5">
                  <c:v>5.1999999999999993</c:v>
                </c:pt>
                <c:pt idx="6">
                  <c:v>4.3199999999999967</c:v>
                </c:pt>
                <c:pt idx="7">
                  <c:v>4.0600000000000023</c:v>
                </c:pt>
                <c:pt idx="8">
                  <c:v>3.009999999999998</c:v>
                </c:pt>
                <c:pt idx="9">
                  <c:v>1.8900000000000006</c:v>
                </c:pt>
                <c:pt idx="10">
                  <c:v>1.6400000000000006</c:v>
                </c:pt>
                <c:pt idx="11">
                  <c:v>-9.0000000000003411E-2</c:v>
                </c:pt>
                <c:pt idx="12">
                  <c:v>-0.92000000000000881</c:v>
                </c:pt>
                <c:pt idx="13">
                  <c:v>-3.340000000000007</c:v>
                </c:pt>
                <c:pt idx="14">
                  <c:v>-4.5499999999999972</c:v>
                </c:pt>
                <c:pt idx="15">
                  <c:v>-4.7000000000000028</c:v>
                </c:pt>
                <c:pt idx="16">
                  <c:v>-6.2600000000000016</c:v>
                </c:pt>
                <c:pt idx="17">
                  <c:v>-8.4400000000000013</c:v>
                </c:pt>
                <c:pt idx="18">
                  <c:v>-12.119999999999997</c:v>
                </c:pt>
                <c:pt idx="19">
                  <c:v>-13.459999999999999</c:v>
                </c:pt>
                <c:pt idx="20">
                  <c:v>-13.529999999999998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B-4557-835C-13E7B006F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728272"/>
        <c:axId val="542720400"/>
      </c:barChart>
      <c:catAx>
        <c:axId val="5427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720400"/>
        <c:crosses val="autoZero"/>
        <c:auto val="1"/>
        <c:lblAlgn val="ctr"/>
        <c:lblOffset val="100"/>
        <c:noMultiLvlLbl val="0"/>
      </c:catAx>
      <c:valAx>
        <c:axId val="5427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72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- 9° giornata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136701662292219E-2"/>
          <c:y val="0.19721055701370663"/>
          <c:w val="0.88897440944881889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xGDiff!$H$1</c:f>
              <c:strCache>
                <c:ptCount val="1"/>
                <c:pt idx="0">
                  <c:v>performance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xGDiff!$A$3:$A$22</c:f>
              <c:strCache>
                <c:ptCount val="20"/>
                <c:pt idx="0">
                  <c:v>Lecce</c:v>
                </c:pt>
                <c:pt idx="1">
                  <c:v>F.B.CVenezia</c:v>
                </c:pt>
                <c:pt idx="2">
                  <c:v>Chievo Verona</c:v>
                </c:pt>
                <c:pt idx="3">
                  <c:v>Monza</c:v>
                </c:pt>
                <c:pt idx="4">
                  <c:v>Cittadella</c:v>
                </c:pt>
                <c:pt idx="5">
                  <c:v>Frosinone</c:v>
                </c:pt>
                <c:pt idx="6">
                  <c:v>Reggina</c:v>
                </c:pt>
                <c:pt idx="7">
                  <c:v>Empoli</c:v>
                </c:pt>
                <c:pt idx="8">
                  <c:v>Spal</c:v>
                </c:pt>
                <c:pt idx="9">
                  <c:v>Brescia</c:v>
                </c:pt>
                <c:pt idx="10">
                  <c:v>Cremonese</c:v>
                </c:pt>
                <c:pt idx="11">
                  <c:v>Pordenone Calcio</c:v>
                </c:pt>
                <c:pt idx="12">
                  <c:v>Salernitana</c:v>
                </c:pt>
                <c:pt idx="13">
                  <c:v>Vicenza</c:v>
                </c:pt>
                <c:pt idx="14">
                  <c:v>Pisa</c:v>
                </c:pt>
                <c:pt idx="15">
                  <c:v>Virtus Entella</c:v>
                </c:pt>
                <c:pt idx="16">
                  <c:v>Reggiana</c:v>
                </c:pt>
                <c:pt idx="17">
                  <c:v>Cosenza</c:v>
                </c:pt>
                <c:pt idx="18">
                  <c:v>Ascoli</c:v>
                </c:pt>
                <c:pt idx="19">
                  <c:v>US Pescara</c:v>
                </c:pt>
              </c:strCache>
            </c:strRef>
          </c:cat>
          <c:val>
            <c:numRef>
              <c:f>xGDiff!$H$3:$H$22</c:f>
              <c:numCache>
                <c:formatCode>0.00%</c:formatCode>
                <c:ptCount val="20"/>
                <c:pt idx="0">
                  <c:v>-0.20947112243940877</c:v>
                </c:pt>
                <c:pt idx="1">
                  <c:v>-0.1050482046860319</c:v>
                </c:pt>
                <c:pt idx="2">
                  <c:v>-0.21822513949657835</c:v>
                </c:pt>
                <c:pt idx="3">
                  <c:v>-0.16413781982192485</c:v>
                </c:pt>
                <c:pt idx="4">
                  <c:v>5.6275823938945695E-2</c:v>
                </c:pt>
                <c:pt idx="5">
                  <c:v>-0.10379763082072191</c:v>
                </c:pt>
                <c:pt idx="6">
                  <c:v>-0.25199063385994569</c:v>
                </c:pt>
                <c:pt idx="7">
                  <c:v>0.12474474306466296</c:v>
                </c:pt>
                <c:pt idx="8">
                  <c:v>0.12849646466059261</c:v>
                </c:pt>
                <c:pt idx="9">
                  <c:v>-8.2537875110453671E-2</c:v>
                </c:pt>
                <c:pt idx="10">
                  <c:v>-0.15350794196679057</c:v>
                </c:pt>
                <c:pt idx="11">
                  <c:v>6.0027545534875659E-2</c:v>
                </c:pt>
                <c:pt idx="12">
                  <c:v>0.35453769081535796</c:v>
                </c:pt>
                <c:pt idx="13">
                  <c:v>0.11098843054625386</c:v>
                </c:pt>
                <c:pt idx="14">
                  <c:v>-7.1907997255319378E-2</c:v>
                </c:pt>
                <c:pt idx="15">
                  <c:v>-8.5664309773728367E-2</c:v>
                </c:pt>
                <c:pt idx="16">
                  <c:v>1.3756312518408982E-2</c:v>
                </c:pt>
                <c:pt idx="17">
                  <c:v>0.3163951879234056</c:v>
                </c:pt>
                <c:pt idx="18">
                  <c:v>0.26449637251304459</c:v>
                </c:pt>
                <c:pt idx="19">
                  <c:v>1.6570103715356149E-2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29-47E3-BDEE-B88CA0A97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469984"/>
        <c:axId val="491912760"/>
      </c:barChart>
      <c:catAx>
        <c:axId val="497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912760"/>
        <c:crosses val="autoZero"/>
        <c:auto val="1"/>
        <c:lblAlgn val="ctr"/>
        <c:lblOffset val="100"/>
        <c:noMultiLvlLbl val="0"/>
      </c:catAx>
      <c:valAx>
        <c:axId val="49191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46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483076</xdr:colOff>
      <xdr:row>2</xdr:row>
      <xdr:rowOff>107831</xdr:rowOff>
    </xdr:from>
    <xdr:to>
      <xdr:col>16</xdr:col>
      <xdr:colOff>276043</xdr:colOff>
      <xdr:row>18</xdr:row>
      <xdr:rowOff>172527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08DDE-992C-4A2D-A642-8EC421985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107829</xdr:colOff>
      <xdr:row>1</xdr:row>
      <xdr:rowOff>159587</xdr:rowOff>
    </xdr:from>
    <xdr:to>
      <xdr:col>15</xdr:col>
      <xdr:colOff>414068</xdr:colOff>
      <xdr:row>20</xdr:row>
      <xdr:rowOff>120769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06739-F562-4926-B4BA-570515368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168212</xdr:colOff>
      <xdr:row>0</xdr:row>
      <xdr:rowOff>185470</xdr:rowOff>
    </xdr:from>
    <xdr:to>
      <xdr:col>22</xdr:col>
      <xdr:colOff>319179</xdr:colOff>
      <xdr:row>23</xdr:row>
      <xdr:rowOff>155277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EE4A1-C3F8-4A70-8C1E-5F4F77FEB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517586</xdr:colOff>
      <xdr:row>26</xdr:row>
      <xdr:rowOff>150963</xdr:rowOff>
    </xdr:from>
    <xdr:to>
      <xdr:col>16</xdr:col>
      <xdr:colOff>215660</xdr:colOff>
      <xdr:row>41</xdr:row>
      <xdr:rowOff>176842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47B734-13D4-43D6-B78B-69D66239F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C24" sqref="C24"/>
    </sheetView>
  </sheetViews>
  <sheetFormatPr defaultRowHeight="14.3" x14ac:dyDescent="0.25"/>
  <cols>
    <col min="1" max="1" width="23.5" customWidth="1"/>
    <col min="2" max="2" width="15.625" customWidth="1"/>
  </cols>
  <sheetData>
    <row r="1" spans="1:3" ht="15.65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>
        <v>37.29</v>
      </c>
      <c r="C3" s="2">
        <v>22</v>
      </c>
    </row>
    <row r="4" spans="1:3" x14ac:dyDescent="0.25">
      <c r="A4" s="2" t="s">
        <v>4</v>
      </c>
      <c r="B4">
        <v>28.950000000000003</v>
      </c>
      <c r="C4" s="2">
        <v>14</v>
      </c>
    </row>
    <row r="5" spans="1:3" x14ac:dyDescent="0.25">
      <c r="A5" s="2" t="s">
        <v>5</v>
      </c>
      <c r="B5">
        <v>25.790000000000003</v>
      </c>
      <c r="C5" s="2">
        <v>9</v>
      </c>
    </row>
    <row r="6" spans="1:3" x14ac:dyDescent="0.25">
      <c r="A6" s="2" t="s">
        <v>6</v>
      </c>
      <c r="B6">
        <v>25.65</v>
      </c>
      <c r="C6" s="2">
        <v>16</v>
      </c>
    </row>
    <row r="7" spans="1:3" x14ac:dyDescent="0.25">
      <c r="A7" s="2" t="s">
        <v>7</v>
      </c>
      <c r="B7">
        <v>25.36</v>
      </c>
      <c r="C7" s="2">
        <v>8</v>
      </c>
    </row>
    <row r="8" spans="1:3" x14ac:dyDescent="0.25">
      <c r="A8" s="2" t="s">
        <v>8</v>
      </c>
      <c r="B8">
        <v>24.86</v>
      </c>
      <c r="C8" s="2">
        <v>16</v>
      </c>
    </row>
    <row r="9" spans="1:3" x14ac:dyDescent="0.25">
      <c r="A9" s="2" t="s">
        <v>9</v>
      </c>
      <c r="B9">
        <v>23.83</v>
      </c>
      <c r="C9" s="2">
        <v>8</v>
      </c>
    </row>
    <row r="10" spans="1:3" x14ac:dyDescent="0.25">
      <c r="A10" s="2" t="s">
        <v>10</v>
      </c>
      <c r="B10">
        <v>23.450000000000003</v>
      </c>
      <c r="C10" s="2">
        <v>8</v>
      </c>
    </row>
    <row r="11" spans="1:3" x14ac:dyDescent="0.25">
      <c r="A11" s="2" t="s">
        <v>11</v>
      </c>
      <c r="B11">
        <v>21.839999999999996</v>
      </c>
      <c r="C11" s="2">
        <v>11</v>
      </c>
    </row>
    <row r="12" spans="1:3" x14ac:dyDescent="0.25">
      <c r="A12" s="2" t="s">
        <v>12</v>
      </c>
      <c r="B12">
        <v>21.78</v>
      </c>
      <c r="C12" s="2">
        <v>13</v>
      </c>
    </row>
    <row r="13" spans="1:3" x14ac:dyDescent="0.25">
      <c r="A13" s="2" t="s">
        <v>13</v>
      </c>
      <c r="B13">
        <v>20.990000000000002</v>
      </c>
      <c r="C13" s="2">
        <v>11</v>
      </c>
    </row>
    <row r="14" spans="1:3" x14ac:dyDescent="0.25">
      <c r="A14" s="2" t="s">
        <v>14</v>
      </c>
      <c r="B14">
        <v>20.299999999999997</v>
      </c>
      <c r="C14" s="2">
        <v>12</v>
      </c>
    </row>
    <row r="15" spans="1:3" x14ac:dyDescent="0.25">
      <c r="A15" s="2" t="s">
        <v>15</v>
      </c>
      <c r="B15">
        <v>19.709999999999997</v>
      </c>
      <c r="C15" s="2">
        <v>5</v>
      </c>
    </row>
    <row r="16" spans="1:3" x14ac:dyDescent="0.25">
      <c r="A16" s="2" t="s">
        <v>16</v>
      </c>
      <c r="B16">
        <v>18.5</v>
      </c>
      <c r="C16" s="2">
        <v>6</v>
      </c>
    </row>
    <row r="17" spans="1:3" x14ac:dyDescent="0.25">
      <c r="A17" s="2" t="s">
        <v>17</v>
      </c>
      <c r="B17">
        <v>18.18</v>
      </c>
      <c r="C17" s="2">
        <v>13</v>
      </c>
    </row>
    <row r="18" spans="1:3" x14ac:dyDescent="0.25">
      <c r="A18" s="2" t="s">
        <v>18</v>
      </c>
      <c r="B18">
        <v>17.439999999999998</v>
      </c>
      <c r="C18" s="2">
        <v>5</v>
      </c>
    </row>
    <row r="19" spans="1:3" x14ac:dyDescent="0.25">
      <c r="A19" s="2" t="s">
        <v>19</v>
      </c>
      <c r="B19">
        <v>16.240000000000002</v>
      </c>
      <c r="C19" s="2">
        <v>11</v>
      </c>
    </row>
    <row r="20" spans="1:3" x14ac:dyDescent="0.25">
      <c r="A20" s="2" t="s">
        <v>20</v>
      </c>
      <c r="B20">
        <v>15.719999999999999</v>
      </c>
      <c r="C20" s="2">
        <v>9</v>
      </c>
    </row>
    <row r="21" spans="1:3" x14ac:dyDescent="0.25">
      <c r="A21" s="2" t="s">
        <v>21</v>
      </c>
      <c r="B21">
        <v>14.47</v>
      </c>
      <c r="C21" s="2">
        <v>5</v>
      </c>
    </row>
    <row r="22" spans="1:3" x14ac:dyDescent="0.25">
      <c r="A22" s="2" t="s">
        <v>22</v>
      </c>
      <c r="B22">
        <v>14.27</v>
      </c>
      <c r="C22" s="2">
        <v>6</v>
      </c>
    </row>
    <row r="24" spans="1:3" x14ac:dyDescent="0.25">
      <c r="A24" s="5" t="s">
        <v>26</v>
      </c>
      <c r="B24" s="6">
        <f>AVERAGE(B3:B22)</f>
        <v>21.731000000000002</v>
      </c>
      <c r="C24" s="6">
        <f>AVERAGE(C3:C22)</f>
        <v>10.4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6" sqref="C26"/>
    </sheetView>
  </sheetViews>
  <sheetFormatPr defaultRowHeight="14.3" x14ac:dyDescent="0.25"/>
  <cols>
    <col min="1" max="1" width="23.5" customWidth="1"/>
    <col min="2" max="2" width="15.625" customWidth="1"/>
  </cols>
  <sheetData>
    <row r="1" spans="1:3" ht="15.65" x14ac:dyDescent="0.25">
      <c r="A1" s="1" t="s">
        <v>0</v>
      </c>
      <c r="B1" s="1" t="s">
        <v>23</v>
      </c>
      <c r="C1" s="1" t="s">
        <v>24</v>
      </c>
    </row>
    <row r="3" spans="1:3" x14ac:dyDescent="0.25">
      <c r="A3" s="3" t="s">
        <v>5</v>
      </c>
      <c r="B3">
        <v>15.809999999999999</v>
      </c>
      <c r="C3" s="3">
        <v>6</v>
      </c>
    </row>
    <row r="4" spans="1:3" x14ac:dyDescent="0.25">
      <c r="A4" s="3" t="s">
        <v>7</v>
      </c>
      <c r="B4">
        <v>17.11</v>
      </c>
      <c r="C4" s="3">
        <v>5</v>
      </c>
    </row>
    <row r="5" spans="1:3" x14ac:dyDescent="0.25">
      <c r="A5" s="3" t="s">
        <v>4</v>
      </c>
      <c r="B5">
        <v>18.590000000000003</v>
      </c>
      <c r="C5" s="3">
        <v>7</v>
      </c>
    </row>
    <row r="6" spans="1:3" x14ac:dyDescent="0.25">
      <c r="A6" s="3" t="s">
        <v>3</v>
      </c>
      <c r="B6">
        <v>18.590000000000003</v>
      </c>
      <c r="C6" s="3">
        <v>10</v>
      </c>
    </row>
    <row r="7" spans="1:3" x14ac:dyDescent="0.25">
      <c r="A7" s="3" t="s">
        <v>13</v>
      </c>
      <c r="B7">
        <v>19.350000000000001</v>
      </c>
      <c r="C7" s="3">
        <v>12</v>
      </c>
    </row>
    <row r="8" spans="1:3" x14ac:dyDescent="0.25">
      <c r="A8" s="3" t="s">
        <v>10</v>
      </c>
      <c r="B8">
        <v>19.39</v>
      </c>
      <c r="C8" s="3">
        <v>12</v>
      </c>
    </row>
    <row r="9" spans="1:3" x14ac:dyDescent="0.25">
      <c r="A9" s="3" t="s">
        <v>9</v>
      </c>
      <c r="B9">
        <v>19.510000000000002</v>
      </c>
      <c r="C9" s="3">
        <v>7</v>
      </c>
    </row>
    <row r="10" spans="1:3" x14ac:dyDescent="0.25">
      <c r="A10" s="3" t="s">
        <v>8</v>
      </c>
      <c r="B10">
        <v>19.66</v>
      </c>
      <c r="C10" s="3">
        <v>9</v>
      </c>
    </row>
    <row r="11" spans="1:3" x14ac:dyDescent="0.25">
      <c r="A11" s="3" t="s">
        <v>15</v>
      </c>
      <c r="B11">
        <v>19.8</v>
      </c>
      <c r="C11" s="3">
        <v>10</v>
      </c>
    </row>
    <row r="12" spans="1:3" x14ac:dyDescent="0.25">
      <c r="A12" s="3" t="s">
        <v>12</v>
      </c>
      <c r="B12">
        <v>19.89</v>
      </c>
      <c r="C12" s="3">
        <v>8</v>
      </c>
    </row>
    <row r="13" spans="1:3" x14ac:dyDescent="0.25">
      <c r="A13" s="3" t="s">
        <v>19</v>
      </c>
      <c r="B13">
        <v>20.79</v>
      </c>
      <c r="C13" s="3">
        <v>12</v>
      </c>
    </row>
    <row r="14" spans="1:3" x14ac:dyDescent="0.25">
      <c r="A14" s="3" t="s">
        <v>6</v>
      </c>
      <c r="B14">
        <v>22.64</v>
      </c>
      <c r="C14" s="3">
        <v>9</v>
      </c>
    </row>
    <row r="15" spans="1:3" x14ac:dyDescent="0.25">
      <c r="A15" s="3" t="s">
        <v>11</v>
      </c>
      <c r="B15">
        <v>22.760000000000005</v>
      </c>
      <c r="C15" s="3">
        <v>10</v>
      </c>
    </row>
    <row r="16" spans="1:3" x14ac:dyDescent="0.25">
      <c r="A16" s="3" t="s">
        <v>17</v>
      </c>
      <c r="B16">
        <v>22.880000000000003</v>
      </c>
      <c r="C16" s="3">
        <v>20</v>
      </c>
    </row>
    <row r="17" spans="1:3" x14ac:dyDescent="0.25">
      <c r="A17" s="3" t="s">
        <v>14</v>
      </c>
      <c r="B17">
        <v>23.640000000000004</v>
      </c>
      <c r="C17" s="3">
        <v>7</v>
      </c>
    </row>
    <row r="18" spans="1:3" x14ac:dyDescent="0.25">
      <c r="A18" s="3" t="s">
        <v>18</v>
      </c>
      <c r="B18">
        <v>23.7</v>
      </c>
      <c r="C18" s="3">
        <v>13</v>
      </c>
    </row>
    <row r="19" spans="1:3" x14ac:dyDescent="0.25">
      <c r="A19" s="3" t="s">
        <v>20</v>
      </c>
      <c r="B19">
        <v>24.16</v>
      </c>
      <c r="C19" s="3">
        <v>14</v>
      </c>
    </row>
    <row r="20" spans="1:3" x14ac:dyDescent="0.25">
      <c r="A20" s="3" t="s">
        <v>22</v>
      </c>
      <c r="B20">
        <v>27.799999999999997</v>
      </c>
      <c r="C20" s="3">
        <v>19</v>
      </c>
    </row>
    <row r="21" spans="1:3" x14ac:dyDescent="0.25">
      <c r="A21" s="3" t="s">
        <v>21</v>
      </c>
      <c r="B21">
        <v>27.93</v>
      </c>
      <c r="C21" s="3">
        <v>10</v>
      </c>
    </row>
    <row r="22" spans="1:3" x14ac:dyDescent="0.25">
      <c r="A22" s="3" t="s">
        <v>16</v>
      </c>
      <c r="B22">
        <v>30.619999999999997</v>
      </c>
      <c r="C22" s="3">
        <v>8</v>
      </c>
    </row>
    <row r="24" spans="1:3" x14ac:dyDescent="0.25">
      <c r="A24" s="5" t="s">
        <v>26</v>
      </c>
      <c r="B24" s="6">
        <f>AVERAGE(B3:B23)</f>
        <v>21.731000000000002</v>
      </c>
      <c r="C24" s="6">
        <f>AVERAGE(C3:C23)</f>
        <v>10.4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topLeftCell="A11" workbookViewId="0">
      <selection activeCell="D25" sqref="D25"/>
    </sheetView>
  </sheetViews>
  <sheetFormatPr defaultRowHeight="14.3" x14ac:dyDescent="0.25"/>
  <cols>
    <col min="1" max="1" width="23.5" customWidth="1"/>
    <col min="2" max="2" width="5.875" bestFit="1" customWidth="1"/>
    <col min="4" max="4" width="12.5" bestFit="1" customWidth="1"/>
    <col min="6" max="6" width="10.25" customWidth="1"/>
    <col min="7" max="7" width="10.75" style="9" bestFit="1" customWidth="1"/>
    <col min="8" max="8" width="9.375" bestFit="1" customWidth="1"/>
  </cols>
  <sheetData>
    <row r="1" spans="1:8" ht="15.65" x14ac:dyDescent="0.25">
      <c r="A1" s="1" t="s">
        <v>28</v>
      </c>
      <c r="B1" s="1" t="s">
        <v>1</v>
      </c>
      <c r="C1" s="1" t="s">
        <v>23</v>
      </c>
      <c r="D1" s="1" t="s">
        <v>25</v>
      </c>
      <c r="E1" s="7" t="s">
        <v>27</v>
      </c>
      <c r="F1" s="7" t="s">
        <v>29</v>
      </c>
      <c r="G1" s="10" t="s">
        <v>32</v>
      </c>
      <c r="H1" s="7" t="s">
        <v>33</v>
      </c>
    </row>
    <row r="3" spans="1:8" x14ac:dyDescent="0.25">
      <c r="A3" s="4" t="s">
        <v>3</v>
      </c>
      <c r="B3">
        <v>37.29</v>
      </c>
      <c r="C3" s="4">
        <v>18.590000000000003</v>
      </c>
      <c r="D3">
        <f>B3-C3</f>
        <v>18.699999999999996</v>
      </c>
      <c r="E3">
        <v>12</v>
      </c>
      <c r="F3">
        <f>E3-D3</f>
        <v>-6.6999999999999957</v>
      </c>
      <c r="G3" s="9">
        <f>F3/$F$25</f>
        <v>-1.1846757026055856</v>
      </c>
      <c r="H3" s="8">
        <f>G3/$F$25</f>
        <v>-0.20947112243940877</v>
      </c>
    </row>
    <row r="4" spans="1:8" x14ac:dyDescent="0.25">
      <c r="A4" s="4" t="s">
        <v>34</v>
      </c>
      <c r="B4">
        <v>28.950000000000003</v>
      </c>
      <c r="C4" s="4">
        <v>18.590000000000003</v>
      </c>
      <c r="D4">
        <f t="shared" ref="D4:D22" si="0">B4-C4</f>
        <v>10.36</v>
      </c>
      <c r="E4">
        <v>7</v>
      </c>
      <c r="F4">
        <f t="shared" ref="F4:F22" si="1">E4-D4</f>
        <v>-3.3599999999999994</v>
      </c>
      <c r="G4" s="9">
        <f>F4/$F$25</f>
        <v>-0.59410602399324919</v>
      </c>
      <c r="H4" s="8">
        <f t="shared" ref="H4:H22" si="2">G4/$F$25</f>
        <v>-0.1050482046860319</v>
      </c>
    </row>
    <row r="5" spans="1:8" x14ac:dyDescent="0.25">
      <c r="A5" s="4" t="s">
        <v>5</v>
      </c>
      <c r="B5">
        <v>25.790000000000003</v>
      </c>
      <c r="C5" s="4">
        <v>15.809999999999999</v>
      </c>
      <c r="D5">
        <f t="shared" si="0"/>
        <v>9.980000000000004</v>
      </c>
      <c r="E5">
        <v>3</v>
      </c>
      <c r="F5">
        <f t="shared" si="1"/>
        <v>-6.980000000000004</v>
      </c>
      <c r="G5" s="9">
        <f t="shared" ref="G5:G22" si="3">F5/$F$25</f>
        <v>-1.2341845379383578</v>
      </c>
      <c r="H5" s="8">
        <f t="shared" si="2"/>
        <v>-0.21822513949657835</v>
      </c>
    </row>
    <row r="6" spans="1:8" x14ac:dyDescent="0.25">
      <c r="A6" s="4" t="s">
        <v>7</v>
      </c>
      <c r="B6">
        <v>25.36</v>
      </c>
      <c r="C6" s="4">
        <v>17.11</v>
      </c>
      <c r="D6">
        <f t="shared" si="0"/>
        <v>8.25</v>
      </c>
      <c r="E6">
        <v>3</v>
      </c>
      <c r="F6">
        <f t="shared" si="1"/>
        <v>-5.25</v>
      </c>
      <c r="G6" s="9">
        <f t="shared" si="3"/>
        <v>-0.92829066248945191</v>
      </c>
      <c r="H6" s="8">
        <f t="shared" si="2"/>
        <v>-0.16413781982192485</v>
      </c>
    </row>
    <row r="7" spans="1:8" x14ac:dyDescent="0.25">
      <c r="A7" s="4" t="s">
        <v>8</v>
      </c>
      <c r="B7">
        <v>24.86</v>
      </c>
      <c r="C7" s="4">
        <v>19.66</v>
      </c>
      <c r="D7">
        <f t="shared" si="0"/>
        <v>5.1999999999999993</v>
      </c>
      <c r="E7">
        <v>7</v>
      </c>
      <c r="F7">
        <f t="shared" si="1"/>
        <v>1.8000000000000007</v>
      </c>
      <c r="G7" s="9">
        <f t="shared" si="3"/>
        <v>0.31827108428209794</v>
      </c>
      <c r="H7" s="8">
        <f t="shared" si="2"/>
        <v>5.6275823938945695E-2</v>
      </c>
    </row>
    <row r="8" spans="1:8" x14ac:dyDescent="0.25">
      <c r="A8" s="4" t="s">
        <v>9</v>
      </c>
      <c r="B8">
        <v>23.83</v>
      </c>
      <c r="C8" s="4">
        <v>19.510000000000002</v>
      </c>
      <c r="D8">
        <f t="shared" si="0"/>
        <v>4.3199999999999967</v>
      </c>
      <c r="E8">
        <v>1</v>
      </c>
      <c r="F8">
        <f t="shared" si="1"/>
        <v>-3.3199999999999967</v>
      </c>
      <c r="G8" s="9">
        <f t="shared" si="3"/>
        <v>-0.58703333323142426</v>
      </c>
      <c r="H8" s="8">
        <f t="shared" si="2"/>
        <v>-0.10379763082072191</v>
      </c>
    </row>
    <row r="9" spans="1:8" x14ac:dyDescent="0.25">
      <c r="A9" s="4" t="s">
        <v>10</v>
      </c>
      <c r="B9">
        <v>23.450000000000003</v>
      </c>
      <c r="C9" s="4">
        <v>19.39</v>
      </c>
      <c r="D9">
        <f t="shared" si="0"/>
        <v>4.0600000000000023</v>
      </c>
      <c r="E9">
        <v>-4</v>
      </c>
      <c r="F9">
        <f t="shared" si="1"/>
        <v>-8.0600000000000023</v>
      </c>
      <c r="G9" s="9">
        <f t="shared" si="3"/>
        <v>-1.4251471885076161</v>
      </c>
      <c r="H9" s="8">
        <f t="shared" si="2"/>
        <v>-0.25199063385994569</v>
      </c>
    </row>
    <row r="10" spans="1:8" x14ac:dyDescent="0.25">
      <c r="A10" s="4" t="s">
        <v>6</v>
      </c>
      <c r="B10">
        <v>25.65</v>
      </c>
      <c r="C10" s="4">
        <v>22.64</v>
      </c>
      <c r="D10">
        <f t="shared" si="0"/>
        <v>3.009999999999998</v>
      </c>
      <c r="E10">
        <v>7</v>
      </c>
      <c r="F10">
        <f t="shared" si="1"/>
        <v>3.990000000000002</v>
      </c>
      <c r="G10" s="9">
        <f t="shared" si="3"/>
        <v>0.7055009034919838</v>
      </c>
      <c r="H10" s="8">
        <f t="shared" si="2"/>
        <v>0.12474474306466296</v>
      </c>
    </row>
    <row r="11" spans="1:8" x14ac:dyDescent="0.25">
      <c r="A11" s="4" t="s">
        <v>12</v>
      </c>
      <c r="B11">
        <v>21.78</v>
      </c>
      <c r="C11" s="4">
        <v>19.89</v>
      </c>
      <c r="D11">
        <f t="shared" si="0"/>
        <v>1.8900000000000006</v>
      </c>
      <c r="E11">
        <v>6</v>
      </c>
      <c r="F11">
        <f t="shared" si="1"/>
        <v>4.1099999999999994</v>
      </c>
      <c r="G11" s="9">
        <f t="shared" si="3"/>
        <v>0.72671897577745659</v>
      </c>
      <c r="H11" s="8">
        <f t="shared" si="2"/>
        <v>0.12849646466059261</v>
      </c>
    </row>
    <row r="12" spans="1:8" x14ac:dyDescent="0.25">
      <c r="A12" s="4" t="s">
        <v>13</v>
      </c>
      <c r="B12">
        <v>20.990000000000002</v>
      </c>
      <c r="C12" s="4">
        <v>19.350000000000001</v>
      </c>
      <c r="D12">
        <f t="shared" si="0"/>
        <v>1.6400000000000006</v>
      </c>
      <c r="E12">
        <v>-1</v>
      </c>
      <c r="F12">
        <f t="shared" si="1"/>
        <v>-2.6400000000000006</v>
      </c>
      <c r="G12" s="9">
        <f t="shared" si="3"/>
        <v>-0.46679759028041024</v>
      </c>
      <c r="H12" s="8">
        <f t="shared" si="2"/>
        <v>-8.2537875110453671E-2</v>
      </c>
    </row>
    <row r="13" spans="1:8" x14ac:dyDescent="0.25">
      <c r="A13" s="4" t="s">
        <v>15</v>
      </c>
      <c r="B13">
        <v>19.709999999999997</v>
      </c>
      <c r="C13" s="4">
        <v>19.8</v>
      </c>
      <c r="D13">
        <f t="shared" si="0"/>
        <v>-9.0000000000003411E-2</v>
      </c>
      <c r="E13">
        <v>-5</v>
      </c>
      <c r="F13">
        <f t="shared" si="1"/>
        <v>-4.9099999999999966</v>
      </c>
      <c r="G13" s="9">
        <f t="shared" si="3"/>
        <v>-0.86817279101394396</v>
      </c>
      <c r="H13" s="8">
        <f t="shared" si="2"/>
        <v>-0.15350794196679057</v>
      </c>
    </row>
    <row r="14" spans="1:8" x14ac:dyDescent="0.25">
      <c r="A14" s="4" t="s">
        <v>11</v>
      </c>
      <c r="B14">
        <v>21.839999999999996</v>
      </c>
      <c r="C14" s="4">
        <v>22.760000000000005</v>
      </c>
      <c r="D14">
        <f t="shared" si="0"/>
        <v>-0.92000000000000881</v>
      </c>
      <c r="E14">
        <v>1</v>
      </c>
      <c r="F14">
        <f t="shared" si="1"/>
        <v>1.9200000000000088</v>
      </c>
      <c r="G14" s="9">
        <f t="shared" si="3"/>
        <v>0.33948915656757256</v>
      </c>
      <c r="H14" s="8">
        <f t="shared" si="2"/>
        <v>6.0027545534875659E-2</v>
      </c>
    </row>
    <row r="15" spans="1:8" x14ac:dyDescent="0.25">
      <c r="A15" s="4" t="s">
        <v>14</v>
      </c>
      <c r="B15">
        <v>20.299999999999997</v>
      </c>
      <c r="C15" s="4">
        <v>23.640000000000004</v>
      </c>
      <c r="D15">
        <f t="shared" si="0"/>
        <v>-3.340000000000007</v>
      </c>
      <c r="E15">
        <v>8</v>
      </c>
      <c r="F15">
        <f t="shared" si="1"/>
        <v>11.340000000000007</v>
      </c>
      <c r="G15" s="9">
        <f t="shared" si="3"/>
        <v>2.0051078309772175</v>
      </c>
      <c r="H15" s="8">
        <f t="shared" si="2"/>
        <v>0.35453769081535796</v>
      </c>
    </row>
    <row r="16" spans="1:8" x14ac:dyDescent="0.25">
      <c r="A16" s="4" t="s">
        <v>19</v>
      </c>
      <c r="B16">
        <v>16.240000000000002</v>
      </c>
      <c r="C16" s="4">
        <v>20.79</v>
      </c>
      <c r="D16">
        <f t="shared" si="0"/>
        <v>-4.5499999999999972</v>
      </c>
      <c r="E16">
        <v>-1</v>
      </c>
      <c r="F16">
        <f t="shared" si="1"/>
        <v>3.5499999999999972</v>
      </c>
      <c r="G16" s="9">
        <f t="shared" si="3"/>
        <v>0.62770130511191458</v>
      </c>
      <c r="H16" s="8">
        <f t="shared" si="2"/>
        <v>0.11098843054625386</v>
      </c>
    </row>
    <row r="17" spans="1:8" x14ac:dyDescent="0.25">
      <c r="A17" s="4" t="s">
        <v>17</v>
      </c>
      <c r="B17">
        <v>18.18</v>
      </c>
      <c r="C17" s="4">
        <v>22.880000000000003</v>
      </c>
      <c r="D17">
        <f t="shared" si="0"/>
        <v>-4.7000000000000028</v>
      </c>
      <c r="E17">
        <v>-7</v>
      </c>
      <c r="F17">
        <f t="shared" si="1"/>
        <v>-2.2999999999999972</v>
      </c>
      <c r="G17" s="9">
        <f t="shared" si="3"/>
        <v>-0.40667971880490222</v>
      </c>
      <c r="H17" s="8">
        <f t="shared" si="2"/>
        <v>-7.1907997255319378E-2</v>
      </c>
    </row>
    <row r="18" spans="1:8" x14ac:dyDescent="0.25">
      <c r="A18" s="4" t="s">
        <v>18</v>
      </c>
      <c r="B18">
        <v>17.439999999999998</v>
      </c>
      <c r="C18" s="4">
        <v>23.7</v>
      </c>
      <c r="D18">
        <f t="shared" si="0"/>
        <v>-6.2600000000000016</v>
      </c>
      <c r="E18">
        <v>-9</v>
      </c>
      <c r="F18">
        <f t="shared" si="1"/>
        <v>-2.7399999999999984</v>
      </c>
      <c r="G18" s="9">
        <f t="shared" si="3"/>
        <v>-0.48447931718497084</v>
      </c>
      <c r="H18" s="8">
        <f t="shared" si="2"/>
        <v>-8.5664309773728367E-2</v>
      </c>
    </row>
    <row r="19" spans="1:8" x14ac:dyDescent="0.25">
      <c r="A19" s="4" t="s">
        <v>20</v>
      </c>
      <c r="B19">
        <v>15.719999999999999</v>
      </c>
      <c r="C19" s="4">
        <v>24.16</v>
      </c>
      <c r="D19">
        <f t="shared" si="0"/>
        <v>-8.4400000000000013</v>
      </c>
      <c r="E19">
        <v>-8</v>
      </c>
      <c r="F19">
        <f t="shared" si="1"/>
        <v>0.44000000000000128</v>
      </c>
      <c r="G19" s="9">
        <f t="shared" si="3"/>
        <v>7.7799598380068585E-2</v>
      </c>
      <c r="H19" s="8">
        <f t="shared" si="2"/>
        <v>1.3756312518408982E-2</v>
      </c>
    </row>
    <row r="20" spans="1:8" x14ac:dyDescent="0.25">
      <c r="A20" s="4" t="s">
        <v>16</v>
      </c>
      <c r="B20">
        <v>18.5</v>
      </c>
      <c r="C20" s="4">
        <v>30.619999999999997</v>
      </c>
      <c r="D20">
        <f t="shared" si="0"/>
        <v>-12.119999999999997</v>
      </c>
      <c r="E20">
        <v>-2</v>
      </c>
      <c r="F20">
        <f t="shared" si="1"/>
        <v>10.119999999999997</v>
      </c>
      <c r="G20" s="9">
        <f t="shared" si="3"/>
        <v>1.7893907627415717</v>
      </c>
      <c r="H20" s="8">
        <f t="shared" si="2"/>
        <v>0.3163951879234056</v>
      </c>
    </row>
    <row r="21" spans="1:8" x14ac:dyDescent="0.25">
      <c r="A21" s="4" t="s">
        <v>21</v>
      </c>
      <c r="B21">
        <v>14.47</v>
      </c>
      <c r="C21" s="4">
        <v>27.93</v>
      </c>
      <c r="D21">
        <f t="shared" si="0"/>
        <v>-13.459999999999999</v>
      </c>
      <c r="E21">
        <v>-5</v>
      </c>
      <c r="F21">
        <f t="shared" si="1"/>
        <v>8.4599999999999991</v>
      </c>
      <c r="G21" s="9">
        <f t="shared" si="3"/>
        <v>1.4958740961258594</v>
      </c>
      <c r="H21" s="8">
        <f t="shared" si="2"/>
        <v>0.26449637251304459</v>
      </c>
    </row>
    <row r="22" spans="1:8" x14ac:dyDescent="0.25">
      <c r="A22" s="4" t="s">
        <v>22</v>
      </c>
      <c r="B22">
        <v>14.27</v>
      </c>
      <c r="C22" s="4">
        <v>27.799999999999997</v>
      </c>
      <c r="D22">
        <f t="shared" si="0"/>
        <v>-13.529999999999998</v>
      </c>
      <c r="E22">
        <v>-13</v>
      </c>
      <c r="F22">
        <f t="shared" si="1"/>
        <v>0.52999999999999758</v>
      </c>
      <c r="G22" s="9">
        <f t="shared" si="3"/>
        <v>9.3713152594172816E-2</v>
      </c>
      <c r="H22" s="8">
        <f t="shared" si="2"/>
        <v>1.6570103715356149E-2</v>
      </c>
    </row>
    <row r="24" spans="1:8" x14ac:dyDescent="0.25">
      <c r="A24" s="5"/>
      <c r="B24" s="6"/>
      <c r="D24" t="s">
        <v>35</v>
      </c>
      <c r="F24" cm="1">
        <f t="array" ref="F24">AVERAGE(ABS(F3:F23))</f>
        <v>4.4057142857142857</v>
      </c>
    </row>
    <row r="25" spans="1:8" x14ac:dyDescent="0.25">
      <c r="D25" t="s">
        <v>30</v>
      </c>
      <c r="F25">
        <f>STDEV(F3:F22)</f>
        <v>5.6555561874561624</v>
      </c>
    </row>
    <row r="26" spans="1:8" x14ac:dyDescent="0.25">
      <c r="D26" t="s">
        <v>31</v>
      </c>
      <c r="F26">
        <f>F25^2</f>
        <v>31.985315789473685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BE7C-67D6-4E24-A205-0B18CFDAECE4}">
  <dimension ref="A1"/>
  <sheetViews>
    <sheetView workbookViewId="0">
      <selection activeCell="G17" sqref="G17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xG+</vt:lpstr>
      <vt:lpstr>xG-</vt:lpstr>
      <vt:lpstr>xGDiff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</cp:lastModifiedBy>
  <dcterms:created xsi:type="dcterms:W3CDTF">2020-12-04T10:27:57Z</dcterms:created>
  <dcterms:modified xsi:type="dcterms:W3CDTF">2020-12-29T09:17:23Z</dcterms:modified>
</cp:coreProperties>
</file>