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itix\"/>
    </mc:Choice>
  </mc:AlternateContent>
  <xr:revisionPtr revIDLastSave="0" documentId="13_ncr:1_{D3123A9C-58F8-4212-9D2C-3C2681D669B2}" xr6:coauthVersionLast="45" xr6:coauthVersionMax="45" xr10:uidLastSave="{00000000-0000-0000-0000-000000000000}"/>
  <bookViews>
    <workbookView xWindow="30539" yWindow="883" windowWidth="16234" windowHeight="10705" activeTab="2" xr2:uid="{00000000-000D-0000-FFFF-FFFF00000000}"/>
  </bookViews>
  <sheets>
    <sheet name="xG+" sheetId="1" r:id="rId1"/>
    <sheet name="xG-" sheetId="2" r:id="rId2"/>
    <sheet name="xGDif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 a="1"/>
  <c r="F24" i="3" s="1"/>
  <c r="F25" i="3"/>
  <c r="G3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3" i="3"/>
  <c r="F26" i="3" l="1"/>
  <c r="H4" i="3" l="1"/>
  <c r="H12" i="3"/>
  <c r="H20" i="3"/>
  <c r="H5" i="3"/>
  <c r="H13" i="3"/>
  <c r="H21" i="3"/>
  <c r="H6" i="3"/>
  <c r="H14" i="3"/>
  <c r="H22" i="3"/>
  <c r="H8" i="3"/>
  <c r="H7" i="3"/>
  <c r="H15" i="3"/>
  <c r="H3" i="3"/>
  <c r="H9" i="3"/>
  <c r="H17" i="3"/>
  <c r="H16" i="3"/>
  <c r="H10" i="3"/>
  <c r="H18" i="3"/>
  <c r="H11" i="3"/>
  <c r="H19" i="3"/>
  <c r="G12" i="3"/>
  <c r="G17" i="3"/>
  <c r="G13" i="3"/>
  <c r="G20" i="3"/>
  <c r="G22" i="3"/>
  <c r="G15" i="3"/>
  <c r="G9" i="3"/>
  <c r="G4" i="3"/>
  <c r="G16" i="3"/>
  <c r="G10" i="3"/>
  <c r="G18" i="3"/>
  <c r="G11" i="3"/>
  <c r="G8" i="3"/>
  <c r="G19" i="3"/>
  <c r="G5" i="3"/>
  <c r="G21" i="3"/>
  <c r="G14" i="3"/>
  <c r="G6" i="3"/>
  <c r="G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<sst xmlns="http://schemas.openxmlformats.org/spreadsheetml/2006/main" count="77" uniqueCount="35">
  <si>
    <t>Team</t>
  </si>
  <si>
    <t>xG+</t>
  </si>
  <si>
    <t>g+</t>
  </si>
  <si>
    <t>Lecce</t>
  </si>
  <si>
    <t>Monza</t>
  </si>
  <si>
    <t>Empoli</t>
  </si>
  <si>
    <t>Chievo Verona</t>
  </si>
  <si>
    <t>Cittadella</t>
  </si>
  <si>
    <t>F.B.C Unione Venezia</t>
  </si>
  <si>
    <t>Pordenone Calcio</t>
  </si>
  <si>
    <t>Cremonese</t>
  </si>
  <si>
    <t>Spal</t>
  </si>
  <si>
    <t>Frosinone</t>
  </si>
  <si>
    <t>Reggina</t>
  </si>
  <si>
    <t>Cosenza</t>
  </si>
  <si>
    <t>Brescia</t>
  </si>
  <si>
    <t>Pisa</t>
  </si>
  <si>
    <t>Virtus Entella</t>
  </si>
  <si>
    <t>Salernitana</t>
  </si>
  <si>
    <t>Vicenza</t>
  </si>
  <si>
    <t>US Pescara</t>
  </si>
  <si>
    <t>Ascoli</t>
  </si>
  <si>
    <t>Reggiana</t>
  </si>
  <si>
    <t>xG-</t>
  </si>
  <si>
    <t>g-</t>
  </si>
  <si>
    <t>xGDelta</t>
  </si>
  <si>
    <t>Diff delta</t>
  </si>
  <si>
    <t>punteggio z</t>
  </si>
  <si>
    <t>performance</t>
  </si>
  <si>
    <t>Delta (= xGDelta - diff gol reale)</t>
  </si>
  <si>
    <t>deviazione standard</t>
  </si>
  <si>
    <t>sqm</t>
  </si>
  <si>
    <t>Venezia</t>
  </si>
  <si>
    <t>Squadra</t>
  </si>
  <si>
    <t>media valori assoluti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</si>
</sst>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name val="Arial"/>
    </font>
    <font>
      <sz val="12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10" fontId="2" fillId="2" borderId="0" xfId="0" applyNumberFormat="1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800" b="0" i="0" baseline="0">
                <a:effectLst/>
              </a:rPr>
              <a:t>Δ</a:t>
            </a:r>
            <a:r>
              <a:rPr lang="fr-FR" sz="1800" b="0" i="0" baseline="0">
                <a:effectLst/>
              </a:rPr>
              <a:t> xG 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xGDiff!$B$1</c:f>
              <c:strCache>
                <c:ptCount val="1"/>
                <c:pt idx="0">
                  <c:v>xG+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xGDiff!$A$2:$A$22</c:f>
              <c:strCache>
                <c:ptCount val="21"/>
                <c:pt idx="1">
                  <c:v>Lecce</c:v>
                </c:pt>
                <c:pt idx="2">
                  <c:v>Monza</c:v>
                </c:pt>
                <c:pt idx="3">
                  <c:v>Chievo Verona</c:v>
                </c:pt>
                <c:pt idx="4">
                  <c:v>Cittadella</c:v>
                </c:pt>
                <c:pt idx="5">
                  <c:v>Venezia</c:v>
                </c:pt>
                <c:pt idx="6">
                  <c:v>Empoli</c:v>
                </c:pt>
                <c:pt idx="7">
                  <c:v>Pordenone Calcio</c:v>
                </c:pt>
                <c:pt idx="8">
                  <c:v>Reggina</c:v>
                </c:pt>
                <c:pt idx="9">
                  <c:v>Spal</c:v>
                </c:pt>
                <c:pt idx="10">
                  <c:v>Frosinone</c:v>
                </c:pt>
                <c:pt idx="11">
                  <c:v>Cremonese</c:v>
                </c:pt>
                <c:pt idx="12">
                  <c:v>Pisa</c:v>
                </c:pt>
                <c:pt idx="13">
                  <c:v>Cosenza</c:v>
                </c:pt>
                <c:pt idx="14">
                  <c:v>Salernitana</c:v>
                </c:pt>
                <c:pt idx="15">
                  <c:v>Brescia</c:v>
                </c:pt>
                <c:pt idx="16">
                  <c:v>Virtus Entella</c:v>
                </c:pt>
                <c:pt idx="17">
                  <c:v>Vicenza</c:v>
                </c:pt>
                <c:pt idx="18">
                  <c:v>US Pescara</c:v>
                </c:pt>
                <c:pt idx="19">
                  <c:v>Reggiana</c:v>
                </c:pt>
                <c:pt idx="20">
                  <c:v>Ascoli</c:v>
                </c:pt>
              </c:strCache>
            </c:strRef>
          </c:cat>
          <c:val>
            <c:numRef>
              <c:f>xGDiff!$B$2:$B$22</c:f>
              <c:numCache>
                <c:formatCode>General</c:formatCode>
                <c:ptCount val="21"/>
                <c:pt idx="1">
                  <c:v>60.010000000000012</c:v>
                </c:pt>
                <c:pt idx="2">
                  <c:v>48.669999999999995</c:v>
                </c:pt>
                <c:pt idx="3">
                  <c:v>42.14</c:v>
                </c:pt>
                <c:pt idx="4">
                  <c:v>40.150000000000006</c:v>
                </c:pt>
                <c:pt idx="5">
                  <c:v>40.040000000000006</c:v>
                </c:pt>
                <c:pt idx="6">
                  <c:v>44.92</c:v>
                </c:pt>
                <c:pt idx="7">
                  <c:v>39.679999999999993</c:v>
                </c:pt>
                <c:pt idx="8">
                  <c:v>37.420000000000009</c:v>
                </c:pt>
                <c:pt idx="9">
                  <c:v>37.530000000000008</c:v>
                </c:pt>
                <c:pt idx="10">
                  <c:v>37.519999999999996</c:v>
                </c:pt>
                <c:pt idx="11">
                  <c:v>38.019999999999996</c:v>
                </c:pt>
                <c:pt idx="12">
                  <c:v>34.700000000000003</c:v>
                </c:pt>
                <c:pt idx="13">
                  <c:v>37.04</c:v>
                </c:pt>
                <c:pt idx="14">
                  <c:v>33.089999999999989</c:v>
                </c:pt>
                <c:pt idx="15">
                  <c:v>34.729999999999997</c:v>
                </c:pt>
                <c:pt idx="16">
                  <c:v>33.81</c:v>
                </c:pt>
                <c:pt idx="17">
                  <c:v>29.410000000000004</c:v>
                </c:pt>
                <c:pt idx="18">
                  <c:v>29.28</c:v>
                </c:pt>
                <c:pt idx="19">
                  <c:v>25.95</c:v>
                </c:pt>
                <c:pt idx="20">
                  <c:v>26.919999999999998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E-4345-B2AA-035A76653B0A}"/>
            </c:ext>
          </c:extLst>
        </c:ser>
        <c:ser>
          <c:idx val="1"/>
          <c:order val="1"/>
          <c:tx>
            <c:strRef>
              <c:f>xGDiff!$C$1</c:f>
              <c:strCache>
                <c:ptCount val="1"/>
                <c:pt idx="0">
                  <c:v>xG-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xGDiff!$A$2:$A$22</c:f>
              <c:strCache>
                <c:ptCount val="21"/>
                <c:pt idx="1">
                  <c:v>Lecce</c:v>
                </c:pt>
                <c:pt idx="2">
                  <c:v>Monza</c:v>
                </c:pt>
                <c:pt idx="3">
                  <c:v>Chievo Verona</c:v>
                </c:pt>
                <c:pt idx="4">
                  <c:v>Cittadella</c:v>
                </c:pt>
                <c:pt idx="5">
                  <c:v>Venezia</c:v>
                </c:pt>
                <c:pt idx="6">
                  <c:v>Empoli</c:v>
                </c:pt>
                <c:pt idx="7">
                  <c:v>Pordenone Calcio</c:v>
                </c:pt>
                <c:pt idx="8">
                  <c:v>Reggina</c:v>
                </c:pt>
                <c:pt idx="9">
                  <c:v>Spal</c:v>
                </c:pt>
                <c:pt idx="10">
                  <c:v>Frosinone</c:v>
                </c:pt>
                <c:pt idx="11">
                  <c:v>Cremonese</c:v>
                </c:pt>
                <c:pt idx="12">
                  <c:v>Pisa</c:v>
                </c:pt>
                <c:pt idx="13">
                  <c:v>Cosenza</c:v>
                </c:pt>
                <c:pt idx="14">
                  <c:v>Salernitana</c:v>
                </c:pt>
                <c:pt idx="15">
                  <c:v>Brescia</c:v>
                </c:pt>
                <c:pt idx="16">
                  <c:v>Virtus Entella</c:v>
                </c:pt>
                <c:pt idx="17">
                  <c:v>Vicenza</c:v>
                </c:pt>
                <c:pt idx="18">
                  <c:v>US Pescara</c:v>
                </c:pt>
                <c:pt idx="19">
                  <c:v>Reggiana</c:v>
                </c:pt>
                <c:pt idx="20">
                  <c:v>Ascoli</c:v>
                </c:pt>
              </c:strCache>
            </c:strRef>
          </c:cat>
          <c:val>
            <c:numRef>
              <c:f>xGDiff!$C$2:$C$22</c:f>
              <c:numCache>
                <c:formatCode>General</c:formatCode>
                <c:ptCount val="21"/>
                <c:pt idx="1">
                  <c:v>29.1</c:v>
                </c:pt>
                <c:pt idx="2">
                  <c:v>27.93</c:v>
                </c:pt>
                <c:pt idx="3">
                  <c:v>27.490000000000002</c:v>
                </c:pt>
                <c:pt idx="4">
                  <c:v>26.790000000000003</c:v>
                </c:pt>
                <c:pt idx="5">
                  <c:v>30.21</c:v>
                </c:pt>
                <c:pt idx="6">
                  <c:v>35.089999999999996</c:v>
                </c:pt>
                <c:pt idx="7">
                  <c:v>35.440000000000005</c:v>
                </c:pt>
                <c:pt idx="8">
                  <c:v>34.49</c:v>
                </c:pt>
                <c:pt idx="9">
                  <c:v>37.830000000000005</c:v>
                </c:pt>
                <c:pt idx="10">
                  <c:v>38.11999999999999</c:v>
                </c:pt>
                <c:pt idx="11">
                  <c:v>40.700000000000003</c:v>
                </c:pt>
                <c:pt idx="12">
                  <c:v>39.880000000000003</c:v>
                </c:pt>
                <c:pt idx="13">
                  <c:v>44.370000000000005</c:v>
                </c:pt>
                <c:pt idx="14">
                  <c:v>41.330000000000005</c:v>
                </c:pt>
                <c:pt idx="15">
                  <c:v>43.24</c:v>
                </c:pt>
                <c:pt idx="16">
                  <c:v>44.4</c:v>
                </c:pt>
                <c:pt idx="17">
                  <c:v>40.809999999999995</c:v>
                </c:pt>
                <c:pt idx="18">
                  <c:v>41.29</c:v>
                </c:pt>
                <c:pt idx="19">
                  <c:v>41.230000000000004</c:v>
                </c:pt>
                <c:pt idx="20">
                  <c:v>51.29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4E-4345-B2AA-035A76653B0A}"/>
            </c:ext>
          </c:extLst>
        </c:ser>
        <c:ser>
          <c:idx val="2"/>
          <c:order val="2"/>
          <c:tx>
            <c:strRef>
              <c:f>xGDiff!$D$1</c:f>
              <c:strCache>
                <c:ptCount val="1"/>
                <c:pt idx="0">
                  <c:v>xGDelta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xGDiff!$A$2:$A$22</c:f>
              <c:strCache>
                <c:ptCount val="21"/>
                <c:pt idx="1">
                  <c:v>Lecce</c:v>
                </c:pt>
                <c:pt idx="2">
                  <c:v>Monza</c:v>
                </c:pt>
                <c:pt idx="3">
                  <c:v>Chievo Verona</c:v>
                </c:pt>
                <c:pt idx="4">
                  <c:v>Cittadella</c:v>
                </c:pt>
                <c:pt idx="5">
                  <c:v>Venezia</c:v>
                </c:pt>
                <c:pt idx="6">
                  <c:v>Empoli</c:v>
                </c:pt>
                <c:pt idx="7">
                  <c:v>Pordenone Calcio</c:v>
                </c:pt>
                <c:pt idx="8">
                  <c:v>Reggina</c:v>
                </c:pt>
                <c:pt idx="9">
                  <c:v>Spal</c:v>
                </c:pt>
                <c:pt idx="10">
                  <c:v>Frosinone</c:v>
                </c:pt>
                <c:pt idx="11">
                  <c:v>Cremonese</c:v>
                </c:pt>
                <c:pt idx="12">
                  <c:v>Pisa</c:v>
                </c:pt>
                <c:pt idx="13">
                  <c:v>Cosenza</c:v>
                </c:pt>
                <c:pt idx="14">
                  <c:v>Salernitana</c:v>
                </c:pt>
                <c:pt idx="15">
                  <c:v>Brescia</c:v>
                </c:pt>
                <c:pt idx="16">
                  <c:v>Virtus Entella</c:v>
                </c:pt>
                <c:pt idx="17">
                  <c:v>Vicenza</c:v>
                </c:pt>
                <c:pt idx="18">
                  <c:v>US Pescara</c:v>
                </c:pt>
                <c:pt idx="19">
                  <c:v>Reggiana</c:v>
                </c:pt>
                <c:pt idx="20">
                  <c:v>Ascoli</c:v>
                </c:pt>
              </c:strCache>
            </c:strRef>
          </c:cat>
          <c:val>
            <c:numRef>
              <c:f>xGDiff!$D$2:$D$22</c:f>
              <c:numCache>
                <c:formatCode>General</c:formatCode>
                <c:ptCount val="21"/>
                <c:pt idx="1">
                  <c:v>30.910000000000011</c:v>
                </c:pt>
                <c:pt idx="2">
                  <c:v>20.739999999999995</c:v>
                </c:pt>
                <c:pt idx="3">
                  <c:v>14.649999999999999</c:v>
                </c:pt>
                <c:pt idx="4">
                  <c:v>13.360000000000003</c:v>
                </c:pt>
                <c:pt idx="5">
                  <c:v>9.8300000000000054</c:v>
                </c:pt>
                <c:pt idx="6">
                  <c:v>9.8300000000000054</c:v>
                </c:pt>
                <c:pt idx="7">
                  <c:v>4.2399999999999878</c:v>
                </c:pt>
                <c:pt idx="8">
                  <c:v>2.9300000000000068</c:v>
                </c:pt>
                <c:pt idx="9">
                  <c:v>-0.29999999999999716</c:v>
                </c:pt>
                <c:pt idx="10">
                  <c:v>-0.59999999999999432</c:v>
                </c:pt>
                <c:pt idx="11">
                  <c:v>-2.6800000000000068</c:v>
                </c:pt>
                <c:pt idx="12">
                  <c:v>-5.18</c:v>
                </c:pt>
                <c:pt idx="13">
                  <c:v>-7.3300000000000054</c:v>
                </c:pt>
                <c:pt idx="14">
                  <c:v>-8.2400000000000162</c:v>
                </c:pt>
                <c:pt idx="15">
                  <c:v>-8.5100000000000051</c:v>
                </c:pt>
                <c:pt idx="16">
                  <c:v>-10.589999999999996</c:v>
                </c:pt>
                <c:pt idx="17">
                  <c:v>-11.399999999999991</c:v>
                </c:pt>
                <c:pt idx="18">
                  <c:v>-12.009999999999998</c:v>
                </c:pt>
                <c:pt idx="19">
                  <c:v>-15.280000000000005</c:v>
                </c:pt>
                <c:pt idx="20">
                  <c:v>-24.37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4E-4345-B2AA-035A76653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5323480"/>
        <c:axId val="485321512"/>
      </c:barChart>
      <c:catAx>
        <c:axId val="485323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5321512"/>
        <c:crosses val="autoZero"/>
        <c:auto val="1"/>
        <c:lblAlgn val="ctr"/>
        <c:lblOffset val="100"/>
        <c:noMultiLvlLbl val="0"/>
      </c:catAx>
      <c:valAx>
        <c:axId val="48532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5323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2136701662292219E-2"/>
          <c:y val="0.19721055701370663"/>
          <c:w val="0.88897440944881889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xGDiff!$A$3:$A$22</c:f>
              <c:strCache>
                <c:ptCount val="20"/>
                <c:pt idx="0">
                  <c:v>Lecce</c:v>
                </c:pt>
                <c:pt idx="1">
                  <c:v>Monza</c:v>
                </c:pt>
                <c:pt idx="2">
                  <c:v>Chievo Verona</c:v>
                </c:pt>
                <c:pt idx="3">
                  <c:v>Cittadella</c:v>
                </c:pt>
                <c:pt idx="4">
                  <c:v>Venezia</c:v>
                </c:pt>
                <c:pt idx="5">
                  <c:v>Empoli</c:v>
                </c:pt>
                <c:pt idx="6">
                  <c:v>Pordenone Calcio</c:v>
                </c:pt>
                <c:pt idx="7">
                  <c:v>Reggina</c:v>
                </c:pt>
                <c:pt idx="8">
                  <c:v>Spal</c:v>
                </c:pt>
                <c:pt idx="9">
                  <c:v>Frosinone</c:v>
                </c:pt>
                <c:pt idx="10">
                  <c:v>Cremonese</c:v>
                </c:pt>
                <c:pt idx="11">
                  <c:v>Pisa</c:v>
                </c:pt>
                <c:pt idx="12">
                  <c:v>Cosenza</c:v>
                </c:pt>
                <c:pt idx="13">
                  <c:v>Salernitana</c:v>
                </c:pt>
                <c:pt idx="14">
                  <c:v>Brescia</c:v>
                </c:pt>
                <c:pt idx="15">
                  <c:v>Virtus Entella</c:v>
                </c:pt>
                <c:pt idx="16">
                  <c:v>Vicenza</c:v>
                </c:pt>
                <c:pt idx="17">
                  <c:v>US Pescara</c:v>
                </c:pt>
                <c:pt idx="18">
                  <c:v>Reggiana</c:v>
                </c:pt>
                <c:pt idx="19">
                  <c:v>Ascoli</c:v>
                </c:pt>
              </c:strCache>
            </c:strRef>
          </c:cat>
          <c:val>
            <c:numRef>
              <c:f>xGDiff!$H$3:$H$22</c:f>
              <c:numCache>
                <c:formatCode>0.00%</c:formatCode>
                <c:ptCount val="20"/>
                <c:pt idx="0">
                  <c:v>-0.25120339757286908</c:v>
                </c:pt>
                <c:pt idx="1">
                  <c:v>-0.12313667229267965</c:v>
                </c:pt>
                <c:pt idx="2">
                  <c:v>-0.11063956123131834</c:v>
                </c:pt>
                <c:pt idx="3">
                  <c:v>7.3377532837350691E-3</c:v>
                </c:pt>
                <c:pt idx="4">
                  <c:v>-5.5377106813188422E-2</c:v>
                </c:pt>
                <c:pt idx="5">
                  <c:v>3.6344809233500371E-2</c:v>
                </c:pt>
                <c:pt idx="6">
                  <c:v>-4.8612615504744917E-2</c:v>
                </c:pt>
                <c:pt idx="7">
                  <c:v>-0.12531506779878865</c:v>
                </c:pt>
                <c:pt idx="8">
                  <c:v>8.3696248392603492E-2</c:v>
                </c:pt>
                <c:pt idx="9">
                  <c:v>2.9809622715173793E-2</c:v>
                </c:pt>
                <c:pt idx="10">
                  <c:v>-2.6599355653539672E-2</c:v>
                </c:pt>
                <c:pt idx="11">
                  <c:v>-9.401496394785604E-3</c:v>
                </c:pt>
                <c:pt idx="12">
                  <c:v>7.2574966071942568E-2</c:v>
                </c:pt>
                <c:pt idx="13">
                  <c:v>0.19766072908061452</c:v>
                </c:pt>
                <c:pt idx="14">
                  <c:v>9.7569188194665257E-2</c:v>
                </c:pt>
                <c:pt idx="15">
                  <c:v>-7.349218523240944E-2</c:v>
                </c:pt>
                <c:pt idx="16">
                  <c:v>9.6308011849023129E-2</c:v>
                </c:pt>
                <c:pt idx="17">
                  <c:v>-2.2815826616613862E-2</c:v>
                </c:pt>
                <c:pt idx="18">
                  <c:v>8.3466943602486854E-2</c:v>
                </c:pt>
                <c:pt idx="19">
                  <c:v>0.14182501268719255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1-47BD-AF92-C621416B5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469984"/>
        <c:axId val="491912760"/>
      </c:barChart>
      <c:catAx>
        <c:axId val="4974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1912760"/>
        <c:crosses val="autoZero"/>
        <c:auto val="1"/>
        <c:lblAlgn val="ctr"/>
        <c:lblOffset val="100"/>
        <c:noMultiLvlLbl val="0"/>
      </c:catAx>
      <c:valAx>
        <c:axId val="49191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746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43132</xdr:colOff>
      <xdr:row>3</xdr:row>
      <xdr:rowOff>38818</xdr:rowOff>
    </xdr:from>
    <xdr:to>
      <xdr:col>20</xdr:col>
      <xdr:colOff>120769</xdr:colOff>
      <xdr:row>19</xdr:row>
      <xdr:rowOff>120770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885A2-BE7A-428B-AF97-9A15DA9FA7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77637</xdr:colOff>
      <xdr:row>22</xdr:row>
      <xdr:rowOff>69010</xdr:rowOff>
    </xdr:from>
    <xdr:to>
      <xdr:col>20</xdr:col>
      <xdr:colOff>34505</xdr:colOff>
      <xdr:row>37</xdr:row>
      <xdr:rowOff>94890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E1A91B-2282-422C-A0C7-A14C64AA3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/>
  </sheetViews>
  <sheetFormatPr defaultRowHeight="14.3" x14ac:dyDescent="0.25"/>
  <cols>
    <col min="1" max="1" width="23.5" customWidth="1"/>
    <col min="2" max="2" width="15.625" customWidth="1"/>
  </cols>
  <sheetData>
    <row r="1" spans="1:3" ht="15.65" x14ac:dyDescent="0.25">
      <c r="A1" s="1" t="s">
        <v>0</v>
      </c>
      <c r="B1" s="1" t="s">
        <v>1</v>
      </c>
      <c r="C1" s="1" t="s">
        <v>2</v>
      </c>
    </row>
    <row r="3" spans="1:3" x14ac:dyDescent="0.25">
      <c r="A3" s="2" t="s">
        <v>3</v>
      </c>
      <c r="B3">
        <v>60.010000000000012</v>
      </c>
      <c r="C3" s="2">
        <v>29</v>
      </c>
    </row>
    <row r="4" spans="1:3" x14ac:dyDescent="0.25">
      <c r="A4" s="2" t="s">
        <v>4</v>
      </c>
      <c r="B4">
        <v>48.669999999999995</v>
      </c>
      <c r="C4" s="2">
        <v>22</v>
      </c>
    </row>
    <row r="5" spans="1:3" x14ac:dyDescent="0.25">
      <c r="A5" s="2" t="s">
        <v>5</v>
      </c>
      <c r="B5">
        <v>44.92</v>
      </c>
      <c r="C5" s="2">
        <v>26</v>
      </c>
    </row>
    <row r="6" spans="1:3" x14ac:dyDescent="0.25">
      <c r="A6" s="2" t="s">
        <v>6</v>
      </c>
      <c r="B6">
        <v>42.14</v>
      </c>
      <c r="C6" s="2">
        <v>17</v>
      </c>
    </row>
    <row r="7" spans="1:3" x14ac:dyDescent="0.25">
      <c r="A7" s="2" t="s">
        <v>7</v>
      </c>
      <c r="B7">
        <v>40.150000000000006</v>
      </c>
      <c r="C7" s="2">
        <v>25</v>
      </c>
    </row>
    <row r="8" spans="1:3" x14ac:dyDescent="0.25">
      <c r="A8" s="2" t="s">
        <v>8</v>
      </c>
      <c r="B8">
        <v>40.040000000000006</v>
      </c>
      <c r="C8" s="2">
        <v>19</v>
      </c>
    </row>
    <row r="9" spans="1:3" x14ac:dyDescent="0.25">
      <c r="A9" s="2" t="s">
        <v>9</v>
      </c>
      <c r="B9">
        <v>39.679999999999993</v>
      </c>
      <c r="C9" s="2">
        <v>15</v>
      </c>
    </row>
    <row r="10" spans="1:3" x14ac:dyDescent="0.25">
      <c r="A10" s="2" t="s">
        <v>10</v>
      </c>
      <c r="B10">
        <v>38.019999999999996</v>
      </c>
      <c r="C10" s="2">
        <v>15</v>
      </c>
    </row>
    <row r="11" spans="1:3" x14ac:dyDescent="0.25">
      <c r="A11" s="2" t="s">
        <v>11</v>
      </c>
      <c r="B11">
        <v>37.530000000000008</v>
      </c>
      <c r="C11" s="2">
        <v>19</v>
      </c>
    </row>
    <row r="12" spans="1:3" x14ac:dyDescent="0.25">
      <c r="A12" s="2" t="s">
        <v>12</v>
      </c>
      <c r="B12">
        <v>37.519999999999996</v>
      </c>
      <c r="C12" s="2">
        <v>16</v>
      </c>
    </row>
    <row r="13" spans="1:3" x14ac:dyDescent="0.25">
      <c r="A13" s="2" t="s">
        <v>13</v>
      </c>
      <c r="B13">
        <v>37.420000000000009</v>
      </c>
      <c r="C13" s="2">
        <v>14</v>
      </c>
    </row>
    <row r="14" spans="1:3" x14ac:dyDescent="0.25">
      <c r="A14" s="2" t="s">
        <v>14</v>
      </c>
      <c r="B14">
        <v>37.04</v>
      </c>
      <c r="C14" s="2">
        <v>11</v>
      </c>
    </row>
    <row r="15" spans="1:3" x14ac:dyDescent="0.25">
      <c r="A15" s="2" t="s">
        <v>15</v>
      </c>
      <c r="B15">
        <v>34.729999999999997</v>
      </c>
      <c r="C15" s="2">
        <v>23</v>
      </c>
    </row>
    <row r="16" spans="1:3" x14ac:dyDescent="0.25">
      <c r="A16" s="2" t="s">
        <v>16</v>
      </c>
      <c r="B16">
        <v>34.700000000000003</v>
      </c>
      <c r="C16" s="2">
        <v>22</v>
      </c>
    </row>
    <row r="17" spans="1:3" x14ac:dyDescent="0.25">
      <c r="A17" s="2" t="s">
        <v>17</v>
      </c>
      <c r="B17">
        <v>33.81</v>
      </c>
      <c r="C17" s="2">
        <v>12</v>
      </c>
    </row>
    <row r="18" spans="1:3" x14ac:dyDescent="0.25">
      <c r="A18" s="2" t="s">
        <v>18</v>
      </c>
      <c r="B18">
        <v>33.089999999999989</v>
      </c>
      <c r="C18" s="2">
        <v>19</v>
      </c>
    </row>
    <row r="19" spans="1:3" x14ac:dyDescent="0.25">
      <c r="A19" s="2" t="s">
        <v>19</v>
      </c>
      <c r="B19">
        <v>29.410000000000004</v>
      </c>
      <c r="C19" s="2">
        <v>20</v>
      </c>
    </row>
    <row r="20" spans="1:3" x14ac:dyDescent="0.25">
      <c r="A20" s="2" t="s">
        <v>20</v>
      </c>
      <c r="B20">
        <v>29.28</v>
      </c>
      <c r="C20" s="2">
        <v>14</v>
      </c>
    </row>
    <row r="21" spans="1:3" x14ac:dyDescent="0.25">
      <c r="A21" s="2" t="s">
        <v>21</v>
      </c>
      <c r="B21">
        <v>26.919999999999998</v>
      </c>
      <c r="C21" s="2">
        <v>12</v>
      </c>
    </row>
    <row r="22" spans="1:3" x14ac:dyDescent="0.25">
      <c r="A22" s="2" t="s">
        <v>22</v>
      </c>
      <c r="B22">
        <v>25.95</v>
      </c>
      <c r="C2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D18" sqref="D18"/>
    </sheetView>
  </sheetViews>
  <sheetFormatPr defaultRowHeight="14.3" x14ac:dyDescent="0.25"/>
  <cols>
    <col min="1" max="1" width="23.5" customWidth="1"/>
    <col min="2" max="2" width="15.625" customWidth="1"/>
  </cols>
  <sheetData>
    <row r="1" spans="1:3" ht="15.65" x14ac:dyDescent="0.25">
      <c r="A1" s="1" t="s">
        <v>0</v>
      </c>
      <c r="B1" s="1" t="s">
        <v>23</v>
      </c>
      <c r="C1" s="1" t="s">
        <v>24</v>
      </c>
    </row>
    <row r="3" spans="1:3" x14ac:dyDescent="0.25">
      <c r="A3" s="3" t="s">
        <v>7</v>
      </c>
      <c r="B3">
        <v>26.790000000000003</v>
      </c>
      <c r="C3" s="3">
        <v>11</v>
      </c>
    </row>
    <row r="4" spans="1:3" x14ac:dyDescent="0.25">
      <c r="A4" s="3" t="s">
        <v>6</v>
      </c>
      <c r="B4">
        <v>27.490000000000002</v>
      </c>
      <c r="C4" s="3">
        <v>12</v>
      </c>
    </row>
    <row r="5" spans="1:3" x14ac:dyDescent="0.25">
      <c r="A5" s="3" t="s">
        <v>4</v>
      </c>
      <c r="B5">
        <v>27.93</v>
      </c>
      <c r="C5" s="3">
        <v>12</v>
      </c>
    </row>
    <row r="6" spans="1:3" x14ac:dyDescent="0.25">
      <c r="A6" s="3" t="s">
        <v>3</v>
      </c>
      <c r="B6">
        <v>29.1</v>
      </c>
      <c r="C6" s="3">
        <v>20</v>
      </c>
    </row>
    <row r="7" spans="1:3" x14ac:dyDescent="0.25">
      <c r="A7" s="3" t="s">
        <v>8</v>
      </c>
      <c r="B7">
        <v>30.21</v>
      </c>
      <c r="C7" s="3">
        <v>14</v>
      </c>
    </row>
    <row r="8" spans="1:3" x14ac:dyDescent="0.25">
      <c r="A8" s="3" t="s">
        <v>13</v>
      </c>
      <c r="B8">
        <v>34.49</v>
      </c>
      <c r="C8" s="3">
        <v>22</v>
      </c>
    </row>
    <row r="9" spans="1:3" x14ac:dyDescent="0.25">
      <c r="A9" s="3" t="s">
        <v>5</v>
      </c>
      <c r="B9">
        <v>35.089999999999996</v>
      </c>
      <c r="C9" s="3">
        <v>13</v>
      </c>
    </row>
    <row r="10" spans="1:3" x14ac:dyDescent="0.25">
      <c r="A10" s="3" t="s">
        <v>9</v>
      </c>
      <c r="B10">
        <v>35.440000000000005</v>
      </c>
      <c r="C10" s="3">
        <v>15</v>
      </c>
    </row>
    <row r="11" spans="1:3" x14ac:dyDescent="0.25">
      <c r="A11" s="3" t="s">
        <v>11</v>
      </c>
      <c r="B11">
        <v>37.830000000000005</v>
      </c>
      <c r="C11" s="3">
        <v>12</v>
      </c>
    </row>
    <row r="12" spans="1:3" x14ac:dyDescent="0.25">
      <c r="A12" s="3" t="s">
        <v>12</v>
      </c>
      <c r="B12">
        <v>38.11999999999999</v>
      </c>
      <c r="C12" s="3">
        <v>14</v>
      </c>
    </row>
    <row r="13" spans="1:3" x14ac:dyDescent="0.25">
      <c r="A13" s="3" t="s">
        <v>16</v>
      </c>
      <c r="B13">
        <v>39.880000000000003</v>
      </c>
      <c r="C13" s="3">
        <v>28</v>
      </c>
    </row>
    <row r="14" spans="1:3" x14ac:dyDescent="0.25">
      <c r="A14" s="3" t="s">
        <v>10</v>
      </c>
      <c r="B14">
        <v>40.700000000000003</v>
      </c>
      <c r="C14" s="3">
        <v>20</v>
      </c>
    </row>
    <row r="15" spans="1:3" x14ac:dyDescent="0.25">
      <c r="A15" s="3" t="s">
        <v>19</v>
      </c>
      <c r="B15">
        <v>40.809999999999995</v>
      </c>
      <c r="C15" s="3">
        <v>23</v>
      </c>
    </row>
    <row r="16" spans="1:3" x14ac:dyDescent="0.25">
      <c r="A16" s="3" t="s">
        <v>22</v>
      </c>
      <c r="B16">
        <v>41.230000000000004</v>
      </c>
      <c r="C16" s="3">
        <v>20</v>
      </c>
    </row>
    <row r="17" spans="1:3" x14ac:dyDescent="0.25">
      <c r="A17" s="3" t="s">
        <v>20</v>
      </c>
      <c r="B17">
        <v>41.29</v>
      </c>
      <c r="C17" s="3">
        <v>28</v>
      </c>
    </row>
    <row r="18" spans="1:3" x14ac:dyDescent="0.25">
      <c r="A18" s="3" t="s">
        <v>18</v>
      </c>
      <c r="B18">
        <v>41.330000000000005</v>
      </c>
      <c r="C18" s="3">
        <v>13</v>
      </c>
    </row>
    <row r="19" spans="1:3" x14ac:dyDescent="0.25">
      <c r="A19" s="3" t="s">
        <v>15</v>
      </c>
      <c r="B19">
        <v>43.24</v>
      </c>
      <c r="C19" s="3">
        <v>23</v>
      </c>
    </row>
    <row r="20" spans="1:3" x14ac:dyDescent="0.25">
      <c r="A20" s="3" t="s">
        <v>14</v>
      </c>
      <c r="B20">
        <v>44.370000000000005</v>
      </c>
      <c r="C20" s="3">
        <v>12</v>
      </c>
    </row>
    <row r="21" spans="1:3" x14ac:dyDescent="0.25">
      <c r="A21" s="3" t="s">
        <v>17</v>
      </c>
      <c r="B21">
        <v>44.4</v>
      </c>
      <c r="C21" s="3">
        <v>29</v>
      </c>
    </row>
    <row r="22" spans="1:3" x14ac:dyDescent="0.25">
      <c r="A22" s="3" t="s">
        <v>21</v>
      </c>
      <c r="B22">
        <v>51.29</v>
      </c>
      <c r="C22" s="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abSelected="1" workbookViewId="0">
      <selection activeCell="I13" sqref="I13"/>
    </sheetView>
  </sheetViews>
  <sheetFormatPr defaultRowHeight="14.3" x14ac:dyDescent="0.25"/>
  <cols>
    <col min="1" max="1" width="23.5" customWidth="1"/>
    <col min="2" max="2" width="7.25" customWidth="1"/>
    <col min="6" max="6" width="11.875" bestFit="1" customWidth="1"/>
    <col min="8" max="8" width="9" style="8"/>
  </cols>
  <sheetData>
    <row r="1" spans="1:8" ht="15.65" x14ac:dyDescent="0.25">
      <c r="A1" s="1" t="s">
        <v>33</v>
      </c>
      <c r="B1" s="1" t="s">
        <v>1</v>
      </c>
      <c r="C1" s="1" t="s">
        <v>23</v>
      </c>
      <c r="D1" s="1" t="s">
        <v>25</v>
      </c>
      <c r="E1" s="5" t="s">
        <v>29</v>
      </c>
      <c r="F1" s="5" t="s">
        <v>26</v>
      </c>
      <c r="G1" s="6" t="s">
        <v>27</v>
      </c>
      <c r="H1" s="7" t="s">
        <v>28</v>
      </c>
    </row>
    <row r="3" spans="1:8" x14ac:dyDescent="0.25">
      <c r="A3" s="4" t="s">
        <v>3</v>
      </c>
      <c r="B3">
        <v>60.010000000000012</v>
      </c>
      <c r="C3" s="4">
        <v>29.1</v>
      </c>
      <c r="D3">
        <f>B3-C3</f>
        <v>30.910000000000011</v>
      </c>
      <c r="E3">
        <v>9</v>
      </c>
      <c r="F3">
        <f>E3-D3</f>
        <v>-21.910000000000011</v>
      </c>
      <c r="G3">
        <f>F3/$F$25</f>
        <v>-2.3460320630420983</v>
      </c>
      <c r="H3" s="8">
        <f>F3/$F$26</f>
        <v>-0.25120339757286908</v>
      </c>
    </row>
    <row r="4" spans="1:8" x14ac:dyDescent="0.25">
      <c r="A4" s="4" t="s">
        <v>4</v>
      </c>
      <c r="B4">
        <v>48.669999999999995</v>
      </c>
      <c r="C4" s="4">
        <v>27.93</v>
      </c>
      <c r="D4">
        <f t="shared" ref="D4:D22" si="0">B4-C4</f>
        <v>20.739999999999995</v>
      </c>
      <c r="E4">
        <v>10</v>
      </c>
      <c r="F4">
        <f t="shared" ref="F4:F22" si="1">E4-D4</f>
        <v>-10.739999999999995</v>
      </c>
      <c r="G4">
        <f t="shared" ref="G4:G23" si="2">F4/$F$25</f>
        <v>-1.149994721911096</v>
      </c>
      <c r="H4" s="8">
        <f t="shared" ref="H4:H23" si="3">F4/$F$26</f>
        <v>-0.12313667229267965</v>
      </c>
    </row>
    <row r="5" spans="1:8" x14ac:dyDescent="0.25">
      <c r="A5" s="4" t="s">
        <v>6</v>
      </c>
      <c r="B5">
        <v>42.14</v>
      </c>
      <c r="C5" s="4">
        <v>27.490000000000002</v>
      </c>
      <c r="D5">
        <f t="shared" si="0"/>
        <v>14.649999999999999</v>
      </c>
      <c r="E5">
        <v>5</v>
      </c>
      <c r="F5">
        <f t="shared" si="1"/>
        <v>-9.6499999999999986</v>
      </c>
      <c r="G5">
        <f t="shared" si="2"/>
        <v>-1.0332820359815715</v>
      </c>
      <c r="H5" s="8">
        <f t="shared" si="3"/>
        <v>-0.11063956123131834</v>
      </c>
    </row>
    <row r="6" spans="1:8" x14ac:dyDescent="0.25">
      <c r="A6" s="4" t="s">
        <v>7</v>
      </c>
      <c r="B6">
        <v>40.150000000000006</v>
      </c>
      <c r="C6" s="4">
        <v>26.790000000000003</v>
      </c>
      <c r="D6">
        <f t="shared" si="0"/>
        <v>13.360000000000003</v>
      </c>
      <c r="E6">
        <v>14</v>
      </c>
      <c r="F6">
        <f t="shared" si="1"/>
        <v>0.63999999999999702</v>
      </c>
      <c r="G6">
        <f t="shared" si="2"/>
        <v>6.8528549536601327E-2</v>
      </c>
      <c r="H6" s="8">
        <f t="shared" si="3"/>
        <v>7.3377532837350691E-3</v>
      </c>
    </row>
    <row r="7" spans="1:8" x14ac:dyDescent="0.25">
      <c r="A7" s="4" t="s">
        <v>32</v>
      </c>
      <c r="B7">
        <v>40.040000000000006</v>
      </c>
      <c r="C7" s="4">
        <v>30.21</v>
      </c>
      <c r="D7">
        <f t="shared" si="0"/>
        <v>9.8300000000000054</v>
      </c>
      <c r="E7">
        <v>5</v>
      </c>
      <c r="F7">
        <f t="shared" si="1"/>
        <v>-4.8300000000000054</v>
      </c>
      <c r="G7">
        <f t="shared" si="2"/>
        <v>-0.51717639728404119</v>
      </c>
      <c r="H7" s="8">
        <f t="shared" si="3"/>
        <v>-5.5377106813188422E-2</v>
      </c>
    </row>
    <row r="8" spans="1:8" x14ac:dyDescent="0.25">
      <c r="A8" s="4" t="s">
        <v>5</v>
      </c>
      <c r="B8">
        <v>44.92</v>
      </c>
      <c r="C8" s="4">
        <v>35.089999999999996</v>
      </c>
      <c r="D8">
        <f t="shared" si="0"/>
        <v>9.8300000000000054</v>
      </c>
      <c r="E8">
        <v>13</v>
      </c>
      <c r="F8">
        <f t="shared" si="1"/>
        <v>3.1699999999999946</v>
      </c>
      <c r="G8">
        <f t="shared" si="2"/>
        <v>0.33943047192347947</v>
      </c>
      <c r="H8" s="8">
        <f t="shared" si="3"/>
        <v>3.6344809233500371E-2</v>
      </c>
    </row>
    <row r="9" spans="1:8" x14ac:dyDescent="0.25">
      <c r="A9" s="4" t="s">
        <v>9</v>
      </c>
      <c r="B9">
        <v>39.679999999999993</v>
      </c>
      <c r="C9" s="4">
        <v>35.440000000000005</v>
      </c>
      <c r="D9">
        <f t="shared" si="0"/>
        <v>4.2399999999999878</v>
      </c>
      <c r="E9">
        <v>0</v>
      </c>
      <c r="F9">
        <f t="shared" si="1"/>
        <v>-4.2399999999999878</v>
      </c>
      <c r="G9">
        <f t="shared" si="2"/>
        <v>-0.45400164067998461</v>
      </c>
      <c r="H9" s="8">
        <f t="shared" si="3"/>
        <v>-4.8612615504744917E-2</v>
      </c>
    </row>
    <row r="10" spans="1:8" x14ac:dyDescent="0.25">
      <c r="A10" s="4" t="s">
        <v>13</v>
      </c>
      <c r="B10">
        <v>37.420000000000009</v>
      </c>
      <c r="C10" s="4">
        <v>34.49</v>
      </c>
      <c r="D10">
        <f t="shared" si="0"/>
        <v>2.9300000000000068</v>
      </c>
      <c r="E10">
        <v>-8</v>
      </c>
      <c r="F10">
        <f t="shared" si="1"/>
        <v>-10.930000000000007</v>
      </c>
      <c r="G10">
        <f t="shared" si="2"/>
        <v>-1.1703391350547758</v>
      </c>
      <c r="H10" s="8">
        <f t="shared" si="3"/>
        <v>-0.12531506779878865</v>
      </c>
    </row>
    <row r="11" spans="1:8" x14ac:dyDescent="0.25">
      <c r="A11" s="4" t="s">
        <v>11</v>
      </c>
      <c r="B11">
        <v>37.530000000000008</v>
      </c>
      <c r="C11" s="4">
        <v>37.830000000000005</v>
      </c>
      <c r="D11">
        <f t="shared" si="0"/>
        <v>-0.29999999999999716</v>
      </c>
      <c r="E11">
        <v>7</v>
      </c>
      <c r="F11">
        <f t="shared" si="1"/>
        <v>7.2999999999999972</v>
      </c>
      <c r="G11">
        <f t="shared" si="2"/>
        <v>0.78165376815186227</v>
      </c>
      <c r="H11" s="8">
        <f t="shared" si="3"/>
        <v>8.3696248392603492E-2</v>
      </c>
    </row>
    <row r="12" spans="1:8" x14ac:dyDescent="0.25">
      <c r="A12" s="4" t="s">
        <v>12</v>
      </c>
      <c r="B12">
        <v>37.519999999999996</v>
      </c>
      <c r="C12" s="4">
        <v>38.11999999999999</v>
      </c>
      <c r="D12">
        <f t="shared" si="0"/>
        <v>-0.59999999999999432</v>
      </c>
      <c r="E12">
        <v>2</v>
      </c>
      <c r="F12">
        <f t="shared" si="1"/>
        <v>2.5999999999999943</v>
      </c>
      <c r="G12">
        <f t="shared" si="2"/>
        <v>0.27839723249244358</v>
      </c>
      <c r="H12" s="8">
        <f t="shared" si="3"/>
        <v>2.9809622715173793E-2</v>
      </c>
    </row>
    <row r="13" spans="1:8" x14ac:dyDescent="0.25">
      <c r="A13" s="4" t="s">
        <v>10</v>
      </c>
      <c r="B13">
        <v>38.019999999999996</v>
      </c>
      <c r="C13" s="4">
        <v>40.700000000000003</v>
      </c>
      <c r="D13">
        <f t="shared" si="0"/>
        <v>-2.6800000000000068</v>
      </c>
      <c r="E13">
        <v>-5</v>
      </c>
      <c r="F13">
        <f t="shared" si="1"/>
        <v>-2.3199999999999932</v>
      </c>
      <c r="G13">
        <f t="shared" si="2"/>
        <v>-0.24841599207018025</v>
      </c>
      <c r="H13" s="8">
        <f t="shared" si="3"/>
        <v>-2.6599355653539672E-2</v>
      </c>
    </row>
    <row r="14" spans="1:8" x14ac:dyDescent="0.25">
      <c r="A14" s="4" t="s">
        <v>16</v>
      </c>
      <c r="B14">
        <v>34.700000000000003</v>
      </c>
      <c r="C14" s="4">
        <v>39.880000000000003</v>
      </c>
      <c r="D14">
        <f t="shared" si="0"/>
        <v>-5.18</v>
      </c>
      <c r="E14">
        <v>-6</v>
      </c>
      <c r="F14">
        <f t="shared" si="1"/>
        <v>-0.82000000000000028</v>
      </c>
      <c r="G14">
        <f t="shared" si="2"/>
        <v>-8.7802204093770889E-2</v>
      </c>
      <c r="H14" s="8">
        <f t="shared" si="3"/>
        <v>-9.401496394785604E-3</v>
      </c>
    </row>
    <row r="15" spans="1:8" x14ac:dyDescent="0.25">
      <c r="A15" s="4" t="s">
        <v>14</v>
      </c>
      <c r="B15">
        <v>37.04</v>
      </c>
      <c r="C15" s="4">
        <v>44.370000000000005</v>
      </c>
      <c r="D15">
        <f t="shared" si="0"/>
        <v>-7.3300000000000054</v>
      </c>
      <c r="E15">
        <v>-1</v>
      </c>
      <c r="F15">
        <f t="shared" si="1"/>
        <v>6.3300000000000054</v>
      </c>
      <c r="G15">
        <f t="shared" si="2"/>
        <v>0.67779018526045132</v>
      </c>
      <c r="H15" s="8">
        <f t="shared" si="3"/>
        <v>7.2574966071942568E-2</v>
      </c>
    </row>
    <row r="16" spans="1:8" x14ac:dyDescent="0.25">
      <c r="A16" s="4" t="s">
        <v>18</v>
      </c>
      <c r="B16">
        <v>33.089999999999989</v>
      </c>
      <c r="C16" s="4">
        <v>41.330000000000005</v>
      </c>
      <c r="D16">
        <f t="shared" si="0"/>
        <v>-8.2400000000000162</v>
      </c>
      <c r="E16">
        <v>9</v>
      </c>
      <c r="F16">
        <f t="shared" si="1"/>
        <v>17.240000000000016</v>
      </c>
      <c r="G16">
        <f t="shared" si="2"/>
        <v>1.8459878031422086</v>
      </c>
      <c r="H16" s="8">
        <f t="shared" si="3"/>
        <v>0.19766072908061452</v>
      </c>
    </row>
    <row r="17" spans="1:8" x14ac:dyDescent="0.25">
      <c r="A17" s="4" t="s">
        <v>15</v>
      </c>
      <c r="B17">
        <v>34.729999999999997</v>
      </c>
      <c r="C17" s="4">
        <v>43.24</v>
      </c>
      <c r="D17">
        <f t="shared" si="0"/>
        <v>-8.5100000000000051</v>
      </c>
      <c r="E17">
        <v>0</v>
      </c>
      <c r="F17">
        <f t="shared" si="1"/>
        <v>8.5100000000000051</v>
      </c>
      <c r="G17">
        <f t="shared" si="2"/>
        <v>0.91121555711950064</v>
      </c>
      <c r="H17" s="8">
        <f t="shared" si="3"/>
        <v>9.7569188194665257E-2</v>
      </c>
    </row>
    <row r="18" spans="1:8" x14ac:dyDescent="0.25">
      <c r="A18" s="4" t="s">
        <v>17</v>
      </c>
      <c r="B18">
        <v>33.81</v>
      </c>
      <c r="C18" s="4">
        <v>44.4</v>
      </c>
      <c r="D18">
        <f t="shared" si="0"/>
        <v>-10.589999999999996</v>
      </c>
      <c r="E18">
        <v>-17</v>
      </c>
      <c r="F18">
        <f t="shared" si="1"/>
        <v>-6.4100000000000037</v>
      </c>
      <c r="G18">
        <f t="shared" si="2"/>
        <v>-0.68635625395252631</v>
      </c>
      <c r="H18" s="8">
        <f t="shared" si="3"/>
        <v>-7.349218523240944E-2</v>
      </c>
    </row>
    <row r="19" spans="1:8" x14ac:dyDescent="0.25">
      <c r="A19" s="4" t="s">
        <v>19</v>
      </c>
      <c r="B19">
        <v>29.410000000000004</v>
      </c>
      <c r="C19" s="4">
        <v>40.809999999999995</v>
      </c>
      <c r="D19">
        <f t="shared" si="0"/>
        <v>-11.399999999999991</v>
      </c>
      <c r="E19">
        <v>-3</v>
      </c>
      <c r="F19">
        <f t="shared" si="1"/>
        <v>8.3999999999999915</v>
      </c>
      <c r="G19">
        <f t="shared" si="2"/>
        <v>0.89943721266789578</v>
      </c>
      <c r="H19" s="8">
        <f t="shared" si="3"/>
        <v>9.6308011849023129E-2</v>
      </c>
    </row>
    <row r="20" spans="1:8" x14ac:dyDescent="0.25">
      <c r="A20" s="4" t="s">
        <v>20</v>
      </c>
      <c r="B20">
        <v>29.28</v>
      </c>
      <c r="C20" s="4">
        <v>41.29</v>
      </c>
      <c r="D20">
        <f t="shared" si="0"/>
        <v>-12.009999999999998</v>
      </c>
      <c r="E20">
        <v>-14</v>
      </c>
      <c r="F20">
        <f t="shared" si="1"/>
        <v>-1.990000000000002</v>
      </c>
      <c r="G20">
        <f t="shared" si="2"/>
        <v>-0.21308095871537097</v>
      </c>
      <c r="H20" s="8">
        <f t="shared" si="3"/>
        <v>-2.2815826616613862E-2</v>
      </c>
    </row>
    <row r="21" spans="1:8" x14ac:dyDescent="0.25">
      <c r="A21" s="4" t="s">
        <v>22</v>
      </c>
      <c r="B21">
        <v>25.95</v>
      </c>
      <c r="C21" s="4">
        <v>41.230000000000004</v>
      </c>
      <c r="D21">
        <f t="shared" si="0"/>
        <v>-15.280000000000005</v>
      </c>
      <c r="E21">
        <v>-8</v>
      </c>
      <c r="F21">
        <f t="shared" si="1"/>
        <v>7.2800000000000047</v>
      </c>
      <c r="G21">
        <f t="shared" si="2"/>
        <v>0.77951225097884425</v>
      </c>
      <c r="H21" s="8">
        <f t="shared" si="3"/>
        <v>8.3466943602486854E-2</v>
      </c>
    </row>
    <row r="22" spans="1:8" x14ac:dyDescent="0.25">
      <c r="A22" s="4" t="s">
        <v>21</v>
      </c>
      <c r="B22">
        <v>26.919999999999998</v>
      </c>
      <c r="C22" s="4">
        <v>51.29</v>
      </c>
      <c r="D22">
        <f t="shared" si="0"/>
        <v>-24.37</v>
      </c>
      <c r="E22">
        <v>-12</v>
      </c>
      <c r="F22">
        <f t="shared" si="1"/>
        <v>12.370000000000001</v>
      </c>
      <c r="G22">
        <f t="shared" si="2"/>
        <v>1.3245283715121288</v>
      </c>
      <c r="H22" s="8">
        <f t="shared" si="3"/>
        <v>0.14182501268719255</v>
      </c>
    </row>
    <row r="24" spans="1:8" x14ac:dyDescent="0.25">
      <c r="D24" t="s">
        <v>34</v>
      </c>
      <c r="F24" cm="1">
        <f t="array" ref="F24">AVERAGE(ABS(F3:F23))</f>
        <v>7.0323809523809526</v>
      </c>
    </row>
    <row r="25" spans="1:8" x14ac:dyDescent="0.25">
      <c r="D25" t="s">
        <v>30</v>
      </c>
      <c r="F25">
        <f>STDEV(F3:F23)</f>
        <v>9.3391732982495252</v>
      </c>
    </row>
    <row r="26" spans="1:8" x14ac:dyDescent="0.25">
      <c r="D26" t="s">
        <v>31</v>
      </c>
      <c r="F26">
        <f>F25^2</f>
        <v>87.220157894736914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xG+</vt:lpstr>
      <vt:lpstr>xG-</vt:lpstr>
      <vt:lpstr>xGDiff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</cp:lastModifiedBy>
  <dcterms:created xsi:type="dcterms:W3CDTF">2020-12-28T08:36:30Z</dcterms:created>
  <dcterms:modified xsi:type="dcterms:W3CDTF">2020-12-29T08:38:17Z</dcterms:modified>
</cp:coreProperties>
</file>