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1600" windowHeight="9600" activeTab="1"/>
  </bookViews>
  <sheets>
    <sheet name="SES" sheetId="1" r:id="rId1"/>
    <sheet name="DES" sheetId="3" r:id="rId2"/>
  </sheets>
  <externalReferences>
    <externalReference r:id="rId3"/>
  </externalReferences>
  <calcPr calcId="162913"/>
  <fileRecoveryPr repairLoad="1"/>
</workbook>
</file>

<file path=xl/calcChain.xml><?xml version="1.0" encoding="utf-8"?>
<calcChain xmlns="http://schemas.openxmlformats.org/spreadsheetml/2006/main">
  <c r="G55" i="3" l="1"/>
  <c r="G54" i="3"/>
  <c r="G53" i="3"/>
  <c r="G52" i="3"/>
  <c r="G51" i="3"/>
  <c r="G50" i="3"/>
  <c r="G49" i="3"/>
  <c r="G48" i="3"/>
  <c r="G47" i="3"/>
  <c r="G46" i="3"/>
  <c r="G45" i="3"/>
  <c r="G44" i="3"/>
  <c r="E43" i="3"/>
  <c r="G10" i="3"/>
  <c r="G43" i="3"/>
  <c r="F9" i="3" l="1"/>
  <c r="E9" i="3"/>
  <c r="E10" i="3"/>
  <c r="F10" i="3" l="1"/>
  <c r="G11" i="3" s="1"/>
  <c r="E11" i="3" l="1"/>
  <c r="F11" i="3" s="1"/>
  <c r="E12" i="3" s="1"/>
  <c r="F12" i="3" l="1"/>
  <c r="G13" i="3" s="1"/>
  <c r="G12" i="3"/>
  <c r="E13" i="3" l="1"/>
  <c r="F13" i="3" s="1"/>
  <c r="E14" i="3" s="1"/>
  <c r="F14" i="3" l="1"/>
  <c r="G15" i="3" s="1"/>
  <c r="G14" i="3"/>
  <c r="E15" i="3" l="1"/>
  <c r="F15" i="3" s="1"/>
  <c r="G16" i="3" l="1"/>
  <c r="E16" i="3"/>
  <c r="F16" i="3" s="1"/>
  <c r="E17" i="3" s="1"/>
  <c r="G17" i="3" l="1"/>
  <c r="F17" i="3"/>
  <c r="E18" i="3" s="1"/>
  <c r="F18" i="3" s="1"/>
  <c r="E19" i="3" s="1"/>
  <c r="F19" i="3" s="1"/>
  <c r="E20" i="3" s="1"/>
  <c r="G18" i="3" l="1"/>
  <c r="G19" i="3"/>
  <c r="F20" i="3"/>
  <c r="E21" i="3" s="1"/>
  <c r="G20" i="3"/>
  <c r="F21" i="3" l="1"/>
  <c r="G22" i="3" s="1"/>
  <c r="G21" i="3"/>
  <c r="E22" i="3" l="1"/>
  <c r="F22" i="3" s="1"/>
  <c r="G23" i="3" s="1"/>
  <c r="E23" i="3" l="1"/>
  <c r="F23" i="3" l="1"/>
  <c r="G24" i="3" s="1"/>
  <c r="E24" i="3" l="1"/>
  <c r="F24" i="3" l="1"/>
  <c r="E25" i="3" s="1"/>
  <c r="G25" i="3" l="1"/>
  <c r="F25" i="3"/>
  <c r="G26" i="3" s="1"/>
  <c r="E26" i="3" l="1"/>
  <c r="F26" i="3" s="1"/>
  <c r="E27" i="3" s="1"/>
  <c r="F27" i="3" l="1"/>
  <c r="E28" i="3" s="1"/>
  <c r="G27" i="3"/>
  <c r="G28" i="3" l="1"/>
  <c r="F28" i="3"/>
  <c r="G29" i="3" s="1"/>
  <c r="E29" i="3" l="1"/>
  <c r="F29" i="3" s="1"/>
  <c r="E30" i="3" s="1"/>
  <c r="F30" i="3" l="1"/>
  <c r="G31" i="3" s="1"/>
  <c r="G30" i="3"/>
  <c r="E31" i="3" l="1"/>
  <c r="F31" i="3" s="1"/>
  <c r="G32" i="3" s="1"/>
  <c r="E32" i="3" l="1"/>
  <c r="F32" i="3" s="1"/>
  <c r="E33" i="3" s="1"/>
  <c r="G33" i="3" l="1"/>
  <c r="F33" i="3"/>
  <c r="E34" i="3" s="1"/>
  <c r="F34" i="3" l="1"/>
  <c r="E35" i="3" s="1"/>
  <c r="G34" i="3"/>
  <c r="G35" i="3" l="1"/>
  <c r="F35" i="3"/>
  <c r="E36" i="3" s="1"/>
  <c r="G36" i="3" l="1"/>
  <c r="F36" i="3"/>
  <c r="G37" i="3" s="1"/>
  <c r="E37" i="3" l="1"/>
  <c r="F37" i="3" l="1"/>
  <c r="E38" i="3" s="1"/>
  <c r="G38" i="3" l="1"/>
  <c r="F38" i="3"/>
  <c r="G39" i="3" s="1"/>
  <c r="E39" i="3" l="1"/>
  <c r="F39" i="3" s="1"/>
  <c r="G40" i="3" l="1"/>
  <c r="E40" i="3"/>
  <c r="F40" i="3" s="1"/>
  <c r="E41" i="3" l="1"/>
  <c r="F41" i="3" s="1"/>
  <c r="E42" i="3" s="1"/>
  <c r="G41" i="3"/>
  <c r="F42" i="3" l="1"/>
  <c r="G42" i="3"/>
  <c r="F43" i="3" l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8" i="1" l="1"/>
</calcChain>
</file>

<file path=xl/sharedStrings.xml><?xml version="1.0" encoding="utf-8"?>
<sst xmlns="http://schemas.openxmlformats.org/spreadsheetml/2006/main" count="15" uniqueCount="13">
  <si>
    <t>Smoothing coefficient</t>
  </si>
  <si>
    <t>Demand</t>
  </si>
  <si>
    <t xml:space="preserve">Time </t>
  </si>
  <si>
    <t>Data coeff (alpha)</t>
  </si>
  <si>
    <t>Trend coeff (beta)</t>
  </si>
  <si>
    <t>Smoothed</t>
  </si>
  <si>
    <t>Trend</t>
  </si>
  <si>
    <t>Smoothed sequence (forecast)</t>
  </si>
  <si>
    <t>Forecast</t>
  </si>
  <si>
    <t>𝜶𝒙𝒕 + 𝟏 − 𝜶 𝒔𝒕−𝟏 + 𝒃𝒕−1</t>
  </si>
  <si>
    <t>alpha</t>
  </si>
  <si>
    <t>beta</t>
  </si>
  <si>
    <t>𝜷 𝒔𝒕 − 𝒔𝒕−𝟏 + 𝟏 − 𝜷 𝒃𝒕−1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</si>
</sst>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 applyFont="1"/>
    <xf numFmtId="164" fontId="5" fillId="0" borderId="0" xfId="0" applyNumberFormat="1" applyFont="1"/>
    <xf numFmtId="165" fontId="0" fillId="0" borderId="0" xfId="0" applyNumberFormat="1"/>
    <xf numFmtId="0" fontId="6" fillId="0" borderId="0" xfId="1"/>
    <xf numFmtId="0" fontId="6" fillId="2" borderId="0" xfId="1" applyFill="1" applyAlignment="1">
      <alignment wrapText="1"/>
    </xf>
    <xf numFmtId="0" fontId="7" fillId="0" borderId="0" xfId="1" applyFont="1"/>
  </cellXfs>
  <cellStyles count="3">
    <cellStyle name="Procent 2" xfId="2"/>
    <cellStyle name="Standaard" xfId="0" builtinId="0"/>
    <cellStyle name="Standaard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Simple Exponential</a:t>
            </a:r>
            <a:r>
              <a:rPr lang="nl-NL" baseline="0"/>
              <a:t> Smoothing (SES)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SES!$C$8:$C$43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0-4393-9583-5964CD9B0CC7}"/>
            </c:ext>
          </c:extLst>
        </c:ser>
        <c:ser>
          <c:idx val="1"/>
          <c:order val="1"/>
          <c:tx>
            <c:v>Smoothed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SES!$E$8:$E$54</c:f>
              <c:numCache>
                <c:formatCode>0.0000000</c:formatCode>
                <c:ptCount val="47"/>
                <c:pt idx="0">
                  <c:v>163</c:v>
                </c:pt>
                <c:pt idx="1">
                  <c:v>164.46</c:v>
                </c:pt>
                <c:pt idx="2">
                  <c:v>169.23419999999999</c:v>
                </c:pt>
                <c:pt idx="3">
                  <c:v>153.00323399999999</c:v>
                </c:pt>
                <c:pt idx="4">
                  <c:v>145.70087318</c:v>
                </c:pt>
                <c:pt idx="5">
                  <c:v>159.05923575860001</c:v>
                </c:pt>
                <c:pt idx="6">
                  <c:v>159.745993654822</c:v>
                </c:pt>
                <c:pt idx="7">
                  <c:v>154.09141828680194</c:v>
                </c:pt>
                <c:pt idx="8">
                  <c:v>151.10468293743654</c:v>
                </c:pt>
                <c:pt idx="9">
                  <c:v>156.86826439310786</c:v>
                </c:pt>
                <c:pt idx="10">
                  <c:v>165.72443138613912</c:v>
                </c:pt>
                <c:pt idx="11">
                  <c:v>171.03559647425755</c:v>
                </c:pt>
                <c:pt idx="12">
                  <c:v>194.36961104804953</c:v>
                </c:pt>
                <c:pt idx="13">
                  <c:v>175.84979498297338</c:v>
                </c:pt>
                <c:pt idx="14">
                  <c:v>168.6594446454028</c:v>
                </c:pt>
                <c:pt idx="15">
                  <c:v>163.79805005425874</c:v>
                </c:pt>
                <c:pt idx="16">
                  <c:v>151.53547351464988</c:v>
                </c:pt>
                <c:pt idx="17">
                  <c:v>178.15457784895548</c:v>
                </c:pt>
                <c:pt idx="18">
                  <c:v>165.63173601921798</c:v>
                </c:pt>
                <c:pt idx="19">
                  <c:v>162.98056872518885</c:v>
                </c:pt>
                <c:pt idx="20">
                  <c:v>167.37475355580096</c:v>
                </c:pt>
                <c:pt idx="21">
                  <c:v>180.24118346006625</c:v>
                </c:pt>
                <c:pt idx="22">
                  <c:v>185.9051195342179</c:v>
                </c:pt>
                <c:pt idx="23">
                  <c:v>196.19438227423885</c:v>
                </c:pt>
                <c:pt idx="24">
                  <c:v>220.14248321404449</c:v>
                </c:pt>
                <c:pt idx="25">
                  <c:v>197.40847046779203</c:v>
                </c:pt>
                <c:pt idx="26">
                  <c:v>212.44028702630385</c:v>
                </c:pt>
                <c:pt idx="27">
                  <c:v>192.40887749710203</c:v>
                </c:pt>
                <c:pt idx="28">
                  <c:v>197.22039692421757</c:v>
                </c:pt>
                <c:pt idx="29">
                  <c:v>206.54950716953874</c:v>
                </c:pt>
                <c:pt idx="30">
                  <c:v>196.65836693577546</c:v>
                </c:pt>
                <c:pt idx="31">
                  <c:v>207.12775907265939</c:v>
                </c:pt>
                <c:pt idx="32">
                  <c:v>207.76449494961804</c:v>
                </c:pt>
                <c:pt idx="33">
                  <c:v>213.77641363639688</c:v>
                </c:pt>
                <c:pt idx="34">
                  <c:v>216.85963168182715</c:v>
                </c:pt>
                <c:pt idx="35">
                  <c:v>251.27210055409333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0-4393-9583-5964CD9B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998368"/>
        <c:axId val="1134995648"/>
      </c:lineChart>
      <c:catAx>
        <c:axId val="113499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95648"/>
        <c:crosses val="autoZero"/>
        <c:auto val="1"/>
        <c:lblAlgn val="ctr"/>
        <c:lblOffset val="100"/>
        <c:noMultiLvlLbl val="0"/>
      </c:catAx>
      <c:valAx>
        <c:axId val="113499564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Double Exponential Smoothing (DES)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DES!$G$8:$G$55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177</c:v>
                </c:pt>
                <c:pt idx="3">
                  <c:v>160.5</c:v>
                </c:pt>
                <c:pt idx="4">
                  <c:v>145.875</c:v>
                </c:pt>
                <c:pt idx="5">
                  <c:v>153.59375</c:v>
                </c:pt>
                <c:pt idx="6">
                  <c:v>157.0546875</c:v>
                </c:pt>
                <c:pt idx="7">
                  <c:v>153.521484375</c:v>
                </c:pt>
                <c:pt idx="8">
                  <c:v>149.87451171875</c:v>
                </c:pt>
                <c:pt idx="9">
                  <c:v>154.8323974609375</c:v>
                </c:pt>
                <c:pt idx="10">
                  <c:v>165.85324096679688</c:v>
                </c:pt>
                <c:pt idx="11">
                  <c:v>175.15035247802734</c:v>
                </c:pt>
                <c:pt idx="12">
                  <c:v>201.76132011413574</c:v>
                </c:pt>
                <c:pt idx="13">
                  <c:v>189.87647390365601</c:v>
                </c:pt>
                <c:pt idx="14">
                  <c:v>176.46493232250214</c:v>
                </c:pt>
                <c:pt idx="15">
                  <c:v>164.14292845129967</c:v>
                </c:pt>
                <c:pt idx="16">
                  <c:v>146.19619440287352</c:v>
                </c:pt>
                <c:pt idx="17">
                  <c:v>168.17377877794206</c:v>
                </c:pt>
                <c:pt idx="18">
                  <c:v>163.86912627099082</c:v>
                </c:pt>
                <c:pt idx="19">
                  <c:v>161.74951844976749</c:v>
                </c:pt>
                <c:pt idx="20">
                  <c:v>166.00233492671396</c:v>
                </c:pt>
                <c:pt idx="21">
                  <c:v>180.8781594335087</c:v>
                </c:pt>
                <c:pt idx="22">
                  <c:v>191.5965318285289</c:v>
                </c:pt>
                <c:pt idx="23">
                  <c:v>205.05658506890677</c:v>
                </c:pt>
                <c:pt idx="24">
                  <c:v>232.27246542186901</c:v>
                </c:pt>
                <c:pt idx="25">
                  <c:v>215.06228924288288</c:v>
                </c:pt>
                <c:pt idx="26">
                  <c:v>221.6916288426691</c:v>
                </c:pt>
                <c:pt idx="27">
                  <c:v>199.33339143189494</c:v>
                </c:pt>
                <c:pt idx="28">
                  <c:v>195.07092486853412</c:v>
                </c:pt>
                <c:pt idx="29">
                  <c:v>202.17196036972018</c:v>
                </c:pt>
                <c:pt idx="30">
                  <c:v>194.92948802788317</c:v>
                </c:pt>
                <c:pt idx="31">
                  <c:v>204.32587984999387</c:v>
                </c:pt>
                <c:pt idx="32">
                  <c:v>208.44260579855074</c:v>
                </c:pt>
                <c:pt idx="33">
                  <c:v>216.39031732319151</c:v>
                </c:pt>
                <c:pt idx="34">
                  <c:v>221.76659375471402</c:v>
                </c:pt>
                <c:pt idx="35">
                  <c:v>258.01308353179672</c:v>
                </c:pt>
                <c:pt idx="36">
                  <c:v>307.63305753738894</c:v>
                </c:pt>
                <c:pt idx="37">
                  <c:v>334.25957330887945</c:v>
                </c:pt>
                <c:pt idx="38">
                  <c:v>360.88608908037003</c:v>
                </c:pt>
                <c:pt idx="39">
                  <c:v>387.5126048518606</c:v>
                </c:pt>
                <c:pt idx="40">
                  <c:v>414.13912062335112</c:v>
                </c:pt>
                <c:pt idx="41">
                  <c:v>440.76563639484169</c:v>
                </c:pt>
                <c:pt idx="42">
                  <c:v>467.39215216633227</c:v>
                </c:pt>
                <c:pt idx="43">
                  <c:v>494.01866793782278</c:v>
                </c:pt>
                <c:pt idx="44">
                  <c:v>520.64518370931341</c:v>
                </c:pt>
                <c:pt idx="45">
                  <c:v>547.27169948080393</c:v>
                </c:pt>
                <c:pt idx="46">
                  <c:v>573.89821525229445</c:v>
                </c:pt>
                <c:pt idx="47">
                  <c:v>600.52473102378508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C-460C-85CC-4930D446BE7C}"/>
            </c:ext>
          </c:extLst>
        </c:ser>
        <c:ser>
          <c:idx val="1"/>
          <c:order val="1"/>
          <c:tx>
            <c:v>Original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DES!$C$9:$C$43</c:f>
              <c:numCache>
                <c:formatCode>General</c:formatCode>
                <c:ptCount val="35"/>
                <c:pt idx="0">
                  <c:v>171</c:v>
                </c:pt>
                <c:pt idx="1">
                  <c:v>147</c:v>
                </c:pt>
                <c:pt idx="2">
                  <c:v>143</c:v>
                </c:pt>
                <c:pt idx="3">
                  <c:v>164</c:v>
                </c:pt>
                <c:pt idx="4">
                  <c:v>160</c:v>
                </c:pt>
                <c:pt idx="5">
                  <c:v>152</c:v>
                </c:pt>
                <c:pt idx="6">
                  <c:v>150</c:v>
                </c:pt>
                <c:pt idx="7">
                  <c:v>159</c:v>
                </c:pt>
                <c:pt idx="8">
                  <c:v>169</c:v>
                </c:pt>
                <c:pt idx="9">
                  <c:v>173</c:v>
                </c:pt>
                <c:pt idx="10">
                  <c:v>203</c:v>
                </c:pt>
                <c:pt idx="11">
                  <c:v>169</c:v>
                </c:pt>
                <c:pt idx="12">
                  <c:v>166</c:v>
                </c:pt>
                <c:pt idx="13">
                  <c:v>162</c:v>
                </c:pt>
                <c:pt idx="14">
                  <c:v>147</c:v>
                </c:pt>
                <c:pt idx="15">
                  <c:v>188</c:v>
                </c:pt>
                <c:pt idx="16">
                  <c:v>161</c:v>
                </c:pt>
                <c:pt idx="17">
                  <c:v>162</c:v>
                </c:pt>
                <c:pt idx="18">
                  <c:v>169</c:v>
                </c:pt>
                <c:pt idx="19">
                  <c:v>185</c:v>
                </c:pt>
                <c:pt idx="20">
                  <c:v>188</c:v>
                </c:pt>
                <c:pt idx="21">
                  <c:v>200</c:v>
                </c:pt>
                <c:pt idx="22">
                  <c:v>229</c:v>
                </c:pt>
                <c:pt idx="23">
                  <c:v>189</c:v>
                </c:pt>
                <c:pt idx="24">
                  <c:v>218</c:v>
                </c:pt>
                <c:pt idx="25">
                  <c:v>185</c:v>
                </c:pt>
                <c:pt idx="26">
                  <c:v>199</c:v>
                </c:pt>
                <c:pt idx="27">
                  <c:v>210</c:v>
                </c:pt>
                <c:pt idx="28">
                  <c:v>193</c:v>
                </c:pt>
                <c:pt idx="29">
                  <c:v>211</c:v>
                </c:pt>
                <c:pt idx="30">
                  <c:v>208</c:v>
                </c:pt>
                <c:pt idx="31">
                  <c:v>216</c:v>
                </c:pt>
                <c:pt idx="32">
                  <c:v>218</c:v>
                </c:pt>
                <c:pt idx="33">
                  <c:v>264</c:v>
                </c:pt>
                <c:pt idx="34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C-460C-85CC-4930D446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996736"/>
        <c:axId val="1135000544"/>
      </c:lineChart>
      <c:catAx>
        <c:axId val="113499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00544"/>
        <c:crosses val="autoZero"/>
        <c:auto val="1"/>
        <c:lblAlgn val="ctr"/>
        <c:lblOffset val="100"/>
        <c:noMultiLvlLbl val="0"/>
      </c:catAx>
      <c:valAx>
        <c:axId val="113500054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161925</xdr:rowOff>
    </xdr:from>
    <xdr:to>
      <xdr:col>15</xdr:col>
      <xdr:colOff>485775</xdr:colOff>
      <xdr:row>21</xdr:row>
      <xdr:rowOff>40005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334329</xdr:colOff>
      <xdr:row>2</xdr:row>
      <xdr:rowOff>37148</xdr:rowOff>
    </xdr:from>
    <xdr:to>
      <xdr:col>16</xdr:col>
      <xdr:colOff>509589</xdr:colOff>
      <xdr:row>19</xdr:row>
      <xdr:rowOff>21908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t-Jan/Downloads/Week%205%20-%20SES%20and%20DES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"/>
      <sheetName val="DES"/>
    </sheetNames>
    <sheetDataSet>
      <sheetData sheetId="0"/>
      <sheetData sheetId="1">
        <row r="9">
          <cell r="C9">
            <v>171</v>
          </cell>
        </row>
        <row r="10">
          <cell r="C10">
            <v>147</v>
          </cell>
          <cell r="G10">
            <v>177</v>
          </cell>
        </row>
        <row r="11">
          <cell r="C11">
            <v>143</v>
          </cell>
          <cell r="G11">
            <v>0</v>
          </cell>
        </row>
        <row r="12">
          <cell r="C12">
            <v>164</v>
          </cell>
        </row>
        <row r="13">
          <cell r="C13">
            <v>160</v>
          </cell>
        </row>
        <row r="14">
          <cell r="C14">
            <v>152</v>
          </cell>
        </row>
        <row r="15">
          <cell r="C15">
            <v>150</v>
          </cell>
        </row>
        <row r="16">
          <cell r="C16">
            <v>159</v>
          </cell>
        </row>
        <row r="17">
          <cell r="C17">
            <v>169</v>
          </cell>
        </row>
        <row r="18">
          <cell r="C18">
            <v>173</v>
          </cell>
        </row>
        <row r="19">
          <cell r="C19">
            <v>203</v>
          </cell>
        </row>
        <row r="20">
          <cell r="C20">
            <v>169</v>
          </cell>
        </row>
        <row r="21">
          <cell r="C21">
            <v>166</v>
          </cell>
        </row>
        <row r="22">
          <cell r="C22">
            <v>162</v>
          </cell>
        </row>
        <row r="23">
          <cell r="C23">
            <v>147</v>
          </cell>
        </row>
        <row r="24">
          <cell r="C24">
            <v>188</v>
          </cell>
        </row>
        <row r="25">
          <cell r="C25">
            <v>161</v>
          </cell>
        </row>
        <row r="26">
          <cell r="C26">
            <v>162</v>
          </cell>
        </row>
        <row r="27">
          <cell r="C27">
            <v>169</v>
          </cell>
        </row>
        <row r="28">
          <cell r="C28">
            <v>185</v>
          </cell>
        </row>
        <row r="29">
          <cell r="C29">
            <v>188</v>
          </cell>
        </row>
        <row r="30">
          <cell r="C30">
            <v>200</v>
          </cell>
        </row>
        <row r="31">
          <cell r="C31">
            <v>229</v>
          </cell>
        </row>
        <row r="32">
          <cell r="C32">
            <v>189</v>
          </cell>
        </row>
        <row r="33">
          <cell r="C33">
            <v>218</v>
          </cell>
        </row>
        <row r="34">
          <cell r="C34">
            <v>185</v>
          </cell>
        </row>
        <row r="35">
          <cell r="C35">
            <v>199</v>
          </cell>
        </row>
        <row r="36">
          <cell r="C36">
            <v>210</v>
          </cell>
        </row>
        <row r="37">
          <cell r="C37">
            <v>193</v>
          </cell>
        </row>
        <row r="38">
          <cell r="C38">
            <v>211</v>
          </cell>
        </row>
        <row r="39">
          <cell r="C39">
            <v>208</v>
          </cell>
        </row>
        <row r="40">
          <cell r="C40">
            <v>216</v>
          </cell>
        </row>
        <row r="41">
          <cell r="C41">
            <v>218</v>
          </cell>
        </row>
        <row r="42">
          <cell r="C42">
            <v>264</v>
          </cell>
        </row>
        <row r="43">
          <cell r="C43">
            <v>304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"/>
  <sheetViews>
    <sheetView topLeftCell="A28" workbookViewId="0">
      <selection activeCell="B8" sqref="B8"/>
    </sheetView>
  </sheetViews>
  <sheetFormatPr defaultRowHeight="15" x14ac:dyDescent="0.25"/>
  <cols>
    <col min="5" max="5" width="13.85546875" customWidth="1"/>
  </cols>
  <sheetData>
    <row r="3" spans="1:6" x14ac:dyDescent="0.25">
      <c r="A3" s="1" t="s">
        <v>0</v>
      </c>
    </row>
    <row r="4" spans="1:6" x14ac:dyDescent="0.25">
      <c r="A4">
        <v>0.73</v>
      </c>
    </row>
    <row r="7" spans="1:6" x14ac:dyDescent="0.25">
      <c r="B7" s="1" t="s">
        <v>2</v>
      </c>
      <c r="C7" s="1" t="s">
        <v>1</v>
      </c>
      <c r="E7" s="1" t="s">
        <v>7</v>
      </c>
    </row>
    <row r="8" spans="1:6" ht="15.75" x14ac:dyDescent="0.25">
      <c r="B8" s="4">
        <v>1</v>
      </c>
      <c r="C8" s="4">
        <v>165</v>
      </c>
      <c r="E8" s="13">
        <f>AVERAGE(C8:C19)</f>
        <v>163</v>
      </c>
      <c r="F8" s="15">
        <v>163</v>
      </c>
    </row>
    <row r="9" spans="1:6" ht="15.75" x14ac:dyDescent="0.25">
      <c r="B9" s="4">
        <v>2</v>
      </c>
      <c r="C9" s="4">
        <v>171</v>
      </c>
      <c r="E9" s="13">
        <f xml:space="preserve"> A4*C8 + (1 - A4) * E8</f>
        <v>164.46</v>
      </c>
      <c r="F9" s="14">
        <v>164.46417919953328</v>
      </c>
    </row>
    <row r="10" spans="1:6" ht="15.75" x14ac:dyDescent="0.25">
      <c r="B10" s="4">
        <v>3</v>
      </c>
      <c r="C10" s="4">
        <v>147</v>
      </c>
      <c r="E10" s="13">
        <f xml:space="preserve"> A4*C9 + (1 - A4) * E9</f>
        <v>169.23419999999999</v>
      </c>
      <c r="F10" s="16">
        <v>169.24898563349342</v>
      </c>
    </row>
    <row r="11" spans="1:6" ht="15.75" x14ac:dyDescent="0.25">
      <c r="B11" s="4">
        <v>4</v>
      </c>
      <c r="C11" s="4">
        <v>143</v>
      </c>
      <c r="E11" s="13">
        <f xml:space="preserve"> A4*C10 + (1 - A4) * E10</f>
        <v>153.00323399999999</v>
      </c>
      <c r="F11" s="16">
        <v>152.96073464585561</v>
      </c>
    </row>
    <row r="12" spans="1:6" ht="15.75" x14ac:dyDescent="0.25">
      <c r="B12" s="4">
        <v>5</v>
      </c>
      <c r="C12" s="4">
        <v>164</v>
      </c>
      <c r="E12" s="13">
        <f xml:space="preserve"> A4*C11 + (1 - A4) * E11</f>
        <v>145.70087318</v>
      </c>
      <c r="F12" s="16">
        <v>145.66858440558951</v>
      </c>
    </row>
    <row r="13" spans="1:6" ht="15.75" x14ac:dyDescent="0.25">
      <c r="B13" s="4">
        <v>6</v>
      </c>
      <c r="C13" s="4">
        <v>160</v>
      </c>
      <c r="E13" s="13">
        <f xml:space="preserve"> A4*C12 + (1 - A4) * E12</f>
        <v>159.05923575860001</v>
      </c>
      <c r="F13" s="16">
        <v>159.08882311125734</v>
      </c>
    </row>
    <row r="14" spans="1:6" ht="15.75" x14ac:dyDescent="0.25">
      <c r="B14" s="4">
        <v>7</v>
      </c>
      <c r="C14" s="4">
        <v>152</v>
      </c>
      <c r="E14" s="13">
        <f xml:space="preserve"> A4*C13 + (1 - A4) * E13</f>
        <v>159.745993654822</v>
      </c>
      <c r="F14" s="16">
        <v>159.75588623505357</v>
      </c>
    </row>
    <row r="15" spans="1:6" ht="15.75" x14ac:dyDescent="0.25">
      <c r="B15" s="4">
        <v>8</v>
      </c>
      <c r="C15" s="4">
        <v>150</v>
      </c>
      <c r="E15" s="13">
        <f xml:space="preserve"> A4*C14 + (1 - A4) * E14</f>
        <v>154.09141828680194</v>
      </c>
      <c r="F15" s="16">
        <v>154.07788258539765</v>
      </c>
    </row>
    <row r="16" spans="1:6" ht="15.75" x14ac:dyDescent="0.25">
      <c r="B16" s="4">
        <v>9</v>
      </c>
      <c r="C16" s="4">
        <v>159</v>
      </c>
      <c r="E16" s="13">
        <f xml:space="preserve"> A4*C15 + (1 - A4) * E15</f>
        <v>151.10468293743654</v>
      </c>
      <c r="F16" s="16">
        <v>151.09250715555856</v>
      </c>
    </row>
    <row r="17" spans="2:6" ht="15.75" x14ac:dyDescent="0.25">
      <c r="B17" s="4">
        <v>10</v>
      </c>
      <c r="C17" s="4">
        <v>169</v>
      </c>
      <c r="E17" s="13">
        <f xml:space="preserve"> A4*C16 + (1 - A4) * E16</f>
        <v>156.86826439310786</v>
      </c>
      <c r="F17" s="16">
        <v>156.88150042720324</v>
      </c>
    </row>
    <row r="18" spans="2:6" ht="15.75" x14ac:dyDescent="0.25">
      <c r="B18" s="4">
        <v>11</v>
      </c>
      <c r="C18" s="4">
        <v>173</v>
      </c>
      <c r="E18" s="13">
        <f xml:space="preserve"> A4*C17 + (1 - A4) * E17</f>
        <v>165.72443138613912</v>
      </c>
      <c r="F18" s="16">
        <v>165.75332792922416</v>
      </c>
    </row>
    <row r="19" spans="2:6" ht="15.75" x14ac:dyDescent="0.25">
      <c r="B19" s="4">
        <v>12</v>
      </c>
      <c r="C19" s="4">
        <v>203</v>
      </c>
      <c r="E19" s="13">
        <f xml:space="preserve"> A4*C18 + (1 - A4) * E18</f>
        <v>171.03559647425755</v>
      </c>
      <c r="F19" s="16">
        <v>171.0585411851585</v>
      </c>
    </row>
    <row r="20" spans="2:6" ht="15.75" x14ac:dyDescent="0.25">
      <c r="B20" s="4">
        <v>13</v>
      </c>
      <c r="C20" s="4">
        <v>169</v>
      </c>
      <c r="E20" s="13">
        <f xml:space="preserve"> A4*C19 + (1 - A4) * E19</f>
        <v>194.36961104804953</v>
      </c>
      <c r="F20" s="16">
        <v>194.44255098487827</v>
      </c>
    </row>
    <row r="21" spans="2:6" ht="15.75" x14ac:dyDescent="0.25">
      <c r="B21" s="4">
        <v>14</v>
      </c>
      <c r="C21" s="4">
        <v>166</v>
      </c>
      <c r="E21" s="13">
        <f xml:space="preserve"> A4*C20 + (1 - A4) * E20</f>
        <v>175.84979498297338</v>
      </c>
      <c r="F21" s="16">
        <v>175.81632401731653</v>
      </c>
    </row>
    <row r="22" spans="2:6" ht="15.75" x14ac:dyDescent="0.25">
      <c r="B22" s="4">
        <v>15</v>
      </c>
      <c r="C22" s="4">
        <v>162</v>
      </c>
      <c r="E22" s="13">
        <f xml:space="preserve"> A4*C21 + (1 - A4) * E21</f>
        <v>168.6594446454028</v>
      </c>
      <c r="F22" s="16">
        <v>168.62989529629965</v>
      </c>
    </row>
    <row r="23" spans="2:6" ht="15.75" x14ac:dyDescent="0.25">
      <c r="B23" s="4">
        <v>16</v>
      </c>
      <c r="C23" s="4">
        <v>147</v>
      </c>
      <c r="E23" s="13">
        <f xml:space="preserve"> A4*C22 + (1 - A4) * E22</f>
        <v>163.79805005425874</v>
      </c>
      <c r="F23" s="16">
        <v>163.77621790233695</v>
      </c>
    </row>
    <row r="24" spans="2:6" ht="15.75" x14ac:dyDescent="0.25">
      <c r="B24" s="4">
        <v>17</v>
      </c>
      <c r="C24" s="4">
        <v>188</v>
      </c>
      <c r="E24" s="13">
        <f xml:space="preserve"> A4*C23 + (1 - A4) * E23</f>
        <v>151.53547351464988</v>
      </c>
      <c r="F24" s="16">
        <v>151.49452325261723</v>
      </c>
    </row>
    <row r="25" spans="2:6" ht="15.75" x14ac:dyDescent="0.25">
      <c r="B25" s="4">
        <v>18</v>
      </c>
      <c r="C25" s="4">
        <v>161</v>
      </c>
      <c r="E25" s="13">
        <f xml:space="preserve"> A4*C24 + (1 - A4) * E24</f>
        <v>178.15457784895548</v>
      </c>
      <c r="F25" s="16">
        <v>178.21980311389888</v>
      </c>
    </row>
    <row r="26" spans="2:6" ht="15.75" x14ac:dyDescent="0.25">
      <c r="B26" s="4">
        <v>19</v>
      </c>
      <c r="C26" s="4">
        <v>162</v>
      </c>
      <c r="E26" s="13">
        <f xml:space="preserve"> A4*C25 + (1 - A4) * E25</f>
        <v>165.63173601921798</v>
      </c>
      <c r="F26" s="16">
        <v>165.61336434418439</v>
      </c>
    </row>
    <row r="27" spans="2:6" ht="15.75" x14ac:dyDescent="0.25">
      <c r="B27" s="4">
        <v>20</v>
      </c>
      <c r="C27" s="4">
        <v>169</v>
      </c>
      <c r="E27" s="13">
        <f xml:space="preserve"> A4*C26 + (1 - A4) * E26</f>
        <v>162.98056872518885</v>
      </c>
      <c r="F27" s="16">
        <v>162.96805788763942</v>
      </c>
    </row>
    <row r="28" spans="2:6" ht="15.75" x14ac:dyDescent="0.25">
      <c r="B28" s="4">
        <v>21</v>
      </c>
      <c r="C28" s="4">
        <v>185</v>
      </c>
      <c r="E28" s="13">
        <f xml:space="preserve"> A4*C27 + (1 - A4) * E27</f>
        <v>167.37475355580096</v>
      </c>
      <c r="F28" s="16">
        <v>167.383979974493</v>
      </c>
    </row>
    <row r="29" spans="2:6" ht="15.75" x14ac:dyDescent="0.25">
      <c r="B29" s="4">
        <v>22</v>
      </c>
      <c r="C29" s="4">
        <v>188</v>
      </c>
      <c r="E29" s="13">
        <f xml:space="preserve"> A4*C28 + (1 - A4) * E28</f>
        <v>180.24118346006625</v>
      </c>
      <c r="F29" s="16">
        <v>180.28048502444744</v>
      </c>
    </row>
    <row r="30" spans="2:6" ht="15.75" x14ac:dyDescent="0.25">
      <c r="B30" s="4">
        <v>23</v>
      </c>
      <c r="C30" s="4">
        <v>200</v>
      </c>
      <c r="E30" s="13">
        <f xml:space="preserve"> A4*C29 + (1 - A4) * E29</f>
        <v>185.9051195342179</v>
      </c>
      <c r="F30" s="16">
        <v>185.93186165329226</v>
      </c>
    </row>
    <row r="31" spans="2:6" ht="15.75" x14ac:dyDescent="0.25">
      <c r="B31" s="4">
        <v>24</v>
      </c>
      <c r="C31" s="4">
        <v>229</v>
      </c>
      <c r="E31" s="13">
        <f xml:space="preserve"> A4*C30 + (1 - A4) * E30</f>
        <v>196.19438227423885</v>
      </c>
      <c r="F31" s="16">
        <v>196.23099942499519</v>
      </c>
    </row>
    <row r="32" spans="2:6" ht="15.75" x14ac:dyDescent="0.25">
      <c r="B32" s="4">
        <v>25</v>
      </c>
      <c r="C32" s="4">
        <v>189</v>
      </c>
      <c r="E32" s="13">
        <f xml:space="preserve"> A4*C31 + (1 - A4) * E31</f>
        <v>220.14248321404449</v>
      </c>
      <c r="F32" s="16">
        <v>220.22084394070311</v>
      </c>
    </row>
    <row r="33" spans="2:6" ht="15.75" x14ac:dyDescent="0.25">
      <c r="B33" s="4">
        <v>26</v>
      </c>
      <c r="C33" s="4">
        <v>218</v>
      </c>
      <c r="E33" s="13">
        <f xml:space="preserve"> A4*C32 + (1 - A4) * E32</f>
        <v>197.40847046779203</v>
      </c>
      <c r="F33" s="16">
        <v>197.36438879577719</v>
      </c>
    </row>
    <row r="34" spans="2:6" ht="15.75" x14ac:dyDescent="0.25">
      <c r="B34" s="4">
        <v>27</v>
      </c>
      <c r="C34" s="4">
        <v>185</v>
      </c>
      <c r="E34" s="13">
        <f xml:space="preserve"> A4*C33 + (1 - A4) * E33</f>
        <v>212.44028702630385</v>
      </c>
      <c r="F34" s="16">
        <v>212.47150514321655</v>
      </c>
    </row>
    <row r="35" spans="2:6" ht="15.75" x14ac:dyDescent="0.25">
      <c r="B35" s="4">
        <v>28</v>
      </c>
      <c r="C35" s="4">
        <v>199</v>
      </c>
      <c r="E35" s="13">
        <f xml:space="preserve"> A4*C34 + (1 - A4) * E34</f>
        <v>192.40887749710203</v>
      </c>
      <c r="F35" s="16">
        <v>192.35990193793208</v>
      </c>
    </row>
    <row r="36" spans="2:6" ht="15.75" x14ac:dyDescent="0.25">
      <c r="B36" s="4">
        <v>29</v>
      </c>
      <c r="C36" s="4">
        <v>210</v>
      </c>
      <c r="E36" s="13">
        <f xml:space="preserve"> A4*C35+ (1 - A4) * E35</f>
        <v>197.22039692421757</v>
      </c>
      <c r="F36" s="16">
        <v>197.22104867060258</v>
      </c>
    </row>
    <row r="37" spans="2:6" ht="15.75" x14ac:dyDescent="0.25">
      <c r="B37" s="4">
        <v>30</v>
      </c>
      <c r="C37" s="4">
        <v>193</v>
      </c>
      <c r="E37" s="13">
        <f xml:space="preserve"> A4*C36 + (1 - A4) * E36</f>
        <v>206.54950716953874</v>
      </c>
      <c r="F37" s="16">
        <v>206.57638603477844</v>
      </c>
    </row>
    <row r="38" spans="2:6" ht="15.75" x14ac:dyDescent="0.25">
      <c r="B38" s="4">
        <v>31</v>
      </c>
      <c r="C38" s="4">
        <v>211</v>
      </c>
      <c r="E38" s="13">
        <f xml:space="preserve"> A4*C37 + (1 - A4) * E37</f>
        <v>196.65836693577546</v>
      </c>
      <c r="F38" s="16">
        <v>196.63725501630014</v>
      </c>
    </row>
    <row r="39" spans="2:6" ht="15.75" x14ac:dyDescent="0.25">
      <c r="B39" s="4">
        <v>32</v>
      </c>
      <c r="C39" s="4">
        <v>208</v>
      </c>
      <c r="E39" s="13">
        <f xml:space="preserve"> A4*C38 + (1 - A4) * E38</f>
        <v>207.12775907265939</v>
      </c>
      <c r="F39" s="16">
        <v>207.15207124296722</v>
      </c>
    </row>
    <row r="40" spans="2:6" ht="15.75" x14ac:dyDescent="0.25">
      <c r="B40" s="4">
        <v>33</v>
      </c>
      <c r="C40" s="4">
        <v>216</v>
      </c>
      <c r="E40" s="13">
        <f xml:space="preserve"> A4*C39 + (1 - A4) * E39</f>
        <v>207.76449494961804</v>
      </c>
      <c r="F40" s="16">
        <v>207.77283106733398</v>
      </c>
    </row>
    <row r="41" spans="2:6" ht="15.75" x14ac:dyDescent="0.25">
      <c r="B41" s="4">
        <v>34</v>
      </c>
      <c r="C41" s="4">
        <v>218</v>
      </c>
      <c r="E41" s="13">
        <f xml:space="preserve"> A4*C40 + (1 - A4) * E40</f>
        <v>213.77641363639688</v>
      </c>
      <c r="F41" s="16">
        <v>213.79585587846194</v>
      </c>
    </row>
    <row r="42" spans="2:6" ht="15.75" x14ac:dyDescent="0.25">
      <c r="B42" s="4">
        <v>35</v>
      </c>
      <c r="C42" s="4">
        <v>264</v>
      </c>
      <c r="E42" s="13">
        <f xml:space="preserve"> A4*C41 + (1 - A4) * E41</f>
        <v>216.85963168182715</v>
      </c>
      <c r="F42" s="16">
        <v>216.87366606575998</v>
      </c>
    </row>
    <row r="43" spans="2:6" ht="15.75" x14ac:dyDescent="0.25">
      <c r="B43" s="4">
        <v>36</v>
      </c>
      <c r="C43" s="4">
        <v>304</v>
      </c>
      <c r="E43" s="13">
        <f xml:space="preserve"> A4*C42 + (1 - A4) * E42</f>
        <v>251.27210055409333</v>
      </c>
      <c r="F43" s="16">
        <v>251.37436501414655</v>
      </c>
    </row>
    <row r="44" spans="2:6" ht="15.75" x14ac:dyDescent="0.25">
      <c r="B44" s="5">
        <v>37</v>
      </c>
      <c r="C44" s="6"/>
      <c r="E44" s="11"/>
      <c r="F44" s="16">
        <v>289.90104506840504</v>
      </c>
    </row>
    <row r="45" spans="2:6" x14ac:dyDescent="0.25">
      <c r="B45" s="5">
        <v>38</v>
      </c>
      <c r="C45" s="5"/>
      <c r="E45" s="12"/>
    </row>
    <row r="46" spans="2:6" x14ac:dyDescent="0.25">
      <c r="B46" s="5">
        <v>39</v>
      </c>
      <c r="C46" s="7"/>
      <c r="E46" s="3"/>
    </row>
    <row r="47" spans="2:6" x14ac:dyDescent="0.25">
      <c r="B47" s="5">
        <v>40</v>
      </c>
      <c r="C47" s="7"/>
      <c r="E47" s="3"/>
    </row>
    <row r="48" spans="2:6" x14ac:dyDescent="0.25">
      <c r="B48" s="5">
        <v>41</v>
      </c>
      <c r="C48" s="7"/>
      <c r="E48" s="3"/>
    </row>
    <row r="49" spans="2:5" x14ac:dyDescent="0.25">
      <c r="B49" s="5">
        <v>42</v>
      </c>
      <c r="C49" s="7"/>
      <c r="E49" s="3"/>
    </row>
    <row r="50" spans="2:5" x14ac:dyDescent="0.25">
      <c r="B50" s="5">
        <v>43</v>
      </c>
      <c r="C50" s="7"/>
      <c r="E50" s="3"/>
    </row>
    <row r="51" spans="2:5" x14ac:dyDescent="0.25">
      <c r="B51" s="5">
        <v>45</v>
      </c>
      <c r="C51" s="7"/>
      <c r="E51" s="3"/>
    </row>
    <row r="52" spans="2:5" x14ac:dyDescent="0.25">
      <c r="B52" s="5">
        <v>46</v>
      </c>
      <c r="C52" s="7"/>
      <c r="E52" s="3"/>
    </row>
    <row r="53" spans="2:5" x14ac:dyDescent="0.25">
      <c r="B53" s="5">
        <v>47</v>
      </c>
      <c r="C53" s="7"/>
      <c r="E53" s="3"/>
    </row>
    <row r="54" spans="2:5" x14ac:dyDescent="0.25">
      <c r="B54" s="5">
        <v>48</v>
      </c>
      <c r="C54" s="7"/>
      <c r="E54" s="3"/>
    </row>
    <row r="55" spans="2:5" x14ac:dyDescent="0.25">
      <c r="C5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28" workbookViewId="0">
      <selection activeCell="H40" sqref="H40"/>
    </sheetView>
  </sheetViews>
  <sheetFormatPr defaultRowHeight="15" x14ac:dyDescent="0.25"/>
  <sheetData>
    <row r="1" spans="1:8" x14ac:dyDescent="0.25">
      <c r="D1" t="s">
        <v>10</v>
      </c>
      <c r="E1" t="s">
        <v>9</v>
      </c>
    </row>
    <row r="2" spans="1:8" x14ac:dyDescent="0.25">
      <c r="D2" t="s">
        <v>11</v>
      </c>
      <c r="E2" t="s">
        <v>12</v>
      </c>
    </row>
    <row r="3" spans="1:8" x14ac:dyDescent="0.25">
      <c r="A3" s="1" t="s">
        <v>3</v>
      </c>
      <c r="C3" s="1" t="s">
        <v>4</v>
      </c>
    </row>
    <row r="4" spans="1:8" x14ac:dyDescent="0.25">
      <c r="A4">
        <v>0.5</v>
      </c>
      <c r="C4">
        <v>0.5</v>
      </c>
    </row>
    <row r="7" spans="1:8" x14ac:dyDescent="0.25">
      <c r="B7" s="8" t="s">
        <v>2</v>
      </c>
      <c r="C7" s="8" t="s">
        <v>1</v>
      </c>
      <c r="E7" s="8" t="s">
        <v>5</v>
      </c>
      <c r="F7" s="8" t="s">
        <v>6</v>
      </c>
      <c r="G7" s="8" t="s">
        <v>8</v>
      </c>
      <c r="H7" s="9"/>
    </row>
    <row r="8" spans="1:8" x14ac:dyDescent="0.25">
      <c r="B8" s="4">
        <v>1</v>
      </c>
      <c r="C8" s="4">
        <v>165</v>
      </c>
      <c r="G8">
        <v>0</v>
      </c>
      <c r="H8" s="10"/>
    </row>
    <row r="9" spans="1:8" x14ac:dyDescent="0.25">
      <c r="B9" s="4">
        <v>2</v>
      </c>
      <c r="C9" s="4">
        <v>171</v>
      </c>
      <c r="E9">
        <f>C9</f>
        <v>171</v>
      </c>
      <c r="F9">
        <f>C9-C8</f>
        <v>6</v>
      </c>
      <c r="G9">
        <v>0</v>
      </c>
    </row>
    <row r="10" spans="1:8" x14ac:dyDescent="0.25">
      <c r="B10" s="4">
        <v>3</v>
      </c>
      <c r="C10" s="4">
        <v>147</v>
      </c>
      <c r="E10">
        <f>A$4*C10 + (1-A$4)*(E9+F9)</f>
        <v>162</v>
      </c>
      <c r="F10">
        <f xml:space="preserve"> C$4 * (E10-E9) + (1 - C$4)* F9</f>
        <v>-1.5</v>
      </c>
      <c r="G10">
        <f>E9+F9</f>
        <v>177</v>
      </c>
    </row>
    <row r="11" spans="1:8" x14ac:dyDescent="0.25">
      <c r="B11" s="4">
        <v>4</v>
      </c>
      <c r="C11" s="4">
        <v>143</v>
      </c>
      <c r="E11">
        <f>A$4*C11 + (1-A$4)*(E10+F10)</f>
        <v>151.75</v>
      </c>
      <c r="F11">
        <f t="shared" ref="F11:F55" si="0" xml:space="preserve"> C$4 * (E11-E10) + (1 - C$4)* F10</f>
        <v>-5.875</v>
      </c>
      <c r="G11">
        <f t="shared" ref="G10:G43" si="1">E10+F10</f>
        <v>160.5</v>
      </c>
    </row>
    <row r="12" spans="1:8" x14ac:dyDescent="0.25">
      <c r="B12" s="4">
        <v>5</v>
      </c>
      <c r="C12" s="4">
        <v>164</v>
      </c>
      <c r="E12">
        <f t="shared" ref="E12:E55" si="2">A$4*C12 + (1-A$4)*(E11+F11)</f>
        <v>154.9375</v>
      </c>
      <c r="F12">
        <f t="shared" si="0"/>
        <v>-1.34375</v>
      </c>
      <c r="G12">
        <f t="shared" si="1"/>
        <v>145.875</v>
      </c>
    </row>
    <row r="13" spans="1:8" x14ac:dyDescent="0.25">
      <c r="B13" s="4">
        <v>6</v>
      </c>
      <c r="C13" s="4">
        <v>160</v>
      </c>
      <c r="E13">
        <f t="shared" si="2"/>
        <v>156.796875</v>
      </c>
      <c r="F13">
        <f t="shared" si="0"/>
        <v>0.2578125</v>
      </c>
      <c r="G13">
        <f t="shared" si="1"/>
        <v>153.59375</v>
      </c>
    </row>
    <row r="14" spans="1:8" x14ac:dyDescent="0.25">
      <c r="B14" s="4">
        <v>7</v>
      </c>
      <c r="C14" s="4">
        <v>152</v>
      </c>
      <c r="E14">
        <f t="shared" si="2"/>
        <v>154.52734375</v>
      </c>
      <c r="F14">
        <f t="shared" si="0"/>
        <v>-1.005859375</v>
      </c>
      <c r="G14">
        <f t="shared" si="1"/>
        <v>157.0546875</v>
      </c>
    </row>
    <row r="15" spans="1:8" x14ac:dyDescent="0.25">
      <c r="B15" s="4">
        <v>8</v>
      </c>
      <c r="C15" s="4">
        <v>150</v>
      </c>
      <c r="E15">
        <f t="shared" si="2"/>
        <v>151.7607421875</v>
      </c>
      <c r="F15">
        <f t="shared" si="0"/>
        <v>-1.88623046875</v>
      </c>
      <c r="G15">
        <f t="shared" si="1"/>
        <v>153.521484375</v>
      </c>
    </row>
    <row r="16" spans="1:8" x14ac:dyDescent="0.25">
      <c r="B16" s="4">
        <v>9</v>
      </c>
      <c r="C16" s="4">
        <v>159</v>
      </c>
      <c r="E16">
        <f t="shared" si="2"/>
        <v>154.437255859375</v>
      </c>
      <c r="F16">
        <f t="shared" si="0"/>
        <v>0.3951416015625</v>
      </c>
      <c r="G16">
        <f t="shared" si="1"/>
        <v>149.87451171875</v>
      </c>
    </row>
    <row r="17" spans="2:7" x14ac:dyDescent="0.25">
      <c r="B17" s="4">
        <v>10</v>
      </c>
      <c r="C17" s="4">
        <v>169</v>
      </c>
      <c r="E17">
        <f t="shared" si="2"/>
        <v>161.91619873046875</v>
      </c>
      <c r="F17">
        <f t="shared" si="0"/>
        <v>3.937042236328125</v>
      </c>
      <c r="G17">
        <f t="shared" si="1"/>
        <v>154.8323974609375</v>
      </c>
    </row>
    <row r="18" spans="2:7" x14ac:dyDescent="0.25">
      <c r="B18" s="4">
        <v>11</v>
      </c>
      <c r="C18" s="4">
        <v>173</v>
      </c>
      <c r="E18">
        <f t="shared" si="2"/>
        <v>169.42662048339844</v>
      </c>
      <c r="F18">
        <f t="shared" si="0"/>
        <v>5.7237319946289063</v>
      </c>
      <c r="G18">
        <f t="shared" si="1"/>
        <v>165.85324096679688</v>
      </c>
    </row>
    <row r="19" spans="2:7" x14ac:dyDescent="0.25">
      <c r="B19" s="4">
        <v>12</v>
      </c>
      <c r="C19" s="4">
        <v>203</v>
      </c>
      <c r="E19">
        <f t="shared" si="2"/>
        <v>189.07517623901367</v>
      </c>
      <c r="F19">
        <f t="shared" si="0"/>
        <v>12.68614387512207</v>
      </c>
      <c r="G19">
        <f t="shared" si="1"/>
        <v>175.15035247802734</v>
      </c>
    </row>
    <row r="20" spans="2:7" x14ac:dyDescent="0.25">
      <c r="B20" s="4">
        <v>13</v>
      </c>
      <c r="C20" s="4">
        <v>169</v>
      </c>
      <c r="E20">
        <f t="shared" si="2"/>
        <v>185.38066005706787</v>
      </c>
      <c r="F20">
        <f t="shared" si="0"/>
        <v>4.4958138465881348</v>
      </c>
      <c r="G20">
        <f t="shared" si="1"/>
        <v>201.76132011413574</v>
      </c>
    </row>
    <row r="21" spans="2:7" x14ac:dyDescent="0.25">
      <c r="B21" s="4">
        <v>14</v>
      </c>
      <c r="C21" s="4">
        <v>166</v>
      </c>
      <c r="E21">
        <f t="shared" si="2"/>
        <v>177.938236951828</v>
      </c>
      <c r="F21">
        <f t="shared" si="0"/>
        <v>-1.4733046293258667</v>
      </c>
      <c r="G21">
        <f t="shared" si="1"/>
        <v>189.87647390365601</v>
      </c>
    </row>
    <row r="22" spans="2:7" x14ac:dyDescent="0.25">
      <c r="B22" s="4">
        <v>15</v>
      </c>
      <c r="C22" s="4">
        <v>162</v>
      </c>
      <c r="E22">
        <f t="shared" si="2"/>
        <v>169.23246616125107</v>
      </c>
      <c r="F22">
        <f t="shared" si="0"/>
        <v>-5.0895377099514008</v>
      </c>
      <c r="G22">
        <f t="shared" si="1"/>
        <v>176.46493232250214</v>
      </c>
    </row>
    <row r="23" spans="2:7" x14ac:dyDescent="0.25">
      <c r="B23" s="4">
        <v>16</v>
      </c>
      <c r="C23" s="4">
        <v>147</v>
      </c>
      <c r="E23">
        <f t="shared" si="2"/>
        <v>155.57146422564983</v>
      </c>
      <c r="F23">
        <f t="shared" si="0"/>
        <v>-9.3752698227763176</v>
      </c>
      <c r="G23">
        <f t="shared" si="1"/>
        <v>164.14292845129967</v>
      </c>
    </row>
    <row r="24" spans="2:7" x14ac:dyDescent="0.25">
      <c r="B24" s="4">
        <v>17</v>
      </c>
      <c r="C24" s="4">
        <v>188</v>
      </c>
      <c r="E24">
        <f t="shared" si="2"/>
        <v>167.09809720143676</v>
      </c>
      <c r="F24">
        <f t="shared" si="0"/>
        <v>1.0756815765053034</v>
      </c>
      <c r="G24">
        <f t="shared" si="1"/>
        <v>146.19619440287352</v>
      </c>
    </row>
    <row r="25" spans="2:7" x14ac:dyDescent="0.25">
      <c r="B25" s="4">
        <v>18</v>
      </c>
      <c r="C25" s="4">
        <v>161</v>
      </c>
      <c r="E25">
        <f t="shared" si="2"/>
        <v>164.58688938897103</v>
      </c>
      <c r="F25">
        <f t="shared" si="0"/>
        <v>-0.71776311798021197</v>
      </c>
      <c r="G25">
        <f t="shared" si="1"/>
        <v>168.17377877794206</v>
      </c>
    </row>
    <row r="26" spans="2:7" x14ac:dyDescent="0.25">
      <c r="B26" s="4">
        <v>19</v>
      </c>
      <c r="C26" s="4">
        <v>162</v>
      </c>
      <c r="E26">
        <f t="shared" si="2"/>
        <v>162.93456313549541</v>
      </c>
      <c r="F26">
        <f t="shared" si="0"/>
        <v>-1.1850446857279167</v>
      </c>
      <c r="G26">
        <f t="shared" si="1"/>
        <v>163.86912627099082</v>
      </c>
    </row>
    <row r="27" spans="2:7" x14ac:dyDescent="0.25">
      <c r="B27" s="4">
        <v>20</v>
      </c>
      <c r="C27" s="4">
        <v>169</v>
      </c>
      <c r="E27">
        <f t="shared" si="2"/>
        <v>165.37475922488375</v>
      </c>
      <c r="F27">
        <f t="shared" si="0"/>
        <v>0.62757570183021016</v>
      </c>
      <c r="G27">
        <f t="shared" si="1"/>
        <v>161.74951844976749</v>
      </c>
    </row>
    <row r="28" spans="2:7" x14ac:dyDescent="0.25">
      <c r="B28" s="4">
        <v>21</v>
      </c>
      <c r="C28" s="4">
        <v>185</v>
      </c>
      <c r="E28">
        <f t="shared" si="2"/>
        <v>175.50116746335698</v>
      </c>
      <c r="F28">
        <f t="shared" si="0"/>
        <v>5.376991970151721</v>
      </c>
      <c r="G28">
        <f t="shared" si="1"/>
        <v>166.00233492671396</v>
      </c>
    </row>
    <row r="29" spans="2:7" x14ac:dyDescent="0.25">
      <c r="B29" s="4">
        <v>22</v>
      </c>
      <c r="C29" s="4">
        <v>188</v>
      </c>
      <c r="E29">
        <f t="shared" si="2"/>
        <v>184.43907971675435</v>
      </c>
      <c r="F29">
        <f t="shared" si="0"/>
        <v>7.1574521117745462</v>
      </c>
      <c r="G29">
        <f t="shared" si="1"/>
        <v>180.8781594335087</v>
      </c>
    </row>
    <row r="30" spans="2:7" x14ac:dyDescent="0.25">
      <c r="B30" s="4">
        <v>23</v>
      </c>
      <c r="C30" s="4">
        <v>200</v>
      </c>
      <c r="E30">
        <f t="shared" si="2"/>
        <v>195.79826591426445</v>
      </c>
      <c r="F30">
        <f t="shared" si="0"/>
        <v>9.2583191546423222</v>
      </c>
      <c r="G30">
        <f t="shared" si="1"/>
        <v>191.5965318285289</v>
      </c>
    </row>
    <row r="31" spans="2:7" x14ac:dyDescent="0.25">
      <c r="B31" s="4">
        <v>24</v>
      </c>
      <c r="C31" s="4">
        <v>229</v>
      </c>
      <c r="E31">
        <f t="shared" si="2"/>
        <v>217.02829253445339</v>
      </c>
      <c r="F31">
        <f t="shared" si="0"/>
        <v>15.24417288741563</v>
      </c>
      <c r="G31">
        <f t="shared" si="1"/>
        <v>205.05658506890677</v>
      </c>
    </row>
    <row r="32" spans="2:7" x14ac:dyDescent="0.25">
      <c r="B32" s="4">
        <v>25</v>
      </c>
      <c r="C32" s="4">
        <v>189</v>
      </c>
      <c r="E32">
        <f t="shared" si="2"/>
        <v>210.63623271093451</v>
      </c>
      <c r="F32">
        <f t="shared" si="0"/>
        <v>4.426056531948376</v>
      </c>
      <c r="G32">
        <f t="shared" si="1"/>
        <v>232.27246542186901</v>
      </c>
    </row>
    <row r="33" spans="2:7" x14ac:dyDescent="0.25">
      <c r="B33" s="4">
        <v>26</v>
      </c>
      <c r="C33" s="4">
        <v>218</v>
      </c>
      <c r="E33">
        <f t="shared" si="2"/>
        <v>216.53114462144146</v>
      </c>
      <c r="F33">
        <f t="shared" si="0"/>
        <v>5.1604842212276623</v>
      </c>
      <c r="G33">
        <f t="shared" si="1"/>
        <v>215.06228924288288</v>
      </c>
    </row>
    <row r="34" spans="2:7" x14ac:dyDescent="0.25">
      <c r="B34" s="4">
        <v>27</v>
      </c>
      <c r="C34" s="4">
        <v>185</v>
      </c>
      <c r="E34">
        <f t="shared" si="2"/>
        <v>203.34581442133455</v>
      </c>
      <c r="F34">
        <f t="shared" si="0"/>
        <v>-4.0124229894396208</v>
      </c>
      <c r="G34">
        <f t="shared" si="1"/>
        <v>221.6916288426691</v>
      </c>
    </row>
    <row r="35" spans="2:7" x14ac:dyDescent="0.25">
      <c r="B35" s="4">
        <v>28</v>
      </c>
      <c r="C35" s="4">
        <v>199</v>
      </c>
      <c r="E35">
        <f t="shared" si="2"/>
        <v>199.16669571594747</v>
      </c>
      <c r="F35">
        <f t="shared" si="0"/>
        <v>-4.0957708474133518</v>
      </c>
      <c r="G35">
        <f t="shared" si="1"/>
        <v>199.33339143189494</v>
      </c>
    </row>
    <row r="36" spans="2:7" x14ac:dyDescent="0.25">
      <c r="B36" s="4">
        <v>29</v>
      </c>
      <c r="C36" s="4">
        <v>210</v>
      </c>
      <c r="E36">
        <f t="shared" si="2"/>
        <v>202.53546243426706</v>
      </c>
      <c r="F36">
        <f t="shared" si="0"/>
        <v>-0.36350206454688028</v>
      </c>
      <c r="G36">
        <f t="shared" si="1"/>
        <v>195.07092486853412</v>
      </c>
    </row>
    <row r="37" spans="2:7" x14ac:dyDescent="0.25">
      <c r="B37" s="4">
        <v>30</v>
      </c>
      <c r="C37" s="4">
        <v>193</v>
      </c>
      <c r="E37">
        <f t="shared" si="2"/>
        <v>197.58598018486009</v>
      </c>
      <c r="F37">
        <f t="shared" si="0"/>
        <v>-2.6564921569769249</v>
      </c>
      <c r="G37">
        <f t="shared" si="1"/>
        <v>202.17196036972018</v>
      </c>
    </row>
    <row r="38" spans="2:7" x14ac:dyDescent="0.25">
      <c r="B38" s="4">
        <v>31</v>
      </c>
      <c r="C38" s="4">
        <v>211</v>
      </c>
      <c r="E38">
        <f t="shared" si="2"/>
        <v>202.96474401394158</v>
      </c>
      <c r="F38">
        <f t="shared" si="0"/>
        <v>1.3611358360522838</v>
      </c>
      <c r="G38">
        <f t="shared" si="1"/>
        <v>194.92948802788317</v>
      </c>
    </row>
    <row r="39" spans="2:7" x14ac:dyDescent="0.25">
      <c r="B39" s="4">
        <v>32</v>
      </c>
      <c r="C39" s="4">
        <v>208</v>
      </c>
      <c r="E39">
        <f t="shared" si="2"/>
        <v>206.16293992499692</v>
      </c>
      <c r="F39">
        <f t="shared" si="0"/>
        <v>2.2796658735538102</v>
      </c>
      <c r="G39">
        <f t="shared" si="1"/>
        <v>204.32587984999387</v>
      </c>
    </row>
    <row r="40" spans="2:7" x14ac:dyDescent="0.25">
      <c r="B40" s="4">
        <v>33</v>
      </c>
      <c r="C40" s="4">
        <v>216</v>
      </c>
      <c r="E40">
        <f t="shared" si="2"/>
        <v>212.22130289927537</v>
      </c>
      <c r="F40">
        <f t="shared" si="0"/>
        <v>4.1690144239161313</v>
      </c>
      <c r="G40">
        <f t="shared" si="1"/>
        <v>208.44260579855074</v>
      </c>
    </row>
    <row r="41" spans="2:7" x14ac:dyDescent="0.25">
      <c r="B41" s="4">
        <v>34</v>
      </c>
      <c r="C41" s="4">
        <v>218</v>
      </c>
      <c r="E41">
        <f t="shared" si="2"/>
        <v>217.19515866159577</v>
      </c>
      <c r="F41">
        <f t="shared" si="0"/>
        <v>4.5714350931182643</v>
      </c>
      <c r="G41">
        <f t="shared" si="1"/>
        <v>216.39031732319151</v>
      </c>
    </row>
    <row r="42" spans="2:7" x14ac:dyDescent="0.25">
      <c r="B42" s="4">
        <v>35</v>
      </c>
      <c r="C42" s="4">
        <v>264</v>
      </c>
      <c r="E42">
        <f t="shared" si="2"/>
        <v>242.883296877357</v>
      </c>
      <c r="F42">
        <f t="shared" si="0"/>
        <v>15.129786654439746</v>
      </c>
      <c r="G42">
        <f t="shared" si="1"/>
        <v>221.76659375471402</v>
      </c>
    </row>
    <row r="43" spans="2:7" x14ac:dyDescent="0.25">
      <c r="B43" s="4">
        <v>36</v>
      </c>
      <c r="C43" s="4">
        <v>304</v>
      </c>
      <c r="E43">
        <f>A$4*C43 + (1-A$4)*(E42+F42)</f>
        <v>281.00654176589836</v>
      </c>
      <c r="F43">
        <f t="shared" si="0"/>
        <v>26.626515771490556</v>
      </c>
      <c r="G43">
        <f>E42+F42</f>
        <v>258.01308353179672</v>
      </c>
    </row>
    <row r="44" spans="2:7" x14ac:dyDescent="0.25">
      <c r="B44" s="5">
        <v>37</v>
      </c>
      <c r="C44" s="6"/>
      <c r="G44">
        <f xml:space="preserve"> E$43+(B44-B43)*F$43</f>
        <v>307.63305753738894</v>
      </c>
    </row>
    <row r="45" spans="2:7" x14ac:dyDescent="0.25">
      <c r="B45" s="5">
        <v>38</v>
      </c>
      <c r="C45" s="7"/>
      <c r="G45">
        <f xml:space="preserve"> E$43+(B45-B43)*F$43</f>
        <v>334.25957330887945</v>
      </c>
    </row>
    <row r="46" spans="2:7" x14ac:dyDescent="0.25">
      <c r="B46" s="5">
        <v>39</v>
      </c>
      <c r="C46" s="7"/>
      <c r="G46">
        <f xml:space="preserve"> E$43+(B46-B43)*F$43</f>
        <v>360.88608908037003</v>
      </c>
    </row>
    <row r="47" spans="2:7" x14ac:dyDescent="0.25">
      <c r="B47" s="5">
        <v>40</v>
      </c>
      <c r="C47" s="7"/>
      <c r="G47">
        <f xml:space="preserve"> E$43+(B47-B43)*F$43</f>
        <v>387.5126048518606</v>
      </c>
    </row>
    <row r="48" spans="2:7" x14ac:dyDescent="0.25">
      <c r="B48" s="5">
        <v>41</v>
      </c>
      <c r="C48" s="7"/>
      <c r="G48">
        <f xml:space="preserve"> E$43+(B48-B43)*F$43</f>
        <v>414.13912062335112</v>
      </c>
    </row>
    <row r="49" spans="2:7" x14ac:dyDescent="0.25">
      <c r="B49" s="5">
        <v>42</v>
      </c>
      <c r="C49" s="7"/>
      <c r="G49">
        <f xml:space="preserve"> E$43+(B49-B43)*F$43</f>
        <v>440.76563639484169</v>
      </c>
    </row>
    <row r="50" spans="2:7" x14ac:dyDescent="0.25">
      <c r="B50" s="5">
        <v>43</v>
      </c>
      <c r="C50" s="7"/>
      <c r="G50">
        <f xml:space="preserve"> E$43+(B50-B43)*F$43</f>
        <v>467.39215216633227</v>
      </c>
    </row>
    <row r="51" spans="2:7" x14ac:dyDescent="0.25">
      <c r="B51" s="5">
        <v>44</v>
      </c>
      <c r="C51" s="7"/>
      <c r="G51">
        <f xml:space="preserve"> E$43+(B51-B43)*F$43</f>
        <v>494.01866793782278</v>
      </c>
    </row>
    <row r="52" spans="2:7" x14ac:dyDescent="0.25">
      <c r="B52" s="5">
        <v>45</v>
      </c>
      <c r="C52" s="7"/>
      <c r="G52">
        <f xml:space="preserve"> E$43+(B52-B43)*F$43</f>
        <v>520.64518370931341</v>
      </c>
    </row>
    <row r="53" spans="2:7" x14ac:dyDescent="0.25">
      <c r="B53" s="5">
        <v>46</v>
      </c>
      <c r="C53" s="7"/>
      <c r="G53">
        <f xml:space="preserve"> E$43+(B53-B43)*F$43</f>
        <v>547.27169948080393</v>
      </c>
    </row>
    <row r="54" spans="2:7" x14ac:dyDescent="0.25">
      <c r="B54" s="5">
        <v>47</v>
      </c>
      <c r="C54" s="7"/>
      <c r="G54">
        <f xml:space="preserve"> E$43+(B54-B43)*F$43</f>
        <v>573.89821525229445</v>
      </c>
    </row>
    <row r="55" spans="2:7" x14ac:dyDescent="0.25">
      <c r="B55" s="5">
        <v>48</v>
      </c>
      <c r="C55" s="7"/>
      <c r="G55">
        <f xml:space="preserve"> E$43+(B55-B43)*F$43</f>
        <v>600.52473102378508</v>
      </c>
    </row>
    <row r="71" spans="1:12" x14ac:dyDescent="0.25">
      <c r="A71" s="5"/>
      <c r="B71" s="5">
        <v>46</v>
      </c>
      <c r="C71" s="5">
        <v>46</v>
      </c>
      <c r="D71" s="5">
        <v>46</v>
      </c>
      <c r="E71" s="5">
        <v>46</v>
      </c>
      <c r="F71" s="5">
        <v>46</v>
      </c>
      <c r="G71" s="5">
        <v>46</v>
      </c>
      <c r="H71" s="5">
        <v>46</v>
      </c>
      <c r="I71" s="5">
        <v>46</v>
      </c>
      <c r="J71" s="5">
        <v>46</v>
      </c>
      <c r="K71" s="5">
        <v>46</v>
      </c>
      <c r="L71" s="5">
        <v>46</v>
      </c>
    </row>
    <row r="72" spans="1:12" x14ac:dyDescent="0.25">
      <c r="A72" s="5">
        <v>47</v>
      </c>
      <c r="B72" s="5">
        <v>47</v>
      </c>
      <c r="C72" s="5">
        <v>47</v>
      </c>
      <c r="D72" s="5">
        <v>47</v>
      </c>
      <c r="E72" s="5">
        <v>47</v>
      </c>
      <c r="F72" s="5">
        <v>47</v>
      </c>
      <c r="G72" s="5">
        <v>47</v>
      </c>
      <c r="H72" s="5">
        <v>47</v>
      </c>
      <c r="I72" s="5">
        <v>47</v>
      </c>
      <c r="J72" s="5">
        <v>47</v>
      </c>
      <c r="K72" s="5">
        <v>47</v>
      </c>
      <c r="L72" s="5">
        <v>47</v>
      </c>
    </row>
    <row r="73" spans="1:12" x14ac:dyDescent="0.25">
      <c r="A73" s="5">
        <v>48</v>
      </c>
      <c r="B73" s="5">
        <v>48</v>
      </c>
      <c r="C73" s="5">
        <v>48</v>
      </c>
      <c r="D73" s="5">
        <v>48</v>
      </c>
      <c r="E73" s="5">
        <v>48</v>
      </c>
      <c r="F73" s="5">
        <v>48</v>
      </c>
      <c r="G73" s="5">
        <v>48</v>
      </c>
      <c r="H73" s="5">
        <v>48</v>
      </c>
      <c r="I73" s="5">
        <v>48</v>
      </c>
      <c r="J73" s="5">
        <v>48</v>
      </c>
      <c r="K73" s="5">
        <v>48</v>
      </c>
      <c r="L73" s="5">
        <v>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SES</vt:lpstr>
      <vt:lpstr>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2018-06-12T14:59:54Z</dcterms:modified>
</cp:coreProperties>
</file>