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workbookProtection workbookAlgorithmName="SHA-512" workbookHashValue="pW7jY65+TxZ29WBU1eqXrGfMqS8PNJE2Tp8H/eFi5OrTgsfV9Rl0U2+6MrKBT1jK3PzQq/SOsMttKhVgN4XJlw==" workbookSaltValue="ylk8+bd2ltf0DhI2aYKGHA==" workbookSpinCount="100000" lockStructure="1"/>
  <bookViews>
    <workbookView xWindow="0" yWindow="0" windowWidth="20490" windowHeight="9045" activeTab="4"/>
  </bookViews>
  <sheets>
    <sheet name="ReadMe" sheetId="6" r:id="rId1"/>
    <sheet name="Test1" sheetId="2" r:id="rId2"/>
    <sheet name="Test2" sheetId="3" r:id="rId3"/>
    <sheet name="Test3" sheetId="4" r:id="rId4"/>
    <sheet name="Test4" sheetId="5" r:id="rId5"/>
  </sheets>
  <externalReferences>
    <externalReference r:id="rId6"/>
    <externalReference r:id="rId7"/>
  </externalReferences>
  <definedNames>
    <definedName name="_xlnm._FilterDatabase" localSheetId="1" hidden="1">Test1!$A$1:$C$49</definedName>
    <definedName name="_xlnm._FilterDatabase" localSheetId="2" hidden="1">Test2!$A$1:$C$49</definedName>
    <definedName name="GMSTCENtoState">[1]Recoding!$I$26:$J$31</definedName>
    <definedName name="HGAtoEduc">[1]Recoding!$I$5:$J$21</definedName>
    <definedName name="Slicer_Product">#N/A</definedName>
    <definedName name="Slicer_Product1">#N/A</definedName>
    <definedName name="Slicer_Season">#N/A</definedName>
    <definedName name="Slicer_Season1">#N/A</definedName>
    <definedName name="Slicer_Store">#N/A</definedName>
    <definedName name="Slicer_Store1">#N/A</definedName>
  </definedNames>
  <calcPr calcId="152511"/>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71" i="5" l="1"/>
  <c r="U70" i="5"/>
  <c r="U69" i="5"/>
  <c r="U68" i="5"/>
  <c r="U67" i="5"/>
  <c r="U66" i="5"/>
  <c r="U65" i="5"/>
  <c r="U64" i="5"/>
  <c r="U63" i="5"/>
  <c r="U62" i="5"/>
  <c r="U61" i="5"/>
  <c r="U60" i="5"/>
  <c r="U59" i="5"/>
  <c r="U58" i="5"/>
  <c r="U57" i="5"/>
  <c r="U56" i="5"/>
  <c r="U55" i="5"/>
  <c r="U54" i="5"/>
  <c r="Z31" i="5"/>
  <c r="Z30" i="5"/>
  <c r="Z29" i="5"/>
  <c r="Z28" i="5"/>
  <c r="Z27" i="5"/>
  <c r="Z26" i="5"/>
  <c r="Z25" i="5"/>
  <c r="Z24" i="5"/>
  <c r="Z23" i="5"/>
  <c r="Z22" i="5"/>
  <c r="Z21" i="5"/>
  <c r="Z20" i="5"/>
  <c r="Z19" i="5"/>
  <c r="Z18" i="5"/>
  <c r="Z17" i="5"/>
  <c r="Z16" i="5"/>
  <c r="Z15" i="5"/>
  <c r="Z14" i="5"/>
  <c r="D3" i="4"/>
  <c r="D4" i="4" l="1"/>
  <c r="D5" i="4"/>
  <c r="D6" i="4"/>
  <c r="D7" i="4"/>
  <c r="F4" i="2" l="1"/>
  <c r="F3" i="2"/>
  <c r="F8" i="2"/>
  <c r="A3" i="4" l="1"/>
  <c r="A4" i="4"/>
  <c r="A5" i="4"/>
  <c r="A6" i="4"/>
  <c r="A7" i="4"/>
</calcChain>
</file>

<file path=xl/sharedStrings.xml><?xml version="1.0" encoding="utf-8"?>
<sst xmlns="http://schemas.openxmlformats.org/spreadsheetml/2006/main" count="498" uniqueCount="40">
  <si>
    <t>City</t>
  </si>
  <si>
    <t>Team</t>
  </si>
  <si>
    <t>Score</t>
  </si>
  <si>
    <t>BLR</t>
  </si>
  <si>
    <t>CHN</t>
  </si>
  <si>
    <t>MUM</t>
  </si>
  <si>
    <t>HYD</t>
  </si>
  <si>
    <t>DEL</t>
  </si>
  <si>
    <t>PUN</t>
  </si>
  <si>
    <t>A</t>
  </si>
  <si>
    <t>B</t>
  </si>
  <si>
    <t>C</t>
  </si>
  <si>
    <t>D</t>
  </si>
  <si>
    <t>Count of Unique City</t>
  </si>
  <si>
    <t>Count of Unique Team</t>
  </si>
  <si>
    <t>color</t>
  </si>
  <si>
    <t>blue</t>
  </si>
  <si>
    <t>id</t>
  </si>
  <si>
    <t>red</t>
  </si>
  <si>
    <t>green</t>
  </si>
  <si>
    <t>X</t>
  </si>
  <si>
    <t>Z</t>
  </si>
  <si>
    <t>Store</t>
  </si>
  <si>
    <t>Product</t>
  </si>
  <si>
    <t>Season</t>
  </si>
  <si>
    <t>Quantity</t>
  </si>
  <si>
    <t>Sales</t>
  </si>
  <si>
    <t>Target</t>
  </si>
  <si>
    <t>Walmart</t>
  </si>
  <si>
    <t>Tesco</t>
  </si>
  <si>
    <t>CVS</t>
  </si>
  <si>
    <t>Body Lotion</t>
  </si>
  <si>
    <t>Shampoo</t>
  </si>
  <si>
    <t>Serum</t>
  </si>
  <si>
    <t>Summer</t>
  </si>
  <si>
    <t>Winter</t>
  </si>
  <si>
    <t>Sum of Quantity</t>
  </si>
  <si>
    <t>Sum of Sales</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</si>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</sst>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4"/>
      <color rgb="FF00B050"/>
      <name val="Calibri"/>
      <family val="2"/>
      <scheme val="minor"/>
    </font>
    <font>
      <b/>
      <sz val="14"/>
      <color rgb="FF0070C0"/>
      <name val="Calibri"/>
      <family val="2"/>
      <scheme val="minor"/>
    </font>
    <font>
      <b/>
      <sz val="11"/>
      <color rgb="FFC00000"/>
      <name val="Calibri"/>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dotted">
        <color theme="4" tint="-0.24994659260841701"/>
      </left>
      <right style="dotted">
        <color theme="4" tint="-0.24994659260841701"/>
      </right>
      <top style="dotted">
        <color theme="4" tint="-0.24994659260841701"/>
      </top>
      <bottom style="dotted">
        <color theme="4" tint="-0.24994659260841701"/>
      </bottom>
      <diagonal/>
    </border>
    <border>
      <left style="hair">
        <color auto="1"/>
      </left>
      <right style="hair">
        <color auto="1"/>
      </right>
      <top style="hair">
        <color auto="1"/>
      </top>
      <bottom style="hair">
        <color auto="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23">
    <xf numFmtId="0" fontId="0" fillId="0" borderId="0" xfId="0"/>
    <xf numFmtId="0" fontId="1" fillId="0" borderId="0" xfId="0" applyFont="1"/>
    <xf numFmtId="0" fontId="2" fillId="0" borderId="1" xfId="0" applyFont="1" applyBorder="1"/>
    <xf numFmtId="0" fontId="3" fillId="0" borderId="1" xfId="0" applyFont="1" applyBorder="1"/>
    <xf numFmtId="0" fontId="1" fillId="0" borderId="2" xfId="0" applyFont="1" applyBorder="1"/>
    <xf numFmtId="0" fontId="0" fillId="0" borderId="3" xfId="0" applyBorder="1"/>
    <xf numFmtId="0" fontId="1" fillId="0" borderId="3" xfId="0" applyFont="1" applyBorder="1"/>
    <xf numFmtId="0" fontId="1" fillId="0" borderId="0" xfId="0" applyFont="1" applyAlignment="1">
      <alignment horizontal="center" vertical="center"/>
    </xf>
    <xf numFmtId="0" fontId="0" fillId="0" borderId="0" xfId="0" applyProtection="1">
      <protection locked="0"/>
    </xf>
    <xf numFmtId="0" fontId="4" fillId="0" borderId="0" xfId="0" applyFont="1"/>
    <xf numFmtId="0" fontId="0" fillId="0" borderId="0" xfId="0" quotePrefix="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4" xfId="0" applyBorder="1"/>
    <xf numFmtId="0" fontId="0" fillId="0" borderId="5" xfId="0" applyBorder="1"/>
    <xf numFmtId="0" fontId="0" fillId="0" borderId="1" xfId="0" applyBorder="1"/>
    <xf numFmtId="0" fontId="0" fillId="0" borderId="6" xfId="0" applyBorder="1"/>
    <xf numFmtId="0" fontId="0" fillId="0" borderId="7" xfId="0" applyBorder="1"/>
    <xf numFmtId="0" fontId="0" fillId="0" borderId="8" xfId="0" applyBorder="1"/>
    <xf numFmtId="0" fontId="0" fillId="0" borderId="1" xfId="0" quotePrefix="1" applyBorder="1"/>
  </cellXfs>
  <cellStyles count="1">
    <cellStyle name="Normal" xfId="0" builtinId="0"/>
  </cellStyles>
  <dxfs count="16">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[IPWS_2-Introtallent.xlsx]Test4!PivotTable1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Graph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Test4!$J$7</c:f>
              <c:strCache>
                <c:ptCount val="1"/>
                <c:pt idx="0">
                  <c:v>Total</c:v>
                </c:pt>
              </c:strCache>
            </c:strRef>
          </c:tx>
          <c:spPr>
            <a:solidFill>
              <a:schemeClr val="accent1"/>
            </a:solidFill>
            <a:ln>
              <a:noFill/>
            </a:ln>
            <a:effectLst/>
          </c:spPr>
          <c:invertIfNegative val="0"/>
          <c:cat>
            <c:multiLvlStrRef>
              <c:f>Test4!$I$8:$I$40</c:f>
              <c:multiLvlStrCache>
                <c:ptCount val="20"/>
                <c:lvl>
                  <c:pt idx="0">
                    <c:v>Body Lotion</c:v>
                  </c:pt>
                  <c:pt idx="1">
                    <c:v>Serum</c:v>
                  </c:pt>
                  <c:pt idx="2">
                    <c:v>Shampoo</c:v>
                  </c:pt>
                  <c:pt idx="3">
                    <c:v>Body Lotion</c:v>
                  </c:pt>
                  <c:pt idx="4">
                    <c:v>Serum</c:v>
                  </c:pt>
                  <c:pt idx="5">
                    <c:v>Shampoo</c:v>
                  </c:pt>
                  <c:pt idx="6">
                    <c:v>Body Lotion</c:v>
                  </c:pt>
                  <c:pt idx="7">
                    <c:v>Serum</c:v>
                  </c:pt>
                  <c:pt idx="8">
                    <c:v>Shampoo</c:v>
                  </c:pt>
                  <c:pt idx="9">
                    <c:v>Serum</c:v>
                  </c:pt>
                  <c:pt idx="10">
                    <c:v>Shampoo</c:v>
                  </c:pt>
                  <c:pt idx="11">
                    <c:v>Serum</c:v>
                  </c:pt>
                  <c:pt idx="12">
                    <c:v>Body Lotion</c:v>
                  </c:pt>
                  <c:pt idx="13">
                    <c:v>Serum</c:v>
                  </c:pt>
                  <c:pt idx="14">
                    <c:v>Shampoo</c:v>
                  </c:pt>
                  <c:pt idx="15">
                    <c:v>Body Lotion</c:v>
                  </c:pt>
                  <c:pt idx="16">
                    <c:v>Serum</c:v>
                  </c:pt>
                  <c:pt idx="17">
                    <c:v>Shampoo</c:v>
                  </c:pt>
                  <c:pt idx="18">
                    <c:v>Body Lotion</c:v>
                  </c:pt>
                  <c:pt idx="19">
                    <c:v>Serum</c:v>
                  </c:pt>
                </c:lvl>
                <c:lvl>
                  <c:pt idx="0">
                    <c:v>Summer</c:v>
                  </c:pt>
                  <c:pt idx="3">
                    <c:v>Winter</c:v>
                  </c:pt>
                  <c:pt idx="6">
                    <c:v>Summer</c:v>
                  </c:pt>
                  <c:pt idx="9">
                    <c:v>Winter</c:v>
                  </c:pt>
                  <c:pt idx="11">
                    <c:v>Summer</c:v>
                  </c:pt>
                  <c:pt idx="12">
                    <c:v>Winter</c:v>
                  </c:pt>
                  <c:pt idx="15">
                    <c:v>Summer</c:v>
                  </c:pt>
                  <c:pt idx="18">
                    <c:v>Winter</c:v>
                  </c:pt>
                </c:lvl>
                <c:lvl>
                  <c:pt idx="0">
                    <c:v>CVS</c:v>
                  </c:pt>
                  <c:pt idx="6">
                    <c:v>Target</c:v>
                  </c:pt>
                  <c:pt idx="11">
                    <c:v>Tesco</c:v>
                  </c:pt>
                  <c:pt idx="15">
                    <c:v>Walmart</c:v>
                  </c:pt>
                </c:lvl>
              </c:multiLvlStrCache>
            </c:multiLvlStrRef>
          </c:cat>
          <c:val>
            <c:numRef>
              <c:f>Test4!$J$8:$J$40</c:f>
              <c:numCache>
                <c:formatCode>General</c:formatCode>
                <c:ptCount val="20"/>
                <c:pt idx="0">
                  <c:v>58056</c:v>
                </c:pt>
                <c:pt idx="1">
                  <c:v>20397</c:v>
                </c:pt>
                <c:pt idx="2">
                  <c:v>56405</c:v>
                </c:pt>
                <c:pt idx="3">
                  <c:v>63807</c:v>
                </c:pt>
                <c:pt idx="4">
                  <c:v>95761</c:v>
                </c:pt>
                <c:pt idx="5">
                  <c:v>68128</c:v>
                </c:pt>
                <c:pt idx="6">
                  <c:v>218065</c:v>
                </c:pt>
                <c:pt idx="7">
                  <c:v>44136</c:v>
                </c:pt>
                <c:pt idx="8">
                  <c:v>8719</c:v>
                </c:pt>
                <c:pt idx="9">
                  <c:v>118171</c:v>
                </c:pt>
                <c:pt idx="10">
                  <c:v>23087</c:v>
                </c:pt>
                <c:pt idx="11">
                  <c:v>28747</c:v>
                </c:pt>
                <c:pt idx="12">
                  <c:v>153169</c:v>
                </c:pt>
                <c:pt idx="13">
                  <c:v>22518</c:v>
                </c:pt>
                <c:pt idx="14">
                  <c:v>125251</c:v>
                </c:pt>
                <c:pt idx="15">
                  <c:v>60576</c:v>
                </c:pt>
                <c:pt idx="16">
                  <c:v>56781</c:v>
                </c:pt>
                <c:pt idx="17">
                  <c:v>66450</c:v>
                </c:pt>
                <c:pt idx="18">
                  <c:v>64554</c:v>
                </c:pt>
                <c:pt idx="19">
                  <c:v>72283</c:v>
                </c:pt>
              </c:numCache>
            </c:numRef>
          </c:val>
        </c:ser>
        <c:dLbls>
          <c:showLegendKey val="0"/>
          <c:showVal val="0"/>
          <c:showCatName val="0"/>
          <c:showSerName val="0"/>
          <c:showPercent val="0"/>
          <c:showBubbleSize val="0"/>
        </c:dLbls>
        <c:gapWidth val="219"/>
        <c:overlap val="-27"/>
        <c:axId val="-99182048"/>
        <c:axId val="-2065309680"/>
      </c:barChart>
      <c:catAx>
        <c:axId val="-9918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309680"/>
        <c:crosses val="autoZero"/>
        <c:auto val="1"/>
        <c:lblAlgn val="ctr"/>
        <c:lblOffset val="100"/>
        <c:noMultiLvlLbl val="0"/>
      </c:catAx>
      <c:valAx>
        <c:axId val="-206530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820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[IPWS_2-Introtallent.xlsx]Test4!PivotTable2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a:t>
            </a:r>
            <a:r>
              <a:rPr lang="en-US" baseline="0"/>
              <a:t> Graph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solidFill>
              <a:schemeClr val="accent2"/>
            </a:solidFill>
          </a:ln>
          <a:effectLst/>
        </c:spPr>
        <c:marker>
          <c:symbol val="none"/>
        </c:marker>
      </c:pivotFmt>
    </c:pivotFmts>
    <c:plotArea>
      <c:layout/>
      <c:barChart>
        <c:barDir val="col"/>
        <c:grouping val="clustered"/>
        <c:varyColors val="0"/>
        <c:ser>
          <c:idx val="0"/>
          <c:order val="0"/>
          <c:tx>
            <c:strRef>
              <c:f>Test4!$F$33</c:f>
              <c:strCache>
                <c:ptCount val="1"/>
                <c:pt idx="0">
                  <c:v>Total</c:v>
                </c:pt>
              </c:strCache>
            </c:strRef>
          </c:tx>
          <c:spPr>
            <a:solidFill>
              <a:schemeClr val="accent2"/>
            </a:solidFill>
            <a:ln>
              <a:solidFill>
                <a:schemeClr val="accent2"/>
              </a:solidFill>
            </a:ln>
            <a:effectLst/>
          </c:spPr>
          <c:invertIfNegative val="0"/>
          <c:cat>
            <c:multiLvlStrRef>
              <c:f>Test4!$E$34:$E$66</c:f>
              <c:multiLvlStrCache>
                <c:ptCount val="20"/>
                <c:lvl>
                  <c:pt idx="0">
                    <c:v>Body Lotion</c:v>
                  </c:pt>
                  <c:pt idx="1">
                    <c:v>Serum</c:v>
                  </c:pt>
                  <c:pt idx="2">
                    <c:v>Shampoo</c:v>
                  </c:pt>
                  <c:pt idx="3">
                    <c:v>Body Lotion</c:v>
                  </c:pt>
                  <c:pt idx="4">
                    <c:v>Serum</c:v>
                  </c:pt>
                  <c:pt idx="5">
                    <c:v>Shampoo</c:v>
                  </c:pt>
                  <c:pt idx="6">
                    <c:v>Body Lotion</c:v>
                  </c:pt>
                  <c:pt idx="7">
                    <c:v>Serum</c:v>
                  </c:pt>
                  <c:pt idx="8">
                    <c:v>Shampoo</c:v>
                  </c:pt>
                  <c:pt idx="9">
                    <c:v>Serum</c:v>
                  </c:pt>
                  <c:pt idx="10">
                    <c:v>Shampoo</c:v>
                  </c:pt>
                  <c:pt idx="11">
                    <c:v>Serum</c:v>
                  </c:pt>
                  <c:pt idx="12">
                    <c:v>Body Lotion</c:v>
                  </c:pt>
                  <c:pt idx="13">
                    <c:v>Serum</c:v>
                  </c:pt>
                  <c:pt idx="14">
                    <c:v>Shampoo</c:v>
                  </c:pt>
                  <c:pt idx="15">
                    <c:v>Body Lotion</c:v>
                  </c:pt>
                  <c:pt idx="16">
                    <c:v>Serum</c:v>
                  </c:pt>
                  <c:pt idx="17">
                    <c:v>Shampoo</c:v>
                  </c:pt>
                  <c:pt idx="18">
                    <c:v>Body Lotion</c:v>
                  </c:pt>
                  <c:pt idx="19">
                    <c:v>Serum</c:v>
                  </c:pt>
                </c:lvl>
                <c:lvl>
                  <c:pt idx="0">
                    <c:v>Summer</c:v>
                  </c:pt>
                  <c:pt idx="3">
                    <c:v>Winter</c:v>
                  </c:pt>
                  <c:pt idx="6">
                    <c:v>Summer</c:v>
                  </c:pt>
                  <c:pt idx="9">
                    <c:v>Winter</c:v>
                  </c:pt>
                  <c:pt idx="11">
                    <c:v>Summer</c:v>
                  </c:pt>
                  <c:pt idx="12">
                    <c:v>Winter</c:v>
                  </c:pt>
                  <c:pt idx="15">
                    <c:v>Summer</c:v>
                  </c:pt>
                  <c:pt idx="18">
                    <c:v>Winter</c:v>
                  </c:pt>
                </c:lvl>
                <c:lvl>
                  <c:pt idx="0">
                    <c:v>CVS</c:v>
                  </c:pt>
                  <c:pt idx="6">
                    <c:v>Target</c:v>
                  </c:pt>
                  <c:pt idx="11">
                    <c:v>Tesco</c:v>
                  </c:pt>
                  <c:pt idx="15">
                    <c:v>Walmart</c:v>
                  </c:pt>
                </c:lvl>
              </c:multiLvlStrCache>
            </c:multiLvlStrRef>
          </c:cat>
          <c:val>
            <c:numRef>
              <c:f>Test4!$F$34:$F$66</c:f>
              <c:numCache>
                <c:formatCode>General</c:formatCode>
                <c:ptCount val="20"/>
                <c:pt idx="0">
                  <c:v>67</c:v>
                </c:pt>
                <c:pt idx="1">
                  <c:v>42</c:v>
                </c:pt>
                <c:pt idx="2">
                  <c:v>11</c:v>
                </c:pt>
                <c:pt idx="3">
                  <c:v>89</c:v>
                </c:pt>
                <c:pt idx="4">
                  <c:v>52</c:v>
                </c:pt>
                <c:pt idx="5">
                  <c:v>19</c:v>
                </c:pt>
                <c:pt idx="6">
                  <c:v>191</c:v>
                </c:pt>
                <c:pt idx="7">
                  <c:v>28</c:v>
                </c:pt>
                <c:pt idx="8">
                  <c:v>75</c:v>
                </c:pt>
                <c:pt idx="9">
                  <c:v>108</c:v>
                </c:pt>
                <c:pt idx="10">
                  <c:v>35</c:v>
                </c:pt>
                <c:pt idx="11">
                  <c:v>27</c:v>
                </c:pt>
                <c:pt idx="12">
                  <c:v>104</c:v>
                </c:pt>
                <c:pt idx="13">
                  <c:v>5</c:v>
                </c:pt>
                <c:pt idx="14">
                  <c:v>117</c:v>
                </c:pt>
                <c:pt idx="15">
                  <c:v>148</c:v>
                </c:pt>
                <c:pt idx="16">
                  <c:v>90</c:v>
                </c:pt>
                <c:pt idx="17">
                  <c:v>132</c:v>
                </c:pt>
                <c:pt idx="18">
                  <c:v>78</c:v>
                </c:pt>
                <c:pt idx="19">
                  <c:v>72</c:v>
                </c:pt>
              </c:numCache>
            </c:numRef>
          </c:val>
        </c:ser>
        <c:dLbls>
          <c:showLegendKey val="0"/>
          <c:showVal val="0"/>
          <c:showCatName val="0"/>
          <c:showSerName val="0"/>
          <c:showPercent val="0"/>
          <c:showBubbleSize val="0"/>
        </c:dLbls>
        <c:gapWidth val="219"/>
        <c:overlap val="-27"/>
        <c:axId val="-2065315120"/>
        <c:axId val="-2065310768"/>
      </c:barChart>
      <c:catAx>
        <c:axId val="-206531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310768"/>
        <c:crosses val="autoZero"/>
        <c:auto val="1"/>
        <c:lblAlgn val="ctr"/>
        <c:lblOffset val="100"/>
        <c:noMultiLvlLbl val="0"/>
      </c:catAx>
      <c:valAx>
        <c:axId val="-2065310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315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introtallent.com" TargetMode="External"/><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584200</xdr:colOff>
      <xdr:row>4</xdr:row>
      <xdr:rowOff>25400</xdr:rowOff>
    </xdr:from>
    <xdr:to>
      <xdr:col>14</xdr:col>
      <xdr:colOff>292100</xdr:colOff>
      <xdr:row>15</xdr:row>
      <xdr:rowOff>120650</xdr:rowOff>
    </xdr:to>
    <xdr:sp macro="" textlink="">
      <xdr:nvSpPr>
        <xdr:cNvPr id="2" name="Rectangle 1">
          <a:extLst>
            <a:ext uri="{FF2B5EF4-FFF2-40B4-BE49-F238E27FC236}">
              <a16:creationId xmlns="" xmlns:a16="http://schemas.microsoft.com/office/drawing/2014/main" id="{25B2C1E3-20F5-4C89-ACD6-1CFC9CC671BE}"/>
            </a:ext>
          </a:extLst>
        </xdr:cNvPr>
        <xdr:cNvSpPr/>
      </xdr:nvSpPr>
      <xdr:spPr>
        <a:xfrm>
          <a:off x="1193800" y="762000"/>
          <a:ext cx="7632700" cy="2120900"/>
        </a:xfrm>
        <a:prstGeom prst="rect">
          <a:avLst/>
        </a:prstGeom>
        <a:solidFill>
          <a:schemeClr val="accent2">
            <a:lumMod val="40000"/>
            <a:lumOff val="6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i="1" baseline="0">
              <a:solidFill>
                <a:schemeClr val="tx1"/>
              </a:solidFill>
            </a:rPr>
            <a:t>This practice set is prepared to make you ready for interview. It is highly recommended to try solving the problems on your own. There is no time limit set to solve it so you can spend enough time on rersearch and try to solve all the problems.</a:t>
          </a:r>
          <a:endParaRPr lang="en-IN" sz="1400" b="0" i="1" baseline="0">
            <a:solidFill>
              <a:schemeClr val="tx1"/>
            </a:solidFill>
          </a:endParaRPr>
        </a:p>
        <a:p>
          <a:pPr algn="l"/>
          <a:endParaRPr lang="en-IN" sz="1400" b="0" baseline="0">
            <a:solidFill>
              <a:schemeClr val="tx1"/>
            </a:solidFill>
          </a:endParaRPr>
        </a:p>
        <a:p>
          <a:pPr algn="l"/>
          <a:r>
            <a:rPr lang="en-IN" sz="1400" b="0" baseline="0">
              <a:solidFill>
                <a:schemeClr val="tx1"/>
              </a:solidFill>
            </a:rPr>
            <a:t>All the Tests (Test1 to Test4) need to be solved by using formulas only.</a:t>
          </a:r>
        </a:p>
        <a:p>
          <a:pPr algn="l"/>
          <a:endParaRPr lang="en-IN" sz="1400" b="0" baseline="0">
            <a:solidFill>
              <a:schemeClr val="tx1"/>
            </a:solidFill>
          </a:endParaRPr>
        </a:p>
        <a:p>
          <a:pPr algn="l"/>
          <a:endParaRPr lang="en-IN" sz="1400" b="0" baseline="0">
            <a:solidFill>
              <a:schemeClr val="tx1"/>
            </a:solidFill>
          </a:endParaRPr>
        </a:p>
        <a:p>
          <a:pPr algn="l"/>
          <a:endParaRPr lang="en-IN" sz="1400" b="0" baseline="0">
            <a:solidFill>
              <a:schemeClr val="tx1"/>
            </a:solidFill>
          </a:endParaRPr>
        </a:p>
        <a:p>
          <a:pPr algn="l"/>
          <a:endParaRPr lang="en-IN" sz="1400" b="0" baseline="0">
            <a:solidFill>
              <a:schemeClr val="tx1"/>
            </a:solidFill>
          </a:endParaRPr>
        </a:p>
        <a:p>
          <a:pPr algn="l"/>
          <a:endParaRPr lang="en-IN" sz="1400" b="0">
            <a:solidFill>
              <a:schemeClr val="tx1"/>
            </a:solidFill>
          </a:endParaRPr>
        </a:p>
      </xdr:txBody>
    </xdr:sp>
    <xdr:clientData/>
  </xdr:twoCellAnchor>
  <xdr:twoCellAnchor>
    <xdr:from>
      <xdr:col>1</xdr:col>
      <xdr:colOff>584200</xdr:colOff>
      <xdr:row>1</xdr:row>
      <xdr:rowOff>76200</xdr:rowOff>
    </xdr:from>
    <xdr:to>
      <xdr:col>14</xdr:col>
      <xdr:colOff>273050</xdr:colOff>
      <xdr:row>3</xdr:row>
      <xdr:rowOff>171450</xdr:rowOff>
    </xdr:to>
    <xdr:sp macro="" textlink="">
      <xdr:nvSpPr>
        <xdr:cNvPr id="3" name="Rectangle 2">
          <a:extLst>
            <a:ext uri="{FF2B5EF4-FFF2-40B4-BE49-F238E27FC236}">
              <a16:creationId xmlns="" xmlns:a16="http://schemas.microsoft.com/office/drawing/2014/main" id="{987EE01E-F9FE-45A5-BE63-2A8B047E98ED}"/>
            </a:ext>
          </a:extLst>
        </xdr:cNvPr>
        <xdr:cNvSpPr/>
      </xdr:nvSpPr>
      <xdr:spPr>
        <a:xfrm>
          <a:off x="1193800" y="260350"/>
          <a:ext cx="7613650" cy="463550"/>
        </a:xfrm>
        <a:prstGeom prst="rect">
          <a:avLst/>
        </a:prstGeom>
        <a:solidFill>
          <a:srgbClr val="C0000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2400"/>
            <a:t>Workshop: Interview Preparation</a:t>
          </a:r>
        </a:p>
      </xdr:txBody>
    </xdr:sp>
    <xdr:clientData/>
  </xdr:twoCellAnchor>
  <xdr:twoCellAnchor>
    <xdr:from>
      <xdr:col>2</xdr:col>
      <xdr:colOff>31751</xdr:colOff>
      <xdr:row>16</xdr:row>
      <xdr:rowOff>12700</xdr:rowOff>
    </xdr:from>
    <xdr:to>
      <xdr:col>5</xdr:col>
      <xdr:colOff>304801</xdr:colOff>
      <xdr:row>17</xdr:row>
      <xdr:rowOff>171450</xdr:rowOff>
    </xdr:to>
    <xdr:sp macro="" textlink="">
      <xdr:nvSpPr>
        <xdr:cNvPr id="4" name="Title 1">
          <a:hlinkClick xmlns:r="http://schemas.openxmlformats.org/officeDocument/2006/relationships" r:id="rId1"/>
          <a:extLst>
            <a:ext uri="{FF2B5EF4-FFF2-40B4-BE49-F238E27FC236}">
              <a16:creationId xmlns="" xmlns:a16="http://schemas.microsoft.com/office/drawing/2014/main" id="{8B2098E4-C6BB-4A23-B19F-C71381C7E2BF}"/>
            </a:ext>
          </a:extLst>
        </xdr:cNvPr>
        <xdr:cNvSpPr>
          <a:spLocks noGrp="1"/>
        </xdr:cNvSpPr>
      </xdr:nvSpPr>
      <xdr:spPr>
        <a:xfrm>
          <a:off x="1250951" y="2959100"/>
          <a:ext cx="2101850" cy="342900"/>
        </a:xfrm>
        <a:prstGeom prst="rect">
          <a:avLst/>
        </a:prstGeom>
      </xdr:spPr>
      <xdr:txBody>
        <a:bodyPr vert="horz" wrap="square" lIns="91440" tIns="45720" rIns="91440" bIns="45720" rtlCol="0" anchor="ctr">
          <a:noAutofit/>
        </a:bodyPr>
        <a:lstStyle>
          <a:lvl1pPr algn="l" defTabSz="914400" rtl="0" eaLnBrk="1" latinLnBrk="0" hangingPunct="1">
            <a:lnSpc>
              <a:spcPct val="90000"/>
            </a:lnSpc>
            <a:spcBef>
              <a:spcPct val="0"/>
            </a:spcBef>
            <a:buNone/>
            <a:defRPr sz="3200" kern="1200">
              <a:solidFill>
                <a:schemeClr val="tx1"/>
              </a:solidFill>
              <a:latin typeface="+mj-lt"/>
              <a:ea typeface="+mj-ea"/>
              <a:cs typeface="+mj-cs"/>
            </a:defRPr>
          </a:lvl1pPr>
        </a:lstStyle>
        <a:p>
          <a:r>
            <a:rPr lang="en-IN" sz="2800" b="1">
              <a:solidFill>
                <a:srgbClr val="C00000"/>
              </a:solidFill>
              <a:latin typeface="Segoe UI" panose="020B0502040204020203" pitchFamily="34" charset="0"/>
              <a:ea typeface="Segoe UI" panose="020B0502040204020203" pitchFamily="34" charset="0"/>
              <a:cs typeface="Segoe UI" panose="020B0502040204020203" pitchFamily="34" charset="0"/>
            </a:rPr>
            <a:t>Introtallent</a:t>
          </a:r>
        </a:p>
      </xdr:txBody>
    </xdr:sp>
    <xdr:clientData/>
  </xdr:twoCellAnchor>
  <xdr:twoCellAnchor>
    <xdr:from>
      <xdr:col>2</xdr:col>
      <xdr:colOff>76201</xdr:colOff>
      <xdr:row>17</xdr:row>
      <xdr:rowOff>86471</xdr:rowOff>
    </xdr:from>
    <xdr:to>
      <xdr:col>5</xdr:col>
      <xdr:colOff>273050</xdr:colOff>
      <xdr:row>18</xdr:row>
      <xdr:rowOff>165213</xdr:rowOff>
    </xdr:to>
    <xdr:sp macro="" textlink="">
      <xdr:nvSpPr>
        <xdr:cNvPr id="5" name="TextBox 4">
          <a:extLst>
            <a:ext uri="{FF2B5EF4-FFF2-40B4-BE49-F238E27FC236}">
              <a16:creationId xmlns="" xmlns:a16="http://schemas.microsoft.com/office/drawing/2014/main" id="{940C1C0C-EF7B-4EB7-910D-00A17DFECA3C}"/>
            </a:ext>
          </a:extLst>
        </xdr:cNvPr>
        <xdr:cNvSpPr txBox="1"/>
      </xdr:nvSpPr>
      <xdr:spPr>
        <a:xfrm>
          <a:off x="1295401" y="3217021"/>
          <a:ext cx="2025649" cy="2628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just"/>
          <a:r>
            <a:rPr lang="en-IN" sz="1000">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rPr>
            <a:t>Training | Analytics | Consulting</a:t>
          </a:r>
        </a:p>
      </xdr:txBody>
    </xdr:sp>
    <xdr:clientData/>
  </xdr:twoCellAnchor>
  <xdr:twoCellAnchor>
    <xdr:from>
      <xdr:col>5</xdr:col>
      <xdr:colOff>311150</xdr:colOff>
      <xdr:row>16</xdr:row>
      <xdr:rowOff>88901</xdr:rowOff>
    </xdr:from>
    <xdr:to>
      <xdr:col>10</xdr:col>
      <xdr:colOff>298450</xdr:colOff>
      <xdr:row>19</xdr:row>
      <xdr:rowOff>19051</xdr:rowOff>
    </xdr:to>
    <xdr:grpSp>
      <xdr:nvGrpSpPr>
        <xdr:cNvPr id="6" name="Group 5">
          <a:extLst>
            <a:ext uri="{FF2B5EF4-FFF2-40B4-BE49-F238E27FC236}">
              <a16:creationId xmlns="" xmlns:a16="http://schemas.microsoft.com/office/drawing/2014/main" id="{187A6082-8D5F-42ED-BB49-1D223341947A}"/>
            </a:ext>
          </a:extLst>
        </xdr:cNvPr>
        <xdr:cNvGrpSpPr/>
      </xdr:nvGrpSpPr>
      <xdr:grpSpPr>
        <a:xfrm>
          <a:off x="3359150" y="3136901"/>
          <a:ext cx="3035300" cy="501650"/>
          <a:chOff x="3384550" y="2660651"/>
          <a:chExt cx="3035300" cy="482600"/>
        </a:xfrm>
      </xdr:grpSpPr>
      <xdr:sp macro="" textlink="">
        <xdr:nvSpPr>
          <xdr:cNvPr id="7" name="TextBox 27">
            <a:extLst>
              <a:ext uri="{FF2B5EF4-FFF2-40B4-BE49-F238E27FC236}">
                <a16:creationId xmlns="" xmlns:a16="http://schemas.microsoft.com/office/drawing/2014/main" id="{22D83E81-1610-4535-BB5B-124A57663128}"/>
              </a:ext>
            </a:extLst>
          </xdr:cNvPr>
          <xdr:cNvSpPr txBox="1"/>
        </xdr:nvSpPr>
        <xdr:spPr>
          <a:xfrm>
            <a:off x="3384550" y="2736851"/>
            <a:ext cx="3035300" cy="406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IN" sz="1000" b="1">
                <a:solidFill>
                  <a:schemeClr val="tx1">
                    <a:lumMod val="75000"/>
                    <a:lumOff val="25000"/>
                  </a:schemeClr>
                </a:solidFill>
                <a:latin typeface="Verdana" panose="020B0604030504040204" pitchFamily="34" charset="0"/>
                <a:ea typeface="Verdana" panose="020B0604030504040204" pitchFamily="34" charset="0"/>
                <a:cs typeface="Verdana" panose="020B0604030504040204" pitchFamily="34" charset="0"/>
              </a:rPr>
              <a:t>	861 856 9998</a:t>
            </a:r>
          </a:p>
          <a:p>
            <a:pPr algn="l"/>
            <a:r>
              <a:rPr lang="en-IN" sz="1000" b="1">
                <a:solidFill>
                  <a:schemeClr val="tx1">
                    <a:lumMod val="75000"/>
                    <a:lumOff val="25000"/>
                  </a:schemeClr>
                </a:solidFill>
                <a:latin typeface="Verdana" panose="020B0604030504040204" pitchFamily="34" charset="0"/>
                <a:ea typeface="Verdana" panose="020B0604030504040204" pitchFamily="34" charset="0"/>
                <a:cs typeface="Verdana" panose="020B0604030504040204" pitchFamily="34" charset="0"/>
              </a:rPr>
              <a:t>	</a:t>
            </a:r>
            <a:endParaRPr lang="en-IN" sz="600">
              <a:solidFill>
                <a:schemeClr val="tx1">
                  <a:lumMod val="75000"/>
                  <a:lumOff val="25000"/>
                </a:schemeClr>
              </a:solidFill>
              <a:latin typeface="Verdana" panose="020B0604030504040204" pitchFamily="34" charset="0"/>
              <a:ea typeface="Verdana" panose="020B0604030504040204" pitchFamily="34" charset="0"/>
              <a:cs typeface="Verdana" panose="020B0604030504040204" pitchFamily="34" charset="0"/>
            </a:endParaRPr>
          </a:p>
          <a:p>
            <a:pPr algn="l"/>
            <a:r>
              <a:rPr lang="en-IN" sz="1000" b="1">
                <a:solidFill>
                  <a:schemeClr val="tx1">
                    <a:lumMod val="75000"/>
                    <a:lumOff val="25000"/>
                  </a:schemeClr>
                </a:solidFill>
                <a:latin typeface="Verdana" panose="020B0604030504040204" pitchFamily="34" charset="0"/>
                <a:ea typeface="Verdana" panose="020B0604030504040204" pitchFamily="34" charset="0"/>
                <a:cs typeface="Verdana" panose="020B0604030504040204" pitchFamily="34" charset="0"/>
              </a:rPr>
              <a:t>         </a:t>
            </a:r>
          </a:p>
        </xdr:txBody>
      </xdr:sp>
      <xdr:pic>
        <xdr:nvPicPr>
          <xdr:cNvPr id="8" name="Picture 7">
            <a:extLst>
              <a:ext uri="{FF2B5EF4-FFF2-40B4-BE49-F238E27FC236}">
                <a16:creationId xmlns="" xmlns:a16="http://schemas.microsoft.com/office/drawing/2014/main" id="{2904BF38-E704-41B1-A344-00BAF789869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133850" y="2660651"/>
            <a:ext cx="203200" cy="338666"/>
          </a:xfrm>
          <a:prstGeom prst="rect">
            <a:avLst/>
          </a:prstGeom>
        </xdr:spPr>
      </xdr:pic>
    </xdr:grpSp>
    <xdr:clientData/>
  </xdr:twoCellAnchor>
  <xdr:twoCellAnchor>
    <xdr:from>
      <xdr:col>9</xdr:col>
      <xdr:colOff>476250</xdr:colOff>
      <xdr:row>16</xdr:row>
      <xdr:rowOff>91216</xdr:rowOff>
    </xdr:from>
    <xdr:to>
      <xdr:col>14</xdr:col>
      <xdr:colOff>311150</xdr:colOff>
      <xdr:row>18</xdr:row>
      <xdr:rowOff>127001</xdr:rowOff>
    </xdr:to>
    <xdr:grpSp>
      <xdr:nvGrpSpPr>
        <xdr:cNvPr id="9" name="Group 8">
          <a:extLst>
            <a:ext uri="{FF2B5EF4-FFF2-40B4-BE49-F238E27FC236}">
              <a16:creationId xmlns="" xmlns:a16="http://schemas.microsoft.com/office/drawing/2014/main" id="{5E875BA4-1576-4B63-B777-1F9FDB8DB179}"/>
            </a:ext>
          </a:extLst>
        </xdr:cNvPr>
        <xdr:cNvGrpSpPr/>
      </xdr:nvGrpSpPr>
      <xdr:grpSpPr>
        <a:xfrm>
          <a:off x="5962650" y="3139216"/>
          <a:ext cx="2882900" cy="416785"/>
          <a:chOff x="6235700" y="2662966"/>
          <a:chExt cx="2882900" cy="404085"/>
        </a:xfrm>
      </xdr:grpSpPr>
      <xdr:sp macro="" textlink="">
        <xdr:nvSpPr>
          <xdr:cNvPr id="10" name="TextBox 27">
            <a:extLst>
              <a:ext uri="{FF2B5EF4-FFF2-40B4-BE49-F238E27FC236}">
                <a16:creationId xmlns="" xmlns:a16="http://schemas.microsoft.com/office/drawing/2014/main" id="{1884B30F-06B3-4DF3-ADB2-0F4C55111D21}"/>
              </a:ext>
            </a:extLst>
          </xdr:cNvPr>
          <xdr:cNvSpPr txBox="1"/>
        </xdr:nvSpPr>
        <xdr:spPr>
          <a:xfrm>
            <a:off x="6235700" y="2662966"/>
            <a:ext cx="2882900" cy="40408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just"/>
            <a:r>
              <a:rPr lang="en-IN" sz="1000" b="1">
                <a:solidFill>
                  <a:schemeClr val="tx1">
                    <a:lumMod val="75000"/>
                    <a:lumOff val="25000"/>
                  </a:schemeClr>
                </a:solidFill>
                <a:latin typeface="Verdana" panose="020B0604030504040204" pitchFamily="34" charset="0"/>
                <a:ea typeface="Verdana" panose="020B0604030504040204" pitchFamily="34" charset="0"/>
                <a:cs typeface="Verdana" panose="020B0604030504040204" pitchFamily="34" charset="0"/>
              </a:rPr>
              <a:t>        	080-4095 3574</a:t>
            </a:r>
          </a:p>
          <a:p>
            <a:pPr algn="just"/>
            <a:r>
              <a:rPr lang="en-IN" sz="1000" b="1">
                <a:solidFill>
                  <a:schemeClr val="tx1">
                    <a:lumMod val="75000"/>
                    <a:lumOff val="25000"/>
                  </a:schemeClr>
                </a:solidFill>
                <a:latin typeface="Verdana" panose="020B0604030504040204" pitchFamily="34" charset="0"/>
                <a:ea typeface="Verdana" panose="020B0604030504040204" pitchFamily="34" charset="0"/>
                <a:cs typeface="Verdana" panose="020B0604030504040204" pitchFamily="34" charset="0"/>
              </a:rPr>
              <a:t>	info@introtallent.com</a:t>
            </a:r>
          </a:p>
        </xdr:txBody>
      </xdr:sp>
      <xdr:pic>
        <xdr:nvPicPr>
          <xdr:cNvPr id="11" name="Picture 10">
            <a:extLst>
              <a:ext uri="{FF2B5EF4-FFF2-40B4-BE49-F238E27FC236}">
                <a16:creationId xmlns="" xmlns:a16="http://schemas.microsoft.com/office/drawing/2014/main" id="{82E4CA4A-BA1A-47B3-9D9C-C22DFCAB90A0}"/>
              </a:ext>
            </a:extLst>
          </xdr:cNvPr>
          <xdr:cNvPicPr>
            <a:picLocks noChangeAspect="1"/>
          </xdr:cNvPicPr>
        </xdr:nvPicPr>
        <xdr:blipFill rotWithShape="1">
          <a:blip xmlns:r="http://schemas.openxmlformats.org/officeDocument/2006/relationships" r:embed="rId3"/>
          <a:srcRect t="12504" b="13155"/>
          <a:stretch/>
        </xdr:blipFill>
        <xdr:spPr>
          <a:xfrm flipH="1">
            <a:off x="7043514" y="2905077"/>
            <a:ext cx="132463" cy="98474"/>
          </a:xfrm>
          <a:prstGeom prst="rect">
            <a:avLst/>
          </a:prstGeom>
        </xdr:spPr>
      </xdr:pic>
      <xdr:pic>
        <xdr:nvPicPr>
          <xdr:cNvPr id="12" name="Picture 11">
            <a:extLst>
              <a:ext uri="{FF2B5EF4-FFF2-40B4-BE49-F238E27FC236}">
                <a16:creationId xmlns="" xmlns:a16="http://schemas.microsoft.com/office/drawing/2014/main" id="{6B787448-EB56-49EE-A4D3-EF5811261856}"/>
              </a:ext>
            </a:extLst>
          </xdr:cNvPr>
          <xdr:cNvPicPr>
            <a:picLocks noChangeAspect="1"/>
          </xdr:cNvPicPr>
        </xdr:nvPicPr>
        <xdr:blipFill>
          <a:blip xmlns:r="http://schemas.openxmlformats.org/officeDocument/2006/relationships" r:embed="rId4"/>
          <a:stretch>
            <a:fillRect/>
          </a:stretch>
        </xdr:blipFill>
        <xdr:spPr>
          <a:xfrm>
            <a:off x="7023100" y="2724150"/>
            <a:ext cx="146050" cy="146050"/>
          </a:xfrm>
          <a:prstGeom prst="rect">
            <a:avLst/>
          </a:prstGeom>
        </xdr:spPr>
      </xdr:pic>
    </xdr:grpSp>
    <xdr:clientData/>
  </xdr:twoCellAnchor>
  <xdr:twoCellAnchor>
    <xdr:from>
      <xdr:col>1</xdr:col>
      <xdr:colOff>584200</xdr:colOff>
      <xdr:row>15</xdr:row>
      <xdr:rowOff>152400</xdr:rowOff>
    </xdr:from>
    <xdr:to>
      <xdr:col>14</xdr:col>
      <xdr:colOff>284200</xdr:colOff>
      <xdr:row>19</xdr:row>
      <xdr:rowOff>63500</xdr:rowOff>
    </xdr:to>
    <xdr:sp macro="" textlink="">
      <xdr:nvSpPr>
        <xdr:cNvPr id="13" name="Rectangle 12">
          <a:extLst>
            <a:ext uri="{FF2B5EF4-FFF2-40B4-BE49-F238E27FC236}">
              <a16:creationId xmlns="" xmlns:a16="http://schemas.microsoft.com/office/drawing/2014/main" id="{9C801C85-45B6-4705-9A4E-399E534E141D}"/>
            </a:ext>
          </a:extLst>
        </xdr:cNvPr>
        <xdr:cNvSpPr/>
      </xdr:nvSpPr>
      <xdr:spPr>
        <a:xfrm>
          <a:off x="1193800" y="2914650"/>
          <a:ext cx="7624800" cy="647700"/>
        </a:xfrm>
        <a:prstGeom prst="rect">
          <a:avLst/>
        </a:prstGeom>
        <a:no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241300</xdr:colOff>
      <xdr:row>2</xdr:row>
      <xdr:rowOff>19050</xdr:rowOff>
    </xdr:from>
    <xdr:to>
      <xdr:col>11</xdr:col>
      <xdr:colOff>349250</xdr:colOff>
      <xdr:row>4</xdr:row>
      <xdr:rowOff>88900</xdr:rowOff>
    </xdr:to>
    <xdr:sp macro="" textlink="">
      <xdr:nvSpPr>
        <xdr:cNvPr id="2" name="Speech Bubble: Rectangle with Corners Rounded 1">
          <a:extLst>
            <a:ext uri="{FF2B5EF4-FFF2-40B4-BE49-F238E27FC236}">
              <a16:creationId xmlns="" xmlns:a16="http://schemas.microsoft.com/office/drawing/2014/main" id="{2745AACA-0F9C-48B0-A3D4-547928068D80}"/>
            </a:ext>
          </a:extLst>
        </xdr:cNvPr>
        <xdr:cNvSpPr/>
      </xdr:nvSpPr>
      <xdr:spPr>
        <a:xfrm>
          <a:off x="5645150" y="387350"/>
          <a:ext cx="2546350" cy="539750"/>
        </a:xfrm>
        <a:prstGeom prst="wedgeRoundRectCallout">
          <a:avLst>
            <a:gd name="adj1" fmla="val -70210"/>
            <a:gd name="adj2" fmla="val -31500"/>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Using</a:t>
          </a:r>
          <a:r>
            <a:rPr lang="en-IN" sz="1100" baseline="0"/>
            <a:t> a formula, f</a:t>
          </a:r>
          <a:r>
            <a:rPr lang="en-IN" sz="1100"/>
            <a:t>ind</a:t>
          </a:r>
          <a:r>
            <a:rPr lang="en-IN" sz="1100" baseline="0"/>
            <a:t> the count of Unique CIty and Team</a:t>
          </a:r>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279400</xdr:colOff>
      <xdr:row>1</xdr:row>
      <xdr:rowOff>0</xdr:rowOff>
    </xdr:from>
    <xdr:to>
      <xdr:col>16</xdr:col>
      <xdr:colOff>387350</xdr:colOff>
      <xdr:row>8</xdr:row>
      <xdr:rowOff>101600</xdr:rowOff>
    </xdr:to>
    <xdr:sp macro="" textlink="">
      <xdr:nvSpPr>
        <xdr:cNvPr id="2" name="Speech Bubble: Rectangle with Corners Rounded 1">
          <a:extLst>
            <a:ext uri="{FF2B5EF4-FFF2-40B4-BE49-F238E27FC236}">
              <a16:creationId xmlns="" xmlns:a16="http://schemas.microsoft.com/office/drawing/2014/main" id="{61BF2AB8-E1E5-4783-A0D5-4AA2E3B30883}"/>
            </a:ext>
          </a:extLst>
        </xdr:cNvPr>
        <xdr:cNvSpPr/>
      </xdr:nvSpPr>
      <xdr:spPr>
        <a:xfrm>
          <a:off x="6375400" y="184150"/>
          <a:ext cx="2546350" cy="1390650"/>
        </a:xfrm>
        <a:prstGeom prst="wedgeRoundRectCallout">
          <a:avLst>
            <a:gd name="adj1" fmla="val -70210"/>
            <a:gd name="adj2" fmla="val -31500"/>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Use</a:t>
          </a:r>
          <a:r>
            <a:rPr lang="en-IN" sz="1100" baseline="0"/>
            <a:t> a quick technique to fill the city and team below in the blank cells.</a:t>
          </a:r>
        </a:p>
        <a:p>
          <a:pPr algn="l"/>
          <a:endParaRPr lang="en-IN" sz="1100" baseline="0"/>
        </a:p>
        <a:p>
          <a:pPr algn="l"/>
          <a:r>
            <a:rPr lang="en-IN" sz="1100" baseline="0"/>
            <a:t>It should update BLR in the cells below till another filled cell is found and so on.</a:t>
          </a:r>
        </a:p>
      </xdr:txBody>
    </xdr:sp>
    <xdr:clientData/>
  </xdr:twoCellAnchor>
  <xdr:twoCellAnchor>
    <xdr:from>
      <xdr:col>3</xdr:col>
      <xdr:colOff>450850</xdr:colOff>
      <xdr:row>0</xdr:row>
      <xdr:rowOff>31750</xdr:rowOff>
    </xdr:from>
    <xdr:to>
      <xdr:col>9</xdr:col>
      <xdr:colOff>298450</xdr:colOff>
      <xdr:row>10</xdr:row>
      <xdr:rowOff>57150</xdr:rowOff>
    </xdr:to>
    <xdr:sp macro="" textlink="">
      <xdr:nvSpPr>
        <xdr:cNvPr id="3" name="Rectangle 2">
          <a:extLst>
            <a:ext uri="{FF2B5EF4-FFF2-40B4-BE49-F238E27FC236}">
              <a16:creationId xmlns="" xmlns:a16="http://schemas.microsoft.com/office/drawing/2014/main" id="{9ACD0B9E-02CD-49C4-AFB8-269AC99060C7}"/>
            </a:ext>
          </a:extLst>
        </xdr:cNvPr>
        <xdr:cNvSpPr/>
      </xdr:nvSpPr>
      <xdr:spPr>
        <a:xfrm>
          <a:off x="2279650" y="31750"/>
          <a:ext cx="3505200" cy="193040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en-IN" sz="1100" b="1"/>
            <a:t>Write the steps performed</a:t>
          </a:r>
          <a:r>
            <a:rPr lang="en-IN" sz="1100" b="1" baseline="0"/>
            <a:t> to achieve the output.</a:t>
          </a:r>
        </a:p>
        <a:p>
          <a:pPr algn="l"/>
          <a:endParaRPr lang="en-IN" sz="1100" b="1" baseline="0"/>
        </a:p>
        <a:p>
          <a:pPr algn="l"/>
          <a:r>
            <a:rPr lang="en-IN" sz="1100" b="1" baseline="0"/>
            <a:t>Steps:</a:t>
          </a:r>
        </a:p>
        <a:p>
          <a:pPr marL="171450" indent="-171450" algn="l">
            <a:buFont typeface="Arial" panose="020B0604020202020204" pitchFamily="34" charset="0"/>
            <a:buChar char="•"/>
          </a:pPr>
          <a:r>
            <a:rPr lang="en-IN" sz="1100" b="1" baseline="0"/>
            <a:t>Copy A2:B49</a:t>
          </a:r>
        </a:p>
        <a:p>
          <a:pPr marL="171450" indent="-171450" algn="l">
            <a:buFont typeface="Arial" panose="020B0604020202020204" pitchFamily="34" charset="0"/>
            <a:buChar char="•"/>
          </a:pPr>
          <a:r>
            <a:rPr lang="en-IN" sz="1100" b="1" baseline="0"/>
            <a:t>Paste it in K2:L2</a:t>
          </a:r>
        </a:p>
        <a:p>
          <a:pPr marL="171450" indent="-171450" algn="l">
            <a:buFont typeface="Arial" panose="020B0604020202020204" pitchFamily="34" charset="0"/>
            <a:buChar char="•"/>
          </a:pPr>
          <a:r>
            <a:rPr lang="en-IN" sz="1100" b="1" baseline="0"/>
            <a:t>With cell pointer at K2, Use Ctrl+Shift+Down and Shift+Up and click Ctrl+D to copy the cell K2 in other cells</a:t>
          </a:r>
        </a:p>
        <a:p>
          <a:pPr marL="171450" indent="-171450" algn="l">
            <a:buFont typeface="Arial" panose="020B0604020202020204" pitchFamily="34" charset="0"/>
            <a:buChar char="•"/>
          </a:pPr>
          <a:r>
            <a:rPr lang="en-IN" sz="1100" b="1" baseline="0"/>
            <a:t>Repeat this method for all other entries under City and Team  </a:t>
          </a:r>
          <a:endParaRPr lang="en-IN"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425450</xdr:colOff>
      <xdr:row>8</xdr:row>
      <xdr:rowOff>152400</xdr:rowOff>
    </xdr:from>
    <xdr:to>
      <xdr:col>4</xdr:col>
      <xdr:colOff>533400</xdr:colOff>
      <xdr:row>12</xdr:row>
      <xdr:rowOff>82550</xdr:rowOff>
    </xdr:to>
    <xdr:sp macro="" textlink="">
      <xdr:nvSpPr>
        <xdr:cNvPr id="2" name="Speech Bubble: Rectangle with Corners Rounded 1">
          <a:extLst>
            <a:ext uri="{FF2B5EF4-FFF2-40B4-BE49-F238E27FC236}">
              <a16:creationId xmlns="" xmlns:a16="http://schemas.microsoft.com/office/drawing/2014/main" id="{A16EE0E8-1F36-4D32-BF7F-4DF9DBE96A97}"/>
            </a:ext>
          </a:extLst>
        </xdr:cNvPr>
        <xdr:cNvSpPr/>
      </xdr:nvSpPr>
      <xdr:spPr>
        <a:xfrm>
          <a:off x="425450" y="1625600"/>
          <a:ext cx="2546350" cy="666750"/>
        </a:xfrm>
        <a:prstGeom prst="wedgeRoundRectCallout">
          <a:avLst>
            <a:gd name="adj1" fmla="val -49263"/>
            <a:gd name="adj2" fmla="val -8496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aseline="0"/>
            <a:t>Use vlookup to lookup the Team from the table right side.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533400</xdr:colOff>
      <xdr:row>1</xdr:row>
      <xdr:rowOff>95250</xdr:rowOff>
    </xdr:from>
    <xdr:to>
      <xdr:col>10</xdr:col>
      <xdr:colOff>31750</xdr:colOff>
      <xdr:row>5</xdr:row>
      <xdr:rowOff>25400</xdr:rowOff>
    </xdr:to>
    <xdr:sp macro="" textlink="">
      <xdr:nvSpPr>
        <xdr:cNvPr id="2" name="Speech Bubble: Rectangle with Corners Rounded 1">
          <a:extLst>
            <a:ext uri="{FF2B5EF4-FFF2-40B4-BE49-F238E27FC236}">
              <a16:creationId xmlns="" xmlns:a16="http://schemas.microsoft.com/office/drawing/2014/main" id="{00C76498-C768-404B-861D-AE8825A12E07}"/>
            </a:ext>
          </a:extLst>
        </xdr:cNvPr>
        <xdr:cNvSpPr/>
      </xdr:nvSpPr>
      <xdr:spPr>
        <a:xfrm>
          <a:off x="3575050" y="279400"/>
          <a:ext cx="2546350" cy="666750"/>
        </a:xfrm>
        <a:prstGeom prst="wedgeRoundRectCallout">
          <a:avLst>
            <a:gd name="adj1" fmla="val -64974"/>
            <a:gd name="adj2" fmla="val -15439"/>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aseline="0"/>
            <a:t>Find the Quantity and Sales of each Product by Store and by Season</a:t>
          </a:r>
        </a:p>
      </xdr:txBody>
    </xdr:sp>
    <xdr:clientData/>
  </xdr:twoCellAnchor>
  <xdr:twoCellAnchor>
    <xdr:from>
      <xdr:col>10</xdr:col>
      <xdr:colOff>323848</xdr:colOff>
      <xdr:row>4</xdr:row>
      <xdr:rowOff>123825</xdr:rowOff>
    </xdr:from>
    <xdr:to>
      <xdr:col>20</xdr:col>
      <xdr:colOff>495299</xdr:colOff>
      <xdr:row>21</xdr:row>
      <xdr:rowOff>85724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361949</xdr:colOff>
      <xdr:row>46</xdr:row>
      <xdr:rowOff>80962</xdr:rowOff>
    </xdr:from>
    <xdr:to>
      <xdr:col>15</xdr:col>
      <xdr:colOff>352425</xdr:colOff>
      <xdr:row>61</xdr:row>
      <xdr:rowOff>171450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581025</xdr:colOff>
      <xdr:row>22</xdr:row>
      <xdr:rowOff>47625</xdr:rowOff>
    </xdr:from>
    <xdr:to>
      <xdr:col>13</xdr:col>
      <xdr:colOff>381000</xdr:colOff>
      <xdr:row>35</xdr:row>
      <xdr:rowOff>95250</xdr:rowOff>
    </xdr:to>
    <mc:AlternateContent xmlns:mc="http://schemas.openxmlformats.org/markup-compatibility/2006" xmlns:a14="http://schemas.microsoft.com/office/drawing/2010/main">
      <mc:Choice Requires="a14">
        <xdr:graphicFrame macro="">
          <xdr:nvGraphicFramePr>
            <xdr:cNvPr id="6" name="Store"/>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mlns="">
        <xdr:sp macro="" textlink="">
          <xdr:nvSpPr>
            <xdr:cNvPr id="0" name=""/>
            <xdr:cNvSpPr>
              <a:spLocks noTextEdit="1"/>
            </xdr:cNvSpPr>
          </xdr:nvSpPr>
          <xdr:spPr>
            <a:xfrm>
              <a:off x="8572500" y="4238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466725</xdr:colOff>
      <xdr:row>22</xdr:row>
      <xdr:rowOff>47625</xdr:rowOff>
    </xdr:from>
    <xdr:to>
      <xdr:col>16</xdr:col>
      <xdr:colOff>466725</xdr:colOff>
      <xdr:row>35</xdr:row>
      <xdr:rowOff>95250</xdr:rowOff>
    </xdr:to>
    <mc:AlternateContent xmlns:mc="http://schemas.openxmlformats.org/markup-compatibility/2006" xmlns:a14="http://schemas.microsoft.com/office/drawing/2010/main">
      <mc:Choice Requires="a14">
        <xdr:graphicFrame macro="">
          <xdr:nvGraphicFramePr>
            <xdr:cNvPr id="7"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0487025" y="4238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504825</xdr:colOff>
      <xdr:row>22</xdr:row>
      <xdr:rowOff>57150</xdr:rowOff>
    </xdr:from>
    <xdr:to>
      <xdr:col>19</xdr:col>
      <xdr:colOff>504825</xdr:colOff>
      <xdr:row>35</xdr:row>
      <xdr:rowOff>104775</xdr:rowOff>
    </xdr:to>
    <mc:AlternateContent xmlns:mc="http://schemas.openxmlformats.org/markup-compatibility/2006" xmlns:a14="http://schemas.microsoft.com/office/drawing/2010/main">
      <mc:Choice Requires="a14">
        <xdr:graphicFrame macro="">
          <xdr:nvGraphicFramePr>
            <xdr:cNvPr id="8" name="Season"/>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2353925" y="4248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390525</xdr:colOff>
      <xdr:row>62</xdr:row>
      <xdr:rowOff>152400</xdr:rowOff>
    </xdr:from>
    <xdr:to>
      <xdr:col>8</xdr:col>
      <xdr:colOff>1000125</xdr:colOff>
      <xdr:row>76</xdr:row>
      <xdr:rowOff>9525</xdr:rowOff>
    </xdr:to>
    <mc:AlternateContent xmlns:mc="http://schemas.openxmlformats.org/markup-compatibility/2006" xmlns:a14="http://schemas.microsoft.com/office/drawing/2010/main">
      <mc:Choice Requires="a14">
        <xdr:graphicFrame macro="">
          <xdr:nvGraphicFramePr>
            <xdr:cNvPr id="9" name="Store 1"/>
            <xdr:cNvGraphicFramePr/>
          </xdr:nvGraphicFramePr>
          <xdr:xfrm>
            <a:off x="0" y="0"/>
            <a:ext cx="0" cy="0"/>
          </xdr:xfrm>
          <a:graphic>
            <a:graphicData uri="http://schemas.microsoft.com/office/drawing/2010/slicer">
              <sle:slicer xmlns:sle="http://schemas.microsoft.com/office/drawing/2010/slicer" name="Store 1"/>
            </a:graphicData>
          </a:graphic>
        </xdr:graphicFrame>
      </mc:Choice>
      <mc:Fallback xmlns="">
        <xdr:sp macro="" textlink="">
          <xdr:nvSpPr>
            <xdr:cNvPr id="0" name=""/>
            <xdr:cNvSpPr>
              <a:spLocks noTextEdit="1"/>
            </xdr:cNvSpPr>
          </xdr:nvSpPr>
          <xdr:spPr>
            <a:xfrm>
              <a:off x="5210175" y="11963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9525</xdr:colOff>
      <xdr:row>62</xdr:row>
      <xdr:rowOff>180975</xdr:rowOff>
    </xdr:from>
    <xdr:to>
      <xdr:col>11</xdr:col>
      <xdr:colOff>219075</xdr:colOff>
      <xdr:row>76</xdr:row>
      <xdr:rowOff>38100</xdr:rowOff>
    </xdr:to>
    <mc:AlternateContent xmlns:mc="http://schemas.openxmlformats.org/markup-compatibility/2006" xmlns:a14="http://schemas.microsoft.com/office/drawing/2010/main">
      <mc:Choice Requires="a14">
        <xdr:graphicFrame macro="">
          <xdr:nvGraphicFramePr>
            <xdr:cNvPr id="10" name="Product 1"/>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7191375" y="119919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419100</xdr:colOff>
      <xdr:row>62</xdr:row>
      <xdr:rowOff>180975</xdr:rowOff>
    </xdr:from>
    <xdr:to>
      <xdr:col>14</xdr:col>
      <xdr:colOff>419100</xdr:colOff>
      <xdr:row>76</xdr:row>
      <xdr:rowOff>38100</xdr:rowOff>
    </xdr:to>
    <mc:AlternateContent xmlns:mc="http://schemas.openxmlformats.org/markup-compatibility/2006" xmlns:a14="http://schemas.microsoft.com/office/drawing/2010/main">
      <mc:Choice Requires="a14">
        <xdr:graphicFrame macro="">
          <xdr:nvGraphicFramePr>
            <xdr:cNvPr id="11" name="Season 1"/>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9220200" y="119919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GDurai\Downloads\EastNorthCentralFTWorkers.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Boo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Data"/>
      <sheetName val="Summary Stats"/>
      <sheetName val="Tables"/>
      <sheetName val="Grouping"/>
      <sheetName val="Codebook"/>
      <sheetName val="Q&amp;A"/>
      <sheetName val="Recoding"/>
      <sheetName val="OriginalData"/>
      <sheetName val="Regression"/>
    </sheetNames>
    <sheetDataSet>
      <sheetData sheetId="0"/>
      <sheetData sheetId="1"/>
      <sheetData sheetId="2"/>
      <sheetData sheetId="3"/>
      <sheetData sheetId="4"/>
      <sheetData sheetId="5"/>
      <sheetData sheetId="6"/>
      <sheetData sheetId="7">
        <row r="5">
          <cell r="I5" t="str">
            <v>HGA</v>
          </cell>
          <cell r="J5" t="str">
            <v>Educ</v>
          </cell>
        </row>
        <row r="6">
          <cell r="I6">
            <v>31</v>
          </cell>
          <cell r="J6">
            <v>8</v>
          </cell>
        </row>
        <row r="7">
          <cell r="I7">
            <v>32</v>
          </cell>
          <cell r="J7">
            <v>8</v>
          </cell>
        </row>
        <row r="8">
          <cell r="I8">
            <v>33</v>
          </cell>
          <cell r="J8">
            <v>8</v>
          </cell>
        </row>
        <row r="9">
          <cell r="I9">
            <v>34</v>
          </cell>
          <cell r="J9">
            <v>8</v>
          </cell>
        </row>
        <row r="10">
          <cell r="I10">
            <v>35</v>
          </cell>
          <cell r="J10">
            <v>9</v>
          </cell>
        </row>
        <row r="11">
          <cell r="I11">
            <v>36</v>
          </cell>
          <cell r="J11">
            <v>10</v>
          </cell>
        </row>
        <row r="12">
          <cell r="I12">
            <v>37</v>
          </cell>
          <cell r="J12">
            <v>11</v>
          </cell>
        </row>
        <row r="13">
          <cell r="I13">
            <v>38</v>
          </cell>
          <cell r="J13">
            <v>11.5</v>
          </cell>
        </row>
        <row r="14">
          <cell r="I14">
            <v>39</v>
          </cell>
          <cell r="J14">
            <v>12</v>
          </cell>
        </row>
        <row r="15">
          <cell r="I15">
            <v>40</v>
          </cell>
          <cell r="J15">
            <v>13</v>
          </cell>
        </row>
        <row r="16">
          <cell r="I16">
            <v>41</v>
          </cell>
          <cell r="J16">
            <v>13</v>
          </cell>
        </row>
        <row r="17">
          <cell r="I17">
            <v>42</v>
          </cell>
          <cell r="J17">
            <v>14</v>
          </cell>
        </row>
        <row r="18">
          <cell r="I18">
            <v>43</v>
          </cell>
          <cell r="J18">
            <v>16</v>
          </cell>
        </row>
        <row r="19">
          <cell r="I19">
            <v>44</v>
          </cell>
          <cell r="J19">
            <v>18</v>
          </cell>
        </row>
        <row r="20">
          <cell r="I20">
            <v>45</v>
          </cell>
          <cell r="J20">
            <v>18</v>
          </cell>
        </row>
        <row r="21">
          <cell r="I21">
            <v>46</v>
          </cell>
          <cell r="J21">
            <v>18</v>
          </cell>
        </row>
        <row r="26">
          <cell r="I26" t="str">
            <v xml:space="preserve">GMSTCEN </v>
          </cell>
          <cell r="J26" t="str">
            <v>State</v>
          </cell>
        </row>
        <row r="27">
          <cell r="I27">
            <v>31</v>
          </cell>
          <cell r="J27" t="str">
            <v>Ohio</v>
          </cell>
        </row>
        <row r="28">
          <cell r="I28">
            <v>32</v>
          </cell>
          <cell r="J28" t="str">
            <v>Indiana</v>
          </cell>
        </row>
        <row r="29">
          <cell r="I29">
            <v>33</v>
          </cell>
          <cell r="J29" t="str">
            <v>Illinois</v>
          </cell>
        </row>
        <row r="30">
          <cell r="I30">
            <v>34</v>
          </cell>
          <cell r="J30" t="str">
            <v>Michigan</v>
          </cell>
        </row>
        <row r="31">
          <cell r="I31">
            <v>35</v>
          </cell>
          <cell r="J31" t="str">
            <v>Wisconsin</v>
          </cell>
        </row>
      </sheetData>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Sheet4"/>
    </sheetNames>
    <sheetDataSet>
      <sheetData sheetId="0"/>
      <sheetData sheetId="1">
        <row r="6">
          <cell r="C6" t="str">
            <v>CVS</v>
          </cell>
          <cell r="D6" t="str">
            <v>Shampoo</v>
          </cell>
          <cell r="E6" t="str">
            <v>Summer</v>
          </cell>
          <cell r="F6">
            <v>11</v>
          </cell>
          <cell r="G6">
            <v>56405</v>
          </cell>
        </row>
        <row r="7">
          <cell r="C7" t="str">
            <v>Walmart</v>
          </cell>
          <cell r="D7" t="str">
            <v>Body Lotion</v>
          </cell>
          <cell r="E7" t="str">
            <v>Winter</v>
          </cell>
          <cell r="F7">
            <v>78</v>
          </cell>
          <cell r="G7">
            <v>64554</v>
          </cell>
        </row>
        <row r="8">
          <cell r="C8" t="str">
            <v>Tesco</v>
          </cell>
          <cell r="D8" t="str">
            <v>Serum</v>
          </cell>
          <cell r="E8" t="str">
            <v>Summer</v>
          </cell>
          <cell r="F8">
            <v>27</v>
          </cell>
          <cell r="G8">
            <v>28747</v>
          </cell>
        </row>
        <row r="9">
          <cell r="C9" t="str">
            <v>Tesco</v>
          </cell>
          <cell r="D9" t="str">
            <v>Serum</v>
          </cell>
          <cell r="E9" t="str">
            <v>Winter</v>
          </cell>
          <cell r="F9">
            <v>5</v>
          </cell>
          <cell r="G9">
            <v>22518</v>
          </cell>
        </row>
        <row r="10">
          <cell r="C10" t="str">
            <v>Walmart</v>
          </cell>
          <cell r="D10" t="str">
            <v>Shampoo</v>
          </cell>
          <cell r="E10" t="str">
            <v>Summer</v>
          </cell>
          <cell r="F10">
            <v>70</v>
          </cell>
          <cell r="G10">
            <v>11760</v>
          </cell>
        </row>
        <row r="11">
          <cell r="C11" t="str">
            <v>CVS</v>
          </cell>
          <cell r="D11" t="str">
            <v>Body Lotion</v>
          </cell>
          <cell r="E11" t="str">
            <v>Winter</v>
          </cell>
          <cell r="F11">
            <v>89</v>
          </cell>
          <cell r="G11">
            <v>63807</v>
          </cell>
        </row>
        <row r="12">
          <cell r="C12" t="str">
            <v>Target</v>
          </cell>
          <cell r="D12" t="str">
            <v>Body Lotion</v>
          </cell>
          <cell r="E12" t="str">
            <v>Summer</v>
          </cell>
          <cell r="F12">
            <v>31</v>
          </cell>
          <cell r="G12">
            <v>27540</v>
          </cell>
        </row>
        <row r="13">
          <cell r="C13" t="str">
            <v>Tesco</v>
          </cell>
          <cell r="D13" t="str">
            <v>Body Lotion</v>
          </cell>
          <cell r="E13" t="str">
            <v>Winter</v>
          </cell>
          <cell r="F13">
            <v>41</v>
          </cell>
          <cell r="G13">
            <v>25678</v>
          </cell>
        </row>
        <row r="14">
          <cell r="C14" t="str">
            <v>Walmart</v>
          </cell>
          <cell r="D14" t="str">
            <v>Serum</v>
          </cell>
          <cell r="E14" t="str">
            <v>Winter</v>
          </cell>
          <cell r="F14">
            <v>72</v>
          </cell>
          <cell r="G14">
            <v>72283</v>
          </cell>
        </row>
        <row r="15">
          <cell r="C15" t="str">
            <v>Walmart</v>
          </cell>
          <cell r="D15" t="str">
            <v>Shampoo</v>
          </cell>
          <cell r="E15" t="str">
            <v>Summer</v>
          </cell>
          <cell r="F15">
            <v>62</v>
          </cell>
          <cell r="G15">
            <v>54690</v>
          </cell>
        </row>
        <row r="16">
          <cell r="C16" t="str">
            <v>CVS</v>
          </cell>
          <cell r="D16" t="str">
            <v>Serum</v>
          </cell>
          <cell r="E16" t="str">
            <v>Winter</v>
          </cell>
          <cell r="F16">
            <v>32</v>
          </cell>
          <cell r="G16">
            <v>95335</v>
          </cell>
        </row>
        <row r="17">
          <cell r="C17" t="str">
            <v>Walmart</v>
          </cell>
          <cell r="D17" t="str">
            <v>Body Lotion</v>
          </cell>
          <cell r="E17" t="str">
            <v>Summer</v>
          </cell>
          <cell r="F17">
            <v>66</v>
          </cell>
          <cell r="G17">
            <v>23522</v>
          </cell>
        </row>
        <row r="18">
          <cell r="C18" t="str">
            <v>Target</v>
          </cell>
          <cell r="D18" t="str">
            <v>Shampoo</v>
          </cell>
          <cell r="E18" t="str">
            <v>Summer</v>
          </cell>
          <cell r="F18">
            <v>75</v>
          </cell>
          <cell r="G18">
            <v>8719</v>
          </cell>
        </row>
        <row r="19">
          <cell r="C19" t="str">
            <v>Target</v>
          </cell>
          <cell r="D19" t="str">
            <v>Body Lotion</v>
          </cell>
          <cell r="E19" t="str">
            <v>Summer</v>
          </cell>
          <cell r="F19">
            <v>98</v>
          </cell>
          <cell r="G19">
            <v>97551</v>
          </cell>
        </row>
        <row r="20">
          <cell r="C20" t="str">
            <v>Target</v>
          </cell>
          <cell r="D20" t="str">
            <v>Body Lotion</v>
          </cell>
          <cell r="E20" t="str">
            <v>Summer</v>
          </cell>
          <cell r="F20">
            <v>62</v>
          </cell>
          <cell r="G20">
            <v>92974</v>
          </cell>
        </row>
        <row r="21">
          <cell r="C21" t="str">
            <v>Target</v>
          </cell>
          <cell r="D21" t="str">
            <v>Serum</v>
          </cell>
          <cell r="E21" t="str">
            <v>Winter</v>
          </cell>
          <cell r="F21">
            <v>97</v>
          </cell>
          <cell r="G21">
            <v>20140</v>
          </cell>
        </row>
        <row r="22">
          <cell r="C22" t="str">
            <v>Target</v>
          </cell>
          <cell r="D22" t="str">
            <v>Shampoo</v>
          </cell>
          <cell r="E22" t="str">
            <v>Winter</v>
          </cell>
          <cell r="F22">
            <v>35</v>
          </cell>
          <cell r="G22">
            <v>23087</v>
          </cell>
        </row>
        <row r="23">
          <cell r="C23" t="str">
            <v>Tesco</v>
          </cell>
          <cell r="D23" t="str">
            <v>Shampoo</v>
          </cell>
          <cell r="E23" t="str">
            <v>Winter</v>
          </cell>
          <cell r="F23">
            <v>34</v>
          </cell>
          <cell r="G23">
            <v>34831</v>
          </cell>
        </row>
        <row r="24">
          <cell r="C24" t="str">
            <v>CVS</v>
          </cell>
          <cell r="D24" t="str">
            <v>Shampoo</v>
          </cell>
          <cell r="E24" t="str">
            <v>Winter</v>
          </cell>
          <cell r="F24">
            <v>19</v>
          </cell>
          <cell r="G24">
            <v>68128</v>
          </cell>
        </row>
        <row r="25">
          <cell r="C25" t="str">
            <v>Walmart</v>
          </cell>
          <cell r="D25" t="str">
            <v>Body Lotion</v>
          </cell>
          <cell r="E25" t="str">
            <v>Summer</v>
          </cell>
          <cell r="F25">
            <v>82</v>
          </cell>
          <cell r="G25">
            <v>37054</v>
          </cell>
        </row>
        <row r="26">
          <cell r="C26" t="str">
            <v>Target</v>
          </cell>
          <cell r="D26" t="str">
            <v>Serum</v>
          </cell>
          <cell r="E26" t="str">
            <v>Summer</v>
          </cell>
          <cell r="F26">
            <v>28</v>
          </cell>
          <cell r="G26">
            <v>44136</v>
          </cell>
        </row>
        <row r="27">
          <cell r="C27" t="str">
            <v>Tesco</v>
          </cell>
          <cell r="D27" t="str">
            <v>Shampoo</v>
          </cell>
          <cell r="E27" t="str">
            <v>Winter</v>
          </cell>
          <cell r="F27">
            <v>83</v>
          </cell>
          <cell r="G27">
            <v>90420</v>
          </cell>
        </row>
        <row r="28">
          <cell r="C28" t="str">
            <v>CVS</v>
          </cell>
          <cell r="D28" t="str">
            <v>Serum</v>
          </cell>
          <cell r="E28" t="str">
            <v>Winter</v>
          </cell>
          <cell r="F28">
            <v>20</v>
          </cell>
          <cell r="G28">
            <v>426</v>
          </cell>
        </row>
        <row r="29">
          <cell r="C29" t="str">
            <v>Tesco</v>
          </cell>
          <cell r="D29" t="str">
            <v>Body Lotion</v>
          </cell>
          <cell r="E29" t="str">
            <v>Winter</v>
          </cell>
          <cell r="F29">
            <v>45</v>
          </cell>
          <cell r="G29">
            <v>33774</v>
          </cell>
        </row>
        <row r="30">
          <cell r="C30" t="str">
            <v>Tesco</v>
          </cell>
          <cell r="D30" t="str">
            <v>Body Lotion</v>
          </cell>
          <cell r="E30" t="str">
            <v>Winter</v>
          </cell>
          <cell r="F30">
            <v>18</v>
          </cell>
          <cell r="G30">
            <v>93717</v>
          </cell>
        </row>
        <row r="31">
          <cell r="C31" t="str">
            <v>CVS</v>
          </cell>
          <cell r="D31" t="str">
            <v>Body Lotion</v>
          </cell>
          <cell r="E31" t="str">
            <v>Summer</v>
          </cell>
          <cell r="F31">
            <v>67</v>
          </cell>
          <cell r="G31">
            <v>58056</v>
          </cell>
        </row>
        <row r="32">
          <cell r="C32" t="str">
            <v>CVS</v>
          </cell>
          <cell r="D32" t="str">
            <v>Serum</v>
          </cell>
          <cell r="E32" t="str">
            <v>Summer</v>
          </cell>
          <cell r="F32">
            <v>42</v>
          </cell>
          <cell r="G32">
            <v>20397</v>
          </cell>
        </row>
        <row r="33">
          <cell r="C33" t="str">
            <v>Target</v>
          </cell>
          <cell r="D33" t="str">
            <v>Serum</v>
          </cell>
          <cell r="E33" t="str">
            <v>Winter</v>
          </cell>
          <cell r="F33">
            <v>11</v>
          </cell>
          <cell r="G33">
            <v>98031</v>
          </cell>
        </row>
        <row r="34">
          <cell r="C34" t="str">
            <v>Walmart</v>
          </cell>
          <cell r="D34" t="str">
            <v>Serum</v>
          </cell>
          <cell r="E34" t="str">
            <v>Summer</v>
          </cell>
          <cell r="F34">
            <v>90</v>
          </cell>
          <cell r="G34">
            <v>56781</v>
          </cell>
        </row>
      </sheetData>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D:\Introtallent%20DS%20plus\Assignment\IPWS%20assignments\IPWS_2-Introtallen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3641.808731944446" createdVersion="5" refreshedVersion="5" minRefreshableVersion="3" recordCount="29">
  <cacheSource type="worksheet">
    <worksheetSource ref="A1:E30" sheet="Test4" r:id="rId2"/>
  </cacheSource>
  <cacheFields count="5">
    <cacheField name="Store" numFmtId="0">
      <sharedItems count="4">
        <s v="CVS"/>
        <s v="Walmart"/>
        <s v="Tesco"/>
        <s v="Target"/>
      </sharedItems>
    </cacheField>
    <cacheField name="Product" numFmtId="0">
      <sharedItems count="3">
        <s v="Shampoo"/>
        <s v="Body Lotion"/>
        <s v="Serum"/>
      </sharedItems>
    </cacheField>
    <cacheField name="Season" numFmtId="0">
      <sharedItems count="2">
        <s v="Summer"/>
        <s v="Winter"/>
      </sharedItems>
    </cacheField>
    <cacheField name="Quantity" numFmtId="0">
      <sharedItems containsSemiMixedTypes="0" containsString="0" containsNumber="1" containsInteger="1" minValue="5" maxValue="98"/>
    </cacheField>
    <cacheField name="Sales" numFmtId="0">
      <sharedItems containsSemiMixedTypes="0" containsString="0" containsNumber="1" containsInteger="1" minValue="426" maxValue="9803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9">
  <r>
    <x v="0"/>
    <x v="0"/>
    <x v="0"/>
    <n v="11"/>
    <n v="56405"/>
  </r>
  <r>
    <x v="1"/>
    <x v="1"/>
    <x v="1"/>
    <n v="78"/>
    <n v="64554"/>
  </r>
  <r>
    <x v="2"/>
    <x v="2"/>
    <x v="0"/>
    <n v="27"/>
    <n v="28747"/>
  </r>
  <r>
    <x v="2"/>
    <x v="2"/>
    <x v="1"/>
    <n v="5"/>
    <n v="22518"/>
  </r>
  <r>
    <x v="1"/>
    <x v="0"/>
    <x v="0"/>
    <n v="70"/>
    <n v="11760"/>
  </r>
  <r>
    <x v="0"/>
    <x v="1"/>
    <x v="1"/>
    <n v="89"/>
    <n v="63807"/>
  </r>
  <r>
    <x v="3"/>
    <x v="1"/>
    <x v="0"/>
    <n v="31"/>
    <n v="27540"/>
  </r>
  <r>
    <x v="2"/>
    <x v="1"/>
    <x v="1"/>
    <n v="41"/>
    <n v="25678"/>
  </r>
  <r>
    <x v="1"/>
    <x v="2"/>
    <x v="1"/>
    <n v="72"/>
    <n v="72283"/>
  </r>
  <r>
    <x v="1"/>
    <x v="0"/>
    <x v="0"/>
    <n v="62"/>
    <n v="54690"/>
  </r>
  <r>
    <x v="0"/>
    <x v="2"/>
    <x v="1"/>
    <n v="32"/>
    <n v="95335"/>
  </r>
  <r>
    <x v="1"/>
    <x v="1"/>
    <x v="0"/>
    <n v="66"/>
    <n v="23522"/>
  </r>
  <r>
    <x v="3"/>
    <x v="0"/>
    <x v="0"/>
    <n v="75"/>
    <n v="8719"/>
  </r>
  <r>
    <x v="3"/>
    <x v="1"/>
    <x v="0"/>
    <n v="98"/>
    <n v="97551"/>
  </r>
  <r>
    <x v="3"/>
    <x v="1"/>
    <x v="0"/>
    <n v="62"/>
    <n v="92974"/>
  </r>
  <r>
    <x v="3"/>
    <x v="2"/>
    <x v="1"/>
    <n v="97"/>
    <n v="20140"/>
  </r>
  <r>
    <x v="3"/>
    <x v="0"/>
    <x v="1"/>
    <n v="35"/>
    <n v="23087"/>
  </r>
  <r>
    <x v="2"/>
    <x v="0"/>
    <x v="1"/>
    <n v="34"/>
    <n v="34831"/>
  </r>
  <r>
    <x v="0"/>
    <x v="0"/>
    <x v="1"/>
    <n v="19"/>
    <n v="68128"/>
  </r>
  <r>
    <x v="1"/>
    <x v="1"/>
    <x v="0"/>
    <n v="82"/>
    <n v="37054"/>
  </r>
  <r>
    <x v="3"/>
    <x v="2"/>
    <x v="0"/>
    <n v="28"/>
    <n v="44136"/>
  </r>
  <r>
    <x v="2"/>
    <x v="0"/>
    <x v="1"/>
    <n v="83"/>
    <n v="90420"/>
  </r>
  <r>
    <x v="0"/>
    <x v="2"/>
    <x v="1"/>
    <n v="20"/>
    <n v="426"/>
  </r>
  <r>
    <x v="2"/>
    <x v="1"/>
    <x v="1"/>
    <n v="45"/>
    <n v="33774"/>
  </r>
  <r>
    <x v="2"/>
    <x v="1"/>
    <x v="1"/>
    <n v="18"/>
    <n v="93717"/>
  </r>
  <r>
    <x v="0"/>
    <x v="1"/>
    <x v="0"/>
    <n v="67"/>
    <n v="58056"/>
  </r>
  <r>
    <x v="0"/>
    <x v="2"/>
    <x v="0"/>
    <n v="42"/>
    <n v="20397"/>
  </r>
  <r>
    <x v="3"/>
    <x v="2"/>
    <x v="1"/>
    <n v="11"/>
    <n v="98031"/>
  </r>
  <r>
    <x v="1"/>
    <x v="2"/>
    <x v="0"/>
    <n v="90"/>
    <n v="5678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E33:F66" firstHeaderRow="1" firstDataRow="1" firstDataCol="1"/>
  <pivotFields count="5">
    <pivotField axis="axisRow" showAll="0">
      <items count="5">
        <item x="0"/>
        <item x="3"/>
        <item x="2"/>
        <item x="1"/>
        <item t="default"/>
      </items>
    </pivotField>
    <pivotField axis="axisRow" showAll="0">
      <items count="4">
        <item x="1"/>
        <item x="2"/>
        <item x="0"/>
        <item t="default"/>
      </items>
    </pivotField>
    <pivotField axis="axisRow" showAll="0">
      <items count="3">
        <item x="0"/>
        <item x="1"/>
        <item t="default"/>
      </items>
    </pivotField>
    <pivotField dataField="1" showAll="0"/>
    <pivotField showAll="0"/>
  </pivotFields>
  <rowFields count="3">
    <field x="0"/>
    <field x="2"/>
    <field x="1"/>
  </rowFields>
  <rowItems count="33">
    <i>
      <x/>
    </i>
    <i r="1">
      <x/>
    </i>
    <i r="2">
      <x/>
    </i>
    <i r="2">
      <x v="1"/>
    </i>
    <i r="2">
      <x v="2"/>
    </i>
    <i r="1">
      <x v="1"/>
    </i>
    <i r="2">
      <x/>
    </i>
    <i r="2">
      <x v="1"/>
    </i>
    <i r="2">
      <x v="2"/>
    </i>
    <i>
      <x v="1"/>
    </i>
    <i r="1">
      <x/>
    </i>
    <i r="2">
      <x/>
    </i>
    <i r="2">
      <x v="1"/>
    </i>
    <i r="2">
      <x v="2"/>
    </i>
    <i r="1">
      <x v="1"/>
    </i>
    <i r="2">
      <x v="1"/>
    </i>
    <i r="2">
      <x v="2"/>
    </i>
    <i>
      <x v="2"/>
    </i>
    <i r="1">
      <x/>
    </i>
    <i r="2">
      <x v="1"/>
    </i>
    <i r="1">
      <x v="1"/>
    </i>
    <i r="2">
      <x/>
    </i>
    <i r="2">
      <x v="1"/>
    </i>
    <i r="2">
      <x v="2"/>
    </i>
    <i>
      <x v="3"/>
    </i>
    <i r="1">
      <x/>
    </i>
    <i r="2">
      <x/>
    </i>
    <i r="2">
      <x v="1"/>
    </i>
    <i r="2">
      <x v="2"/>
    </i>
    <i r="1">
      <x v="1"/>
    </i>
    <i r="2">
      <x/>
    </i>
    <i r="2">
      <x v="1"/>
    </i>
    <i t="grand">
      <x/>
    </i>
  </rowItems>
  <colItems count="1">
    <i/>
  </colItems>
  <dataFields count="1">
    <dataField name="Sum of Quantity" fld="3"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I7:J40" firstHeaderRow="1" firstDataRow="1" firstDataCol="1"/>
  <pivotFields count="5">
    <pivotField axis="axisRow" showAll="0">
      <items count="5">
        <item x="0"/>
        <item x="3"/>
        <item x="2"/>
        <item x="1"/>
        <item t="default"/>
      </items>
    </pivotField>
    <pivotField axis="axisRow" showAll="0">
      <items count="4">
        <item x="1"/>
        <item x="2"/>
        <item x="0"/>
        <item t="default"/>
      </items>
    </pivotField>
    <pivotField axis="axisRow" showAll="0">
      <items count="3">
        <item x="0"/>
        <item x="1"/>
        <item t="default"/>
      </items>
    </pivotField>
    <pivotField showAll="0"/>
    <pivotField dataField="1" showAll="0"/>
  </pivotFields>
  <rowFields count="3">
    <field x="0"/>
    <field x="2"/>
    <field x="1"/>
  </rowFields>
  <rowItems count="33">
    <i>
      <x/>
    </i>
    <i r="1">
      <x/>
    </i>
    <i r="2">
      <x/>
    </i>
    <i r="2">
      <x v="1"/>
    </i>
    <i r="2">
      <x v="2"/>
    </i>
    <i r="1">
      <x v="1"/>
    </i>
    <i r="2">
      <x/>
    </i>
    <i r="2">
      <x v="1"/>
    </i>
    <i r="2">
      <x v="2"/>
    </i>
    <i>
      <x v="1"/>
    </i>
    <i r="1">
      <x/>
    </i>
    <i r="2">
      <x/>
    </i>
    <i r="2">
      <x v="1"/>
    </i>
    <i r="2">
      <x v="2"/>
    </i>
    <i r="1">
      <x v="1"/>
    </i>
    <i r="2">
      <x v="1"/>
    </i>
    <i r="2">
      <x v="2"/>
    </i>
    <i>
      <x v="2"/>
    </i>
    <i r="1">
      <x/>
    </i>
    <i r="2">
      <x v="1"/>
    </i>
    <i r="1">
      <x v="1"/>
    </i>
    <i r="2">
      <x/>
    </i>
    <i r="2">
      <x v="1"/>
    </i>
    <i r="2">
      <x v="2"/>
    </i>
    <i>
      <x v="3"/>
    </i>
    <i r="1">
      <x/>
    </i>
    <i r="2">
      <x/>
    </i>
    <i r="2">
      <x v="1"/>
    </i>
    <i r="2">
      <x v="2"/>
    </i>
    <i r="1">
      <x v="1"/>
    </i>
    <i r="2">
      <x/>
    </i>
    <i r="2">
      <x v="1"/>
    </i>
    <i t="grand">
      <x/>
    </i>
  </rowItems>
  <colItems count="1">
    <i/>
  </colItems>
  <dataFields count="1">
    <dataField name="Sum of Sales"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ore" sourceName="Store">
  <pivotTables>
    <pivotTable tabId="5" name="PivotTable1"/>
  </pivotTables>
  <data>
    <tabular pivotCacheId="1">
      <items count="4">
        <i x="0" s="1"/>
        <i x="3"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5" name="PivotTable1"/>
  </pivotTables>
  <data>
    <tabular pivotCacheId="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eason" sourceName="Season">
  <pivotTables>
    <pivotTable tabId="5" name="PivotTable1"/>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ore1" sourceName="Store">
  <pivotTables>
    <pivotTable tabId="5" name="PivotTable2"/>
  </pivotTables>
  <data>
    <tabular pivotCacheId="1">
      <items count="4">
        <i x="0" s="1"/>
        <i x="3"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roduct1" sourceName="Product">
  <pivotTables>
    <pivotTable tabId="5" name="PivotTable2"/>
  </pivotTables>
  <data>
    <tabular pivotCacheId="1">
      <items count="3">
        <i x="1"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eason1" sourceName="Season">
  <pivotTables>
    <pivotTable tabId="5" name="PivotTable2"/>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ore" cache="Slicer_Store" caption="Store" rowHeight="241300"/>
  <slicer name="Product" cache="Slicer_Product" caption="Product" rowHeight="241300"/>
  <slicer name="Season" cache="Slicer_Season" caption="Season" rowHeight="241300"/>
  <slicer name="Store 1" cache="Slicer_Store1" caption="Store" rowHeight="241300"/>
  <slicer name="Product 1" cache="Slicer_Product1" caption="Product" rowHeight="241300"/>
  <slicer name="Season 1" cache="Slicer_Season1" caption="Season" rowHeight="241300"/>
</slicers>
</file>

<file path=xl/tables/table1.xml><?xml version="1.0" encoding="utf-8"?>
<table xmlns="http://schemas.openxmlformats.org/spreadsheetml/2006/main" id="1" name="Table3" displayName="Table3" ref="W7:Z31" totalsRowShown="0" headerRowDxfId="15" headerRowBorderDxfId="14" tableBorderDxfId="13" totalsRowBorderDxfId="12">
  <autoFilter ref="W7:Z31"/>
  <tableColumns count="4">
    <tableColumn id="1" name="Store" dataDxfId="11"/>
    <tableColumn id="2" name="Season" dataDxfId="10"/>
    <tableColumn id="3" name="Product" dataDxfId="9"/>
    <tableColumn id="4" name="Sales" dataDxfId="8"/>
  </tableColumns>
  <tableStyleInfo name="TableStyleMedium2" showFirstColumn="0" showLastColumn="0" showRowStripes="1" showColumnStripes="0"/>
</table>
</file>

<file path=xl/tables/table2.xml><?xml version="1.0" encoding="utf-8"?>
<table xmlns="http://schemas.openxmlformats.org/spreadsheetml/2006/main" id="2" name="Table35" displayName="Table35" ref="R47:U71" totalsRowShown="0" headerRowDxfId="7" headerRowBorderDxfId="6" tableBorderDxfId="5" totalsRowBorderDxfId="4">
  <autoFilter ref="R47:U71"/>
  <tableColumns count="4">
    <tableColumn id="1" name="Store" dataDxfId="3"/>
    <tableColumn id="2" name="Season" dataDxfId="2"/>
    <tableColumn id="3" name="Product" dataDxfId="1"/>
    <tableColumn id="4" name="Quantit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B3"/>
  <sheetViews>
    <sheetView showGridLines="0" workbookViewId="0">
      <selection activeCell="S13" sqref="S13"/>
    </sheetView>
  </sheetViews>
  <sheetFormatPr defaultRowHeight="15" x14ac:dyDescent="0.25"/>
  <sheetData>
    <row r="1" spans="1:2" x14ac:dyDescent="0.25">
      <c r="A1" s="8"/>
    </row>
    <row r="3" spans="1:2" x14ac:dyDescent="0.25">
      <c r="B3" s="9"/>
    </row>
  </sheetData>
  <sheetProtection algorithmName="SHA-512" hashValue="SzEXpNxkmtDhLp/TElM7wFTc2M/ktg6szzmjiNdm8JuDLI5U/ZJkIk84RrgvD0eQ4rh8ToolhaHOclbGQgJL2g==" saltValue="rTAgztXCwHkoLIeZBdH2NQ==" spinCount="100000" sheet="1" objects="1" formatCells="0"/>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P49"/>
  <sheetViews>
    <sheetView workbookViewId="0">
      <selection activeCell="F8" sqref="F8"/>
    </sheetView>
  </sheetViews>
  <sheetFormatPr defaultRowHeight="15" x14ac:dyDescent="0.25"/>
  <cols>
    <col min="5" max="5" width="25" bestFit="1" customWidth="1"/>
  </cols>
  <sheetData>
    <row r="1" spans="1:16" x14ac:dyDescent="0.25">
      <c r="A1" s="1" t="s">
        <v>0</v>
      </c>
      <c r="B1" s="1" t="s">
        <v>1</v>
      </c>
      <c r="C1" s="1" t="s">
        <v>2</v>
      </c>
      <c r="O1" s="1" t="s">
        <v>0</v>
      </c>
      <c r="P1" s="1" t="s">
        <v>1</v>
      </c>
    </row>
    <row r="2" spans="1:16" x14ac:dyDescent="0.25">
      <c r="A2" t="s">
        <v>6</v>
      </c>
      <c r="B2" t="s">
        <v>10</v>
      </c>
      <c r="C2">
        <v>1073</v>
      </c>
      <c r="O2" t="s">
        <v>6</v>
      </c>
      <c r="P2" t="s">
        <v>10</v>
      </c>
    </row>
    <row r="3" spans="1:16" ht="18.75" x14ac:dyDescent="0.3">
      <c r="A3" t="s">
        <v>7</v>
      </c>
      <c r="B3" t="s">
        <v>10</v>
      </c>
      <c r="C3">
        <v>4039</v>
      </c>
      <c r="E3" s="2" t="s">
        <v>13</v>
      </c>
      <c r="F3" s="2">
        <f>COUNTA(O2:O7)</f>
        <v>6</v>
      </c>
      <c r="O3" t="s">
        <v>7</v>
      </c>
      <c r="P3" t="s">
        <v>11</v>
      </c>
    </row>
    <row r="4" spans="1:16" ht="18.75" x14ac:dyDescent="0.3">
      <c r="A4" t="s">
        <v>5</v>
      </c>
      <c r="B4" t="s">
        <v>11</v>
      </c>
      <c r="C4">
        <v>7028</v>
      </c>
      <c r="E4" s="3" t="s">
        <v>14</v>
      </c>
      <c r="F4" s="3">
        <f>COUNTA(P2:P5)</f>
        <v>4</v>
      </c>
      <c r="O4" t="s">
        <v>5</v>
      </c>
      <c r="P4" t="s">
        <v>12</v>
      </c>
    </row>
    <row r="5" spans="1:16" x14ac:dyDescent="0.25">
      <c r="A5" t="s">
        <v>8</v>
      </c>
      <c r="B5" t="s">
        <v>12</v>
      </c>
      <c r="C5">
        <v>7335</v>
      </c>
      <c r="O5" t="s">
        <v>8</v>
      </c>
      <c r="P5" t="s">
        <v>9</v>
      </c>
    </row>
    <row r="6" spans="1:16" x14ac:dyDescent="0.25">
      <c r="A6" t="s">
        <v>3</v>
      </c>
      <c r="B6" t="s">
        <v>12</v>
      </c>
      <c r="C6">
        <v>10675</v>
      </c>
      <c r="O6" t="s">
        <v>3</v>
      </c>
    </row>
    <row r="7" spans="1:16" x14ac:dyDescent="0.25">
      <c r="A7" t="s">
        <v>8</v>
      </c>
      <c r="B7" t="s">
        <v>9</v>
      </c>
      <c r="C7">
        <v>11055</v>
      </c>
      <c r="O7" t="s">
        <v>4</v>
      </c>
    </row>
    <row r="8" spans="1:16" x14ac:dyDescent="0.25">
      <c r="A8" t="s">
        <v>4</v>
      </c>
      <c r="B8" t="s">
        <v>11</v>
      </c>
      <c r="C8">
        <v>12351</v>
      </c>
      <c r="F8">
        <f>SUM(IF(FREQUENCY(A2:A49,A2:A49)&gt;0,1))</f>
        <v>0</v>
      </c>
    </row>
    <row r="9" spans="1:16" x14ac:dyDescent="0.25">
      <c r="A9" t="s">
        <v>4</v>
      </c>
      <c r="B9" t="s">
        <v>10</v>
      </c>
      <c r="C9">
        <v>19266</v>
      </c>
    </row>
    <row r="10" spans="1:16" x14ac:dyDescent="0.25">
      <c r="A10" t="s">
        <v>7</v>
      </c>
      <c r="B10" t="s">
        <v>10</v>
      </c>
      <c r="C10">
        <v>19407</v>
      </c>
    </row>
    <row r="11" spans="1:16" x14ac:dyDescent="0.25">
      <c r="A11" t="s">
        <v>5</v>
      </c>
      <c r="B11" t="s">
        <v>10</v>
      </c>
      <c r="C11">
        <v>20584</v>
      </c>
      <c r="F11" s="10"/>
    </row>
    <row r="12" spans="1:16" x14ac:dyDescent="0.25">
      <c r="A12" t="s">
        <v>6</v>
      </c>
      <c r="B12" t="s">
        <v>9</v>
      </c>
      <c r="C12">
        <v>20705</v>
      </c>
    </row>
    <row r="13" spans="1:16" x14ac:dyDescent="0.25">
      <c r="A13" t="s">
        <v>8</v>
      </c>
      <c r="B13" t="s">
        <v>12</v>
      </c>
      <c r="C13">
        <v>20724</v>
      </c>
    </row>
    <row r="14" spans="1:16" x14ac:dyDescent="0.25">
      <c r="A14" t="s">
        <v>3</v>
      </c>
      <c r="B14" t="s">
        <v>10</v>
      </c>
      <c r="C14">
        <v>21681</v>
      </c>
    </row>
    <row r="15" spans="1:16" x14ac:dyDescent="0.25">
      <c r="A15" t="s">
        <v>5</v>
      </c>
      <c r="B15" t="s">
        <v>10</v>
      </c>
      <c r="C15">
        <v>21723</v>
      </c>
    </row>
    <row r="16" spans="1:16" x14ac:dyDescent="0.25">
      <c r="A16" t="s">
        <v>8</v>
      </c>
      <c r="B16" t="s">
        <v>11</v>
      </c>
      <c r="C16">
        <v>23649</v>
      </c>
    </row>
    <row r="17" spans="1:3" x14ac:dyDescent="0.25">
      <c r="A17" t="s">
        <v>6</v>
      </c>
      <c r="B17" t="s">
        <v>11</v>
      </c>
      <c r="C17">
        <v>26940</v>
      </c>
    </row>
    <row r="18" spans="1:3" x14ac:dyDescent="0.25">
      <c r="A18" t="s">
        <v>6</v>
      </c>
      <c r="B18" t="s">
        <v>12</v>
      </c>
      <c r="C18">
        <v>28517</v>
      </c>
    </row>
    <row r="19" spans="1:3" x14ac:dyDescent="0.25">
      <c r="A19" t="s">
        <v>8</v>
      </c>
      <c r="B19" t="s">
        <v>10</v>
      </c>
      <c r="C19">
        <v>32932</v>
      </c>
    </row>
    <row r="20" spans="1:3" x14ac:dyDescent="0.25">
      <c r="A20" t="s">
        <v>7</v>
      </c>
      <c r="B20" t="s">
        <v>11</v>
      </c>
      <c r="C20">
        <v>32998</v>
      </c>
    </row>
    <row r="21" spans="1:3" x14ac:dyDescent="0.25">
      <c r="A21" t="s">
        <v>3</v>
      </c>
      <c r="B21" t="s">
        <v>9</v>
      </c>
      <c r="C21">
        <v>33248</v>
      </c>
    </row>
    <row r="22" spans="1:3" x14ac:dyDescent="0.25">
      <c r="A22" t="s">
        <v>6</v>
      </c>
      <c r="B22" t="s">
        <v>9</v>
      </c>
      <c r="C22">
        <v>35199</v>
      </c>
    </row>
    <row r="23" spans="1:3" x14ac:dyDescent="0.25">
      <c r="A23" t="s">
        <v>8</v>
      </c>
      <c r="B23" t="s">
        <v>9</v>
      </c>
      <c r="C23">
        <v>36642</v>
      </c>
    </row>
    <row r="24" spans="1:3" x14ac:dyDescent="0.25">
      <c r="A24" t="s">
        <v>4</v>
      </c>
      <c r="B24" t="s">
        <v>9</v>
      </c>
      <c r="C24">
        <v>45880</v>
      </c>
    </row>
    <row r="25" spans="1:3" x14ac:dyDescent="0.25">
      <c r="A25" t="s">
        <v>7</v>
      </c>
      <c r="B25" t="s">
        <v>12</v>
      </c>
      <c r="C25">
        <v>47946</v>
      </c>
    </row>
    <row r="26" spans="1:3" x14ac:dyDescent="0.25">
      <c r="A26" t="s">
        <v>3</v>
      </c>
      <c r="B26" t="s">
        <v>12</v>
      </c>
      <c r="C26">
        <v>48005</v>
      </c>
    </row>
    <row r="27" spans="1:3" x14ac:dyDescent="0.25">
      <c r="A27" t="s">
        <v>5</v>
      </c>
      <c r="B27" t="s">
        <v>12</v>
      </c>
      <c r="C27">
        <v>48432</v>
      </c>
    </row>
    <row r="28" spans="1:3" x14ac:dyDescent="0.25">
      <c r="A28" t="s">
        <v>8</v>
      </c>
      <c r="B28" t="s">
        <v>10</v>
      </c>
      <c r="C28">
        <v>50669</v>
      </c>
    </row>
    <row r="29" spans="1:3" x14ac:dyDescent="0.25">
      <c r="A29" t="s">
        <v>4</v>
      </c>
      <c r="B29" t="s">
        <v>11</v>
      </c>
      <c r="C29">
        <v>51834</v>
      </c>
    </row>
    <row r="30" spans="1:3" x14ac:dyDescent="0.25">
      <c r="A30" t="s">
        <v>5</v>
      </c>
      <c r="B30" t="s">
        <v>9</v>
      </c>
      <c r="C30">
        <v>55008</v>
      </c>
    </row>
    <row r="31" spans="1:3" x14ac:dyDescent="0.25">
      <c r="A31" t="s">
        <v>8</v>
      </c>
      <c r="B31" t="s">
        <v>12</v>
      </c>
      <c r="C31">
        <v>56153</v>
      </c>
    </row>
    <row r="32" spans="1:3" x14ac:dyDescent="0.25">
      <c r="A32" t="s">
        <v>3</v>
      </c>
      <c r="B32" t="s">
        <v>9</v>
      </c>
      <c r="C32">
        <v>63089</v>
      </c>
    </row>
    <row r="33" spans="1:3" x14ac:dyDescent="0.25">
      <c r="A33" t="s">
        <v>4</v>
      </c>
      <c r="B33" t="s">
        <v>12</v>
      </c>
      <c r="C33">
        <v>63657</v>
      </c>
    </row>
    <row r="34" spans="1:3" x14ac:dyDescent="0.25">
      <c r="A34" t="s">
        <v>8</v>
      </c>
      <c r="B34" t="s">
        <v>10</v>
      </c>
      <c r="C34">
        <v>66702</v>
      </c>
    </row>
    <row r="35" spans="1:3" x14ac:dyDescent="0.25">
      <c r="A35" t="s">
        <v>3</v>
      </c>
      <c r="B35" t="s">
        <v>10</v>
      </c>
      <c r="C35">
        <v>66905</v>
      </c>
    </row>
    <row r="36" spans="1:3" x14ac:dyDescent="0.25">
      <c r="A36" t="s">
        <v>7</v>
      </c>
      <c r="B36" t="s">
        <v>9</v>
      </c>
      <c r="C36">
        <v>69823</v>
      </c>
    </row>
    <row r="37" spans="1:3" x14ac:dyDescent="0.25">
      <c r="A37" t="s">
        <v>6</v>
      </c>
      <c r="B37" t="s">
        <v>12</v>
      </c>
      <c r="C37">
        <v>72863</v>
      </c>
    </row>
    <row r="38" spans="1:3" x14ac:dyDescent="0.25">
      <c r="A38" t="s">
        <v>8</v>
      </c>
      <c r="B38" t="s">
        <v>9</v>
      </c>
      <c r="C38">
        <v>73585</v>
      </c>
    </row>
    <row r="39" spans="1:3" x14ac:dyDescent="0.25">
      <c r="A39" t="s">
        <v>5</v>
      </c>
      <c r="B39" t="s">
        <v>9</v>
      </c>
      <c r="C39">
        <v>74575</v>
      </c>
    </row>
    <row r="40" spans="1:3" x14ac:dyDescent="0.25">
      <c r="A40" t="s">
        <v>3</v>
      </c>
      <c r="B40" t="s">
        <v>9</v>
      </c>
      <c r="C40">
        <v>79389</v>
      </c>
    </row>
    <row r="41" spans="1:3" x14ac:dyDescent="0.25">
      <c r="A41" t="s">
        <v>7</v>
      </c>
      <c r="B41" t="s">
        <v>11</v>
      </c>
      <c r="C41">
        <v>84026</v>
      </c>
    </row>
    <row r="42" spans="1:3" x14ac:dyDescent="0.25">
      <c r="A42" t="s">
        <v>3</v>
      </c>
      <c r="B42" t="s">
        <v>11</v>
      </c>
      <c r="C42">
        <v>88704</v>
      </c>
    </row>
    <row r="43" spans="1:3" x14ac:dyDescent="0.25">
      <c r="A43" t="s">
        <v>4</v>
      </c>
      <c r="B43" t="s">
        <v>10</v>
      </c>
      <c r="C43">
        <v>90459</v>
      </c>
    </row>
    <row r="44" spans="1:3" x14ac:dyDescent="0.25">
      <c r="A44" t="s">
        <v>7</v>
      </c>
      <c r="B44" t="s">
        <v>12</v>
      </c>
      <c r="C44">
        <v>91757</v>
      </c>
    </row>
    <row r="45" spans="1:3" x14ac:dyDescent="0.25">
      <c r="A45" t="s">
        <v>4</v>
      </c>
      <c r="B45" t="s">
        <v>12</v>
      </c>
      <c r="C45">
        <v>92605</v>
      </c>
    </row>
    <row r="46" spans="1:3" x14ac:dyDescent="0.25">
      <c r="A46" t="s">
        <v>8</v>
      </c>
      <c r="B46" t="s">
        <v>11</v>
      </c>
      <c r="C46">
        <v>93366</v>
      </c>
    </row>
    <row r="47" spans="1:3" x14ac:dyDescent="0.25">
      <c r="A47" t="s">
        <v>5</v>
      </c>
      <c r="B47" t="s">
        <v>11</v>
      </c>
      <c r="C47">
        <v>94025</v>
      </c>
    </row>
    <row r="48" spans="1:3" x14ac:dyDescent="0.25">
      <c r="A48" t="s">
        <v>8</v>
      </c>
      <c r="B48" t="s">
        <v>11</v>
      </c>
      <c r="C48">
        <v>96115</v>
      </c>
    </row>
    <row r="49" spans="1:3" x14ac:dyDescent="0.25">
      <c r="A49" t="s">
        <v>3</v>
      </c>
      <c r="B49" t="s">
        <v>11</v>
      </c>
      <c r="C49">
        <v>98715</v>
      </c>
    </row>
  </sheetData>
  <autoFilter ref="A1:C49"/>
  <sortState ref="A2:C49">
    <sortCondition ref="C2:C49"/>
  </sortState>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49"/>
  <sheetViews>
    <sheetView workbookViewId="0">
      <selection activeCell="Q21" sqref="Q21"/>
    </sheetView>
  </sheetViews>
  <sheetFormatPr defaultRowHeight="15" x14ac:dyDescent="0.25"/>
  <sheetData>
    <row r="1" spans="1:12" x14ac:dyDescent="0.25">
      <c r="A1" s="1" t="s">
        <v>0</v>
      </c>
      <c r="B1" s="1" t="s">
        <v>1</v>
      </c>
      <c r="C1" s="1" t="s">
        <v>2</v>
      </c>
      <c r="K1" s="4" t="s">
        <v>0</v>
      </c>
      <c r="L1" s="4" t="s">
        <v>1</v>
      </c>
    </row>
    <row r="2" spans="1:12" x14ac:dyDescent="0.25">
      <c r="A2" t="s">
        <v>3</v>
      </c>
      <c r="B2" t="s">
        <v>12</v>
      </c>
      <c r="C2">
        <v>10675</v>
      </c>
      <c r="K2" t="s">
        <v>3</v>
      </c>
      <c r="L2" t="s">
        <v>12</v>
      </c>
    </row>
    <row r="3" spans="1:12" x14ac:dyDescent="0.25">
      <c r="C3">
        <v>21681</v>
      </c>
      <c r="K3" t="s">
        <v>3</v>
      </c>
      <c r="L3" t="s">
        <v>12</v>
      </c>
    </row>
    <row r="4" spans="1:12" x14ac:dyDescent="0.25">
      <c r="C4">
        <v>33248</v>
      </c>
      <c r="K4" t="s">
        <v>3</v>
      </c>
      <c r="L4" t="s">
        <v>12</v>
      </c>
    </row>
    <row r="5" spans="1:12" x14ac:dyDescent="0.25">
      <c r="C5">
        <v>48005</v>
      </c>
      <c r="K5" t="s">
        <v>3</v>
      </c>
      <c r="L5" t="s">
        <v>12</v>
      </c>
    </row>
    <row r="6" spans="1:12" x14ac:dyDescent="0.25">
      <c r="B6" t="s">
        <v>9</v>
      </c>
      <c r="C6">
        <v>63089</v>
      </c>
      <c r="K6" t="s">
        <v>3</v>
      </c>
      <c r="L6" t="s">
        <v>9</v>
      </c>
    </row>
    <row r="7" spans="1:12" x14ac:dyDescent="0.25">
      <c r="C7">
        <v>66905</v>
      </c>
      <c r="K7" t="s">
        <v>3</v>
      </c>
      <c r="L7" t="s">
        <v>9</v>
      </c>
    </row>
    <row r="8" spans="1:12" x14ac:dyDescent="0.25">
      <c r="C8">
        <v>79389</v>
      </c>
      <c r="K8" t="s">
        <v>3</v>
      </c>
      <c r="L8" t="s">
        <v>9</v>
      </c>
    </row>
    <row r="9" spans="1:12" x14ac:dyDescent="0.25">
      <c r="C9">
        <v>88704</v>
      </c>
      <c r="K9" t="s">
        <v>3</v>
      </c>
      <c r="L9" t="s">
        <v>9</v>
      </c>
    </row>
    <row r="10" spans="1:12" x14ac:dyDescent="0.25">
      <c r="C10">
        <v>98715</v>
      </c>
      <c r="K10" t="s">
        <v>3</v>
      </c>
      <c r="L10" t="s">
        <v>9</v>
      </c>
    </row>
    <row r="11" spans="1:12" x14ac:dyDescent="0.25">
      <c r="A11" t="s">
        <v>4</v>
      </c>
      <c r="B11" t="s">
        <v>11</v>
      </c>
      <c r="C11">
        <v>12351</v>
      </c>
      <c r="K11" t="s">
        <v>4</v>
      </c>
      <c r="L11" t="s">
        <v>11</v>
      </c>
    </row>
    <row r="12" spans="1:12" x14ac:dyDescent="0.25">
      <c r="C12">
        <v>19266</v>
      </c>
      <c r="K12" t="s">
        <v>4</v>
      </c>
      <c r="L12" t="s">
        <v>11</v>
      </c>
    </row>
    <row r="13" spans="1:12" x14ac:dyDescent="0.25">
      <c r="C13">
        <v>45880</v>
      </c>
      <c r="K13" t="s">
        <v>4</v>
      </c>
      <c r="L13" t="s">
        <v>11</v>
      </c>
    </row>
    <row r="14" spans="1:12" x14ac:dyDescent="0.25">
      <c r="C14">
        <v>51834</v>
      </c>
      <c r="K14" t="s">
        <v>4</v>
      </c>
      <c r="L14" t="s">
        <v>11</v>
      </c>
    </row>
    <row r="15" spans="1:12" x14ac:dyDescent="0.25">
      <c r="C15">
        <v>63657</v>
      </c>
      <c r="K15" t="s">
        <v>4</v>
      </c>
      <c r="L15" t="s">
        <v>11</v>
      </c>
    </row>
    <row r="16" spans="1:12" x14ac:dyDescent="0.25">
      <c r="B16" t="s">
        <v>10</v>
      </c>
      <c r="C16">
        <v>90459</v>
      </c>
      <c r="K16" t="s">
        <v>4</v>
      </c>
      <c r="L16" t="s">
        <v>10</v>
      </c>
    </row>
    <row r="17" spans="1:12" x14ac:dyDescent="0.25">
      <c r="C17">
        <v>92605</v>
      </c>
      <c r="K17" t="s">
        <v>4</v>
      </c>
      <c r="L17" t="s">
        <v>10</v>
      </c>
    </row>
    <row r="18" spans="1:12" x14ac:dyDescent="0.25">
      <c r="A18" t="s">
        <v>7</v>
      </c>
      <c r="B18" t="s">
        <v>12</v>
      </c>
      <c r="C18">
        <v>4039</v>
      </c>
      <c r="K18" t="s">
        <v>7</v>
      </c>
      <c r="L18" t="s">
        <v>12</v>
      </c>
    </row>
    <row r="19" spans="1:12" x14ac:dyDescent="0.25">
      <c r="C19">
        <v>19407</v>
      </c>
      <c r="K19" t="s">
        <v>7</v>
      </c>
      <c r="L19" t="s">
        <v>12</v>
      </c>
    </row>
    <row r="20" spans="1:12" x14ac:dyDescent="0.25">
      <c r="C20">
        <v>32998</v>
      </c>
      <c r="K20" t="s">
        <v>7</v>
      </c>
      <c r="L20" t="s">
        <v>12</v>
      </c>
    </row>
    <row r="21" spans="1:12" x14ac:dyDescent="0.25">
      <c r="C21">
        <v>47946</v>
      </c>
      <c r="K21" t="s">
        <v>7</v>
      </c>
      <c r="L21" t="s">
        <v>12</v>
      </c>
    </row>
    <row r="22" spans="1:12" x14ac:dyDescent="0.25">
      <c r="C22">
        <v>69823</v>
      </c>
      <c r="K22" t="s">
        <v>7</v>
      </c>
      <c r="L22" t="s">
        <v>12</v>
      </c>
    </row>
    <row r="23" spans="1:12" x14ac:dyDescent="0.25">
      <c r="B23" t="s">
        <v>9</v>
      </c>
      <c r="C23">
        <v>84026</v>
      </c>
      <c r="K23" t="s">
        <v>7</v>
      </c>
      <c r="L23" t="s">
        <v>9</v>
      </c>
    </row>
    <row r="24" spans="1:12" x14ac:dyDescent="0.25">
      <c r="C24">
        <v>91757</v>
      </c>
      <c r="K24" t="s">
        <v>7</v>
      </c>
      <c r="L24" t="s">
        <v>9</v>
      </c>
    </row>
    <row r="25" spans="1:12" x14ac:dyDescent="0.25">
      <c r="A25" t="s">
        <v>6</v>
      </c>
      <c r="B25" t="s">
        <v>10</v>
      </c>
      <c r="C25">
        <v>1073</v>
      </c>
      <c r="K25" t="s">
        <v>6</v>
      </c>
      <c r="L25" t="s">
        <v>10</v>
      </c>
    </row>
    <row r="26" spans="1:12" x14ac:dyDescent="0.25">
      <c r="C26">
        <v>20705</v>
      </c>
      <c r="K26" t="s">
        <v>6</v>
      </c>
      <c r="L26" t="s">
        <v>10</v>
      </c>
    </row>
    <row r="27" spans="1:12" x14ac:dyDescent="0.25">
      <c r="C27">
        <v>26940</v>
      </c>
      <c r="K27" t="s">
        <v>6</v>
      </c>
      <c r="L27" t="s">
        <v>10</v>
      </c>
    </row>
    <row r="28" spans="1:12" x14ac:dyDescent="0.25">
      <c r="C28">
        <v>28517</v>
      </c>
      <c r="K28" t="s">
        <v>6</v>
      </c>
      <c r="L28" t="s">
        <v>10</v>
      </c>
    </row>
    <row r="29" spans="1:12" x14ac:dyDescent="0.25">
      <c r="C29">
        <v>35199</v>
      </c>
      <c r="K29" t="s">
        <v>6</v>
      </c>
      <c r="L29" t="s">
        <v>10</v>
      </c>
    </row>
    <row r="30" spans="1:12" x14ac:dyDescent="0.25">
      <c r="B30" t="s">
        <v>12</v>
      </c>
      <c r="C30">
        <v>72863</v>
      </c>
      <c r="K30" t="s">
        <v>6</v>
      </c>
      <c r="L30" t="s">
        <v>12</v>
      </c>
    </row>
    <row r="31" spans="1:12" x14ac:dyDescent="0.25">
      <c r="A31" t="s">
        <v>5</v>
      </c>
      <c r="B31" t="s">
        <v>11</v>
      </c>
      <c r="C31">
        <v>7028</v>
      </c>
      <c r="K31" t="s">
        <v>5</v>
      </c>
      <c r="L31" t="s">
        <v>11</v>
      </c>
    </row>
    <row r="32" spans="1:12" x14ac:dyDescent="0.25">
      <c r="C32">
        <v>20584</v>
      </c>
      <c r="K32" t="s">
        <v>5</v>
      </c>
      <c r="L32" t="s">
        <v>11</v>
      </c>
    </row>
    <row r="33" spans="1:12" x14ac:dyDescent="0.25">
      <c r="C33">
        <v>21723</v>
      </c>
      <c r="K33" t="s">
        <v>5</v>
      </c>
      <c r="L33" t="s">
        <v>11</v>
      </c>
    </row>
    <row r="34" spans="1:12" x14ac:dyDescent="0.25">
      <c r="C34">
        <v>48432</v>
      </c>
      <c r="K34" t="s">
        <v>5</v>
      </c>
      <c r="L34" t="s">
        <v>11</v>
      </c>
    </row>
    <row r="35" spans="1:12" x14ac:dyDescent="0.25">
      <c r="C35">
        <v>55008</v>
      </c>
      <c r="K35" t="s">
        <v>5</v>
      </c>
      <c r="L35" t="s">
        <v>11</v>
      </c>
    </row>
    <row r="36" spans="1:12" x14ac:dyDescent="0.25">
      <c r="B36" t="s">
        <v>9</v>
      </c>
      <c r="C36">
        <v>74575</v>
      </c>
      <c r="K36" t="s">
        <v>5</v>
      </c>
      <c r="L36" t="s">
        <v>9</v>
      </c>
    </row>
    <row r="37" spans="1:12" x14ac:dyDescent="0.25">
      <c r="C37">
        <v>94025</v>
      </c>
      <c r="K37" t="s">
        <v>5</v>
      </c>
      <c r="L37" t="s">
        <v>9</v>
      </c>
    </row>
    <row r="38" spans="1:12" x14ac:dyDescent="0.25">
      <c r="A38" t="s">
        <v>8</v>
      </c>
      <c r="B38" t="s">
        <v>12</v>
      </c>
      <c r="C38">
        <v>7335</v>
      </c>
      <c r="K38" t="s">
        <v>8</v>
      </c>
      <c r="L38" t="s">
        <v>12</v>
      </c>
    </row>
    <row r="39" spans="1:12" x14ac:dyDescent="0.25">
      <c r="C39">
        <v>11055</v>
      </c>
      <c r="K39" t="s">
        <v>8</v>
      </c>
      <c r="L39" t="s">
        <v>12</v>
      </c>
    </row>
    <row r="40" spans="1:12" x14ac:dyDescent="0.25">
      <c r="C40">
        <v>20724</v>
      </c>
      <c r="K40" t="s">
        <v>8</v>
      </c>
      <c r="L40" t="s">
        <v>12</v>
      </c>
    </row>
    <row r="41" spans="1:12" x14ac:dyDescent="0.25">
      <c r="C41">
        <v>23649</v>
      </c>
      <c r="K41" t="s">
        <v>8</v>
      </c>
      <c r="L41" t="s">
        <v>12</v>
      </c>
    </row>
    <row r="42" spans="1:12" x14ac:dyDescent="0.25">
      <c r="C42">
        <v>32932</v>
      </c>
      <c r="K42" t="s">
        <v>8</v>
      </c>
      <c r="L42" t="s">
        <v>12</v>
      </c>
    </row>
    <row r="43" spans="1:12" x14ac:dyDescent="0.25">
      <c r="B43" t="s">
        <v>9</v>
      </c>
      <c r="C43">
        <v>36642</v>
      </c>
      <c r="K43" t="s">
        <v>8</v>
      </c>
      <c r="L43" t="s">
        <v>9</v>
      </c>
    </row>
    <row r="44" spans="1:12" x14ac:dyDescent="0.25">
      <c r="B44" t="s">
        <v>10</v>
      </c>
      <c r="C44">
        <v>50669</v>
      </c>
      <c r="K44" t="s">
        <v>8</v>
      </c>
      <c r="L44" t="s">
        <v>10</v>
      </c>
    </row>
    <row r="45" spans="1:12" x14ac:dyDescent="0.25">
      <c r="C45">
        <v>56153</v>
      </c>
      <c r="K45" t="s">
        <v>8</v>
      </c>
      <c r="L45" t="s">
        <v>10</v>
      </c>
    </row>
    <row r="46" spans="1:12" x14ac:dyDescent="0.25">
      <c r="C46">
        <v>66702</v>
      </c>
      <c r="K46" t="s">
        <v>8</v>
      </c>
      <c r="L46" t="s">
        <v>10</v>
      </c>
    </row>
    <row r="47" spans="1:12" x14ac:dyDescent="0.25">
      <c r="C47">
        <v>73585</v>
      </c>
      <c r="K47" t="s">
        <v>8</v>
      </c>
      <c r="L47" t="s">
        <v>10</v>
      </c>
    </row>
    <row r="48" spans="1:12" x14ac:dyDescent="0.25">
      <c r="C48">
        <v>93366</v>
      </c>
      <c r="K48" t="s">
        <v>8</v>
      </c>
      <c r="L48" t="s">
        <v>10</v>
      </c>
    </row>
    <row r="49" spans="2:12" x14ac:dyDescent="0.25">
      <c r="B49" t="s">
        <v>11</v>
      </c>
      <c r="C49">
        <v>96115</v>
      </c>
      <c r="K49" t="s">
        <v>8</v>
      </c>
      <c r="L49" t="s">
        <v>11</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2:I7"/>
  <sheetViews>
    <sheetView showGridLines="0" workbookViewId="0">
      <selection activeCell="I25" sqref="I25"/>
    </sheetView>
  </sheetViews>
  <sheetFormatPr defaultRowHeight="15" x14ac:dyDescent="0.25"/>
  <cols>
    <col min="1" max="1" width="16" customWidth="1"/>
    <col min="11" max="11" width="16.42578125" bestFit="1" customWidth="1"/>
  </cols>
  <sheetData>
    <row r="2" spans="1:9" x14ac:dyDescent="0.25">
      <c r="A2" s="6" t="s">
        <v>1</v>
      </c>
      <c r="B2" s="6" t="s">
        <v>15</v>
      </c>
      <c r="C2" s="6" t="s">
        <v>17</v>
      </c>
      <c r="D2" s="6" t="s">
        <v>1</v>
      </c>
      <c r="G2" s="5" t="s">
        <v>15</v>
      </c>
      <c r="H2" s="5" t="s">
        <v>17</v>
      </c>
      <c r="I2" s="5" t="s">
        <v>1</v>
      </c>
    </row>
    <row r="3" spans="1:9" x14ac:dyDescent="0.25">
      <c r="A3" s="5" t="str">
        <f>VLOOKUP($B3,$G$2:$I$7,3,FALSE)</f>
        <v>A</v>
      </c>
      <c r="B3" s="5" t="s">
        <v>18</v>
      </c>
      <c r="C3" s="5">
        <v>1</v>
      </c>
      <c r="D3" s="5" t="str">
        <f>VLOOKUP(INDEX($H$3:$H$7,MATCH(C3,$H$3:$H$7,0)),$H$2:$I$7,2,FALSE)</f>
        <v>Z</v>
      </c>
      <c r="G3" s="5" t="s">
        <v>18</v>
      </c>
      <c r="H3" s="5">
        <v>4</v>
      </c>
      <c r="I3" s="5" t="s">
        <v>9</v>
      </c>
    </row>
    <row r="4" spans="1:9" x14ac:dyDescent="0.25">
      <c r="A4" s="5" t="str">
        <f>VLOOKUP($B4,$G2:$I$7,3,FALSE)</f>
        <v>A</v>
      </c>
      <c r="B4" s="5" t="s">
        <v>18</v>
      </c>
      <c r="C4" s="5">
        <v>3</v>
      </c>
      <c r="D4" s="5" t="str">
        <f t="shared" ref="D4:D7" si="0">VLOOKUP(INDEX($H$3:$H$7,MATCH(C4,$H$3:$H$7,0)),$H$2:$I$7,2,FALSE)</f>
        <v>X</v>
      </c>
      <c r="G4" s="5" t="s">
        <v>18</v>
      </c>
      <c r="H4" s="5">
        <v>5</v>
      </c>
      <c r="I4" s="5" t="s">
        <v>10</v>
      </c>
    </row>
    <row r="5" spans="1:9" x14ac:dyDescent="0.25">
      <c r="A5" s="5" t="str">
        <f>VLOOKUP($B5,$G$2:$I$7,3,FALSE)</f>
        <v>X</v>
      </c>
      <c r="B5" s="5" t="s">
        <v>19</v>
      </c>
      <c r="C5" s="5">
        <v>4</v>
      </c>
      <c r="D5" s="5" t="str">
        <f t="shared" si="0"/>
        <v>A</v>
      </c>
      <c r="G5" s="5" t="s">
        <v>19</v>
      </c>
      <c r="H5" s="5">
        <v>3</v>
      </c>
      <c r="I5" s="5" t="s">
        <v>20</v>
      </c>
    </row>
    <row r="6" spans="1:9" x14ac:dyDescent="0.25">
      <c r="A6" s="5" t="str">
        <f>VLOOKUP($B6,$G$2:$I$7,3,FALSE)</f>
        <v>Z</v>
      </c>
      <c r="B6" s="5" t="s">
        <v>16</v>
      </c>
      <c r="C6" s="5">
        <v>7</v>
      </c>
      <c r="D6" s="5" t="str">
        <f t="shared" si="0"/>
        <v>D</v>
      </c>
      <c r="G6" s="5" t="s">
        <v>16</v>
      </c>
      <c r="H6" s="5">
        <v>1</v>
      </c>
      <c r="I6" s="5" t="s">
        <v>21</v>
      </c>
    </row>
    <row r="7" spans="1:9" x14ac:dyDescent="0.25">
      <c r="A7" s="5" t="str">
        <f>VLOOKUP($B7,$G$2:$I$7,3,FALSE)</f>
        <v>Z</v>
      </c>
      <c r="B7" s="5" t="s">
        <v>16</v>
      </c>
      <c r="C7" s="5">
        <v>5</v>
      </c>
      <c r="D7" s="5" t="str">
        <f t="shared" si="0"/>
        <v>B</v>
      </c>
      <c r="G7" s="5" t="s">
        <v>16</v>
      </c>
      <c r="H7" s="5">
        <v>7</v>
      </c>
      <c r="I7" s="5" t="s">
        <v>12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Z71"/>
  <sheetViews>
    <sheetView tabSelected="1" topLeftCell="I4" workbookViewId="0">
      <selection activeCell="Y57" sqref="Y57"/>
    </sheetView>
  </sheetViews>
  <sheetFormatPr defaultRowHeight="15" x14ac:dyDescent="0.25"/>
  <cols>
    <col min="1" max="1" width="10.85546875" customWidth="1"/>
    <col min="2" max="2" width="10.5703125" bestFit="1" customWidth="1"/>
    <col min="5" max="5" width="17.140625" customWidth="1"/>
    <col min="6" max="6" width="15.42578125" bestFit="1" customWidth="1"/>
    <col min="9" max="9" width="17.140625" customWidth="1"/>
    <col min="10" max="10" width="12.140625" customWidth="1"/>
    <col min="11" max="11" width="12.140625" bestFit="1" customWidth="1"/>
    <col min="20" max="20" width="12.140625" customWidth="1"/>
    <col min="25" max="25" width="11.85546875" customWidth="1"/>
  </cols>
  <sheetData>
    <row r="1" spans="1:26" x14ac:dyDescent="0.25">
      <c r="A1" s="7" t="s">
        <v>22</v>
      </c>
      <c r="B1" s="7" t="s">
        <v>23</v>
      </c>
      <c r="C1" s="7" t="s">
        <v>24</v>
      </c>
      <c r="D1" s="7" t="s">
        <v>25</v>
      </c>
      <c r="E1" s="7" t="s">
        <v>26</v>
      </c>
    </row>
    <row r="2" spans="1:26" x14ac:dyDescent="0.25">
      <c r="A2" t="s">
        <v>30</v>
      </c>
      <c r="B2" t="s">
        <v>32</v>
      </c>
      <c r="C2" t="s">
        <v>34</v>
      </c>
      <c r="D2">
        <v>11</v>
      </c>
      <c r="E2">
        <v>56405</v>
      </c>
    </row>
    <row r="3" spans="1:26" x14ac:dyDescent="0.25">
      <c r="A3" t="s">
        <v>28</v>
      </c>
      <c r="B3" t="s">
        <v>31</v>
      </c>
      <c r="C3" t="s">
        <v>35</v>
      </c>
      <c r="D3">
        <v>78</v>
      </c>
      <c r="E3">
        <v>64554</v>
      </c>
    </row>
    <row r="4" spans="1:26" x14ac:dyDescent="0.25">
      <c r="A4" t="s">
        <v>29</v>
      </c>
      <c r="B4" t="s">
        <v>33</v>
      </c>
      <c r="C4" t="s">
        <v>34</v>
      </c>
      <c r="D4">
        <v>27</v>
      </c>
      <c r="E4">
        <v>28747</v>
      </c>
    </row>
    <row r="5" spans="1:26" x14ac:dyDescent="0.25">
      <c r="A5" t="s">
        <v>29</v>
      </c>
      <c r="B5" t="s">
        <v>33</v>
      </c>
      <c r="C5" t="s">
        <v>35</v>
      </c>
      <c r="D5">
        <v>5</v>
      </c>
      <c r="E5">
        <v>22518</v>
      </c>
    </row>
    <row r="6" spans="1:26" x14ac:dyDescent="0.25">
      <c r="A6" t="s">
        <v>28</v>
      </c>
      <c r="B6" t="s">
        <v>32</v>
      </c>
      <c r="C6" t="s">
        <v>34</v>
      </c>
      <c r="D6">
        <v>70</v>
      </c>
      <c r="E6">
        <v>11760</v>
      </c>
    </row>
    <row r="7" spans="1:26" x14ac:dyDescent="0.25">
      <c r="A7" t="s">
        <v>30</v>
      </c>
      <c r="B7" t="s">
        <v>31</v>
      </c>
      <c r="C7" t="s">
        <v>35</v>
      </c>
      <c r="D7">
        <v>89</v>
      </c>
      <c r="E7">
        <v>63807</v>
      </c>
      <c r="I7" s="12" t="s">
        <v>38</v>
      </c>
      <c r="J7" t="s">
        <v>37</v>
      </c>
      <c r="W7" s="16" t="s">
        <v>22</v>
      </c>
      <c r="X7" s="17" t="s">
        <v>24</v>
      </c>
      <c r="Y7" s="17" t="s">
        <v>23</v>
      </c>
      <c r="Z7" s="17" t="s">
        <v>26</v>
      </c>
    </row>
    <row r="8" spans="1:26" x14ac:dyDescent="0.25">
      <c r="A8" t="s">
        <v>27</v>
      </c>
      <c r="B8" t="s">
        <v>31</v>
      </c>
      <c r="C8" t="s">
        <v>34</v>
      </c>
      <c r="D8">
        <v>31</v>
      </c>
      <c r="E8">
        <v>27540</v>
      </c>
      <c r="I8" s="13" t="s">
        <v>30</v>
      </c>
      <c r="J8" s="11">
        <v>362554</v>
      </c>
      <c r="W8" t="s">
        <v>30</v>
      </c>
      <c r="X8" s="18" t="s">
        <v>34</v>
      </c>
      <c r="Y8" s="18" t="s">
        <v>31</v>
      </c>
      <c r="Z8">
        <v>58056</v>
      </c>
    </row>
    <row r="9" spans="1:26" x14ac:dyDescent="0.25">
      <c r="A9" t="s">
        <v>29</v>
      </c>
      <c r="B9" t="s">
        <v>31</v>
      </c>
      <c r="C9" t="s">
        <v>35</v>
      </c>
      <c r="D9">
        <v>41</v>
      </c>
      <c r="E9">
        <v>25678</v>
      </c>
      <c r="I9" s="14" t="s">
        <v>34</v>
      </c>
      <c r="J9" s="11">
        <v>134858</v>
      </c>
      <c r="W9" s="19"/>
      <c r="X9" s="18"/>
      <c r="Y9" s="18" t="s">
        <v>33</v>
      </c>
      <c r="Z9">
        <v>20397</v>
      </c>
    </row>
    <row r="10" spans="1:26" x14ac:dyDescent="0.25">
      <c r="A10" t="s">
        <v>28</v>
      </c>
      <c r="B10" t="s">
        <v>33</v>
      </c>
      <c r="C10" t="s">
        <v>35</v>
      </c>
      <c r="D10">
        <v>72</v>
      </c>
      <c r="E10">
        <v>72283</v>
      </c>
      <c r="I10" s="15" t="s">
        <v>31</v>
      </c>
      <c r="J10" s="11">
        <v>58056</v>
      </c>
      <c r="W10" s="19"/>
      <c r="X10" s="18"/>
      <c r="Y10" s="18" t="s">
        <v>32</v>
      </c>
      <c r="Z10">
        <v>56405</v>
      </c>
    </row>
    <row r="11" spans="1:26" x14ac:dyDescent="0.25">
      <c r="A11" t="s">
        <v>28</v>
      </c>
      <c r="B11" t="s">
        <v>32</v>
      </c>
      <c r="C11" t="s">
        <v>34</v>
      </c>
      <c r="D11">
        <v>62</v>
      </c>
      <c r="E11">
        <v>54690</v>
      </c>
      <c r="I11" s="15" t="s">
        <v>33</v>
      </c>
      <c r="J11" s="11">
        <v>20397</v>
      </c>
      <c r="W11" s="19"/>
      <c r="X11" s="18" t="s">
        <v>35</v>
      </c>
      <c r="Y11" s="18" t="s">
        <v>31</v>
      </c>
      <c r="Z11">
        <v>63807</v>
      </c>
    </row>
    <row r="12" spans="1:26" x14ac:dyDescent="0.25">
      <c r="A12" t="s">
        <v>30</v>
      </c>
      <c r="B12" t="s">
        <v>33</v>
      </c>
      <c r="C12" t="s">
        <v>35</v>
      </c>
      <c r="D12">
        <v>32</v>
      </c>
      <c r="E12">
        <v>95335</v>
      </c>
      <c r="I12" s="15" t="s">
        <v>32</v>
      </c>
      <c r="J12" s="11">
        <v>56405</v>
      </c>
      <c r="W12" s="19"/>
      <c r="X12" s="18"/>
      <c r="Y12" s="18" t="s">
        <v>33</v>
      </c>
      <c r="Z12" s="18">
        <v>95761</v>
      </c>
    </row>
    <row r="13" spans="1:26" x14ac:dyDescent="0.25">
      <c r="A13" t="s">
        <v>28</v>
      </c>
      <c r="B13" t="s">
        <v>31</v>
      </c>
      <c r="C13" t="s">
        <v>34</v>
      </c>
      <c r="D13">
        <v>66</v>
      </c>
      <c r="E13">
        <v>23522</v>
      </c>
      <c r="I13" s="14" t="s">
        <v>35</v>
      </c>
      <c r="J13" s="11">
        <v>227696</v>
      </c>
      <c r="W13" s="19"/>
      <c r="X13" s="18"/>
      <c r="Y13" s="18" t="s">
        <v>32</v>
      </c>
      <c r="Z13">
        <v>68128</v>
      </c>
    </row>
    <row r="14" spans="1:26" x14ac:dyDescent="0.25">
      <c r="A14" t="s">
        <v>27</v>
      </c>
      <c r="B14" t="s">
        <v>32</v>
      </c>
      <c r="C14" t="s">
        <v>34</v>
      </c>
      <c r="D14">
        <v>75</v>
      </c>
      <c r="E14">
        <v>8719</v>
      </c>
      <c r="I14" s="15" t="s">
        <v>31</v>
      </c>
      <c r="J14" s="11">
        <v>63807</v>
      </c>
      <c r="W14" t="s">
        <v>27</v>
      </c>
      <c r="X14" s="18" t="s">
        <v>34</v>
      </c>
      <c r="Y14" s="18" t="s">
        <v>31</v>
      </c>
      <c r="Z14" s="18">
        <f>SUMIFS([2]Sheet4!$G$6:$G$34,[2]Sheet4!$C$6:$C$34,"Target",[2]Sheet4!$E$6:$E$34,"Summer",[2]Sheet4!$D$6:$D$34,"Body Lotion")</f>
        <v>218065</v>
      </c>
    </row>
    <row r="15" spans="1:26" x14ac:dyDescent="0.25">
      <c r="A15" t="s">
        <v>27</v>
      </c>
      <c r="B15" t="s">
        <v>31</v>
      </c>
      <c r="C15" t="s">
        <v>34</v>
      </c>
      <c r="D15">
        <v>98</v>
      </c>
      <c r="E15">
        <v>97551</v>
      </c>
      <c r="I15" s="15" t="s">
        <v>33</v>
      </c>
      <c r="J15" s="11">
        <v>95761</v>
      </c>
      <c r="W15" s="19"/>
      <c r="X15" s="18"/>
      <c r="Y15" s="18" t="s">
        <v>33</v>
      </c>
      <c r="Z15" s="18">
        <f>SUMIFS([2]Sheet4!$G$6:$G$34,[2]Sheet4!$C$6:$C$34,"Target",[2]Sheet4!$E$6:$E$34,"Summer",[2]Sheet4!$D$6:$D$34,"Serum")</f>
        <v>44136</v>
      </c>
    </row>
    <row r="16" spans="1:26" x14ac:dyDescent="0.25">
      <c r="A16" t="s">
        <v>27</v>
      </c>
      <c r="B16" t="s">
        <v>31</v>
      </c>
      <c r="C16" t="s">
        <v>34</v>
      </c>
      <c r="D16">
        <v>62</v>
      </c>
      <c r="E16">
        <v>92974</v>
      </c>
      <c r="I16" s="15" t="s">
        <v>32</v>
      </c>
      <c r="J16" s="11">
        <v>68128</v>
      </c>
      <c r="W16" s="19"/>
      <c r="X16" s="18"/>
      <c r="Y16" s="18" t="s">
        <v>32</v>
      </c>
      <c r="Z16" s="18">
        <f>SUMIFS([2]Sheet4!$G$6:$G$34,[2]Sheet4!$C$6:$C$34,"Target",[2]Sheet4!$E$6:$E$34,"Summer",[2]Sheet4!$D$6:$D$34,"Shampoo")</f>
        <v>8719</v>
      </c>
    </row>
    <row r="17" spans="1:26" x14ac:dyDescent="0.25">
      <c r="A17" t="s">
        <v>27</v>
      </c>
      <c r="B17" t="s">
        <v>33</v>
      </c>
      <c r="C17" t="s">
        <v>35</v>
      </c>
      <c r="D17">
        <v>97</v>
      </c>
      <c r="E17">
        <v>20140</v>
      </c>
      <c r="I17" s="13" t="s">
        <v>27</v>
      </c>
      <c r="J17" s="11">
        <v>412178</v>
      </c>
      <c r="W17" s="19"/>
      <c r="X17" s="18" t="s">
        <v>35</v>
      </c>
      <c r="Y17" s="18" t="s">
        <v>31</v>
      </c>
      <c r="Z17" s="18">
        <f>SUMIFS([2]Sheet4!$G$6:$G$34,[2]Sheet4!$C$6:$C$34,"Target",[2]Sheet4!$E$6:$E$34,"Winter",[2]Sheet4!$D$6:$D$34,"Body Lotion")</f>
        <v>0</v>
      </c>
    </row>
    <row r="18" spans="1:26" x14ac:dyDescent="0.25">
      <c r="A18" t="s">
        <v>27</v>
      </c>
      <c r="B18" t="s">
        <v>32</v>
      </c>
      <c r="C18" t="s">
        <v>35</v>
      </c>
      <c r="D18">
        <v>35</v>
      </c>
      <c r="E18">
        <v>23087</v>
      </c>
      <c r="I18" s="14" t="s">
        <v>34</v>
      </c>
      <c r="J18" s="11">
        <v>270920</v>
      </c>
      <c r="W18" s="19"/>
      <c r="X18" s="18"/>
      <c r="Y18" s="18" t="s">
        <v>33</v>
      </c>
      <c r="Z18" s="18">
        <f>SUMIFS([2]Sheet4!$G$6:$G$34,[2]Sheet4!$C$6:$C$34,"Target",[2]Sheet4!$E$6:$E$34,"Winter",[2]Sheet4!$D$6:$D$34,"Serum")</f>
        <v>118171</v>
      </c>
    </row>
    <row r="19" spans="1:26" x14ac:dyDescent="0.25">
      <c r="A19" t="s">
        <v>29</v>
      </c>
      <c r="B19" t="s">
        <v>32</v>
      </c>
      <c r="C19" t="s">
        <v>35</v>
      </c>
      <c r="D19">
        <v>34</v>
      </c>
      <c r="E19">
        <v>34831</v>
      </c>
      <c r="I19" s="15" t="s">
        <v>31</v>
      </c>
      <c r="J19" s="11">
        <v>218065</v>
      </c>
      <c r="W19" s="19"/>
      <c r="X19" s="18"/>
      <c r="Y19" s="18" t="s">
        <v>32</v>
      </c>
      <c r="Z19" s="18">
        <f>SUMIFS([2]Sheet4!$G$6:$G$34,[2]Sheet4!$C$6:$C$34,"Target",[2]Sheet4!$E$6:$E$34,"Winter",[2]Sheet4!$D$6:$D$34,"Shampoo")</f>
        <v>23087</v>
      </c>
    </row>
    <row r="20" spans="1:26" x14ac:dyDescent="0.25">
      <c r="A20" t="s">
        <v>30</v>
      </c>
      <c r="B20" t="s">
        <v>32</v>
      </c>
      <c r="C20" t="s">
        <v>35</v>
      </c>
      <c r="D20">
        <v>19</v>
      </c>
      <c r="E20">
        <v>68128</v>
      </c>
      <c r="I20" s="15" t="s">
        <v>33</v>
      </c>
      <c r="J20" s="11">
        <v>44136</v>
      </c>
      <c r="W20" t="s">
        <v>29</v>
      </c>
      <c r="X20" s="18" t="s">
        <v>34</v>
      </c>
      <c r="Y20" s="18" t="s">
        <v>31</v>
      </c>
      <c r="Z20" s="18">
        <f>SUMIFS([2]Sheet4!$G$6:$G$34,[2]Sheet4!$C$6:$C$34,"Tesco",[2]Sheet4!$E$6:$E$34,"Summer",[2]Sheet4!$D$6:$D$34,"Body Lotion")</f>
        <v>0</v>
      </c>
    </row>
    <row r="21" spans="1:26" x14ac:dyDescent="0.25">
      <c r="A21" t="s">
        <v>28</v>
      </c>
      <c r="B21" t="s">
        <v>31</v>
      </c>
      <c r="C21" t="s">
        <v>34</v>
      </c>
      <c r="D21">
        <v>82</v>
      </c>
      <c r="E21">
        <v>37054</v>
      </c>
      <c r="I21" s="15" t="s">
        <v>32</v>
      </c>
      <c r="J21" s="11">
        <v>8719</v>
      </c>
      <c r="W21" s="19"/>
      <c r="X21" s="18"/>
      <c r="Y21" s="18" t="s">
        <v>33</v>
      </c>
      <c r="Z21" s="18">
        <f>SUMIFS([2]Sheet4!$G$6:$G$34,[2]Sheet4!$C$6:$C$34,"Tesco",[2]Sheet4!$E$6:$E$34,"Summer",[2]Sheet4!$D$6:$D$34,"Serum")</f>
        <v>28747</v>
      </c>
    </row>
    <row r="22" spans="1:26" x14ac:dyDescent="0.25">
      <c r="A22" t="s">
        <v>27</v>
      </c>
      <c r="B22" t="s">
        <v>33</v>
      </c>
      <c r="C22" t="s">
        <v>34</v>
      </c>
      <c r="D22">
        <v>28</v>
      </c>
      <c r="E22">
        <v>44136</v>
      </c>
      <c r="I22" s="14" t="s">
        <v>35</v>
      </c>
      <c r="J22" s="11">
        <v>141258</v>
      </c>
      <c r="W22" s="19"/>
      <c r="X22" s="18"/>
      <c r="Y22" s="18" t="s">
        <v>32</v>
      </c>
      <c r="Z22" s="18">
        <f>SUMIFS([2]Sheet4!$G$6:$G$34,[2]Sheet4!$C$6:$C$34,"Tesco",[2]Sheet4!$E$6:$E$34,"Summer",[2]Sheet4!$D$6:$D$34,"Shampoo")</f>
        <v>0</v>
      </c>
    </row>
    <row r="23" spans="1:26" x14ac:dyDescent="0.25">
      <c r="A23" t="s">
        <v>29</v>
      </c>
      <c r="B23" t="s">
        <v>32</v>
      </c>
      <c r="C23" t="s">
        <v>35</v>
      </c>
      <c r="D23">
        <v>83</v>
      </c>
      <c r="E23">
        <v>90420</v>
      </c>
      <c r="I23" s="15" t="s">
        <v>33</v>
      </c>
      <c r="J23" s="11">
        <v>118171</v>
      </c>
      <c r="W23" s="20"/>
      <c r="X23" s="21" t="s">
        <v>35</v>
      </c>
      <c r="Y23" s="18" t="s">
        <v>31</v>
      </c>
      <c r="Z23" s="18">
        <f>SUMIFS([2]Sheet4!$G$6:$G$34,[2]Sheet4!$C$6:$C$34,"Tesco",[2]Sheet4!$E$6:$E$34,"Winter",[2]Sheet4!$D$6:$D$34,"Body Lotion")</f>
        <v>153169</v>
      </c>
    </row>
    <row r="24" spans="1:26" x14ac:dyDescent="0.25">
      <c r="A24" t="s">
        <v>30</v>
      </c>
      <c r="B24" t="s">
        <v>33</v>
      </c>
      <c r="C24" t="s">
        <v>35</v>
      </c>
      <c r="D24">
        <v>20</v>
      </c>
      <c r="E24">
        <v>426</v>
      </c>
      <c r="I24" s="15" t="s">
        <v>32</v>
      </c>
      <c r="J24" s="11">
        <v>23087</v>
      </c>
      <c r="W24" s="19"/>
      <c r="X24" s="18"/>
      <c r="Y24" s="18" t="s">
        <v>33</v>
      </c>
      <c r="Z24" s="18">
        <f>SUMIFS([2]Sheet4!$G$6:$G$34,[2]Sheet4!$C$6:$C$34,"Tesco",[2]Sheet4!$E$6:$E$34,"Winter",[2]Sheet4!$D$6:$D$34,"Serum")</f>
        <v>22518</v>
      </c>
    </row>
    <row r="25" spans="1:26" x14ac:dyDescent="0.25">
      <c r="A25" t="s">
        <v>29</v>
      </c>
      <c r="B25" t="s">
        <v>31</v>
      </c>
      <c r="C25" t="s">
        <v>35</v>
      </c>
      <c r="D25">
        <v>45</v>
      </c>
      <c r="E25">
        <v>33774</v>
      </c>
      <c r="I25" s="13" t="s">
        <v>29</v>
      </c>
      <c r="J25" s="11">
        <v>329685</v>
      </c>
      <c r="W25" s="19"/>
      <c r="X25" s="18"/>
      <c r="Y25" s="18" t="s">
        <v>32</v>
      </c>
      <c r="Z25" s="18">
        <f>SUMIFS([2]Sheet4!$G$6:$G$34,[2]Sheet4!$C$6:$C$34,"Tesco",[2]Sheet4!$E$6:$E$34,"Winter",[2]Sheet4!$D$6:$D$34,"Shampoo")</f>
        <v>125251</v>
      </c>
    </row>
    <row r="26" spans="1:26" x14ac:dyDescent="0.25">
      <c r="A26" t="s">
        <v>29</v>
      </c>
      <c r="B26" t="s">
        <v>31</v>
      </c>
      <c r="C26" t="s">
        <v>35</v>
      </c>
      <c r="D26">
        <v>18</v>
      </c>
      <c r="E26">
        <v>93717</v>
      </c>
      <c r="I26" s="14" t="s">
        <v>34</v>
      </c>
      <c r="J26" s="11">
        <v>28747</v>
      </c>
      <c r="W26" t="s">
        <v>28</v>
      </c>
      <c r="X26" s="18" t="s">
        <v>34</v>
      </c>
      <c r="Y26" s="18" t="s">
        <v>31</v>
      </c>
      <c r="Z26" s="18">
        <f>SUMIFS([2]Sheet4!$G$6:$G$34,[2]Sheet4!$C$6:$C$34,"Walmart",[2]Sheet4!$E$6:$E$34,"Summer",[2]Sheet4!$D$6:$D$34,"Body Lotion")</f>
        <v>60576</v>
      </c>
    </row>
    <row r="27" spans="1:26" x14ac:dyDescent="0.25">
      <c r="A27" t="s">
        <v>30</v>
      </c>
      <c r="B27" t="s">
        <v>31</v>
      </c>
      <c r="C27" t="s">
        <v>34</v>
      </c>
      <c r="D27">
        <v>67</v>
      </c>
      <c r="E27">
        <v>58056</v>
      </c>
      <c r="I27" s="15" t="s">
        <v>33</v>
      </c>
      <c r="J27" s="11">
        <v>28747</v>
      </c>
      <c r="W27" s="19"/>
      <c r="X27" s="18"/>
      <c r="Y27" s="18" t="s">
        <v>33</v>
      </c>
      <c r="Z27" s="18">
        <f>SUMIFS([2]Sheet4!$G$6:$G$34,[2]Sheet4!$C$6:$C$34,"Walmart",[2]Sheet4!$E$6:$E$34,"Summer",[2]Sheet4!$D$6:$D$34,"Serum")</f>
        <v>56781</v>
      </c>
    </row>
    <row r="28" spans="1:26" x14ac:dyDescent="0.25">
      <c r="A28" t="s">
        <v>30</v>
      </c>
      <c r="B28" t="s">
        <v>33</v>
      </c>
      <c r="C28" t="s">
        <v>34</v>
      </c>
      <c r="D28">
        <v>42</v>
      </c>
      <c r="E28">
        <v>20397</v>
      </c>
      <c r="I28" s="14" t="s">
        <v>35</v>
      </c>
      <c r="J28" s="11">
        <v>300938</v>
      </c>
      <c r="W28" s="19"/>
      <c r="X28" s="18"/>
      <c r="Y28" s="18" t="s">
        <v>32</v>
      </c>
      <c r="Z28" s="18">
        <f>SUMIFS([2]Sheet4!$G$6:$G$34,[2]Sheet4!$C$6:$C$34,"Walmart",[2]Sheet4!$E$6:$E$34,"Summer",[2]Sheet4!$D$6:$D$34,"Shampoo")</f>
        <v>66450</v>
      </c>
    </row>
    <row r="29" spans="1:26" x14ac:dyDescent="0.25">
      <c r="A29" t="s">
        <v>27</v>
      </c>
      <c r="B29" t="s">
        <v>33</v>
      </c>
      <c r="C29" t="s">
        <v>35</v>
      </c>
      <c r="D29">
        <v>11</v>
      </c>
      <c r="E29">
        <v>98031</v>
      </c>
      <c r="I29" s="15" t="s">
        <v>31</v>
      </c>
      <c r="J29" s="11">
        <v>153169</v>
      </c>
      <c r="W29" s="19"/>
      <c r="X29" s="18" t="s">
        <v>35</v>
      </c>
      <c r="Y29" s="18" t="s">
        <v>31</v>
      </c>
      <c r="Z29" s="18">
        <f>SUMIFS([2]Sheet4!$G$6:$G$34,[2]Sheet4!$C$6:$C$34,"Walmart",[2]Sheet4!$E$6:$E$34,"Winter",[2]Sheet4!$D$6:$D$34,"Body Lotion")</f>
        <v>64554</v>
      </c>
    </row>
    <row r="30" spans="1:26" x14ac:dyDescent="0.25">
      <c r="A30" t="s">
        <v>28</v>
      </c>
      <c r="B30" t="s">
        <v>33</v>
      </c>
      <c r="C30" t="s">
        <v>34</v>
      </c>
      <c r="D30">
        <v>90</v>
      </c>
      <c r="E30">
        <v>56781</v>
      </c>
      <c r="I30" s="15" t="s">
        <v>33</v>
      </c>
      <c r="J30" s="11">
        <v>22518</v>
      </c>
      <c r="W30" s="19"/>
      <c r="X30" s="18"/>
      <c r="Y30" s="18" t="s">
        <v>33</v>
      </c>
      <c r="Z30" s="18">
        <f>SUMIFS([2]Sheet4!$G$6:$G$34,[2]Sheet4!$C$6:$C$34,"Walmart",[2]Sheet4!$E$6:$E$34,"Winter",[2]Sheet4!$D$6:$D$34,"Serum")</f>
        <v>72283</v>
      </c>
    </row>
    <row r="31" spans="1:26" x14ac:dyDescent="0.25">
      <c r="I31" s="15" t="s">
        <v>32</v>
      </c>
      <c r="J31" s="11">
        <v>125251</v>
      </c>
      <c r="W31" s="20"/>
      <c r="X31" s="21"/>
      <c r="Y31" s="18" t="s">
        <v>32</v>
      </c>
      <c r="Z31" s="18">
        <f>SUMIFS([2]Sheet4!$G$6:$G$34,[2]Sheet4!$C$6:$C$34,"Walmart",[2]Sheet4!$E$6:$E$34,"Winter",[2]Sheet4!$D$6:$D$34,"Shampoo")</f>
        <v>0</v>
      </c>
    </row>
    <row r="32" spans="1:26" x14ac:dyDescent="0.25">
      <c r="I32" s="13" t="s">
        <v>28</v>
      </c>
      <c r="J32" s="11">
        <v>320644</v>
      </c>
    </row>
    <row r="33" spans="5:21" x14ac:dyDescent="0.25">
      <c r="E33" s="12" t="s">
        <v>38</v>
      </c>
      <c r="F33" t="s">
        <v>36</v>
      </c>
      <c r="I33" s="14" t="s">
        <v>34</v>
      </c>
      <c r="J33" s="11">
        <v>183807</v>
      </c>
    </row>
    <row r="34" spans="5:21" x14ac:dyDescent="0.25">
      <c r="E34" s="13" t="s">
        <v>30</v>
      </c>
      <c r="F34" s="11">
        <v>280</v>
      </c>
      <c r="I34" s="15" t="s">
        <v>31</v>
      </c>
      <c r="J34" s="11">
        <v>60576</v>
      </c>
    </row>
    <row r="35" spans="5:21" x14ac:dyDescent="0.25">
      <c r="E35" s="14" t="s">
        <v>34</v>
      </c>
      <c r="F35" s="11">
        <v>120</v>
      </c>
      <c r="I35" s="15" t="s">
        <v>33</v>
      </c>
      <c r="J35" s="11">
        <v>56781</v>
      </c>
    </row>
    <row r="36" spans="5:21" x14ac:dyDescent="0.25">
      <c r="E36" s="15" t="s">
        <v>31</v>
      </c>
      <c r="F36" s="11">
        <v>67</v>
      </c>
      <c r="I36" s="15" t="s">
        <v>32</v>
      </c>
      <c r="J36" s="11">
        <v>66450</v>
      </c>
    </row>
    <row r="37" spans="5:21" x14ac:dyDescent="0.25">
      <c r="E37" s="15" t="s">
        <v>33</v>
      </c>
      <c r="F37" s="11">
        <v>42</v>
      </c>
      <c r="I37" s="14" t="s">
        <v>35</v>
      </c>
      <c r="J37" s="11">
        <v>136837</v>
      </c>
    </row>
    <row r="38" spans="5:21" x14ac:dyDescent="0.25">
      <c r="E38" s="15" t="s">
        <v>32</v>
      </c>
      <c r="F38" s="11">
        <v>11</v>
      </c>
      <c r="I38" s="15" t="s">
        <v>31</v>
      </c>
      <c r="J38" s="11">
        <v>64554</v>
      </c>
    </row>
    <row r="39" spans="5:21" x14ac:dyDescent="0.25">
      <c r="E39" s="14" t="s">
        <v>35</v>
      </c>
      <c r="F39" s="11">
        <v>160</v>
      </c>
      <c r="I39" s="15" t="s">
        <v>33</v>
      </c>
      <c r="J39" s="11">
        <v>72283</v>
      </c>
    </row>
    <row r="40" spans="5:21" x14ac:dyDescent="0.25">
      <c r="E40" s="15" t="s">
        <v>31</v>
      </c>
      <c r="F40" s="11">
        <v>89</v>
      </c>
      <c r="I40" s="13" t="s">
        <v>39</v>
      </c>
      <c r="J40" s="11">
        <v>1425061</v>
      </c>
    </row>
    <row r="41" spans="5:21" x14ac:dyDescent="0.25">
      <c r="E41" s="15" t="s">
        <v>33</v>
      </c>
      <c r="F41" s="11">
        <v>52</v>
      </c>
    </row>
    <row r="42" spans="5:21" x14ac:dyDescent="0.25">
      <c r="E42" s="15" t="s">
        <v>32</v>
      </c>
      <c r="F42" s="11">
        <v>19</v>
      </c>
    </row>
    <row r="43" spans="5:21" x14ac:dyDescent="0.25">
      <c r="E43" s="13" t="s">
        <v>27</v>
      </c>
      <c r="F43" s="11">
        <v>437</v>
      </c>
    </row>
    <row r="44" spans="5:21" x14ac:dyDescent="0.25">
      <c r="E44" s="14" t="s">
        <v>34</v>
      </c>
      <c r="F44" s="11">
        <v>294</v>
      </c>
    </row>
    <row r="45" spans="5:21" x14ac:dyDescent="0.25">
      <c r="E45" s="15" t="s">
        <v>31</v>
      </c>
      <c r="F45" s="11">
        <v>191</v>
      </c>
    </row>
    <row r="46" spans="5:21" x14ac:dyDescent="0.25">
      <c r="E46" s="15" t="s">
        <v>33</v>
      </c>
      <c r="F46" s="11">
        <v>28</v>
      </c>
    </row>
    <row r="47" spans="5:21" x14ac:dyDescent="0.25">
      <c r="E47" s="15" t="s">
        <v>32</v>
      </c>
      <c r="F47" s="11">
        <v>75</v>
      </c>
      <c r="R47" s="16" t="s">
        <v>22</v>
      </c>
      <c r="S47" s="17" t="s">
        <v>24</v>
      </c>
      <c r="T47" s="17" t="s">
        <v>23</v>
      </c>
      <c r="U47" s="17" t="s">
        <v>25</v>
      </c>
    </row>
    <row r="48" spans="5:21" x14ac:dyDescent="0.25">
      <c r="E48" s="14" t="s">
        <v>35</v>
      </c>
      <c r="F48" s="11">
        <v>143</v>
      </c>
      <c r="R48" t="s">
        <v>30</v>
      </c>
      <c r="S48" s="18" t="s">
        <v>34</v>
      </c>
      <c r="T48" s="18" t="s">
        <v>31</v>
      </c>
      <c r="U48">
        <v>67</v>
      </c>
    </row>
    <row r="49" spans="5:21" x14ac:dyDescent="0.25">
      <c r="E49" s="15" t="s">
        <v>33</v>
      </c>
      <c r="F49" s="11">
        <v>108</v>
      </c>
      <c r="R49" s="19"/>
      <c r="S49" s="18"/>
      <c r="T49" s="18" t="s">
        <v>33</v>
      </c>
      <c r="U49">
        <v>42</v>
      </c>
    </row>
    <row r="50" spans="5:21" x14ac:dyDescent="0.25">
      <c r="E50" s="15" t="s">
        <v>32</v>
      </c>
      <c r="F50" s="11">
        <v>35</v>
      </c>
      <c r="R50" s="19"/>
      <c r="S50" s="18"/>
      <c r="T50" s="18" t="s">
        <v>32</v>
      </c>
      <c r="U50">
        <v>11</v>
      </c>
    </row>
    <row r="51" spans="5:21" x14ac:dyDescent="0.25">
      <c r="E51" s="13" t="s">
        <v>29</v>
      </c>
      <c r="F51" s="11">
        <v>253</v>
      </c>
      <c r="R51" s="19"/>
      <c r="S51" s="18" t="s">
        <v>35</v>
      </c>
      <c r="T51" s="18" t="s">
        <v>31</v>
      </c>
      <c r="U51" s="18">
        <v>89</v>
      </c>
    </row>
    <row r="52" spans="5:21" x14ac:dyDescent="0.25">
      <c r="E52" s="14" t="s">
        <v>34</v>
      </c>
      <c r="F52" s="11">
        <v>27</v>
      </c>
      <c r="R52" s="19"/>
      <c r="S52" s="18"/>
      <c r="T52" s="18" t="s">
        <v>33</v>
      </c>
      <c r="U52" s="18">
        <v>52</v>
      </c>
    </row>
    <row r="53" spans="5:21" x14ac:dyDescent="0.25">
      <c r="E53" s="15" t="s">
        <v>33</v>
      </c>
      <c r="F53" s="11">
        <v>27</v>
      </c>
      <c r="R53" s="19"/>
      <c r="S53" s="18"/>
      <c r="T53" s="18" t="s">
        <v>32</v>
      </c>
      <c r="U53" s="18">
        <v>19</v>
      </c>
    </row>
    <row r="54" spans="5:21" x14ac:dyDescent="0.25">
      <c r="E54" s="14" t="s">
        <v>35</v>
      </c>
      <c r="F54" s="11">
        <v>226</v>
      </c>
      <c r="R54" t="s">
        <v>27</v>
      </c>
      <c r="S54" s="18" t="s">
        <v>34</v>
      </c>
      <c r="T54" s="18" t="s">
        <v>31</v>
      </c>
      <c r="U54" s="22">
        <f>SUMIFS([2]Sheet4!$F$6:$F$34,[2]Sheet4!$C$6:$C$34,"Target",[2]Sheet4!$E$6:$E$34,"Summer",[2]Sheet4!$D$6:$D$34,"Body Lotion")</f>
        <v>191</v>
      </c>
    </row>
    <row r="55" spans="5:21" x14ac:dyDescent="0.25">
      <c r="E55" s="15" t="s">
        <v>31</v>
      </c>
      <c r="F55" s="11">
        <v>104</v>
      </c>
      <c r="R55" s="19"/>
      <c r="S55" s="18"/>
      <c r="T55" s="18" t="s">
        <v>33</v>
      </c>
      <c r="U55" s="22">
        <f>SUMIFS([2]Sheet4!$F$6:$F$34,[2]Sheet4!$C$6:$C$34,"Target",[2]Sheet4!$E$6:$E$34,"Summer",[2]Sheet4!$D$6:$D$34,"Serum")</f>
        <v>28</v>
      </c>
    </row>
    <row r="56" spans="5:21" x14ac:dyDescent="0.25">
      <c r="E56" s="15" t="s">
        <v>33</v>
      </c>
      <c r="F56" s="11">
        <v>5</v>
      </c>
      <c r="R56" s="19"/>
      <c r="S56" s="18"/>
      <c r="T56" s="18" t="s">
        <v>32</v>
      </c>
      <c r="U56" s="22">
        <f>SUMIFS([2]Sheet4!$F$6:$F$34,[2]Sheet4!$C$6:$C$34,"Target",[2]Sheet4!$E$6:$E$34,"Summer",[2]Sheet4!$D$6:$D$34,"Shampoo")</f>
        <v>75</v>
      </c>
    </row>
    <row r="57" spans="5:21" x14ac:dyDescent="0.25">
      <c r="E57" s="15" t="s">
        <v>32</v>
      </c>
      <c r="F57" s="11">
        <v>117</v>
      </c>
      <c r="R57" s="19"/>
      <c r="S57" s="18" t="s">
        <v>35</v>
      </c>
      <c r="T57" s="18" t="s">
        <v>31</v>
      </c>
      <c r="U57" s="18">
        <f>SUMIFS([2]Sheet4!$F$6:$F$34,[2]Sheet4!$C$6:$C$34,"Target",[2]Sheet4!$E$6:$E$34,"Winter",[2]Sheet4!$D$6:$D$34,"Body Lotion")</f>
        <v>0</v>
      </c>
    </row>
    <row r="58" spans="5:21" x14ac:dyDescent="0.25">
      <c r="E58" s="13" t="s">
        <v>28</v>
      </c>
      <c r="F58" s="11">
        <v>520</v>
      </c>
      <c r="R58" s="19"/>
      <c r="S58" s="18"/>
      <c r="T58" s="18" t="s">
        <v>33</v>
      </c>
      <c r="U58" s="18">
        <f>SUMIFS([2]Sheet4!$F$6:$F$34,[2]Sheet4!$C$6:$C$34,"Target",[2]Sheet4!$E$6:$E$34,"Winter",[2]Sheet4!$D$6:$D$34,"Serum")</f>
        <v>108</v>
      </c>
    </row>
    <row r="59" spans="5:21" x14ac:dyDescent="0.25">
      <c r="E59" s="14" t="s">
        <v>34</v>
      </c>
      <c r="F59" s="11">
        <v>370</v>
      </c>
      <c r="R59" s="19"/>
      <c r="S59" s="18"/>
      <c r="T59" s="18" t="s">
        <v>32</v>
      </c>
      <c r="U59" s="18">
        <f>SUMIFS([2]Sheet4!$F$6:$F$34,[2]Sheet4!$C$6:$C$34,"Target",[2]Sheet4!$E$6:$E$34,"Winter",[2]Sheet4!$D$6:$D$34,"Shampoo")</f>
        <v>35</v>
      </c>
    </row>
    <row r="60" spans="5:21" x14ac:dyDescent="0.25">
      <c r="E60" s="15" t="s">
        <v>31</v>
      </c>
      <c r="F60" s="11">
        <v>148</v>
      </c>
      <c r="R60" t="s">
        <v>29</v>
      </c>
      <c r="S60" s="18" t="s">
        <v>34</v>
      </c>
      <c r="T60" s="18" t="s">
        <v>31</v>
      </c>
      <c r="U60" s="18">
        <f>SUMIFS([2]Sheet4!$F$6:$F$34,[2]Sheet4!$C$6:$C$34,"Tesco",[2]Sheet4!$E$6:$E$34,"Summer",[2]Sheet4!$D$6:$D$34,"Body Lotion")</f>
        <v>0</v>
      </c>
    </row>
    <row r="61" spans="5:21" x14ac:dyDescent="0.25">
      <c r="E61" s="15" t="s">
        <v>33</v>
      </c>
      <c r="F61" s="11">
        <v>90</v>
      </c>
      <c r="R61" s="19"/>
      <c r="S61" s="18"/>
      <c r="T61" s="18" t="s">
        <v>33</v>
      </c>
      <c r="U61" s="18">
        <f>SUMIFS([2]Sheet4!$F$6:$F$34,[2]Sheet4!$C$6:$C$34,"Tesco",[2]Sheet4!$E$6:$E$34,"Summer",[2]Sheet4!$D$6:$D$34,"Serum")</f>
        <v>27</v>
      </c>
    </row>
    <row r="62" spans="5:21" x14ac:dyDescent="0.25">
      <c r="E62" s="15" t="s">
        <v>32</v>
      </c>
      <c r="F62" s="11">
        <v>132</v>
      </c>
      <c r="R62" s="19"/>
      <c r="S62" s="18"/>
      <c r="T62" s="18" t="s">
        <v>32</v>
      </c>
      <c r="U62" s="18">
        <f>SUMIFS([2]Sheet4!$F$6:$F$34,[2]Sheet4!$C$6:$C$34,"Tesco",[2]Sheet4!$E$6:$E$34,"Summer",[2]Sheet4!$D$6:$D$34,"Shampoo")</f>
        <v>0</v>
      </c>
    </row>
    <row r="63" spans="5:21" x14ac:dyDescent="0.25">
      <c r="E63" s="14" t="s">
        <v>35</v>
      </c>
      <c r="F63" s="11">
        <v>150</v>
      </c>
      <c r="R63" s="20"/>
      <c r="S63" s="21" t="s">
        <v>35</v>
      </c>
      <c r="T63" s="18" t="s">
        <v>31</v>
      </c>
      <c r="U63" s="18">
        <f>SUMIFS([2]Sheet4!$F$6:$F$34,[2]Sheet4!$C$6:$C$34,"Tesco",[2]Sheet4!$E$6:$E$34,"Winter",[2]Sheet4!$D$6:$D$34,"Body Lotion")</f>
        <v>104</v>
      </c>
    </row>
    <row r="64" spans="5:21" x14ac:dyDescent="0.25">
      <c r="E64" s="15" t="s">
        <v>31</v>
      </c>
      <c r="F64" s="11">
        <v>78</v>
      </c>
      <c r="R64" s="19"/>
      <c r="S64" s="18"/>
      <c r="T64" s="18" t="s">
        <v>33</v>
      </c>
      <c r="U64" s="18">
        <f>SUMIFS([2]Sheet4!$F$6:$F$34,[2]Sheet4!$C$6:$C$34,"Tesco",[2]Sheet4!$E$6:$E$34,"Winter",[2]Sheet4!$D$6:$D$34,"Serum")</f>
        <v>5</v>
      </c>
    </row>
    <row r="65" spans="5:21" x14ac:dyDescent="0.25">
      <c r="E65" s="15" t="s">
        <v>33</v>
      </c>
      <c r="F65" s="11">
        <v>72</v>
      </c>
      <c r="R65" s="19"/>
      <c r="S65" s="18"/>
      <c r="T65" s="18" t="s">
        <v>32</v>
      </c>
      <c r="U65" s="18">
        <f>SUMIFS([2]Sheet4!$F$6:$F$34,[2]Sheet4!$C$6:$C$34,"Tesco",[2]Sheet4!$E$6:$E$34,"Winter",[2]Sheet4!$D$6:$D$34,"Shampoo")</f>
        <v>117</v>
      </c>
    </row>
    <row r="66" spans="5:21" x14ac:dyDescent="0.25">
      <c r="E66" s="13" t="s">
        <v>39</v>
      </c>
      <c r="F66" s="11">
        <v>1490</v>
      </c>
      <c r="R66" t="s">
        <v>28</v>
      </c>
      <c r="S66" s="18" t="s">
        <v>34</v>
      </c>
      <c r="T66" s="18" t="s">
        <v>31</v>
      </c>
      <c r="U66" s="18">
        <f>SUMIFS([2]Sheet4!$F$6:$F$34,[2]Sheet4!$C$6:$C$34,"Walmart",[2]Sheet4!$E$6:$E$34,"Summer",[2]Sheet4!$D$6:$D$34,"Body Lotion")</f>
        <v>148</v>
      </c>
    </row>
    <row r="67" spans="5:21" x14ac:dyDescent="0.25">
      <c r="R67" s="19"/>
      <c r="S67" s="18"/>
      <c r="T67" s="18" t="s">
        <v>33</v>
      </c>
      <c r="U67" s="18">
        <f>SUMIFS([2]Sheet4!$F$6:$F$34,[2]Sheet4!$C$6:$C$34,"Walmart",[2]Sheet4!$E$6:$E$34,"Summer",[2]Sheet4!$D$6:$D$34,"Serum")</f>
        <v>90</v>
      </c>
    </row>
    <row r="68" spans="5:21" x14ac:dyDescent="0.25">
      <c r="R68" s="19"/>
      <c r="S68" s="18"/>
      <c r="T68" s="18" t="s">
        <v>32</v>
      </c>
      <c r="U68" s="18">
        <f>SUMIFS([2]Sheet4!$F$6:$F$34,[2]Sheet4!$C$6:$C$34,"Walmart",[2]Sheet4!$E$6:$E$34,"Summer",[2]Sheet4!$D$6:$D$34,"Shampoo")</f>
        <v>132</v>
      </c>
    </row>
    <row r="69" spans="5:21" x14ac:dyDescent="0.25">
      <c r="R69" s="19"/>
      <c r="S69" s="18" t="s">
        <v>35</v>
      </c>
      <c r="T69" s="18" t="s">
        <v>31</v>
      </c>
      <c r="U69" s="18">
        <f>SUMIFS([2]Sheet4!$F$6:$F$34,[2]Sheet4!$C$6:$C$34,"Walmart",[2]Sheet4!$E$6:$E$34,"Winter",[2]Sheet4!$D$6:$D$34,"Body Lotion")</f>
        <v>78</v>
      </c>
    </row>
    <row r="70" spans="5:21" x14ac:dyDescent="0.25">
      <c r="R70" s="19"/>
      <c r="S70" s="18"/>
      <c r="T70" s="18" t="s">
        <v>33</v>
      </c>
      <c r="U70" s="18">
        <f>SUMIFS([2]Sheet4!$F$6:$F$34,[2]Sheet4!$C$6:$C$34,"Walmart",[2]Sheet4!$E$6:$E$34,"Winter",[2]Sheet4!$D$6:$D$34,"Serum")</f>
        <v>72</v>
      </c>
    </row>
    <row r="71" spans="5:21" x14ac:dyDescent="0.25">
      <c r="R71" s="20"/>
      <c r="S71" s="21"/>
      <c r="T71" s="18" t="s">
        <v>32</v>
      </c>
      <c r="U71" s="18">
        <f>SUMIFS([2]Sheet4!$F$6:$F$34,[2]Sheet4!$C$6:$C$34,"Walmart",[2]Sheet4!$E$6:$E$34,"Winter",[2]Sheet4!$D$6:$D$34,"Shampoo")</f>
        <v>0</v>
      </c>
    </row>
  </sheetData>
  <sortState ref="A2:E30">
    <sortCondition ref="E2:E30"/>
  </sortState>
  <pageMargins left="0.7" right="0.7" top="0.75" bottom="0.75" header="0.3" footer="0.3"/>
  <pageSetup paperSize="9" orientation="portrait" r:id="rId3"/>
  <drawing r:id="rId4"/>
  <tableParts count="2">
    <tablePart r:id="rId5"/>
    <tablePart r:id="rId6"/>
  </tableParts>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Test1</vt:lpstr>
      <vt:lpstr>Test2</vt:lpstr>
      <vt:lpstr>Test3</vt:lpstr>
      <vt:lpstr>Test4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2019-06-27T06:53:20Z</dcterms:modified>
</cp:coreProperties>
</file>