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JP1_19524\minitab-RSM\RSM_result_MAPE-R2-docx-xlsx\"/>
    </mc:Choice>
  </mc:AlternateContent>
  <bookViews>
    <workbookView xWindow="0" yWindow="0" windowWidth="20490" windowHeight="9045" activeTab="2"/>
  </bookViews>
  <sheets>
    <sheet name="RSM_all5 _actual-predicted" sheetId="1" r:id="rId1"/>
    <sheet name="Results 100-MAPE-R^2" sheetId="2" r:id="rId2"/>
    <sheet name="Final results RSM-MAPE-R^2" sheetId="3" r:id="rId3"/>
  </sheets>
  <calcPr calcId="152511"/>
</workbook>
</file>

<file path=xl/calcChain.xml><?xml version="1.0" encoding="utf-8"?>
<calcChain xmlns="http://schemas.openxmlformats.org/spreadsheetml/2006/main">
  <c r="AB30" i="2" l="1"/>
  <c r="AC30" i="2"/>
  <c r="AD30" i="2"/>
  <c r="AE30" i="2"/>
  <c r="AB29" i="2"/>
  <c r="AC29" i="2"/>
  <c r="AD29" i="2"/>
  <c r="AE29" i="2"/>
  <c r="AA30" i="2"/>
  <c r="AA29" i="2"/>
  <c r="AA3" i="2"/>
  <c r="AB3" i="2"/>
  <c r="AC3" i="2"/>
  <c r="AD3" i="2"/>
  <c r="AE3" i="2"/>
  <c r="AA4" i="2"/>
  <c r="AB4" i="2"/>
  <c r="AC4" i="2"/>
  <c r="AD4" i="2"/>
  <c r="AE4" i="2"/>
  <c r="AA5" i="2"/>
  <c r="AB5" i="2"/>
  <c r="AC5" i="2"/>
  <c r="AD5" i="2"/>
  <c r="AE5" i="2"/>
  <c r="AA6" i="2"/>
  <c r="AB6" i="2"/>
  <c r="AC6" i="2"/>
  <c r="AD6" i="2"/>
  <c r="AE6" i="2"/>
  <c r="AA7" i="2"/>
  <c r="AB7" i="2"/>
  <c r="AC7" i="2"/>
  <c r="AD7" i="2"/>
  <c r="AE7" i="2"/>
  <c r="AA8" i="2"/>
  <c r="AB8" i="2"/>
  <c r="AC8" i="2"/>
  <c r="AD8" i="2"/>
  <c r="AE8" i="2"/>
  <c r="AA9" i="2"/>
  <c r="AB9" i="2"/>
  <c r="AC9" i="2"/>
  <c r="AD9" i="2"/>
  <c r="AE9" i="2"/>
  <c r="AA10" i="2"/>
  <c r="AB10" i="2"/>
  <c r="AC10" i="2"/>
  <c r="AD10" i="2"/>
  <c r="AE10" i="2"/>
  <c r="AA11" i="2"/>
  <c r="AB11" i="2"/>
  <c r="AC11" i="2"/>
  <c r="AD11" i="2"/>
  <c r="AE11" i="2"/>
  <c r="AA12" i="2"/>
  <c r="AB12" i="2"/>
  <c r="AC12" i="2"/>
  <c r="AD12" i="2"/>
  <c r="AE12" i="2"/>
  <c r="AA13" i="2"/>
  <c r="AB13" i="2"/>
  <c r="AC13" i="2"/>
  <c r="AD13" i="2"/>
  <c r="AE13" i="2"/>
  <c r="AA14" i="2"/>
  <c r="AB14" i="2"/>
  <c r="AC14" i="2"/>
  <c r="AD14" i="2"/>
  <c r="AE14" i="2"/>
  <c r="AA15" i="2"/>
  <c r="AB15" i="2"/>
  <c r="AC15" i="2"/>
  <c r="AD15" i="2"/>
  <c r="AE15" i="2"/>
  <c r="AA16" i="2"/>
  <c r="AB16" i="2"/>
  <c r="AC16" i="2"/>
  <c r="AD16" i="2"/>
  <c r="AE16" i="2"/>
  <c r="AA17" i="2"/>
  <c r="AB17" i="2"/>
  <c r="AC17" i="2"/>
  <c r="AD17" i="2"/>
  <c r="AE17" i="2"/>
  <c r="AA18" i="2"/>
  <c r="AB18" i="2"/>
  <c r="AC18" i="2"/>
  <c r="AD18" i="2"/>
  <c r="AE18" i="2"/>
  <c r="AA19" i="2"/>
  <c r="AB19" i="2"/>
  <c r="AC19" i="2"/>
  <c r="AD19" i="2"/>
  <c r="AE19" i="2"/>
  <c r="AA20" i="2"/>
  <c r="AB20" i="2"/>
  <c r="AC20" i="2"/>
  <c r="AD20" i="2"/>
  <c r="AE20" i="2"/>
  <c r="AA21" i="2"/>
  <c r="AB21" i="2"/>
  <c r="AC21" i="2"/>
  <c r="AD21" i="2"/>
  <c r="AE21" i="2"/>
  <c r="AA22" i="2"/>
  <c r="AB22" i="2"/>
  <c r="AC22" i="2"/>
  <c r="AD22" i="2"/>
  <c r="AE22" i="2"/>
  <c r="AA23" i="2"/>
  <c r="AB23" i="2"/>
  <c r="AC23" i="2"/>
  <c r="AD23" i="2"/>
  <c r="AE23" i="2"/>
  <c r="AA24" i="2"/>
  <c r="AB24" i="2"/>
  <c r="AC24" i="2"/>
  <c r="AD24" i="2"/>
  <c r="AE24" i="2"/>
  <c r="AA25" i="2"/>
  <c r="AB25" i="2"/>
  <c r="AC25" i="2"/>
  <c r="AD25" i="2"/>
  <c r="AE25" i="2"/>
  <c r="AA26" i="2"/>
  <c r="AB26" i="2"/>
  <c r="AC26" i="2"/>
  <c r="AD26" i="2"/>
  <c r="AE26" i="2"/>
  <c r="AA27" i="2"/>
  <c r="AB27" i="2"/>
  <c r="AC27" i="2"/>
  <c r="AD27" i="2"/>
  <c r="AE27" i="2"/>
  <c r="AA28" i="2"/>
  <c r="AB28" i="2"/>
  <c r="AC28" i="2"/>
  <c r="AD28" i="2"/>
  <c r="AE28" i="2"/>
  <c r="AB2" i="2"/>
  <c r="AC2" i="2"/>
  <c r="AD2" i="2"/>
  <c r="AE2" i="2"/>
  <c r="AA2" i="2"/>
  <c r="C30" i="2"/>
  <c r="D30" i="2"/>
  <c r="E30" i="2"/>
  <c r="F30" i="2"/>
  <c r="B30" i="2"/>
  <c r="W30" i="2" l="1"/>
  <c r="X30" i="2"/>
  <c r="Y30" i="2"/>
  <c r="Z30" i="2"/>
  <c r="R29" i="2"/>
  <c r="S29" i="2"/>
  <c r="T29" i="2"/>
  <c r="U29" i="2"/>
  <c r="W29" i="2"/>
  <c r="X29" i="2"/>
  <c r="Y29" i="2"/>
  <c r="Z29" i="2"/>
  <c r="V3" i="2"/>
  <c r="W3" i="2"/>
  <c r="X3" i="2"/>
  <c r="Y3" i="2"/>
  <c r="Z3" i="2"/>
  <c r="V4" i="2"/>
  <c r="W4" i="2"/>
  <c r="X4" i="2"/>
  <c r="Y4" i="2"/>
  <c r="Z4" i="2"/>
  <c r="V5" i="2"/>
  <c r="W5" i="2"/>
  <c r="X5" i="2"/>
  <c r="Y5" i="2"/>
  <c r="Z5" i="2"/>
  <c r="V6" i="2"/>
  <c r="W6" i="2"/>
  <c r="X6" i="2"/>
  <c r="Y6" i="2"/>
  <c r="Z6" i="2"/>
  <c r="V7" i="2"/>
  <c r="W7" i="2"/>
  <c r="X7" i="2"/>
  <c r="Y7" i="2"/>
  <c r="Z7" i="2"/>
  <c r="V8" i="2"/>
  <c r="W8" i="2"/>
  <c r="X8" i="2"/>
  <c r="Y8" i="2"/>
  <c r="Z8" i="2"/>
  <c r="V9" i="2"/>
  <c r="W9" i="2"/>
  <c r="X9" i="2"/>
  <c r="Y9" i="2"/>
  <c r="Z9" i="2"/>
  <c r="V10" i="2"/>
  <c r="W10" i="2"/>
  <c r="X10" i="2"/>
  <c r="Y10" i="2"/>
  <c r="Z10" i="2"/>
  <c r="V11" i="2"/>
  <c r="W11" i="2"/>
  <c r="X11" i="2"/>
  <c r="Y11" i="2"/>
  <c r="Z11" i="2"/>
  <c r="V12" i="2"/>
  <c r="W12" i="2"/>
  <c r="X12" i="2"/>
  <c r="Y12" i="2"/>
  <c r="Z12" i="2"/>
  <c r="V13" i="2"/>
  <c r="W13" i="2"/>
  <c r="X13" i="2"/>
  <c r="Y13" i="2"/>
  <c r="Z13" i="2"/>
  <c r="V14" i="2"/>
  <c r="W14" i="2"/>
  <c r="X14" i="2"/>
  <c r="Y14" i="2"/>
  <c r="Z14" i="2"/>
  <c r="V15" i="2"/>
  <c r="W15" i="2"/>
  <c r="X15" i="2"/>
  <c r="Y15" i="2"/>
  <c r="Z15" i="2"/>
  <c r="V16" i="2"/>
  <c r="W16" i="2"/>
  <c r="X16" i="2"/>
  <c r="Y16" i="2"/>
  <c r="Z16" i="2"/>
  <c r="V17" i="2"/>
  <c r="W17" i="2"/>
  <c r="X17" i="2"/>
  <c r="Y17" i="2"/>
  <c r="Z17" i="2"/>
  <c r="V18" i="2"/>
  <c r="W18" i="2"/>
  <c r="X18" i="2"/>
  <c r="Y18" i="2"/>
  <c r="Z18" i="2"/>
  <c r="V19" i="2"/>
  <c r="W19" i="2"/>
  <c r="X19" i="2"/>
  <c r="Y19" i="2"/>
  <c r="Z19" i="2"/>
  <c r="V20" i="2"/>
  <c r="W20" i="2"/>
  <c r="X20" i="2"/>
  <c r="Y20" i="2"/>
  <c r="Z20" i="2"/>
  <c r="V21" i="2"/>
  <c r="W21" i="2"/>
  <c r="X21" i="2"/>
  <c r="Y21" i="2"/>
  <c r="Z21" i="2"/>
  <c r="V22" i="2"/>
  <c r="W22" i="2"/>
  <c r="X22" i="2"/>
  <c r="Y22" i="2"/>
  <c r="Z22" i="2"/>
  <c r="V23" i="2"/>
  <c r="W23" i="2"/>
  <c r="X23" i="2"/>
  <c r="Y23" i="2"/>
  <c r="Z23" i="2"/>
  <c r="V24" i="2"/>
  <c r="W24" i="2"/>
  <c r="X24" i="2"/>
  <c r="Y24" i="2"/>
  <c r="Z24" i="2"/>
  <c r="V25" i="2"/>
  <c r="W25" i="2"/>
  <c r="X25" i="2"/>
  <c r="Y25" i="2"/>
  <c r="Z25" i="2"/>
  <c r="V26" i="2"/>
  <c r="W26" i="2"/>
  <c r="X26" i="2"/>
  <c r="Y26" i="2"/>
  <c r="Z26" i="2"/>
  <c r="V27" i="2"/>
  <c r="W27" i="2"/>
  <c r="X27" i="2"/>
  <c r="Y27" i="2"/>
  <c r="Z27" i="2"/>
  <c r="V28" i="2"/>
  <c r="W28" i="2"/>
  <c r="X28" i="2"/>
  <c r="Y28" i="2"/>
  <c r="Z28" i="2"/>
  <c r="W2" i="2"/>
  <c r="X2" i="2"/>
  <c r="Y2" i="2"/>
  <c r="Z2" i="2"/>
  <c r="V2" i="2"/>
  <c r="V29" i="2" s="1"/>
  <c r="Q3" i="2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R2" i="2"/>
  <c r="S2" i="2"/>
  <c r="T2" i="2"/>
  <c r="U2" i="2"/>
  <c r="Q2" i="2"/>
  <c r="Q29" i="2" s="1"/>
  <c r="C29" i="2"/>
  <c r="D29" i="2"/>
  <c r="E29" i="2"/>
  <c r="F29" i="2"/>
  <c r="B29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" i="2"/>
  <c r="M29" i="2" s="1"/>
  <c r="M30" i="2" s="1"/>
  <c r="N2" i="2"/>
  <c r="N29" i="2" s="1"/>
  <c r="N30" i="2" s="1"/>
  <c r="O2" i="2"/>
  <c r="O29" i="2" s="1"/>
  <c r="O30" i="2" s="1"/>
  <c r="P2" i="2"/>
  <c r="P29" i="2" s="1"/>
  <c r="P30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" i="2"/>
  <c r="V30" i="2" l="1"/>
  <c r="L29" i="2"/>
  <c r="L30" i="2" s="1"/>
</calcChain>
</file>

<file path=xl/sharedStrings.xml><?xml version="1.0" encoding="utf-8"?>
<sst xmlns="http://schemas.openxmlformats.org/spreadsheetml/2006/main" count="68" uniqueCount="33">
  <si>
    <t>Exp NO.</t>
  </si>
  <si>
    <t>Ton</t>
  </si>
  <si>
    <t>Toff</t>
  </si>
  <si>
    <t>Ip</t>
  </si>
  <si>
    <t>Ra</t>
  </si>
  <si>
    <t>Rq</t>
  </si>
  <si>
    <t>Rz</t>
  </si>
  <si>
    <t>Rp</t>
  </si>
  <si>
    <t>Rv</t>
  </si>
  <si>
    <t>pRa</t>
  </si>
  <si>
    <t>pRq</t>
  </si>
  <si>
    <t>pRz</t>
  </si>
  <si>
    <t>pRp</t>
  </si>
  <si>
    <t>pRv</t>
  </si>
  <si>
    <t>MAPE-Ra</t>
  </si>
  <si>
    <t>MAPE-pRq</t>
  </si>
  <si>
    <t>MAPE-pRz</t>
  </si>
  <si>
    <t>MAPE-pRp</t>
  </si>
  <si>
    <t>MAPE-pRv</t>
  </si>
  <si>
    <t xml:space="preserve"> </t>
  </si>
  <si>
    <t>(G2-B2)^2</t>
  </si>
  <si>
    <t>MAPE/R2</t>
  </si>
  <si>
    <t>Rsurface roughness</t>
  </si>
  <si>
    <t>mean/sum</t>
  </si>
  <si>
    <t>B2^2</t>
  </si>
  <si>
    <t>(B2-B$30) ^2</t>
  </si>
  <si>
    <t xml:space="preserve">  </t>
  </si>
  <si>
    <t>100-MAPE</t>
  </si>
  <si>
    <t>R^2 False</t>
  </si>
  <si>
    <t>R^2 True</t>
  </si>
  <si>
    <t>R2 -True</t>
  </si>
  <si>
    <t>R2-False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</si>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</sst>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12121"/>
      <name val="Consolas"/>
      <family val="3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165" fontId="0" fillId="0" borderId="10" xfId="0" applyNumberFormat="1" applyBorder="1"/>
    <xf numFmtId="0" fontId="18" fillId="0" borderId="10" xfId="0" applyFont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0" xfId="0" applyBorder="1"/>
    <xf numFmtId="165" fontId="0" fillId="0" borderId="0" xfId="0" applyNumberFormat="1" applyFont="1" applyBorder="1"/>
    <xf numFmtId="165" fontId="19" fillId="0" borderId="0" xfId="0" applyNumberFormat="1" applyFon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9" sqref="D9"/>
    </sheetView>
  </sheetViews>
  <sheetFormatPr defaultRowHeight="15" x14ac:dyDescent="0.25"/>
  <cols>
    <col min="1" max="1" width="9.140625" style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>
        <v>1</v>
      </c>
      <c r="B2">
        <v>3</v>
      </c>
      <c r="C2">
        <v>2</v>
      </c>
      <c r="D2">
        <v>10</v>
      </c>
      <c r="E2" s="2">
        <v>4.2519999999999998</v>
      </c>
      <c r="F2" s="2">
        <v>5.585</v>
      </c>
      <c r="G2" s="2">
        <v>28.934999999999999</v>
      </c>
      <c r="H2" s="2">
        <v>12.071</v>
      </c>
      <c r="I2" s="2">
        <v>16.864999999999998</v>
      </c>
      <c r="J2" s="2">
        <v>4.2469999999999999</v>
      </c>
      <c r="K2" s="2">
        <v>5.5270000000000001</v>
      </c>
      <c r="L2" s="2">
        <v>27.77</v>
      </c>
      <c r="M2" s="2">
        <v>11.7</v>
      </c>
      <c r="N2" s="2">
        <v>16.042000000000002</v>
      </c>
    </row>
    <row r="3" spans="1:14" x14ac:dyDescent="0.25">
      <c r="A3" s="1">
        <v>2</v>
      </c>
      <c r="B3">
        <v>3</v>
      </c>
      <c r="C3">
        <v>2</v>
      </c>
      <c r="D3">
        <v>20</v>
      </c>
      <c r="E3" s="2">
        <v>4.4420000000000002</v>
      </c>
      <c r="F3" s="2">
        <v>5.6639999999999997</v>
      </c>
      <c r="G3" s="2">
        <v>26.885999999999999</v>
      </c>
      <c r="H3" s="2">
        <v>10.423</v>
      </c>
      <c r="I3" s="2">
        <v>16.462</v>
      </c>
      <c r="J3" s="2">
        <v>4.5110000000000001</v>
      </c>
      <c r="K3" s="2">
        <v>5.8339999999999996</v>
      </c>
      <c r="L3" s="2">
        <v>27.86</v>
      </c>
      <c r="M3" s="2">
        <v>12.02</v>
      </c>
      <c r="N3" s="2">
        <v>15.693</v>
      </c>
    </row>
    <row r="4" spans="1:14" x14ac:dyDescent="0.25">
      <c r="A4" s="1">
        <v>3</v>
      </c>
      <c r="B4">
        <v>3</v>
      </c>
      <c r="C4">
        <v>2</v>
      </c>
      <c r="D4">
        <v>30</v>
      </c>
      <c r="E4" s="2">
        <v>5.4279999999999999</v>
      </c>
      <c r="F4" s="2">
        <v>6.9279999999999999</v>
      </c>
      <c r="G4" s="2">
        <v>29.213000000000001</v>
      </c>
      <c r="H4" s="2">
        <v>14.856</v>
      </c>
      <c r="I4" s="2">
        <v>14.356</v>
      </c>
      <c r="J4" s="2">
        <v>5.2279999999999998</v>
      </c>
      <c r="K4" s="2">
        <v>6.6360000000000001</v>
      </c>
      <c r="L4" s="2">
        <v>29.2</v>
      </c>
      <c r="M4" s="2">
        <v>13.3</v>
      </c>
      <c r="N4" s="2">
        <v>15.856999999999999</v>
      </c>
    </row>
    <row r="5" spans="1:14" x14ac:dyDescent="0.25">
      <c r="A5" s="1">
        <v>4</v>
      </c>
      <c r="B5">
        <v>3</v>
      </c>
      <c r="C5">
        <v>4</v>
      </c>
      <c r="D5">
        <v>10</v>
      </c>
      <c r="E5" s="2">
        <v>4.3170000000000002</v>
      </c>
      <c r="F5" s="2">
        <v>5.3090000000000002</v>
      </c>
      <c r="G5" s="2">
        <v>24.603999999999999</v>
      </c>
      <c r="H5" s="2">
        <v>10.612</v>
      </c>
      <c r="I5" s="2">
        <v>13.992000000000001</v>
      </c>
      <c r="J5" s="2">
        <v>4.13</v>
      </c>
      <c r="K5" s="2">
        <v>5.117</v>
      </c>
      <c r="L5" s="2">
        <v>24.42</v>
      </c>
      <c r="M5" s="2">
        <v>9.64</v>
      </c>
      <c r="N5" s="2">
        <v>14.627000000000001</v>
      </c>
    </row>
    <row r="6" spans="1:14" x14ac:dyDescent="0.25">
      <c r="A6" s="1">
        <v>5</v>
      </c>
      <c r="B6">
        <v>3</v>
      </c>
      <c r="C6">
        <v>4</v>
      </c>
      <c r="D6">
        <v>20</v>
      </c>
      <c r="E6" s="2">
        <v>4.4889999999999999</v>
      </c>
      <c r="F6" s="2">
        <v>5.5179999999999998</v>
      </c>
      <c r="G6" s="2">
        <v>25.57</v>
      </c>
      <c r="H6" s="2">
        <v>10.429</v>
      </c>
      <c r="I6" s="2">
        <v>14.141</v>
      </c>
      <c r="J6" s="2">
        <v>4.3819999999999997</v>
      </c>
      <c r="K6" s="2">
        <v>5.4720000000000004</v>
      </c>
      <c r="L6" s="2">
        <v>25.11</v>
      </c>
      <c r="M6" s="2">
        <v>10.4</v>
      </c>
      <c r="N6" s="2">
        <v>14.448</v>
      </c>
    </row>
    <row r="7" spans="1:14" x14ac:dyDescent="0.25">
      <c r="A7" s="1">
        <v>6</v>
      </c>
      <c r="B7">
        <v>3</v>
      </c>
      <c r="C7">
        <v>4</v>
      </c>
      <c r="D7">
        <v>30</v>
      </c>
      <c r="E7" s="2">
        <v>5.0609999999999999</v>
      </c>
      <c r="F7" s="2">
        <v>6.5289999999999999</v>
      </c>
      <c r="G7" s="2">
        <v>29.292000000000002</v>
      </c>
      <c r="H7" s="2">
        <v>13.337999999999999</v>
      </c>
      <c r="I7" s="2">
        <v>15.954000000000001</v>
      </c>
      <c r="J7" s="2">
        <v>5.0890000000000004</v>
      </c>
      <c r="K7" s="2">
        <v>6.3230000000000004</v>
      </c>
      <c r="L7" s="2">
        <v>27.06</v>
      </c>
      <c r="M7" s="2">
        <v>12.13</v>
      </c>
      <c r="N7" s="2">
        <v>14.782999999999999</v>
      </c>
    </row>
    <row r="8" spans="1:14" x14ac:dyDescent="0.25">
      <c r="A8" s="1">
        <v>7</v>
      </c>
      <c r="B8">
        <v>3</v>
      </c>
      <c r="C8">
        <v>6</v>
      </c>
      <c r="D8">
        <v>10</v>
      </c>
      <c r="E8" s="2">
        <v>4.0469999999999997</v>
      </c>
      <c r="F8" s="2">
        <v>5.0469999999999997</v>
      </c>
      <c r="G8" s="2">
        <v>23.099</v>
      </c>
      <c r="H8" s="2">
        <v>9.1170000000000009</v>
      </c>
      <c r="I8" s="2">
        <v>13.981999999999999</v>
      </c>
      <c r="J8" s="2">
        <v>4.1070000000000002</v>
      </c>
      <c r="K8" s="2">
        <v>5.0229999999999997</v>
      </c>
      <c r="L8" s="2">
        <v>22.92</v>
      </c>
      <c r="M8" s="2">
        <v>9.74</v>
      </c>
      <c r="N8" s="2">
        <v>13.138</v>
      </c>
    </row>
    <row r="9" spans="1:14" x14ac:dyDescent="0.25">
      <c r="A9" s="1">
        <v>8</v>
      </c>
      <c r="B9">
        <v>3</v>
      </c>
      <c r="C9">
        <v>6</v>
      </c>
      <c r="D9">
        <v>20</v>
      </c>
      <c r="E9" s="2">
        <v>4.3719999999999999</v>
      </c>
      <c r="F9" s="2">
        <v>5.399</v>
      </c>
      <c r="G9" s="2">
        <v>23.959</v>
      </c>
      <c r="H9" s="2">
        <v>12.019</v>
      </c>
      <c r="I9" s="2">
        <v>11.94</v>
      </c>
      <c r="J9" s="2">
        <v>4.3490000000000002</v>
      </c>
      <c r="K9" s="2">
        <v>5.4269999999999996</v>
      </c>
      <c r="L9" s="2">
        <v>24.22</v>
      </c>
      <c r="M9" s="2">
        <v>10.95</v>
      </c>
      <c r="N9" s="2">
        <v>13.129</v>
      </c>
    </row>
    <row r="10" spans="1:14" x14ac:dyDescent="0.25">
      <c r="A10" s="1">
        <v>9</v>
      </c>
      <c r="B10">
        <v>3</v>
      </c>
      <c r="C10">
        <v>6</v>
      </c>
      <c r="D10">
        <v>30</v>
      </c>
      <c r="E10" s="2">
        <v>4.681</v>
      </c>
      <c r="F10" s="2">
        <v>5.7050000000000001</v>
      </c>
      <c r="G10" s="2">
        <v>23.789000000000001</v>
      </c>
      <c r="H10" s="2">
        <v>10.131</v>
      </c>
      <c r="I10" s="2">
        <v>13.657999999999999</v>
      </c>
      <c r="J10" s="2">
        <v>5.0449999999999999</v>
      </c>
      <c r="K10" s="2">
        <v>6.3250000000000002</v>
      </c>
      <c r="L10" s="2">
        <v>26.78</v>
      </c>
      <c r="M10" s="2">
        <v>13.11</v>
      </c>
      <c r="N10" s="2">
        <v>13.632999999999999</v>
      </c>
    </row>
    <row r="11" spans="1:14" x14ac:dyDescent="0.25">
      <c r="A11" s="1">
        <v>10</v>
      </c>
      <c r="B11">
        <v>5</v>
      </c>
      <c r="C11">
        <v>2</v>
      </c>
      <c r="D11">
        <v>10</v>
      </c>
      <c r="E11" s="2">
        <v>4.2960000000000003</v>
      </c>
      <c r="F11" s="2">
        <v>5.7350000000000003</v>
      </c>
      <c r="G11" s="2">
        <v>27.908999999999999</v>
      </c>
      <c r="H11" s="2">
        <v>14.507</v>
      </c>
      <c r="I11" s="2">
        <v>13.401999999999999</v>
      </c>
      <c r="J11" s="2">
        <v>4.4370000000000003</v>
      </c>
      <c r="K11" s="2">
        <v>5.8630000000000004</v>
      </c>
      <c r="L11" s="2">
        <v>28.19</v>
      </c>
      <c r="M11" s="2">
        <v>13.1</v>
      </c>
      <c r="N11" s="2">
        <v>15.17</v>
      </c>
    </row>
    <row r="12" spans="1:14" x14ac:dyDescent="0.25">
      <c r="A12" s="1">
        <v>11</v>
      </c>
      <c r="B12">
        <v>5</v>
      </c>
      <c r="C12">
        <v>2</v>
      </c>
      <c r="D12">
        <v>20</v>
      </c>
      <c r="E12" s="2">
        <v>4.7060000000000004</v>
      </c>
      <c r="F12" s="2">
        <v>6.1360000000000001</v>
      </c>
      <c r="G12" s="2">
        <v>27.858000000000001</v>
      </c>
      <c r="H12" s="2">
        <v>11.558</v>
      </c>
      <c r="I12" s="2">
        <v>16.3</v>
      </c>
      <c r="J12" s="2">
        <v>4.7080000000000002</v>
      </c>
      <c r="K12" s="2">
        <v>6.1369999999999996</v>
      </c>
      <c r="L12" s="2">
        <v>28.39</v>
      </c>
      <c r="M12" s="2">
        <v>13.12</v>
      </c>
      <c r="N12" s="2">
        <v>15.233000000000001</v>
      </c>
    </row>
    <row r="13" spans="1:14" x14ac:dyDescent="0.25">
      <c r="A13" s="1">
        <v>12</v>
      </c>
      <c r="B13">
        <v>5</v>
      </c>
      <c r="C13">
        <v>2</v>
      </c>
      <c r="D13">
        <v>30</v>
      </c>
      <c r="E13" s="2">
        <v>5.077</v>
      </c>
      <c r="F13" s="2">
        <v>6.45</v>
      </c>
      <c r="G13" s="2">
        <v>29.004999999999999</v>
      </c>
      <c r="H13" s="2">
        <v>12.618</v>
      </c>
      <c r="I13" s="2">
        <v>16.388000000000002</v>
      </c>
      <c r="J13" s="2">
        <v>5.4329999999999998</v>
      </c>
      <c r="K13" s="2">
        <v>6.9050000000000002</v>
      </c>
      <c r="L13" s="2">
        <v>29.85</v>
      </c>
      <c r="M13" s="2">
        <v>14.11</v>
      </c>
      <c r="N13" s="2">
        <v>15.81</v>
      </c>
    </row>
    <row r="14" spans="1:14" x14ac:dyDescent="0.25">
      <c r="A14" s="1">
        <v>13</v>
      </c>
      <c r="B14">
        <v>5</v>
      </c>
      <c r="C14">
        <v>4</v>
      </c>
      <c r="D14">
        <v>10</v>
      </c>
      <c r="E14" s="2">
        <v>4.5060000000000002</v>
      </c>
      <c r="F14" s="2">
        <v>5.6950000000000003</v>
      </c>
      <c r="G14" s="2">
        <v>25.707000000000001</v>
      </c>
      <c r="H14" s="2">
        <v>9.8870000000000005</v>
      </c>
      <c r="I14" s="2">
        <v>15.82</v>
      </c>
      <c r="J14" s="2">
        <v>4.556</v>
      </c>
      <c r="K14" s="2">
        <v>5.7610000000000001</v>
      </c>
      <c r="L14" s="2">
        <v>26.43</v>
      </c>
      <c r="M14" s="2">
        <v>11.29</v>
      </c>
      <c r="N14" s="2">
        <v>15.106999999999999</v>
      </c>
    </row>
    <row r="15" spans="1:14" x14ac:dyDescent="0.25">
      <c r="A15" s="1">
        <v>14</v>
      </c>
      <c r="B15">
        <v>5</v>
      </c>
      <c r="C15">
        <v>4</v>
      </c>
      <c r="D15">
        <v>20</v>
      </c>
      <c r="E15" s="2">
        <v>4.7610000000000001</v>
      </c>
      <c r="F15" s="2">
        <v>5.8029999999999999</v>
      </c>
      <c r="G15" s="2">
        <v>25.065999999999999</v>
      </c>
      <c r="H15" s="2">
        <v>10.824</v>
      </c>
      <c r="I15" s="2">
        <v>14.242000000000001</v>
      </c>
      <c r="J15" s="2">
        <v>4.8159999999999998</v>
      </c>
      <c r="K15" s="2">
        <v>6.0830000000000002</v>
      </c>
      <c r="L15" s="2">
        <v>27.24</v>
      </c>
      <c r="M15" s="2">
        <v>11.75</v>
      </c>
      <c r="N15" s="2">
        <v>15.34</v>
      </c>
    </row>
    <row r="16" spans="1:14" x14ac:dyDescent="0.25">
      <c r="A16" s="1">
        <v>15</v>
      </c>
      <c r="B16">
        <v>5</v>
      </c>
      <c r="C16">
        <v>4</v>
      </c>
      <c r="D16">
        <v>30</v>
      </c>
      <c r="E16" s="2">
        <v>5.5609999999999999</v>
      </c>
      <c r="F16" s="2">
        <v>6.8070000000000004</v>
      </c>
      <c r="G16" s="2">
        <v>28.956</v>
      </c>
      <c r="H16" s="2">
        <v>13.055999999999999</v>
      </c>
      <c r="I16" s="2">
        <v>15.9</v>
      </c>
      <c r="J16" s="2">
        <v>5.53</v>
      </c>
      <c r="K16" s="2">
        <v>6.9</v>
      </c>
      <c r="L16" s="2">
        <v>29.31</v>
      </c>
      <c r="M16" s="2">
        <v>13.18</v>
      </c>
      <c r="N16" s="2">
        <v>16.087</v>
      </c>
    </row>
    <row r="17" spans="1:14" x14ac:dyDescent="0.25">
      <c r="A17" s="1">
        <v>16</v>
      </c>
      <c r="B17">
        <v>5</v>
      </c>
      <c r="C17">
        <v>6</v>
      </c>
      <c r="D17">
        <v>10</v>
      </c>
      <c r="E17" s="2">
        <v>4.742</v>
      </c>
      <c r="F17" s="2">
        <v>5.915</v>
      </c>
      <c r="G17" s="2">
        <v>26.664999999999999</v>
      </c>
      <c r="H17" s="2">
        <v>12.601000000000001</v>
      </c>
      <c r="I17" s="2">
        <v>14.064</v>
      </c>
      <c r="J17" s="2">
        <v>4.7699999999999996</v>
      </c>
      <c r="K17" s="2">
        <v>5.976</v>
      </c>
      <c r="L17" s="2">
        <v>26.53</v>
      </c>
      <c r="M17" s="2">
        <v>11.64</v>
      </c>
      <c r="N17" s="2">
        <v>14.968999999999999</v>
      </c>
    </row>
    <row r="18" spans="1:14" x14ac:dyDescent="0.25">
      <c r="A18" s="1">
        <v>17</v>
      </c>
      <c r="B18">
        <v>5</v>
      </c>
      <c r="C18">
        <v>6</v>
      </c>
      <c r="D18">
        <v>20</v>
      </c>
      <c r="E18" s="2">
        <v>4.8639999999999999</v>
      </c>
      <c r="F18" s="2">
        <v>6.3440000000000003</v>
      </c>
      <c r="G18" s="2">
        <v>27.856999999999999</v>
      </c>
      <c r="H18" s="2">
        <v>11.205</v>
      </c>
      <c r="I18" s="2">
        <v>16.651</v>
      </c>
      <c r="J18" s="2">
        <v>5.0190000000000001</v>
      </c>
      <c r="K18" s="2">
        <v>6.3460000000000001</v>
      </c>
      <c r="L18" s="2">
        <v>27.95</v>
      </c>
      <c r="M18" s="2">
        <v>12.54</v>
      </c>
      <c r="N18" s="2">
        <v>15.372</v>
      </c>
    </row>
    <row r="19" spans="1:14" x14ac:dyDescent="0.25">
      <c r="A19" s="1">
        <v>18</v>
      </c>
      <c r="B19">
        <v>5</v>
      </c>
      <c r="C19">
        <v>6</v>
      </c>
      <c r="D19">
        <v>30</v>
      </c>
      <c r="E19" s="2">
        <v>6.48</v>
      </c>
      <c r="F19" s="2">
        <v>8.2959999999999994</v>
      </c>
      <c r="G19" s="2">
        <v>35.502000000000002</v>
      </c>
      <c r="H19" s="2">
        <v>18.891999999999999</v>
      </c>
      <c r="I19" s="2">
        <v>16.61</v>
      </c>
      <c r="J19" s="2">
        <v>5.7229999999999999</v>
      </c>
      <c r="K19" s="2">
        <v>7.21</v>
      </c>
      <c r="L19" s="2">
        <v>30.63</v>
      </c>
      <c r="M19" s="2">
        <v>14.41</v>
      </c>
      <c r="N19" s="2">
        <v>16.289000000000001</v>
      </c>
    </row>
    <row r="20" spans="1:14" x14ac:dyDescent="0.25">
      <c r="A20" s="1">
        <v>19</v>
      </c>
      <c r="B20">
        <v>7</v>
      </c>
      <c r="C20">
        <v>2</v>
      </c>
      <c r="D20">
        <v>10</v>
      </c>
      <c r="E20" s="2">
        <v>3.9359999999999999</v>
      </c>
      <c r="F20" s="2">
        <v>4.9710000000000001</v>
      </c>
      <c r="G20" s="2">
        <v>22.736000000000001</v>
      </c>
      <c r="H20" s="2">
        <v>9.6059999999999999</v>
      </c>
      <c r="I20" s="2">
        <v>13.13</v>
      </c>
      <c r="J20" s="2">
        <v>3.8559999999999999</v>
      </c>
      <c r="K20" s="2">
        <v>4.992</v>
      </c>
      <c r="L20" s="2">
        <v>23.99</v>
      </c>
      <c r="M20" s="2">
        <v>11.82</v>
      </c>
      <c r="N20" s="2">
        <v>12.247999999999999</v>
      </c>
    </row>
    <row r="21" spans="1:14" x14ac:dyDescent="0.25">
      <c r="A21" s="1">
        <v>20</v>
      </c>
      <c r="B21">
        <v>7</v>
      </c>
      <c r="C21">
        <v>2</v>
      </c>
      <c r="D21">
        <v>20</v>
      </c>
      <c r="E21" s="2">
        <v>4.2779999999999996</v>
      </c>
      <c r="F21" s="2">
        <v>5.6109999999999998</v>
      </c>
      <c r="G21" s="2">
        <v>27.582999999999998</v>
      </c>
      <c r="H21" s="2">
        <v>15.535</v>
      </c>
      <c r="I21" s="2">
        <v>12.048</v>
      </c>
      <c r="J21" s="2">
        <v>4.1340000000000003</v>
      </c>
      <c r="K21" s="2">
        <v>5.2320000000000002</v>
      </c>
      <c r="L21" s="2">
        <v>24.31</v>
      </c>
      <c r="M21" s="2">
        <v>11.55</v>
      </c>
      <c r="N21" s="2">
        <v>12.723000000000001</v>
      </c>
    </row>
    <row r="22" spans="1:14" x14ac:dyDescent="0.25">
      <c r="A22" s="1">
        <v>21</v>
      </c>
      <c r="B22">
        <v>7</v>
      </c>
      <c r="C22">
        <v>2</v>
      </c>
      <c r="D22">
        <v>30</v>
      </c>
      <c r="E22" s="2">
        <v>5.0069999999999997</v>
      </c>
      <c r="F22" s="2">
        <v>6.0129999999999999</v>
      </c>
      <c r="G22" s="2">
        <v>25.309000000000001</v>
      </c>
      <c r="H22" s="2">
        <v>11.77</v>
      </c>
      <c r="I22" s="2">
        <v>13.539</v>
      </c>
      <c r="J22" s="2">
        <v>4.867</v>
      </c>
      <c r="K22" s="2">
        <v>5.9660000000000002</v>
      </c>
      <c r="L22" s="2">
        <v>25.88</v>
      </c>
      <c r="M22" s="2">
        <v>12.24</v>
      </c>
      <c r="N22" s="2">
        <v>13.712</v>
      </c>
    </row>
    <row r="23" spans="1:14" x14ac:dyDescent="0.25">
      <c r="A23" s="1">
        <v>22</v>
      </c>
      <c r="B23">
        <v>7</v>
      </c>
      <c r="C23">
        <v>4</v>
      </c>
      <c r="D23">
        <v>10</v>
      </c>
      <c r="E23" s="2">
        <v>4.133</v>
      </c>
      <c r="F23" s="2">
        <v>5.202</v>
      </c>
      <c r="G23" s="2">
        <v>24.117000000000001</v>
      </c>
      <c r="H23" s="2">
        <v>11.084</v>
      </c>
      <c r="I23" s="2">
        <v>13.032999999999999</v>
      </c>
      <c r="J23" s="2">
        <v>4.2110000000000003</v>
      </c>
      <c r="K23" s="2">
        <v>5.1980000000000004</v>
      </c>
      <c r="L23" s="2">
        <v>23.84</v>
      </c>
      <c r="M23" s="2">
        <v>10.26</v>
      </c>
      <c r="N23" s="2">
        <v>13.536</v>
      </c>
    </row>
    <row r="24" spans="1:14" x14ac:dyDescent="0.25">
      <c r="A24" s="1">
        <v>23</v>
      </c>
      <c r="B24">
        <v>7</v>
      </c>
      <c r="C24">
        <v>4</v>
      </c>
      <c r="D24">
        <v>20</v>
      </c>
      <c r="E24" s="2">
        <v>4.3890000000000002</v>
      </c>
      <c r="F24" s="2">
        <v>5.4089999999999998</v>
      </c>
      <c r="G24" s="2">
        <v>24.965</v>
      </c>
      <c r="H24" s="2">
        <v>10.593</v>
      </c>
      <c r="I24" s="2">
        <v>14.372</v>
      </c>
      <c r="J24" s="2">
        <v>4.4790000000000001</v>
      </c>
      <c r="K24" s="2">
        <v>5.4859999999999998</v>
      </c>
      <c r="L24" s="2">
        <v>24.76</v>
      </c>
      <c r="M24" s="2">
        <v>10.43</v>
      </c>
      <c r="N24" s="2">
        <v>14.182</v>
      </c>
    </row>
    <row r="25" spans="1:14" x14ac:dyDescent="0.25">
      <c r="A25" s="1">
        <v>24</v>
      </c>
      <c r="B25">
        <v>7</v>
      </c>
      <c r="C25">
        <v>4</v>
      </c>
      <c r="D25">
        <v>30</v>
      </c>
      <c r="E25" s="2">
        <v>5.1769999999999996</v>
      </c>
      <c r="F25" s="2">
        <v>6.3369999999999997</v>
      </c>
      <c r="G25" s="2">
        <v>26.83</v>
      </c>
      <c r="H25" s="2">
        <v>10.833</v>
      </c>
      <c r="I25" s="2">
        <v>15.997</v>
      </c>
      <c r="J25" s="2">
        <v>5.2</v>
      </c>
      <c r="K25" s="2">
        <v>6.2690000000000001</v>
      </c>
      <c r="L25" s="2">
        <v>26.94</v>
      </c>
      <c r="M25" s="2">
        <v>11.56</v>
      </c>
      <c r="N25" s="2">
        <v>15.340999999999999</v>
      </c>
    </row>
    <row r="26" spans="1:14" x14ac:dyDescent="0.25">
      <c r="A26" s="1">
        <v>25</v>
      </c>
      <c r="B26">
        <v>7</v>
      </c>
      <c r="C26">
        <v>6</v>
      </c>
      <c r="D26">
        <v>10</v>
      </c>
      <c r="E26" s="2">
        <v>4.7460000000000004</v>
      </c>
      <c r="F26" s="2">
        <v>5.7190000000000003</v>
      </c>
      <c r="G26" s="2">
        <v>25.864999999999998</v>
      </c>
      <c r="H26" s="2">
        <v>10.565</v>
      </c>
      <c r="I26" s="2">
        <v>15.3</v>
      </c>
      <c r="J26" s="2">
        <v>4.6609999999999996</v>
      </c>
      <c r="K26" s="2">
        <v>5.7210000000000001</v>
      </c>
      <c r="L26" s="2">
        <v>25.54</v>
      </c>
      <c r="M26" s="2">
        <v>10.86</v>
      </c>
      <c r="N26" s="2">
        <v>14.75</v>
      </c>
    </row>
    <row r="27" spans="1:14" x14ac:dyDescent="0.25">
      <c r="A27" s="1">
        <v>26</v>
      </c>
      <c r="B27">
        <v>7</v>
      </c>
      <c r="C27">
        <v>6</v>
      </c>
      <c r="D27">
        <v>20</v>
      </c>
      <c r="E27" s="2">
        <v>5.016</v>
      </c>
      <c r="F27" s="2">
        <v>6.19</v>
      </c>
      <c r="G27" s="2">
        <v>27.16</v>
      </c>
      <c r="H27" s="2">
        <v>11.631</v>
      </c>
      <c r="I27" s="2">
        <v>15.53</v>
      </c>
      <c r="J27" s="2">
        <v>4.9180000000000001</v>
      </c>
      <c r="K27" s="2">
        <v>6.0570000000000004</v>
      </c>
      <c r="L27" s="2">
        <v>27.07</v>
      </c>
      <c r="M27" s="2">
        <v>11.47</v>
      </c>
      <c r="N27" s="2">
        <v>15.566000000000001</v>
      </c>
    </row>
    <row r="28" spans="1:14" x14ac:dyDescent="0.25">
      <c r="A28" s="1">
        <v>27</v>
      </c>
      <c r="B28">
        <v>7</v>
      </c>
      <c r="C28">
        <v>6</v>
      </c>
      <c r="D28">
        <v>30</v>
      </c>
      <c r="E28" s="2">
        <v>5.274</v>
      </c>
      <c r="F28" s="2">
        <v>6.3570000000000002</v>
      </c>
      <c r="G28" s="2">
        <v>27.608000000000001</v>
      </c>
      <c r="H28" s="2">
        <v>11.603</v>
      </c>
      <c r="I28" s="2">
        <v>16.004000000000001</v>
      </c>
      <c r="J28" s="2">
        <v>5.6289999999999996</v>
      </c>
      <c r="K28" s="2">
        <v>6.8879999999999999</v>
      </c>
      <c r="L28" s="2">
        <v>29.86</v>
      </c>
      <c r="M28" s="2">
        <v>13.04</v>
      </c>
      <c r="N28" s="2">
        <v>16.895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opLeftCell="F10" workbookViewId="0">
      <selection activeCell="B32" sqref="B32"/>
    </sheetView>
  </sheetViews>
  <sheetFormatPr defaultRowHeight="15" x14ac:dyDescent="0.25"/>
  <cols>
    <col min="17" max="17" width="12.140625" customWidth="1"/>
    <col min="18" max="18" width="11.140625" customWidth="1"/>
    <col min="24" max="24" width="11.140625" customWidth="1"/>
    <col min="25" max="25" width="10.28515625" customWidth="1"/>
    <col min="26" max="26" width="10.85546875" customWidth="1"/>
  </cols>
  <sheetData>
    <row r="1" spans="2:31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20</v>
      </c>
      <c r="V1" t="s">
        <v>24</v>
      </c>
      <c r="AA1" t="s">
        <v>25</v>
      </c>
    </row>
    <row r="2" spans="2:31" x14ac:dyDescent="0.25">
      <c r="B2" s="2">
        <v>4.2519999999999998</v>
      </c>
      <c r="C2" s="2">
        <v>5.585</v>
      </c>
      <c r="D2" s="2">
        <v>28.934999999999999</v>
      </c>
      <c r="E2" s="2">
        <v>12.071</v>
      </c>
      <c r="F2" s="2">
        <v>16.864999999999998</v>
      </c>
      <c r="G2" s="2">
        <v>4.2469999999999999</v>
      </c>
      <c r="H2" s="2">
        <v>5.5270000000000001</v>
      </c>
      <c r="I2" s="2">
        <v>27.77</v>
      </c>
      <c r="J2" s="2">
        <v>11.7</v>
      </c>
      <c r="K2" s="2">
        <v>16.042000000000002</v>
      </c>
      <c r="L2" s="3">
        <f>(ABS(B2-G2)/B2)*100</f>
        <v>0.11759172154280088</v>
      </c>
      <c r="M2" s="3">
        <f t="shared" ref="M2:P2" si="0">(ABS(C2-H2)/C2)*100</f>
        <v>1.0384959713518322</v>
      </c>
      <c r="N2" s="3">
        <f t="shared" si="0"/>
        <v>4.0262657681009131</v>
      </c>
      <c r="O2" s="3">
        <f t="shared" si="0"/>
        <v>3.0734818987656407</v>
      </c>
      <c r="P2" s="3">
        <f t="shared" si="0"/>
        <v>4.8799288467239661</v>
      </c>
      <c r="Q2" s="3">
        <f xml:space="preserve">     (G2-B2)^2</f>
        <v>2.4999999999998934E-5</v>
      </c>
      <c r="R2" s="3">
        <f t="shared" ref="R2:U2" si="1" xml:space="preserve">     (H2-C2)^2</f>
        <v>3.3639999999999803E-3</v>
      </c>
      <c r="S2" s="3">
        <f t="shared" si="1"/>
        <v>1.3572249999999979</v>
      </c>
      <c r="T2" s="3">
        <f t="shared" si="1"/>
        <v>0.13764100000000032</v>
      </c>
      <c r="U2" s="3">
        <f t="shared" si="1"/>
        <v>0.67732899999999485</v>
      </c>
      <c r="V2" s="3">
        <f>B2^2</f>
        <v>18.079503999999996</v>
      </c>
      <c r="W2" s="3">
        <f t="shared" ref="W2:Z2" si="2">C2^2</f>
        <v>31.192225000000001</v>
      </c>
      <c r="X2" s="3">
        <f t="shared" si="2"/>
        <v>837.23422499999992</v>
      </c>
      <c r="Y2" s="3">
        <f t="shared" si="2"/>
        <v>145.70904099999998</v>
      </c>
      <c r="Z2" s="3">
        <f t="shared" si="2"/>
        <v>284.42822499999994</v>
      </c>
      <c r="AA2" s="3">
        <f>(B2-B$30)^2</f>
        <v>0.24024520713306102</v>
      </c>
      <c r="AB2" s="3">
        <f t="shared" ref="AB2:AE2" si="3">(C2-C$30)^2</f>
        <v>0.1338746790123449</v>
      </c>
      <c r="AC2" s="3">
        <f t="shared" si="3"/>
        <v>4.8074622770919087</v>
      </c>
      <c r="AD2" s="3">
        <f t="shared" si="3"/>
        <v>2.8435951989024807E-2</v>
      </c>
      <c r="AE2" s="3">
        <f t="shared" si="3"/>
        <v>4.2519967421124738</v>
      </c>
    </row>
    <row r="3" spans="2:31" x14ac:dyDescent="0.25">
      <c r="B3" s="2">
        <v>4.4420000000000002</v>
      </c>
      <c r="C3" s="2">
        <v>5.6639999999999997</v>
      </c>
      <c r="D3" s="2">
        <v>26.885999999999999</v>
      </c>
      <c r="E3" s="2">
        <v>10.423</v>
      </c>
      <c r="F3" s="2">
        <v>16.462</v>
      </c>
      <c r="G3" s="2">
        <v>4.5110000000000001</v>
      </c>
      <c r="H3" s="2">
        <v>5.8339999999999996</v>
      </c>
      <c r="I3" s="2">
        <v>27.86</v>
      </c>
      <c r="J3" s="2">
        <v>12.02</v>
      </c>
      <c r="K3" s="2">
        <v>15.693</v>
      </c>
      <c r="L3" s="3">
        <f t="shared" ref="L3:L28" si="4">(ABS(B3-G3)/B3)*100</f>
        <v>1.5533543448896883</v>
      </c>
      <c r="M3" s="3">
        <f t="shared" ref="M3:M28" si="5">(ABS(C3-H3)/C3)*100</f>
        <v>3.0014124293785303</v>
      </c>
      <c r="N3" s="3">
        <f t="shared" ref="N3:N28" si="6">(ABS(D3-I3)/D3)*100</f>
        <v>3.6227032656401108</v>
      </c>
      <c r="O3" s="3">
        <f t="shared" ref="O3:O28" si="7">(ABS(E3-J3)/E3)*100</f>
        <v>15.321884294349031</v>
      </c>
      <c r="P3" s="3">
        <f t="shared" ref="P3:P28" si="8">(ABS(F3-K3)/F3)*100</f>
        <v>4.6713643542704419</v>
      </c>
      <c r="Q3" s="3">
        <f t="shared" ref="Q3:Q28" si="9" xml:space="preserve">     (G3-B3)^2</f>
        <v>4.7609999999999935E-3</v>
      </c>
      <c r="R3" s="3">
        <f t="shared" ref="R3:R28" si="10" xml:space="preserve">     (H3-C3)^2</f>
        <v>2.8899999999999974E-2</v>
      </c>
      <c r="S3" s="3">
        <f t="shared" ref="S3:S28" si="11" xml:space="preserve">     (I3-D3)^2</f>
        <v>0.94867600000000041</v>
      </c>
      <c r="T3" s="3">
        <f t="shared" ref="T3:T28" si="12" xml:space="preserve">     (J3-E3)^2</f>
        <v>2.5504089999999984</v>
      </c>
      <c r="U3" s="3">
        <f t="shared" ref="U3:U28" si="13" xml:space="preserve">     (K3-F3)^2</f>
        <v>0.59136100000000025</v>
      </c>
      <c r="V3" s="3">
        <f t="shared" ref="V3:V28" si="14">B3^2</f>
        <v>19.731364000000003</v>
      </c>
      <c r="W3" s="3">
        <f t="shared" ref="W3:W28" si="15">C3^2</f>
        <v>32.080895999999996</v>
      </c>
      <c r="X3" s="3">
        <f t="shared" ref="X3:X28" si="16">D3^2</f>
        <v>722.85699599999998</v>
      </c>
      <c r="Y3" s="3">
        <f t="shared" ref="Y3:Y28" si="17">E3^2</f>
        <v>108.638929</v>
      </c>
      <c r="Z3" s="3">
        <f t="shared" ref="Z3:Z28" si="18">F3^2</f>
        <v>270.99744399999997</v>
      </c>
      <c r="AA3" s="3">
        <f t="shared" ref="AA3:AA28" si="19">(B3-B$30)^2</f>
        <v>9.0088910836763694E-2</v>
      </c>
      <c r="AB3" s="3">
        <f t="shared" ref="AB3:AB28" si="20">(C3-C$30)^2</f>
        <v>8.2305234567900773E-2</v>
      </c>
      <c r="AC3" s="3">
        <f t="shared" ref="AC3:AC28" si="21">(D3-D$30)^2</f>
        <v>2.0618832647462566E-2</v>
      </c>
      <c r="AD3" s="3">
        <f t="shared" ref="AD3:AD28" si="22">(E3-E$30)^2</f>
        <v>2.1885366927297767</v>
      </c>
      <c r="AE3" s="3">
        <f t="shared" ref="AE3:AE28" si="23">(F3-F$30)^2</f>
        <v>2.752403890260628</v>
      </c>
    </row>
    <row r="4" spans="2:31" x14ac:dyDescent="0.25">
      <c r="B4" s="2">
        <v>5.4279999999999999</v>
      </c>
      <c r="C4" s="2">
        <v>6.9279999999999999</v>
      </c>
      <c r="D4" s="2">
        <v>29.213000000000001</v>
      </c>
      <c r="E4" s="2">
        <v>14.856</v>
      </c>
      <c r="F4" s="2">
        <v>14.356</v>
      </c>
      <c r="G4" s="2">
        <v>5.2279999999999998</v>
      </c>
      <c r="H4" s="2">
        <v>6.6360000000000001</v>
      </c>
      <c r="I4" s="2">
        <v>29.2</v>
      </c>
      <c r="J4" s="2">
        <v>13.3</v>
      </c>
      <c r="K4" s="2">
        <v>15.856999999999999</v>
      </c>
      <c r="L4" s="3">
        <f t="shared" si="4"/>
        <v>3.6845983787767169</v>
      </c>
      <c r="M4" s="3">
        <f t="shared" si="5"/>
        <v>4.2147806004618911</v>
      </c>
      <c r="N4" s="3">
        <f t="shared" si="6"/>
        <v>4.4500735973716073E-2</v>
      </c>
      <c r="O4" s="3">
        <f t="shared" si="7"/>
        <v>10.473882606354328</v>
      </c>
      <c r="P4" s="3">
        <f t="shared" si="8"/>
        <v>10.455558651434936</v>
      </c>
      <c r="Q4" s="3">
        <f t="shared" si="9"/>
        <v>4.000000000000007E-2</v>
      </c>
      <c r="R4" s="3">
        <f t="shared" si="10"/>
        <v>8.5263999999999895E-2</v>
      </c>
      <c r="S4" s="3">
        <f t="shared" si="11"/>
        <v>1.690000000000436E-4</v>
      </c>
      <c r="T4" s="3">
        <f t="shared" si="12"/>
        <v>2.4211359999999975</v>
      </c>
      <c r="U4" s="3">
        <f t="shared" si="13"/>
        <v>2.2530009999999985</v>
      </c>
      <c r="V4" s="3">
        <f t="shared" si="14"/>
        <v>29.463183999999998</v>
      </c>
      <c r="W4" s="3">
        <f t="shared" si="15"/>
        <v>47.997183999999997</v>
      </c>
      <c r="X4" s="3">
        <f t="shared" si="16"/>
        <v>853.39936900000009</v>
      </c>
      <c r="Y4" s="3">
        <f t="shared" si="17"/>
        <v>220.70073600000001</v>
      </c>
      <c r="Z4" s="3">
        <f t="shared" si="18"/>
        <v>206.09473599999998</v>
      </c>
      <c r="AA4" s="3">
        <f t="shared" si="19"/>
        <v>0.47039276268861191</v>
      </c>
      <c r="AB4" s="3">
        <f t="shared" si="20"/>
        <v>0.95474612345679211</v>
      </c>
      <c r="AC4" s="3">
        <f t="shared" si="21"/>
        <v>6.1038277585734022</v>
      </c>
      <c r="AD4" s="3">
        <f t="shared" si="22"/>
        <v>8.7239279890260413</v>
      </c>
      <c r="AE4" s="3">
        <f t="shared" si="23"/>
        <v>0.19977589026063164</v>
      </c>
    </row>
    <row r="5" spans="2:31" x14ac:dyDescent="0.25">
      <c r="B5" s="2">
        <v>4.3170000000000002</v>
      </c>
      <c r="C5" s="2">
        <v>5.3090000000000002</v>
      </c>
      <c r="D5" s="2">
        <v>24.603999999999999</v>
      </c>
      <c r="E5" s="2">
        <v>10.612</v>
      </c>
      <c r="F5" s="2">
        <v>13.992000000000001</v>
      </c>
      <c r="G5" s="2">
        <v>4.13</v>
      </c>
      <c r="H5" s="2">
        <v>5.117</v>
      </c>
      <c r="I5" s="2">
        <v>24.42</v>
      </c>
      <c r="J5" s="2">
        <v>9.64</v>
      </c>
      <c r="K5" s="2">
        <v>14.627000000000001</v>
      </c>
      <c r="L5" s="3">
        <f t="shared" si="4"/>
        <v>4.3317118369237964</v>
      </c>
      <c r="M5" s="3">
        <f t="shared" si="5"/>
        <v>3.6165002825390875</v>
      </c>
      <c r="N5" s="3">
        <f t="shared" si="6"/>
        <v>0.74784587871889729</v>
      </c>
      <c r="O5" s="3">
        <f t="shared" si="7"/>
        <v>9.1594421409724784</v>
      </c>
      <c r="P5" s="3">
        <f t="shared" si="8"/>
        <v>4.5383076043453379</v>
      </c>
      <c r="Q5" s="3">
        <f t="shared" si="9"/>
        <v>3.4969000000000104E-2</v>
      </c>
      <c r="R5" s="3">
        <f t="shared" si="10"/>
        <v>3.6864000000000063E-2</v>
      </c>
      <c r="S5" s="3">
        <f t="shared" si="11"/>
        <v>3.3855999999999081E-2</v>
      </c>
      <c r="T5" s="3">
        <f t="shared" si="12"/>
        <v>0.94478399999999907</v>
      </c>
      <c r="U5" s="3">
        <f t="shared" si="13"/>
        <v>0.40322499999999972</v>
      </c>
      <c r="V5" s="3">
        <f t="shared" si="14"/>
        <v>18.636489000000001</v>
      </c>
      <c r="W5" s="3">
        <f t="shared" si="15"/>
        <v>28.185481000000003</v>
      </c>
      <c r="X5" s="3">
        <f t="shared" si="16"/>
        <v>605.35681599999998</v>
      </c>
      <c r="Y5" s="3">
        <f t="shared" si="17"/>
        <v>112.614544</v>
      </c>
      <c r="Z5" s="3">
        <f t="shared" si="18"/>
        <v>195.77606400000002</v>
      </c>
      <c r="AA5" s="3">
        <f t="shared" si="19"/>
        <v>0.18075094787380117</v>
      </c>
      <c r="AB5" s="3">
        <f t="shared" si="20"/>
        <v>0.41202134567901072</v>
      </c>
      <c r="AC5" s="3">
        <f t="shared" si="21"/>
        <v>4.5727862400548656</v>
      </c>
      <c r="AD5" s="3">
        <f t="shared" si="22"/>
        <v>1.6650556927297755</v>
      </c>
      <c r="AE5" s="3">
        <f t="shared" si="23"/>
        <v>0.65766092729766756</v>
      </c>
    </row>
    <row r="6" spans="2:31" x14ac:dyDescent="0.25">
      <c r="B6" s="2">
        <v>4.4889999999999999</v>
      </c>
      <c r="C6" s="2">
        <v>5.5179999999999998</v>
      </c>
      <c r="D6" s="2">
        <v>25.57</v>
      </c>
      <c r="E6" s="2">
        <v>10.429</v>
      </c>
      <c r="F6" s="2">
        <v>14.141</v>
      </c>
      <c r="G6" s="2">
        <v>4.3819999999999997</v>
      </c>
      <c r="H6" s="2">
        <v>5.4720000000000004</v>
      </c>
      <c r="I6" s="2">
        <v>25.11</v>
      </c>
      <c r="J6" s="2">
        <v>10.4</v>
      </c>
      <c r="K6" s="2">
        <v>14.448</v>
      </c>
      <c r="L6" s="3">
        <f t="shared" si="4"/>
        <v>2.3836043662285635</v>
      </c>
      <c r="M6" s="3">
        <f t="shared" si="5"/>
        <v>0.83363537513590746</v>
      </c>
      <c r="N6" s="3">
        <f t="shared" si="6"/>
        <v>1.7989831834180716</v>
      </c>
      <c r="O6" s="3">
        <f t="shared" si="7"/>
        <v>0.27807076421516841</v>
      </c>
      <c r="P6" s="3">
        <f t="shared" si="8"/>
        <v>2.1709921504844099</v>
      </c>
      <c r="Q6" s="3">
        <f t="shared" si="9"/>
        <v>1.1449000000000044E-2</v>
      </c>
      <c r="R6" s="3">
        <f t="shared" si="10"/>
        <v>2.1159999999999426E-3</v>
      </c>
      <c r="S6" s="3">
        <f t="shared" si="11"/>
        <v>0.21160000000000079</v>
      </c>
      <c r="T6" s="3">
        <f t="shared" si="12"/>
        <v>8.4099999999999507E-4</v>
      </c>
      <c r="U6" s="3">
        <f t="shared" si="13"/>
        <v>9.4249000000000235E-2</v>
      </c>
      <c r="V6" s="3">
        <f t="shared" si="14"/>
        <v>20.151121</v>
      </c>
      <c r="W6" s="3">
        <f t="shared" si="15"/>
        <v>30.448324</v>
      </c>
      <c r="X6" s="3">
        <f t="shared" si="16"/>
        <v>653.82490000000007</v>
      </c>
      <c r="Y6" s="3">
        <f t="shared" si="17"/>
        <v>108.76404100000001</v>
      </c>
      <c r="Z6" s="3">
        <f t="shared" si="18"/>
        <v>199.96788100000001</v>
      </c>
      <c r="AA6" s="3">
        <f t="shared" si="19"/>
        <v>6.4083984910837763E-2</v>
      </c>
      <c r="AB6" s="3">
        <f t="shared" si="20"/>
        <v>0.187392790123456</v>
      </c>
      <c r="AC6" s="3">
        <f t="shared" si="21"/>
        <v>1.3745391289437536</v>
      </c>
      <c r="AD6" s="3">
        <f t="shared" si="22"/>
        <v>2.1708202482853318</v>
      </c>
      <c r="AE6" s="3">
        <f t="shared" si="23"/>
        <v>0.43819496433470584</v>
      </c>
    </row>
    <row r="7" spans="2:31" x14ac:dyDescent="0.25">
      <c r="B7" s="2">
        <v>5.0609999999999999</v>
      </c>
      <c r="C7" s="2">
        <v>6.5289999999999999</v>
      </c>
      <c r="D7" s="2">
        <v>29.292000000000002</v>
      </c>
      <c r="E7" s="2">
        <v>13.337999999999999</v>
      </c>
      <c r="F7" s="2">
        <v>15.954000000000001</v>
      </c>
      <c r="G7" s="2">
        <v>5.0890000000000004</v>
      </c>
      <c r="H7" s="2">
        <v>6.3230000000000004</v>
      </c>
      <c r="I7" s="2">
        <v>27.06</v>
      </c>
      <c r="J7" s="2">
        <v>12.13</v>
      </c>
      <c r="K7" s="2">
        <v>14.782999999999999</v>
      </c>
      <c r="L7" s="3">
        <f t="shared" si="4"/>
        <v>0.55325034578147547</v>
      </c>
      <c r="M7" s="3">
        <f t="shared" si="5"/>
        <v>3.1551539286261221</v>
      </c>
      <c r="N7" s="3">
        <f t="shared" si="6"/>
        <v>7.6198279393691202</v>
      </c>
      <c r="O7" s="3">
        <f t="shared" si="7"/>
        <v>9.0568301094616785</v>
      </c>
      <c r="P7" s="3">
        <f t="shared" si="8"/>
        <v>7.3398520747148117</v>
      </c>
      <c r="Q7" s="3">
        <f t="shared" si="9"/>
        <v>7.8400000000002621E-4</v>
      </c>
      <c r="R7" s="3">
        <f t="shared" si="10"/>
        <v>4.24359999999998E-2</v>
      </c>
      <c r="S7" s="3">
        <f t="shared" si="11"/>
        <v>4.9818240000000129</v>
      </c>
      <c r="T7" s="3">
        <f t="shared" si="12"/>
        <v>1.4592639999999961</v>
      </c>
      <c r="U7" s="3">
        <f t="shared" si="13"/>
        <v>1.3712410000000026</v>
      </c>
      <c r="V7" s="3">
        <f t="shared" si="14"/>
        <v>25.613720999999998</v>
      </c>
      <c r="W7" s="3">
        <f t="shared" si="15"/>
        <v>42.627840999999997</v>
      </c>
      <c r="X7" s="3">
        <f t="shared" si="16"/>
        <v>858.02126400000009</v>
      </c>
      <c r="Y7" s="3">
        <f t="shared" si="17"/>
        <v>177.90224399999997</v>
      </c>
      <c r="Z7" s="3">
        <f t="shared" si="18"/>
        <v>254.53011600000002</v>
      </c>
      <c r="AA7" s="3">
        <f t="shared" si="19"/>
        <v>0.10166650342935406</v>
      </c>
      <c r="AB7" s="3">
        <f t="shared" si="20"/>
        <v>0.33421245679012462</v>
      </c>
      <c r="AC7" s="3">
        <f t="shared" si="21"/>
        <v>6.5004223882030354</v>
      </c>
      <c r="AD7" s="3">
        <f t="shared" si="22"/>
        <v>2.0610324334704955</v>
      </c>
      <c r="AE7" s="3">
        <f t="shared" si="23"/>
        <v>1.3248862606310015</v>
      </c>
    </row>
    <row r="8" spans="2:31" x14ac:dyDescent="0.25">
      <c r="B8" s="2">
        <v>4.0469999999999997</v>
      </c>
      <c r="C8" s="2">
        <v>5.0469999999999997</v>
      </c>
      <c r="D8" s="2">
        <v>23.099</v>
      </c>
      <c r="E8" s="2">
        <v>9.1170000000000009</v>
      </c>
      <c r="F8" s="2">
        <v>13.981999999999999</v>
      </c>
      <c r="G8" s="2">
        <v>4.1070000000000002</v>
      </c>
      <c r="H8" s="2">
        <v>5.0229999999999997</v>
      </c>
      <c r="I8" s="2">
        <v>22.92</v>
      </c>
      <c r="J8" s="2">
        <v>9.74</v>
      </c>
      <c r="K8" s="2">
        <v>13.138</v>
      </c>
      <c r="L8" s="3">
        <f t="shared" si="4"/>
        <v>1.4825796886582778</v>
      </c>
      <c r="M8" s="3">
        <f t="shared" si="5"/>
        <v>0.47553001783237608</v>
      </c>
      <c r="N8" s="3">
        <f t="shared" si="6"/>
        <v>0.77492532144248016</v>
      </c>
      <c r="O8" s="3">
        <f t="shared" si="7"/>
        <v>6.8333881759350579</v>
      </c>
      <c r="P8" s="3">
        <f t="shared" si="8"/>
        <v>6.0363324274066619</v>
      </c>
      <c r="Q8" s="3">
        <f t="shared" si="9"/>
        <v>3.6000000000000597E-3</v>
      </c>
      <c r="R8" s="3">
        <f t="shared" si="10"/>
        <v>5.7600000000000099E-4</v>
      </c>
      <c r="S8" s="3">
        <f t="shared" si="11"/>
        <v>3.2040999999999459E-2</v>
      </c>
      <c r="T8" s="3">
        <f t="shared" si="12"/>
        <v>0.38812899999999917</v>
      </c>
      <c r="U8" s="3">
        <f t="shared" si="13"/>
        <v>0.71233599999999897</v>
      </c>
      <c r="V8" s="3">
        <f t="shared" si="14"/>
        <v>16.378208999999998</v>
      </c>
      <c r="W8" s="3">
        <f t="shared" si="15"/>
        <v>25.472208999999996</v>
      </c>
      <c r="X8" s="3">
        <f t="shared" si="16"/>
        <v>533.56380100000001</v>
      </c>
      <c r="Y8" s="3">
        <f t="shared" si="17"/>
        <v>83.119689000000022</v>
      </c>
      <c r="Z8" s="3">
        <f t="shared" si="18"/>
        <v>195.49632399999999</v>
      </c>
      <c r="AA8" s="3">
        <f t="shared" si="19"/>
        <v>0.48323094787380272</v>
      </c>
      <c r="AB8" s="3">
        <f t="shared" si="20"/>
        <v>0.81701512345678862</v>
      </c>
      <c r="AC8" s="3">
        <f t="shared" si="21"/>
        <v>13.274417536351152</v>
      </c>
      <c r="AD8" s="3">
        <f t="shared" si="22"/>
        <v>7.7582881001371886</v>
      </c>
      <c r="AE8" s="3">
        <f t="shared" si="23"/>
        <v>0.67398018655692937</v>
      </c>
    </row>
    <row r="9" spans="2:31" x14ac:dyDescent="0.25">
      <c r="B9" s="2">
        <v>4.3719999999999999</v>
      </c>
      <c r="C9" s="2">
        <v>5.399</v>
      </c>
      <c r="D9" s="2">
        <v>23.959</v>
      </c>
      <c r="E9" s="2">
        <v>12.019</v>
      </c>
      <c r="F9" s="2">
        <v>11.94</v>
      </c>
      <c r="G9" s="2">
        <v>4.3490000000000002</v>
      </c>
      <c r="H9" s="2">
        <v>5.4269999999999996</v>
      </c>
      <c r="I9" s="2">
        <v>24.22</v>
      </c>
      <c r="J9" s="2">
        <v>10.95</v>
      </c>
      <c r="K9" s="2">
        <v>13.129</v>
      </c>
      <c r="L9" s="3">
        <f t="shared" si="4"/>
        <v>0.52607502287281993</v>
      </c>
      <c r="M9" s="3">
        <f t="shared" si="5"/>
        <v>0.51861455825152036</v>
      </c>
      <c r="N9" s="3">
        <f t="shared" si="6"/>
        <v>1.0893609916941411</v>
      </c>
      <c r="O9" s="3">
        <f t="shared" si="7"/>
        <v>8.8942507696147839</v>
      </c>
      <c r="P9" s="3">
        <f t="shared" si="8"/>
        <v>9.9581239530988288</v>
      </c>
      <c r="Q9" s="3">
        <f t="shared" si="9"/>
        <v>5.2899999999998564E-4</v>
      </c>
      <c r="R9" s="3">
        <f t="shared" si="10"/>
        <v>7.8399999999997656E-4</v>
      </c>
      <c r="S9" s="3">
        <f t="shared" si="11"/>
        <v>6.8120999999999599E-2</v>
      </c>
      <c r="T9" s="3">
        <f t="shared" si="12"/>
        <v>1.1427610000000017</v>
      </c>
      <c r="U9" s="3">
        <f t="shared" si="13"/>
        <v>1.4137210000000002</v>
      </c>
      <c r="V9" s="3">
        <f t="shared" si="14"/>
        <v>19.114383999999998</v>
      </c>
      <c r="W9" s="3">
        <f t="shared" si="15"/>
        <v>29.149201000000001</v>
      </c>
      <c r="X9" s="3">
        <f t="shared" si="16"/>
        <v>574.033681</v>
      </c>
      <c r="Y9" s="3">
        <f t="shared" si="17"/>
        <v>144.45636100000002</v>
      </c>
      <c r="Z9" s="3">
        <f t="shared" si="18"/>
        <v>142.56359999999998</v>
      </c>
      <c r="AA9" s="3">
        <f t="shared" si="19"/>
        <v>0.13700965157750489</v>
      </c>
      <c r="AB9" s="3">
        <f t="shared" si="20"/>
        <v>0.30458134567901113</v>
      </c>
      <c r="AC9" s="3">
        <f t="shared" si="21"/>
        <v>7.7473567956104175</v>
      </c>
      <c r="AD9" s="3">
        <f t="shared" si="22"/>
        <v>1.3602470507543808E-2</v>
      </c>
      <c r="AE9" s="3">
        <f t="shared" si="23"/>
        <v>8.1965569272976744</v>
      </c>
    </row>
    <row r="10" spans="2:31" x14ac:dyDescent="0.25">
      <c r="B10" s="2">
        <v>4.681</v>
      </c>
      <c r="C10" s="2">
        <v>5.7050000000000001</v>
      </c>
      <c r="D10" s="2">
        <v>23.789000000000001</v>
      </c>
      <c r="E10" s="2">
        <v>10.131</v>
      </c>
      <c r="F10" s="2">
        <v>13.657999999999999</v>
      </c>
      <c r="G10" s="2">
        <v>5.0449999999999999</v>
      </c>
      <c r="H10" s="2">
        <v>6.3250000000000002</v>
      </c>
      <c r="I10" s="2">
        <v>26.78</v>
      </c>
      <c r="J10" s="2">
        <v>13.11</v>
      </c>
      <c r="K10" s="2">
        <v>13.632999999999999</v>
      </c>
      <c r="L10" s="3">
        <f t="shared" si="4"/>
        <v>7.7761162144840812</v>
      </c>
      <c r="M10" s="3">
        <f t="shared" si="5"/>
        <v>10.86765994741455</v>
      </c>
      <c r="N10" s="3">
        <f t="shared" si="6"/>
        <v>12.573037958720414</v>
      </c>
      <c r="O10" s="3">
        <f t="shared" si="7"/>
        <v>29.404797157240147</v>
      </c>
      <c r="P10" s="3">
        <f t="shared" si="8"/>
        <v>0.18304290525699485</v>
      </c>
      <c r="Q10" s="3">
        <f t="shared" si="9"/>
        <v>0.13249599999999992</v>
      </c>
      <c r="R10" s="3">
        <f t="shared" si="10"/>
        <v>0.38440000000000013</v>
      </c>
      <c r="S10" s="3">
        <f t="shared" si="11"/>
        <v>8.9460809999999977</v>
      </c>
      <c r="T10" s="3">
        <f t="shared" si="12"/>
        <v>8.8744409999999956</v>
      </c>
      <c r="U10" s="3">
        <f t="shared" si="13"/>
        <v>6.2500000000001779E-4</v>
      </c>
      <c r="V10" s="3">
        <f t="shared" si="14"/>
        <v>21.911761000000002</v>
      </c>
      <c r="W10" s="3">
        <f t="shared" si="15"/>
        <v>32.547024999999998</v>
      </c>
      <c r="X10" s="3">
        <f t="shared" si="16"/>
        <v>565.9165210000001</v>
      </c>
      <c r="Y10" s="3">
        <f t="shared" si="17"/>
        <v>102.63716100000001</v>
      </c>
      <c r="Z10" s="3">
        <f t="shared" si="18"/>
        <v>186.54096399999997</v>
      </c>
      <c r="AA10" s="3">
        <f t="shared" si="19"/>
        <v>3.7390960219480943E-3</v>
      </c>
      <c r="AB10" s="3">
        <f t="shared" si="20"/>
        <v>6.046134567901177E-2</v>
      </c>
      <c r="AC10" s="3">
        <f t="shared" si="21"/>
        <v>8.7226153141289249</v>
      </c>
      <c r="AD10" s="3">
        <f t="shared" si="22"/>
        <v>3.1377529890260747</v>
      </c>
      <c r="AE10" s="3">
        <f t="shared" si="23"/>
        <v>1.3109401865569299</v>
      </c>
    </row>
    <row r="11" spans="2:31" x14ac:dyDescent="0.25">
      <c r="B11" s="2">
        <v>4.2960000000000003</v>
      </c>
      <c r="C11" s="2">
        <v>5.7350000000000003</v>
      </c>
      <c r="D11" s="2">
        <v>27.908999999999999</v>
      </c>
      <c r="E11" s="2">
        <v>14.507</v>
      </c>
      <c r="F11" s="2">
        <v>13.401999999999999</v>
      </c>
      <c r="G11" s="2">
        <v>4.4370000000000003</v>
      </c>
      <c r="H11" s="2">
        <v>5.8630000000000004</v>
      </c>
      <c r="I11" s="2">
        <v>28.19</v>
      </c>
      <c r="J11" s="2">
        <v>13.1</v>
      </c>
      <c r="K11" s="2">
        <v>15.17</v>
      </c>
      <c r="L11" s="3">
        <f t="shared" si="4"/>
        <v>3.2821229050279328</v>
      </c>
      <c r="M11" s="3">
        <f t="shared" si="5"/>
        <v>2.2319093286835243</v>
      </c>
      <c r="N11" s="3">
        <f t="shared" si="6"/>
        <v>1.0068436705005639</v>
      </c>
      <c r="O11" s="3">
        <f t="shared" si="7"/>
        <v>9.6987661129110094</v>
      </c>
      <c r="P11" s="3">
        <f t="shared" si="8"/>
        <v>13.192060886434867</v>
      </c>
      <c r="Q11" s="3">
        <f t="shared" si="9"/>
        <v>1.9881000000000003E-2</v>
      </c>
      <c r="R11" s="3">
        <f t="shared" si="10"/>
        <v>1.638400000000003E-2</v>
      </c>
      <c r="S11" s="3">
        <f t="shared" si="11"/>
        <v>7.8961000000001322E-2</v>
      </c>
      <c r="T11" s="3">
        <f t="shared" si="12"/>
        <v>1.979649</v>
      </c>
      <c r="U11" s="3">
        <f t="shared" si="13"/>
        <v>3.1258240000000024</v>
      </c>
      <c r="V11" s="3">
        <f t="shared" si="14"/>
        <v>18.455616000000003</v>
      </c>
      <c r="W11" s="3">
        <f t="shared" si="15"/>
        <v>32.890225000000001</v>
      </c>
      <c r="X11" s="3">
        <f t="shared" si="16"/>
        <v>778.91228099999989</v>
      </c>
      <c r="Y11" s="3">
        <f t="shared" si="17"/>
        <v>210.45304899999999</v>
      </c>
      <c r="Z11" s="3">
        <f t="shared" si="18"/>
        <v>179.61360399999998</v>
      </c>
      <c r="AA11" s="3">
        <f t="shared" si="19"/>
        <v>0.19904817009602335</v>
      </c>
      <c r="AB11" s="3">
        <f t="shared" si="20"/>
        <v>4.66080123456784E-2</v>
      </c>
      <c r="AC11" s="3">
        <f t="shared" si="21"/>
        <v>1.3609382770919083</v>
      </c>
      <c r="AD11" s="3">
        <f t="shared" si="22"/>
        <v>6.7840955075445617</v>
      </c>
      <c r="AE11" s="3">
        <f t="shared" si="23"/>
        <v>1.9626972235939681</v>
      </c>
    </row>
    <row r="12" spans="2:31" x14ac:dyDescent="0.25">
      <c r="B12" s="2">
        <v>4.7060000000000004</v>
      </c>
      <c r="C12" s="2">
        <v>6.1360000000000001</v>
      </c>
      <c r="D12" s="2">
        <v>27.858000000000001</v>
      </c>
      <c r="E12" s="2">
        <v>11.558</v>
      </c>
      <c r="F12" s="2">
        <v>16.3</v>
      </c>
      <c r="G12" s="2">
        <v>4.7080000000000002</v>
      </c>
      <c r="H12" s="2">
        <v>6.1369999999999996</v>
      </c>
      <c r="I12" s="2">
        <v>28.39</v>
      </c>
      <c r="J12" s="2">
        <v>13.12</v>
      </c>
      <c r="K12" s="2">
        <v>15.233000000000001</v>
      </c>
      <c r="L12" s="3">
        <f t="shared" si="4"/>
        <v>4.2498937526557153E-2</v>
      </c>
      <c r="M12" s="3">
        <f t="shared" si="5"/>
        <v>1.6297262059964894E-2</v>
      </c>
      <c r="N12" s="3">
        <f t="shared" si="6"/>
        <v>1.9096848302103526</v>
      </c>
      <c r="O12" s="3">
        <f t="shared" si="7"/>
        <v>13.51444886658591</v>
      </c>
      <c r="P12" s="3">
        <f t="shared" si="8"/>
        <v>6.546012269938652</v>
      </c>
      <c r="Q12" s="3">
        <f t="shared" si="9"/>
        <v>3.9999999999991189E-6</v>
      </c>
      <c r="R12" s="3">
        <f t="shared" si="10"/>
        <v>9.9999999999889161E-7</v>
      </c>
      <c r="S12" s="3">
        <f t="shared" si="11"/>
        <v>0.28302400000000005</v>
      </c>
      <c r="T12" s="3">
        <f t="shared" si="12"/>
        <v>2.4398439999999981</v>
      </c>
      <c r="U12" s="3">
        <f t="shared" si="13"/>
        <v>1.1384890000000003</v>
      </c>
      <c r="V12" s="3">
        <f t="shared" si="14"/>
        <v>22.146436000000005</v>
      </c>
      <c r="W12" s="3">
        <f t="shared" si="15"/>
        <v>37.650496000000004</v>
      </c>
      <c r="X12" s="3">
        <f t="shared" si="16"/>
        <v>776.06816400000002</v>
      </c>
      <c r="Y12" s="3">
        <f t="shared" si="17"/>
        <v>133.58736400000001</v>
      </c>
      <c r="Z12" s="3">
        <f t="shared" si="18"/>
        <v>265.69</v>
      </c>
      <c r="AA12" s="3">
        <f t="shared" si="19"/>
        <v>1.3066886145405711E-3</v>
      </c>
      <c r="AB12" s="3">
        <f t="shared" si="20"/>
        <v>3.426612345679058E-2</v>
      </c>
      <c r="AC12" s="3">
        <f t="shared" si="21"/>
        <v>1.2445468326474673</v>
      </c>
      <c r="AD12" s="3">
        <f t="shared" si="22"/>
        <v>0.11859095198902855</v>
      </c>
      <c r="AE12" s="3">
        <f t="shared" si="23"/>
        <v>2.2411198902606313</v>
      </c>
    </row>
    <row r="13" spans="2:31" x14ac:dyDescent="0.25">
      <c r="B13" s="2">
        <v>5.077</v>
      </c>
      <c r="C13" s="2">
        <v>6.45</v>
      </c>
      <c r="D13" s="2">
        <v>29.004999999999999</v>
      </c>
      <c r="E13" s="2">
        <v>12.618</v>
      </c>
      <c r="F13" s="2">
        <v>16.388000000000002</v>
      </c>
      <c r="G13" s="2">
        <v>5.4329999999999998</v>
      </c>
      <c r="H13" s="2">
        <v>6.9050000000000002</v>
      </c>
      <c r="I13" s="2">
        <v>29.85</v>
      </c>
      <c r="J13" s="2">
        <v>14.11</v>
      </c>
      <c r="K13" s="2">
        <v>15.81</v>
      </c>
      <c r="L13" s="3">
        <f t="shared" si="4"/>
        <v>7.0120149694701563</v>
      </c>
      <c r="M13" s="3">
        <f t="shared" si="5"/>
        <v>7.0542635658914739</v>
      </c>
      <c r="N13" s="3">
        <f t="shared" si="6"/>
        <v>2.9132908119289862</v>
      </c>
      <c r="O13" s="3">
        <f t="shared" si="7"/>
        <v>11.824377872880005</v>
      </c>
      <c r="P13" s="3">
        <f t="shared" si="8"/>
        <v>3.5269709543568535</v>
      </c>
      <c r="Q13" s="3">
        <f t="shared" si="9"/>
        <v>0.1267359999999999</v>
      </c>
      <c r="R13" s="3">
        <f t="shared" si="10"/>
        <v>0.20702500000000007</v>
      </c>
      <c r="S13" s="3">
        <f t="shared" si="11"/>
        <v>0.71402500000000413</v>
      </c>
      <c r="T13" s="3">
        <f t="shared" si="12"/>
        <v>2.2260639999999974</v>
      </c>
      <c r="U13" s="3">
        <f t="shared" si="13"/>
        <v>0.33408400000000138</v>
      </c>
      <c r="V13" s="3">
        <f t="shared" si="14"/>
        <v>25.775928999999998</v>
      </c>
      <c r="W13" s="3">
        <f t="shared" si="15"/>
        <v>41.602499999999999</v>
      </c>
      <c r="X13" s="3">
        <f t="shared" si="16"/>
        <v>841.2900249999999</v>
      </c>
      <c r="Y13" s="3">
        <f t="shared" si="17"/>
        <v>159.21392400000002</v>
      </c>
      <c r="Z13" s="3">
        <f t="shared" si="18"/>
        <v>268.56654400000008</v>
      </c>
      <c r="AA13" s="3">
        <f t="shared" si="19"/>
        <v>0.11212576268861327</v>
      </c>
      <c r="AB13" s="3">
        <f t="shared" si="20"/>
        <v>0.24911190123456919</v>
      </c>
      <c r="AC13" s="3">
        <f t="shared" si="21"/>
        <v>5.1193252400548737</v>
      </c>
      <c r="AD13" s="3">
        <f t="shared" si="22"/>
        <v>0.51212576680383637</v>
      </c>
      <c r="AE13" s="3">
        <f t="shared" si="23"/>
        <v>2.512342408779153</v>
      </c>
    </row>
    <row r="14" spans="2:31" x14ac:dyDescent="0.25">
      <c r="B14" s="2">
        <v>4.5060000000000002</v>
      </c>
      <c r="C14" s="2">
        <v>5.6950000000000003</v>
      </c>
      <c r="D14" s="2">
        <v>25.707000000000001</v>
      </c>
      <c r="E14" s="2">
        <v>9.8870000000000005</v>
      </c>
      <c r="F14" s="2">
        <v>15.82</v>
      </c>
      <c r="G14" s="2">
        <v>4.556</v>
      </c>
      <c r="H14" s="2">
        <v>5.7610000000000001</v>
      </c>
      <c r="I14" s="2">
        <v>26.43</v>
      </c>
      <c r="J14" s="2">
        <v>11.29</v>
      </c>
      <c r="K14" s="2">
        <v>15.106999999999999</v>
      </c>
      <c r="L14" s="3">
        <f t="shared" si="4"/>
        <v>1.1096316023080297</v>
      </c>
      <c r="M14" s="3">
        <f t="shared" si="5"/>
        <v>1.1589113257243167</v>
      </c>
      <c r="N14" s="3">
        <f t="shared" si="6"/>
        <v>2.8124635313338739</v>
      </c>
      <c r="O14" s="3">
        <f t="shared" si="7"/>
        <v>14.190350965914824</v>
      </c>
      <c r="P14" s="3">
        <f t="shared" si="8"/>
        <v>4.5069532237673888</v>
      </c>
      <c r="Q14" s="3">
        <f t="shared" si="9"/>
        <v>2.4999999999999823E-3</v>
      </c>
      <c r="R14" s="3">
        <f t="shared" si="10"/>
        <v>4.3559999999999788E-3</v>
      </c>
      <c r="S14" s="3">
        <f t="shared" si="11"/>
        <v>0.52272899999999856</v>
      </c>
      <c r="T14" s="3">
        <f t="shared" si="12"/>
        <v>1.9684089999999963</v>
      </c>
      <c r="U14" s="3">
        <f t="shared" si="13"/>
        <v>0.5083690000000014</v>
      </c>
      <c r="V14" s="3">
        <f t="shared" si="14"/>
        <v>20.304036000000004</v>
      </c>
      <c r="W14" s="3">
        <f t="shared" si="15"/>
        <v>32.433025000000001</v>
      </c>
      <c r="X14" s="3">
        <f t="shared" si="16"/>
        <v>660.84984900000006</v>
      </c>
      <c r="Y14" s="3">
        <f t="shared" si="17"/>
        <v>97.752769000000015</v>
      </c>
      <c r="Z14" s="3">
        <f t="shared" si="18"/>
        <v>250.2724</v>
      </c>
      <c r="AA14" s="3">
        <f t="shared" si="19"/>
        <v>5.5765947873800494E-2</v>
      </c>
      <c r="AB14" s="3">
        <f t="shared" si="20"/>
        <v>6.5479123456789412E-2</v>
      </c>
      <c r="AC14" s="3">
        <f t="shared" si="21"/>
        <v>1.0720684993141236</v>
      </c>
      <c r="AD14" s="3">
        <f t="shared" si="22"/>
        <v>4.0617177297668157</v>
      </c>
      <c r="AE14" s="3">
        <f t="shared" si="23"/>
        <v>1.0343643347050748</v>
      </c>
    </row>
    <row r="15" spans="2:31" x14ac:dyDescent="0.25">
      <c r="B15" s="2">
        <v>4.7610000000000001</v>
      </c>
      <c r="C15" s="2">
        <v>5.8029999999999999</v>
      </c>
      <c r="D15" s="2">
        <v>25.065999999999999</v>
      </c>
      <c r="E15" s="2">
        <v>10.824</v>
      </c>
      <c r="F15" s="2">
        <v>14.242000000000001</v>
      </c>
      <c r="G15" s="2">
        <v>4.8159999999999998</v>
      </c>
      <c r="H15" s="2">
        <v>6.0830000000000002</v>
      </c>
      <c r="I15" s="2">
        <v>27.24</v>
      </c>
      <c r="J15" s="2">
        <v>11.75</v>
      </c>
      <c r="K15" s="2">
        <v>15.34</v>
      </c>
      <c r="L15" s="3">
        <f t="shared" si="4"/>
        <v>1.1552194917034175</v>
      </c>
      <c r="M15" s="3">
        <f t="shared" si="5"/>
        <v>4.8250904704463249</v>
      </c>
      <c r="N15" s="3">
        <f t="shared" si="6"/>
        <v>8.6731030080587228</v>
      </c>
      <c r="O15" s="3">
        <f t="shared" si="7"/>
        <v>8.5550628233555077</v>
      </c>
      <c r="P15" s="3">
        <f t="shared" si="8"/>
        <v>7.7095913495295525</v>
      </c>
      <c r="Q15" s="3">
        <f t="shared" si="9"/>
        <v>3.0249999999999687E-3</v>
      </c>
      <c r="R15" s="3">
        <f t="shared" si="10"/>
        <v>7.8400000000000136E-2</v>
      </c>
      <c r="S15" s="3">
        <f t="shared" si="11"/>
        <v>4.7262759999999977</v>
      </c>
      <c r="T15" s="3">
        <f t="shared" si="12"/>
        <v>0.85747600000000024</v>
      </c>
      <c r="U15" s="3">
        <f t="shared" si="13"/>
        <v>1.2056039999999977</v>
      </c>
      <c r="V15" s="3">
        <f t="shared" si="14"/>
        <v>22.667121000000002</v>
      </c>
      <c r="W15" s="3">
        <f t="shared" si="15"/>
        <v>33.674808999999996</v>
      </c>
      <c r="X15" s="3">
        <f t="shared" si="16"/>
        <v>628.30435599999998</v>
      </c>
      <c r="Y15" s="3">
        <f t="shared" si="17"/>
        <v>117.158976</v>
      </c>
      <c r="Z15" s="3">
        <f t="shared" si="18"/>
        <v>202.83456400000003</v>
      </c>
      <c r="AA15" s="3">
        <f t="shared" si="19"/>
        <v>3.5539231824410484E-4</v>
      </c>
      <c r="AB15" s="3">
        <f t="shared" si="20"/>
        <v>2.1871123456789817E-2</v>
      </c>
      <c r="AC15" s="3">
        <f t="shared" si="21"/>
        <v>2.8103417956104226</v>
      </c>
      <c r="AD15" s="3">
        <f t="shared" si="22"/>
        <v>1.1628826556927376</v>
      </c>
      <c r="AE15" s="3">
        <f t="shared" si="23"/>
        <v>0.31467944581618623</v>
      </c>
    </row>
    <row r="16" spans="2:31" x14ac:dyDescent="0.25">
      <c r="B16" s="2">
        <v>5.5609999999999999</v>
      </c>
      <c r="C16" s="2">
        <v>6.8070000000000004</v>
      </c>
      <c r="D16" s="2">
        <v>28.956</v>
      </c>
      <c r="E16" s="2">
        <v>13.055999999999999</v>
      </c>
      <c r="F16" s="2">
        <v>15.9</v>
      </c>
      <c r="G16" s="2">
        <v>5.53</v>
      </c>
      <c r="H16" s="2">
        <v>6.9</v>
      </c>
      <c r="I16" s="2">
        <v>29.31</v>
      </c>
      <c r="J16" s="2">
        <v>13.18</v>
      </c>
      <c r="K16" s="2">
        <v>16.087</v>
      </c>
      <c r="L16" s="3">
        <f t="shared" si="4"/>
        <v>0.55745369537852352</v>
      </c>
      <c r="M16" s="3">
        <f t="shared" si="5"/>
        <v>1.3662406346408105</v>
      </c>
      <c r="N16" s="3">
        <f t="shared" si="6"/>
        <v>1.2225445503522558</v>
      </c>
      <c r="O16" s="3">
        <f t="shared" si="7"/>
        <v>0.9497549019607886</v>
      </c>
      <c r="P16" s="3">
        <f t="shared" si="8"/>
        <v>1.1761006289308138</v>
      </c>
      <c r="Q16" s="3">
        <f t="shared" si="9"/>
        <v>9.6099999999998108E-4</v>
      </c>
      <c r="R16" s="3">
        <f t="shared" si="10"/>
        <v>8.6489999999999952E-3</v>
      </c>
      <c r="S16" s="3">
        <f t="shared" si="11"/>
        <v>0.12531599999999943</v>
      </c>
      <c r="T16" s="3">
        <f t="shared" si="12"/>
        <v>1.5376000000000138E-2</v>
      </c>
      <c r="U16" s="3">
        <f t="shared" si="13"/>
        <v>3.4968999999999771E-2</v>
      </c>
      <c r="V16" s="3">
        <f t="shared" si="14"/>
        <v>30.924720999999998</v>
      </c>
      <c r="W16" s="3">
        <f t="shared" si="15"/>
        <v>46.335249000000005</v>
      </c>
      <c r="X16" s="3">
        <f t="shared" si="16"/>
        <v>838.44993599999998</v>
      </c>
      <c r="Y16" s="3">
        <f t="shared" si="17"/>
        <v>170.45913599999997</v>
      </c>
      <c r="Z16" s="3">
        <f t="shared" si="18"/>
        <v>252.81</v>
      </c>
      <c r="AA16" s="3">
        <f t="shared" si="19"/>
        <v>0.67051835528120396</v>
      </c>
      <c r="AB16" s="3">
        <f t="shared" si="20"/>
        <v>0.73292623456790373</v>
      </c>
      <c r="AC16" s="3">
        <f t="shared" si="21"/>
        <v>4.8999921659808017</v>
      </c>
      <c r="AD16" s="3">
        <f t="shared" si="22"/>
        <v>1.3308613223593866</v>
      </c>
      <c r="AE16" s="3">
        <f t="shared" si="23"/>
        <v>1.203490260631001</v>
      </c>
    </row>
    <row r="17" spans="1:31" x14ac:dyDescent="0.25">
      <c r="B17" s="2">
        <v>4.742</v>
      </c>
      <c r="C17" s="2">
        <v>5.915</v>
      </c>
      <c r="D17" s="2">
        <v>26.664999999999999</v>
      </c>
      <c r="E17" s="2">
        <v>12.601000000000001</v>
      </c>
      <c r="F17" s="2">
        <v>14.064</v>
      </c>
      <c r="G17" s="2">
        <v>4.7699999999999996</v>
      </c>
      <c r="H17" s="2">
        <v>5.976</v>
      </c>
      <c r="I17" s="2">
        <v>26.53</v>
      </c>
      <c r="J17" s="2">
        <v>11.64</v>
      </c>
      <c r="K17" s="2">
        <v>14.968999999999999</v>
      </c>
      <c r="L17" s="3">
        <f t="shared" si="4"/>
        <v>0.59046815689581567</v>
      </c>
      <c r="M17" s="3">
        <f t="shared" si="5"/>
        <v>1.0312764158917995</v>
      </c>
      <c r="N17" s="3">
        <f t="shared" si="6"/>
        <v>0.50628164260265518</v>
      </c>
      <c r="O17" s="3">
        <f t="shared" si="7"/>
        <v>7.62637885882073</v>
      </c>
      <c r="P17" s="3">
        <f t="shared" si="8"/>
        <v>6.4348691695108027</v>
      </c>
      <c r="Q17" s="3">
        <f t="shared" si="9"/>
        <v>7.8399999999997656E-4</v>
      </c>
      <c r="R17" s="3">
        <f t="shared" si="10"/>
        <v>3.720999999999993E-3</v>
      </c>
      <c r="S17" s="3">
        <f t="shared" si="11"/>
        <v>1.8224999999999464E-2</v>
      </c>
      <c r="T17" s="3">
        <f t="shared" si="12"/>
        <v>0.92352100000000059</v>
      </c>
      <c r="U17" s="3">
        <f t="shared" si="13"/>
        <v>0.81902499999999889</v>
      </c>
      <c r="V17" s="3">
        <f t="shared" si="14"/>
        <v>22.486564000000001</v>
      </c>
      <c r="W17" s="3">
        <f t="shared" si="15"/>
        <v>34.987225000000002</v>
      </c>
      <c r="X17" s="3">
        <f t="shared" si="16"/>
        <v>711.02222499999993</v>
      </c>
      <c r="Y17" s="3">
        <f t="shared" si="17"/>
        <v>158.78520100000003</v>
      </c>
      <c r="Z17" s="3">
        <f t="shared" si="18"/>
        <v>197.79609600000001</v>
      </c>
      <c r="AA17" s="3">
        <f t="shared" si="19"/>
        <v>2.1947873800276386E-8</v>
      </c>
      <c r="AB17" s="3">
        <f t="shared" si="20"/>
        <v>1.2880123456789304E-3</v>
      </c>
      <c r="AC17" s="3">
        <f t="shared" si="21"/>
        <v>5.9919067215362075E-3</v>
      </c>
      <c r="AD17" s="3">
        <f t="shared" si="22"/>
        <v>0.48808335939642988</v>
      </c>
      <c r="AE17" s="3">
        <f t="shared" si="23"/>
        <v>0.54606626063100216</v>
      </c>
    </row>
    <row r="18" spans="1:31" x14ac:dyDescent="0.25">
      <c r="B18" s="2">
        <v>4.8639999999999999</v>
      </c>
      <c r="C18" s="2">
        <v>6.3440000000000003</v>
      </c>
      <c r="D18" s="2">
        <v>27.856999999999999</v>
      </c>
      <c r="E18" s="2">
        <v>11.205</v>
      </c>
      <c r="F18" s="2">
        <v>16.651</v>
      </c>
      <c r="G18" s="2">
        <v>5.0190000000000001</v>
      </c>
      <c r="H18" s="2">
        <v>6.3460000000000001</v>
      </c>
      <c r="I18" s="2">
        <v>27.95</v>
      </c>
      <c r="J18" s="2">
        <v>12.54</v>
      </c>
      <c r="K18" s="2">
        <v>15.372</v>
      </c>
      <c r="L18" s="3">
        <f t="shared" si="4"/>
        <v>3.1866776315789527</v>
      </c>
      <c r="M18" s="3">
        <f t="shared" si="5"/>
        <v>3.152585119797887E-2</v>
      </c>
      <c r="N18" s="3">
        <f t="shared" si="6"/>
        <v>0.33384786588649162</v>
      </c>
      <c r="O18" s="3">
        <f t="shared" si="7"/>
        <v>11.914323962516725</v>
      </c>
      <c r="P18" s="3">
        <f t="shared" si="8"/>
        <v>7.6812203471262981</v>
      </c>
      <c r="Q18" s="3">
        <f t="shared" si="9"/>
        <v>2.4025000000000078E-2</v>
      </c>
      <c r="R18" s="3">
        <f t="shared" si="10"/>
        <v>3.9999999999991189E-6</v>
      </c>
      <c r="S18" s="3">
        <f t="shared" si="11"/>
        <v>8.6489999999999952E-3</v>
      </c>
      <c r="T18" s="3">
        <f t="shared" si="12"/>
        <v>1.7822249999999975</v>
      </c>
      <c r="U18" s="3">
        <f t="shared" si="13"/>
        <v>1.6358409999999999</v>
      </c>
      <c r="V18" s="3">
        <f t="shared" si="14"/>
        <v>23.658496</v>
      </c>
      <c r="W18" s="3">
        <f t="shared" si="15"/>
        <v>40.246336000000007</v>
      </c>
      <c r="X18" s="3">
        <f t="shared" si="16"/>
        <v>776.01244899999995</v>
      </c>
      <c r="Y18" s="3">
        <f t="shared" si="17"/>
        <v>125.552025</v>
      </c>
      <c r="Z18" s="3">
        <f t="shared" si="18"/>
        <v>277.25580100000002</v>
      </c>
      <c r="AA18" s="3">
        <f t="shared" si="19"/>
        <v>1.4847873799725171E-2</v>
      </c>
      <c r="AB18" s="3">
        <f t="shared" si="20"/>
        <v>0.15453634567901345</v>
      </c>
      <c r="AC18" s="3">
        <f t="shared" si="21"/>
        <v>1.2423166474622795</v>
      </c>
      <c r="AD18" s="3">
        <f t="shared" si="22"/>
        <v>0.48632543347051227</v>
      </c>
      <c r="AE18" s="3">
        <f t="shared" si="23"/>
        <v>3.4152408902606282</v>
      </c>
    </row>
    <row r="19" spans="1:31" x14ac:dyDescent="0.25">
      <c r="B19" s="2">
        <v>6.48</v>
      </c>
      <c r="C19" s="2">
        <v>8.2959999999999994</v>
      </c>
      <c r="D19" s="2">
        <v>35.502000000000002</v>
      </c>
      <c r="E19" s="2">
        <v>18.891999999999999</v>
      </c>
      <c r="F19" s="2">
        <v>16.61</v>
      </c>
      <c r="G19" s="2">
        <v>5.7229999999999999</v>
      </c>
      <c r="H19" s="2">
        <v>7.21</v>
      </c>
      <c r="I19" s="2">
        <v>30.63</v>
      </c>
      <c r="J19" s="2">
        <v>14.41</v>
      </c>
      <c r="K19" s="2">
        <v>16.289000000000001</v>
      </c>
      <c r="L19" s="3">
        <f t="shared" si="4"/>
        <v>11.682098765432107</v>
      </c>
      <c r="M19" s="3">
        <f t="shared" si="5"/>
        <v>13.09064609450337</v>
      </c>
      <c r="N19" s="3">
        <f t="shared" si="6"/>
        <v>13.7231705256042</v>
      </c>
      <c r="O19" s="3">
        <f t="shared" si="7"/>
        <v>23.724327757781069</v>
      </c>
      <c r="P19" s="3">
        <f t="shared" si="8"/>
        <v>1.9325707405177484</v>
      </c>
      <c r="Q19" s="3">
        <f t="shared" si="9"/>
        <v>0.57304900000000081</v>
      </c>
      <c r="R19" s="3">
        <f t="shared" si="10"/>
        <v>1.1793959999999988</v>
      </c>
      <c r="S19" s="3">
        <f t="shared" si="11"/>
        <v>23.736384000000033</v>
      </c>
      <c r="T19" s="3">
        <f t="shared" si="12"/>
        <v>20.088323999999993</v>
      </c>
      <c r="U19" s="3">
        <f t="shared" si="13"/>
        <v>0.10304099999999869</v>
      </c>
      <c r="V19" s="3">
        <f t="shared" si="14"/>
        <v>41.990400000000008</v>
      </c>
      <c r="W19" s="3">
        <f t="shared" si="15"/>
        <v>68.823615999999987</v>
      </c>
      <c r="X19" s="3">
        <f t="shared" si="16"/>
        <v>1260.3920040000003</v>
      </c>
      <c r="Y19" s="3">
        <f t="shared" si="17"/>
        <v>356.90766399999995</v>
      </c>
      <c r="Z19" s="3">
        <f t="shared" si="18"/>
        <v>275.89209999999997</v>
      </c>
      <c r="AA19" s="3">
        <f t="shared" si="19"/>
        <v>3.0201290589849057</v>
      </c>
      <c r="AB19" s="3">
        <f t="shared" si="20"/>
        <v>5.4995461234567919</v>
      </c>
      <c r="AC19" s="3">
        <f t="shared" si="21"/>
        <v>76.730462388203094</v>
      </c>
      <c r="AD19" s="3">
        <f t="shared" si="22"/>
        <v>48.854922359396376</v>
      </c>
      <c r="AE19" s="3">
        <f t="shared" si="23"/>
        <v>3.2653828532235898</v>
      </c>
    </row>
    <row r="20" spans="1:31" x14ac:dyDescent="0.25">
      <c r="B20" s="2">
        <v>3.9359999999999999</v>
      </c>
      <c r="C20" s="2">
        <v>4.9710000000000001</v>
      </c>
      <c r="D20" s="2">
        <v>22.736000000000001</v>
      </c>
      <c r="E20" s="2">
        <v>9.6059999999999999</v>
      </c>
      <c r="F20" s="2">
        <v>13.13</v>
      </c>
      <c r="G20" s="2">
        <v>3.8559999999999999</v>
      </c>
      <c r="H20" s="2">
        <v>4.992</v>
      </c>
      <c r="I20" s="2">
        <v>23.99</v>
      </c>
      <c r="J20" s="2">
        <v>11.82</v>
      </c>
      <c r="K20" s="2">
        <v>12.247999999999999</v>
      </c>
      <c r="L20" s="3">
        <f t="shared" si="4"/>
        <v>2.0325203252032535</v>
      </c>
      <c r="M20" s="3">
        <f t="shared" si="5"/>
        <v>0.42245021122510373</v>
      </c>
      <c r="N20" s="3">
        <f t="shared" si="6"/>
        <v>5.5154820548909118</v>
      </c>
      <c r="O20" s="3">
        <f t="shared" si="7"/>
        <v>23.048094940662089</v>
      </c>
      <c r="P20" s="3">
        <f t="shared" si="8"/>
        <v>6.7174409748667285</v>
      </c>
      <c r="Q20" s="3">
        <f t="shared" si="9"/>
        <v>6.4000000000000116E-3</v>
      </c>
      <c r="R20" s="3">
        <f t="shared" si="10"/>
        <v>4.4099999999999614E-4</v>
      </c>
      <c r="S20" s="3">
        <f t="shared" si="11"/>
        <v>1.5725159999999945</v>
      </c>
      <c r="T20" s="3">
        <f t="shared" si="12"/>
        <v>4.9017960000000018</v>
      </c>
      <c r="U20" s="3">
        <f t="shared" si="13"/>
        <v>0.7779240000000025</v>
      </c>
      <c r="V20" s="3">
        <f t="shared" si="14"/>
        <v>15.492096</v>
      </c>
      <c r="W20" s="3">
        <f t="shared" si="15"/>
        <v>24.710841000000002</v>
      </c>
      <c r="X20" s="3">
        <f t="shared" si="16"/>
        <v>516.92569600000002</v>
      </c>
      <c r="Y20" s="3">
        <f t="shared" si="17"/>
        <v>92.275235999999992</v>
      </c>
      <c r="Z20" s="3">
        <f t="shared" si="18"/>
        <v>172.39690000000002</v>
      </c>
      <c r="AA20" s="3">
        <f t="shared" si="19"/>
        <v>0.64987483676269164</v>
      </c>
      <c r="AB20" s="3">
        <f t="shared" si="20"/>
        <v>0.96018223456789886</v>
      </c>
      <c r="AC20" s="3">
        <f t="shared" si="21"/>
        <v>16.051300314128923</v>
      </c>
      <c r="AD20" s="3">
        <f t="shared" si="22"/>
        <v>5.2733168779149686</v>
      </c>
      <c r="AE20" s="3">
        <f t="shared" si="23"/>
        <v>2.7988050754458156</v>
      </c>
    </row>
    <row r="21" spans="1:31" x14ac:dyDescent="0.25">
      <c r="B21" s="2">
        <v>4.2779999999999996</v>
      </c>
      <c r="C21" s="2">
        <v>5.6109999999999998</v>
      </c>
      <c r="D21" s="2">
        <v>27.582999999999998</v>
      </c>
      <c r="E21" s="2">
        <v>15.535</v>
      </c>
      <c r="F21" s="2">
        <v>12.048</v>
      </c>
      <c r="G21" s="2">
        <v>4.1340000000000003</v>
      </c>
      <c r="H21" s="2">
        <v>5.2320000000000002</v>
      </c>
      <c r="I21" s="2">
        <v>24.31</v>
      </c>
      <c r="J21" s="2">
        <v>11.55</v>
      </c>
      <c r="K21" s="2">
        <v>12.723000000000001</v>
      </c>
      <c r="L21" s="3">
        <f t="shared" si="4"/>
        <v>3.3660589060308381</v>
      </c>
      <c r="M21" s="3">
        <f t="shared" si="5"/>
        <v>6.7545891997861265</v>
      </c>
      <c r="N21" s="3">
        <f t="shared" si="6"/>
        <v>11.866004423014175</v>
      </c>
      <c r="O21" s="3">
        <f t="shared" si="7"/>
        <v>25.651754103636943</v>
      </c>
      <c r="P21" s="3">
        <f t="shared" si="8"/>
        <v>5.6025896414342693</v>
      </c>
      <c r="Q21" s="3">
        <f t="shared" si="9"/>
        <v>2.0735999999999782E-2</v>
      </c>
      <c r="R21" s="3">
        <f t="shared" si="10"/>
        <v>0.14364099999999966</v>
      </c>
      <c r="S21" s="3">
        <f t="shared" si="11"/>
        <v>10.712528999999998</v>
      </c>
      <c r="T21" s="3">
        <f t="shared" si="12"/>
        <v>15.880224999999996</v>
      </c>
      <c r="U21" s="3">
        <f t="shared" si="13"/>
        <v>0.45562500000000095</v>
      </c>
      <c r="V21" s="3">
        <f t="shared" si="14"/>
        <v>18.301283999999995</v>
      </c>
      <c r="W21" s="3">
        <f t="shared" si="15"/>
        <v>31.483320999999997</v>
      </c>
      <c r="X21" s="3">
        <f t="shared" si="16"/>
        <v>760.82188899999994</v>
      </c>
      <c r="Y21" s="3">
        <f t="shared" si="17"/>
        <v>241.33622500000001</v>
      </c>
      <c r="Z21" s="3">
        <f t="shared" si="18"/>
        <v>145.154304</v>
      </c>
      <c r="AA21" s="3">
        <f t="shared" si="19"/>
        <v>0.21543350342935738</v>
      </c>
      <c r="AB21" s="3">
        <f t="shared" si="20"/>
        <v>0.11552445679012287</v>
      </c>
      <c r="AC21" s="3">
        <f t="shared" si="21"/>
        <v>0.70659590672153672</v>
      </c>
      <c r="AD21" s="3">
        <f t="shared" si="22"/>
        <v>13.195998026063076</v>
      </c>
      <c r="AE21" s="3">
        <f t="shared" si="23"/>
        <v>7.5898209272976711</v>
      </c>
    </row>
    <row r="22" spans="1:31" x14ac:dyDescent="0.25">
      <c r="B22" s="2">
        <v>5.0069999999999997</v>
      </c>
      <c r="C22" s="2">
        <v>6.0129999999999999</v>
      </c>
      <c r="D22" s="2">
        <v>25.309000000000001</v>
      </c>
      <c r="E22" s="2">
        <v>11.77</v>
      </c>
      <c r="F22" s="2">
        <v>13.539</v>
      </c>
      <c r="G22" s="2">
        <v>4.867</v>
      </c>
      <c r="H22" s="2">
        <v>5.9660000000000002</v>
      </c>
      <c r="I22" s="2">
        <v>25.88</v>
      </c>
      <c r="J22" s="2">
        <v>12.24</v>
      </c>
      <c r="K22" s="2">
        <v>13.712</v>
      </c>
      <c r="L22" s="3">
        <f t="shared" si="4"/>
        <v>2.7960854803275352</v>
      </c>
      <c r="M22" s="3">
        <f t="shared" si="5"/>
        <v>0.78163978047563132</v>
      </c>
      <c r="N22" s="3">
        <f t="shared" si="6"/>
        <v>2.2561144256983598</v>
      </c>
      <c r="O22" s="3">
        <f t="shared" si="7"/>
        <v>3.9932030586236249</v>
      </c>
      <c r="P22" s="3">
        <f t="shared" si="8"/>
        <v>1.2777900878942319</v>
      </c>
      <c r="Q22" s="3">
        <f t="shared" si="9"/>
        <v>1.9599999999999909E-2</v>
      </c>
      <c r="R22" s="3">
        <f t="shared" si="10"/>
        <v>2.2089999999999727E-3</v>
      </c>
      <c r="S22" s="3">
        <f t="shared" si="11"/>
        <v>0.32604099999999764</v>
      </c>
      <c r="T22" s="3">
        <f t="shared" si="12"/>
        <v>0.2209000000000006</v>
      </c>
      <c r="U22" s="3">
        <f t="shared" si="13"/>
        <v>2.9929000000000015E-2</v>
      </c>
      <c r="V22" s="3">
        <f t="shared" si="14"/>
        <v>25.070048999999997</v>
      </c>
      <c r="W22" s="3">
        <f t="shared" si="15"/>
        <v>36.156168999999998</v>
      </c>
      <c r="X22" s="3">
        <f t="shared" si="16"/>
        <v>640.54548100000011</v>
      </c>
      <c r="Y22" s="3">
        <f t="shared" si="17"/>
        <v>138.53289999999998</v>
      </c>
      <c r="Z22" s="3">
        <f t="shared" si="18"/>
        <v>183.30452099999999</v>
      </c>
      <c r="AA22" s="3">
        <f t="shared" si="19"/>
        <v>7.0146503429354121E-2</v>
      </c>
      <c r="AB22" s="3">
        <f t="shared" si="20"/>
        <v>3.8577901234569151E-3</v>
      </c>
      <c r="AC22" s="3">
        <f t="shared" si="21"/>
        <v>2.0546567956104171</v>
      </c>
      <c r="AD22" s="3">
        <f t="shared" si="22"/>
        <v>1.7521914951990052E-2</v>
      </c>
      <c r="AE22" s="3">
        <f t="shared" si="23"/>
        <v>1.5976023717421146</v>
      </c>
    </row>
    <row r="23" spans="1:31" x14ac:dyDescent="0.25">
      <c r="B23" s="2">
        <v>4.133</v>
      </c>
      <c r="C23" s="2">
        <v>5.202</v>
      </c>
      <c r="D23" s="2">
        <v>24.117000000000001</v>
      </c>
      <c r="E23" s="2">
        <v>11.084</v>
      </c>
      <c r="F23" s="2">
        <v>13.032999999999999</v>
      </c>
      <c r="G23" s="2">
        <v>4.2110000000000003</v>
      </c>
      <c r="H23" s="2">
        <v>5.1980000000000004</v>
      </c>
      <c r="I23" s="2">
        <v>23.84</v>
      </c>
      <c r="J23" s="2">
        <v>10.26</v>
      </c>
      <c r="K23" s="2">
        <v>13.536</v>
      </c>
      <c r="L23" s="3">
        <f t="shared" si="4"/>
        <v>1.8872489716912726</v>
      </c>
      <c r="M23" s="3">
        <f t="shared" si="5"/>
        <v>7.6893502499030361E-2</v>
      </c>
      <c r="N23" s="3">
        <f t="shared" si="6"/>
        <v>1.1485674005888005</v>
      </c>
      <c r="O23" s="3">
        <f t="shared" si="7"/>
        <v>7.4341392998917346</v>
      </c>
      <c r="P23" s="3">
        <f t="shared" si="8"/>
        <v>3.8594337451085718</v>
      </c>
      <c r="Q23" s="3">
        <f t="shared" si="9"/>
        <v>6.0840000000000451E-3</v>
      </c>
      <c r="R23" s="3">
        <f t="shared" si="10"/>
        <v>1.5999999999996476E-5</v>
      </c>
      <c r="S23" s="3">
        <f t="shared" si="11"/>
        <v>7.6729000000000561E-2</v>
      </c>
      <c r="T23" s="3">
        <f t="shared" si="12"/>
        <v>0.67897599999999969</v>
      </c>
      <c r="U23" s="3">
        <f t="shared" si="13"/>
        <v>0.25300900000000009</v>
      </c>
      <c r="V23" s="3">
        <f t="shared" si="14"/>
        <v>17.081689000000001</v>
      </c>
      <c r="W23" s="3">
        <f t="shared" si="15"/>
        <v>27.060804000000001</v>
      </c>
      <c r="X23" s="3">
        <f t="shared" si="16"/>
        <v>581.6296890000001</v>
      </c>
      <c r="Y23" s="3">
        <f t="shared" si="17"/>
        <v>122.85505599999999</v>
      </c>
      <c r="Z23" s="3">
        <f t="shared" si="18"/>
        <v>169.85908899999998</v>
      </c>
      <c r="AA23" s="3">
        <f t="shared" si="19"/>
        <v>0.37106146639232052</v>
      </c>
      <c r="AB23" s="3">
        <f t="shared" si="20"/>
        <v>0.56083456790123298</v>
      </c>
      <c r="AC23" s="3">
        <f t="shared" si="21"/>
        <v>6.8927640548696703</v>
      </c>
      <c r="AD23" s="3">
        <f t="shared" si="22"/>
        <v>0.66973006310014338</v>
      </c>
      <c r="AE23" s="3">
        <f t="shared" si="23"/>
        <v>3.132768890260635</v>
      </c>
    </row>
    <row r="24" spans="1:31" x14ac:dyDescent="0.25">
      <c r="B24" s="2">
        <v>4.3890000000000002</v>
      </c>
      <c r="C24" s="2">
        <v>5.4089999999999998</v>
      </c>
      <c r="D24" s="2">
        <v>24.965</v>
      </c>
      <c r="E24" s="2">
        <v>10.593</v>
      </c>
      <c r="F24" s="2">
        <v>14.372</v>
      </c>
      <c r="G24" s="2">
        <v>4.4790000000000001</v>
      </c>
      <c r="H24" s="2">
        <v>5.4859999999999998</v>
      </c>
      <c r="I24" s="2">
        <v>24.76</v>
      </c>
      <c r="J24" s="2">
        <v>10.43</v>
      </c>
      <c r="K24" s="2">
        <v>14.182</v>
      </c>
      <c r="L24" s="3">
        <f t="shared" si="4"/>
        <v>2.0505809979494156</v>
      </c>
      <c r="M24" s="3">
        <f t="shared" si="5"/>
        <v>1.4235533370308737</v>
      </c>
      <c r="N24" s="3">
        <f t="shared" si="6"/>
        <v>0.82114960945322768</v>
      </c>
      <c r="O24" s="3">
        <f t="shared" si="7"/>
        <v>1.5387520060417281</v>
      </c>
      <c r="P24" s="3">
        <f t="shared" si="8"/>
        <v>1.3220150292234867</v>
      </c>
      <c r="Q24" s="3">
        <f t="shared" si="9"/>
        <v>8.0999999999999753E-3</v>
      </c>
      <c r="R24" s="3">
        <f t="shared" si="10"/>
        <v>5.9289999999999933E-3</v>
      </c>
      <c r="S24" s="3">
        <f t="shared" si="11"/>
        <v>4.2024999999999299E-2</v>
      </c>
      <c r="T24" s="3">
        <f t="shared" si="12"/>
        <v>2.6569000000000082E-2</v>
      </c>
      <c r="U24" s="3">
        <f t="shared" si="13"/>
        <v>3.6099999999999813E-2</v>
      </c>
      <c r="V24" s="3">
        <f t="shared" si="14"/>
        <v>19.263321000000001</v>
      </c>
      <c r="W24" s="3">
        <f t="shared" si="15"/>
        <v>29.257280999999999</v>
      </c>
      <c r="X24" s="3">
        <f t="shared" si="16"/>
        <v>623.25122499999998</v>
      </c>
      <c r="Y24" s="3">
        <f t="shared" si="17"/>
        <v>112.21164899999999</v>
      </c>
      <c r="Z24" s="3">
        <f t="shared" si="18"/>
        <v>206.554384</v>
      </c>
      <c r="AA24" s="3">
        <f t="shared" si="19"/>
        <v>0.12471361454046753</v>
      </c>
      <c r="AB24" s="3">
        <f t="shared" si="20"/>
        <v>0.29364356790123358</v>
      </c>
      <c r="AC24" s="3">
        <f t="shared" si="21"/>
        <v>3.1591770919067157</v>
      </c>
      <c r="AD24" s="3">
        <f t="shared" si="22"/>
        <v>1.71445076680385</v>
      </c>
      <c r="AE24" s="3">
        <f t="shared" si="23"/>
        <v>0.18572907544581679</v>
      </c>
    </row>
    <row r="25" spans="1:31" x14ac:dyDescent="0.25">
      <c r="B25" s="2">
        <v>5.1769999999999996</v>
      </c>
      <c r="C25" s="2">
        <v>6.3369999999999997</v>
      </c>
      <c r="D25" s="2">
        <v>26.83</v>
      </c>
      <c r="E25" s="2">
        <v>10.833</v>
      </c>
      <c r="F25" s="2">
        <v>15.997</v>
      </c>
      <c r="G25" s="2">
        <v>5.2</v>
      </c>
      <c r="H25" s="2">
        <v>6.2690000000000001</v>
      </c>
      <c r="I25" s="2">
        <v>26.94</v>
      </c>
      <c r="J25" s="2">
        <v>11.56</v>
      </c>
      <c r="K25" s="2">
        <v>15.340999999999999</v>
      </c>
      <c r="L25" s="3">
        <f t="shared" si="4"/>
        <v>0.44427274483292595</v>
      </c>
      <c r="M25" s="3">
        <f t="shared" si="5"/>
        <v>1.0730629635474138</v>
      </c>
      <c r="N25" s="3">
        <f t="shared" si="6"/>
        <v>0.40998881848677965</v>
      </c>
      <c r="O25" s="3">
        <f t="shared" si="7"/>
        <v>6.7109757223299207</v>
      </c>
      <c r="P25" s="3">
        <f t="shared" si="8"/>
        <v>4.1007688941676594</v>
      </c>
      <c r="Q25" s="3">
        <f t="shared" si="9"/>
        <v>5.2900000000002652E-4</v>
      </c>
      <c r="R25" s="3">
        <f t="shared" si="10"/>
        <v>4.6239999999999476E-3</v>
      </c>
      <c r="S25" s="3">
        <f t="shared" si="11"/>
        <v>1.2100000000000657E-2</v>
      </c>
      <c r="T25" s="3">
        <f t="shared" si="12"/>
        <v>0.52852900000000047</v>
      </c>
      <c r="U25" s="3">
        <f t="shared" si="13"/>
        <v>0.43033600000000077</v>
      </c>
      <c r="V25" s="3">
        <f t="shared" si="14"/>
        <v>26.801328999999996</v>
      </c>
      <c r="W25" s="3">
        <f t="shared" si="15"/>
        <v>40.157568999999995</v>
      </c>
      <c r="X25" s="3">
        <f t="shared" si="16"/>
        <v>719.84889999999996</v>
      </c>
      <c r="Y25" s="3">
        <f t="shared" si="17"/>
        <v>117.35388900000001</v>
      </c>
      <c r="Z25" s="3">
        <f t="shared" si="18"/>
        <v>255.904009</v>
      </c>
      <c r="AA25" s="3">
        <f t="shared" si="19"/>
        <v>0.18909613305898296</v>
      </c>
      <c r="AB25" s="3">
        <f t="shared" si="20"/>
        <v>0.14908179012345746</v>
      </c>
      <c r="AC25" s="3">
        <f t="shared" si="21"/>
        <v>7.6724622770919194E-3</v>
      </c>
      <c r="AD25" s="3">
        <f t="shared" si="22"/>
        <v>1.1435529890260701</v>
      </c>
      <c r="AE25" s="3">
        <f t="shared" si="23"/>
        <v>1.4257244458161848</v>
      </c>
    </row>
    <row r="26" spans="1:31" x14ac:dyDescent="0.25">
      <c r="B26" s="2">
        <v>4.7460000000000004</v>
      </c>
      <c r="C26" s="2">
        <v>5.7190000000000003</v>
      </c>
      <c r="D26" s="2">
        <v>25.864999999999998</v>
      </c>
      <c r="E26" s="2">
        <v>10.565</v>
      </c>
      <c r="F26" s="2">
        <v>15.3</v>
      </c>
      <c r="G26" s="2">
        <v>4.6609999999999996</v>
      </c>
      <c r="H26" s="2">
        <v>5.7210000000000001</v>
      </c>
      <c r="I26" s="2">
        <v>25.54</v>
      </c>
      <c r="J26" s="2">
        <v>10.86</v>
      </c>
      <c r="K26" s="2">
        <v>14.75</v>
      </c>
      <c r="L26" s="3">
        <f t="shared" si="4"/>
        <v>1.7909818794774726</v>
      </c>
      <c r="M26" s="3">
        <f t="shared" si="5"/>
        <v>3.49711488022343E-2</v>
      </c>
      <c r="N26" s="3">
        <f t="shared" si="6"/>
        <v>1.2565242605837978</v>
      </c>
      <c r="O26" s="3">
        <f t="shared" si="7"/>
        <v>2.7922385234264073</v>
      </c>
      <c r="P26" s="3">
        <f t="shared" si="8"/>
        <v>3.5947712418300699</v>
      </c>
      <c r="Q26" s="3">
        <f t="shared" si="9"/>
        <v>7.2250000000001454E-3</v>
      </c>
      <c r="R26" s="3">
        <f t="shared" si="10"/>
        <v>3.9999999999991189E-6</v>
      </c>
      <c r="S26" s="3">
        <f t="shared" si="11"/>
        <v>0.10562499999999954</v>
      </c>
      <c r="T26" s="3">
        <f t="shared" si="12"/>
        <v>8.7024999999999963E-2</v>
      </c>
      <c r="U26" s="3">
        <f t="shared" si="13"/>
        <v>0.30250000000000077</v>
      </c>
      <c r="V26" s="3">
        <f t="shared" si="14"/>
        <v>22.524516000000006</v>
      </c>
      <c r="W26" s="3">
        <f t="shared" si="15"/>
        <v>32.706961000000007</v>
      </c>
      <c r="X26" s="3">
        <f t="shared" si="16"/>
        <v>668.99822499999993</v>
      </c>
      <c r="Y26" s="3">
        <f t="shared" si="17"/>
        <v>111.61922499999999</v>
      </c>
      <c r="Z26" s="3">
        <f t="shared" si="18"/>
        <v>234.09000000000003</v>
      </c>
      <c r="AA26" s="3">
        <f t="shared" si="19"/>
        <v>1.483676268860367E-5</v>
      </c>
      <c r="AB26" s="3">
        <f t="shared" si="20"/>
        <v>5.3772456790122804E-2</v>
      </c>
      <c r="AC26" s="3">
        <f t="shared" si="21"/>
        <v>0.76984375857338783</v>
      </c>
      <c r="AD26" s="3">
        <f t="shared" si="22"/>
        <v>1.7885595075445921</v>
      </c>
      <c r="AE26" s="3">
        <f t="shared" si="23"/>
        <v>0.24704581618655705</v>
      </c>
    </row>
    <row r="27" spans="1:31" x14ac:dyDescent="0.25">
      <c r="B27" s="2">
        <v>5.016</v>
      </c>
      <c r="C27" s="2">
        <v>6.19</v>
      </c>
      <c r="D27" s="2">
        <v>27.16</v>
      </c>
      <c r="E27" s="2">
        <v>11.631</v>
      </c>
      <c r="F27" s="2">
        <v>15.53</v>
      </c>
      <c r="G27" s="2">
        <v>4.9180000000000001</v>
      </c>
      <c r="H27" s="2">
        <v>6.0570000000000004</v>
      </c>
      <c r="I27" s="2">
        <v>27.07</v>
      </c>
      <c r="J27" s="2">
        <v>11.47</v>
      </c>
      <c r="K27" s="2">
        <v>15.566000000000001</v>
      </c>
      <c r="L27" s="3">
        <f t="shared" si="4"/>
        <v>1.9537480063795827</v>
      </c>
      <c r="M27" s="3">
        <f t="shared" si="5"/>
        <v>2.1486268174474956</v>
      </c>
      <c r="N27" s="3">
        <f t="shared" si="6"/>
        <v>0.33136966126656797</v>
      </c>
      <c r="O27" s="3">
        <f t="shared" si="7"/>
        <v>1.3842317943427014</v>
      </c>
      <c r="P27" s="3">
        <f t="shared" si="8"/>
        <v>0.23180940115905579</v>
      </c>
      <c r="Q27" s="3">
        <f t="shared" si="9"/>
        <v>9.6039999999999737E-3</v>
      </c>
      <c r="R27" s="3">
        <f t="shared" si="10"/>
        <v>1.7689000000000003E-2</v>
      </c>
      <c r="S27" s="3">
        <f t="shared" si="11"/>
        <v>8.0999999999999753E-3</v>
      </c>
      <c r="T27" s="3">
        <f t="shared" si="12"/>
        <v>2.5920999999999868E-2</v>
      </c>
      <c r="U27" s="3">
        <f t="shared" si="13"/>
        <v>1.2960000000000983E-3</v>
      </c>
      <c r="V27" s="3">
        <f t="shared" si="14"/>
        <v>25.160256</v>
      </c>
      <c r="W27" s="3">
        <f t="shared" si="15"/>
        <v>38.316100000000006</v>
      </c>
      <c r="X27" s="3">
        <f t="shared" si="16"/>
        <v>737.66560000000004</v>
      </c>
      <c r="Y27" s="3">
        <f t="shared" si="17"/>
        <v>135.28016099999999</v>
      </c>
      <c r="Z27" s="3">
        <f t="shared" si="18"/>
        <v>241.18089999999998</v>
      </c>
      <c r="AA27" s="3">
        <f t="shared" si="19"/>
        <v>7.4994836762687603E-2</v>
      </c>
      <c r="AB27" s="3">
        <f t="shared" si="20"/>
        <v>5.7174123456790842E-2</v>
      </c>
      <c r="AC27" s="3">
        <f t="shared" si="21"/>
        <v>0.17438357338820462</v>
      </c>
      <c r="AD27" s="3">
        <f t="shared" si="22"/>
        <v>7.3641877914953732E-2</v>
      </c>
      <c r="AE27" s="3">
        <f t="shared" si="23"/>
        <v>0.52858285322359222</v>
      </c>
    </row>
    <row r="28" spans="1:31" x14ac:dyDescent="0.25">
      <c r="B28" s="2">
        <v>5.274</v>
      </c>
      <c r="C28" s="2">
        <v>6.3570000000000002</v>
      </c>
      <c r="D28" s="2">
        <v>27.608000000000001</v>
      </c>
      <c r="E28" s="2">
        <v>11.603</v>
      </c>
      <c r="F28" s="2">
        <v>16.004000000000001</v>
      </c>
      <c r="G28" s="2">
        <v>5.6289999999999996</v>
      </c>
      <c r="H28" s="2">
        <v>6.8879999999999999</v>
      </c>
      <c r="I28" s="2">
        <v>29.86</v>
      </c>
      <c r="J28" s="2">
        <v>13.04</v>
      </c>
      <c r="K28" s="2">
        <v>16.895</v>
      </c>
      <c r="L28" s="3">
        <f t="shared" si="4"/>
        <v>6.7311338642396574</v>
      </c>
      <c r="M28" s="3">
        <f t="shared" si="5"/>
        <v>8.3529966965549729</v>
      </c>
      <c r="N28" s="3">
        <f t="shared" si="6"/>
        <v>8.1570559258185984</v>
      </c>
      <c r="O28" s="3">
        <f t="shared" si="7"/>
        <v>12.384728087563557</v>
      </c>
      <c r="P28" s="3">
        <f t="shared" si="8"/>
        <v>5.5673581604598743</v>
      </c>
      <c r="Q28" s="3">
        <f t="shared" si="9"/>
        <v>0.12602499999999967</v>
      </c>
      <c r="R28" s="3">
        <f t="shared" si="10"/>
        <v>0.28196099999999968</v>
      </c>
      <c r="S28" s="3">
        <f t="shared" si="11"/>
        <v>5.0715039999999947</v>
      </c>
      <c r="T28" s="3">
        <f t="shared" si="12"/>
        <v>2.0649689999999983</v>
      </c>
      <c r="U28" s="3">
        <f t="shared" si="13"/>
        <v>0.79388099999999684</v>
      </c>
      <c r="V28" s="3">
        <f t="shared" si="14"/>
        <v>27.815076000000001</v>
      </c>
      <c r="W28" s="3">
        <f t="shared" si="15"/>
        <v>40.411449000000005</v>
      </c>
      <c r="X28" s="3">
        <f t="shared" si="16"/>
        <v>762.20166400000005</v>
      </c>
      <c r="Y28" s="3">
        <f t="shared" si="17"/>
        <v>134.62960899999999</v>
      </c>
      <c r="Z28" s="3">
        <f t="shared" si="18"/>
        <v>256.12801600000006</v>
      </c>
      <c r="AA28" s="3">
        <f t="shared" si="19"/>
        <v>0.28286639231824223</v>
      </c>
      <c r="AB28" s="3">
        <f t="shared" si="20"/>
        <v>0.16492623456790229</v>
      </c>
      <c r="AC28" s="3">
        <f t="shared" si="21"/>
        <v>0.74925053635117</v>
      </c>
      <c r="AD28" s="3">
        <f t="shared" si="22"/>
        <v>8.9622618655694944E-2</v>
      </c>
      <c r="AE28" s="3">
        <f t="shared" si="23"/>
        <v>1.4424899643347069</v>
      </c>
    </row>
    <row r="29" spans="1:31" x14ac:dyDescent="0.25">
      <c r="A29" t="s">
        <v>23</v>
      </c>
      <c r="B29" s="2">
        <f>SUM(B2:B28)</f>
        <v>128.03800000000004</v>
      </c>
      <c r="C29" s="2">
        <f t="shared" ref="C29:F29" si="24">SUM(C2:C28)</f>
        <v>160.67399999999998</v>
      </c>
      <c r="D29" s="2">
        <f t="shared" si="24"/>
        <v>722.04499999999996</v>
      </c>
      <c r="E29" s="2">
        <f t="shared" si="24"/>
        <v>321.36400000000009</v>
      </c>
      <c r="F29" s="2">
        <f t="shared" si="24"/>
        <v>399.68</v>
      </c>
      <c r="L29" s="3">
        <f>AVERAGE(L2:L28)</f>
        <v>2.7436925648745065</v>
      </c>
      <c r="M29" s="3">
        <f t="shared" ref="M29:P29" si="25">AVERAGE(M2:M28)</f>
        <v>2.9480269524963054</v>
      </c>
      <c r="N29" s="3">
        <f t="shared" si="25"/>
        <v>3.5985532614576736</v>
      </c>
      <c r="O29" s="3">
        <f t="shared" si="25"/>
        <v>10.349331021339022</v>
      </c>
      <c r="P29" s="3">
        <f t="shared" si="25"/>
        <v>5.0079196190367892</v>
      </c>
      <c r="Q29" s="3">
        <f>SUM(Q2:Q28)</f>
        <v>1.183881</v>
      </c>
      <c r="R29" s="3">
        <f t="shared" ref="R29:Z29" si="26">SUM(R2:R28)</f>
        <v>2.5391539999999981</v>
      </c>
      <c r="S29" s="3">
        <f t="shared" si="26"/>
        <v>64.720351000000022</v>
      </c>
      <c r="T29" s="3">
        <f t="shared" si="26"/>
        <v>74.615203999999977</v>
      </c>
      <c r="U29" s="3">
        <f t="shared" si="26"/>
        <v>19.502933999999996</v>
      </c>
      <c r="V29" s="3">
        <f t="shared" si="26"/>
        <v>614.99867199999994</v>
      </c>
      <c r="W29" s="3">
        <f t="shared" si="26"/>
        <v>968.60436199999981</v>
      </c>
      <c r="X29" s="3">
        <f t="shared" si="26"/>
        <v>19487.397231000003</v>
      </c>
      <c r="Y29" s="3">
        <f t="shared" si="26"/>
        <v>3940.5068039999996</v>
      </c>
      <c r="Z29" s="3">
        <f t="shared" si="26"/>
        <v>5971.6985859999995</v>
      </c>
      <c r="AA29" s="3">
        <f>SUM(AA2:AA28)</f>
        <v>7.8235074074074085</v>
      </c>
      <c r="AB29" s="3">
        <f t="shared" ref="AB29:AE29" si="27">SUM(AB2:AB28)</f>
        <v>12.451240666666664</v>
      </c>
      <c r="AC29" s="3">
        <f t="shared" si="27"/>
        <v>178.17567451851855</v>
      </c>
      <c r="AD29" s="3">
        <f t="shared" si="27"/>
        <v>115.51345229629628</v>
      </c>
      <c r="AE29" s="3">
        <f t="shared" si="27"/>
        <v>55.25034896296296</v>
      </c>
    </row>
    <row r="30" spans="1:31" x14ac:dyDescent="0.25">
      <c r="A30" t="s">
        <v>21</v>
      </c>
      <c r="B30" s="2">
        <f>AVERAGE(B2:B28)</f>
        <v>4.74214814814815</v>
      </c>
      <c r="C30" s="2">
        <f t="shared" ref="C30:F30" si="28">AVERAGE(C2:C28)</f>
        <v>5.9508888888888878</v>
      </c>
      <c r="D30" s="2">
        <f t="shared" si="28"/>
        <v>26.742407407407406</v>
      </c>
      <c r="E30" s="2">
        <f t="shared" si="28"/>
        <v>11.902370370370374</v>
      </c>
      <c r="F30" s="2">
        <f t="shared" si="28"/>
        <v>14.802962962962964</v>
      </c>
      <c r="L30" s="3">
        <f>100-L29</f>
        <v>97.256307435125493</v>
      </c>
      <c r="M30" s="3">
        <f t="shared" ref="M30:P30" si="29">100-M29</f>
        <v>97.051973047503694</v>
      </c>
      <c r="N30" s="3">
        <f t="shared" si="29"/>
        <v>96.401446738542333</v>
      </c>
      <c r="O30" s="3">
        <f t="shared" si="29"/>
        <v>89.650668978660974</v>
      </c>
      <c r="P30" s="3">
        <f t="shared" si="29"/>
        <v>94.992080380963216</v>
      </c>
      <c r="V30" s="3">
        <f>(1-(Q29/V29))*100</f>
        <v>99.807498608712436</v>
      </c>
      <c r="W30" s="3">
        <f t="shared" ref="W30:Z30" si="30">(1-(R29/W29))*100</f>
        <v>99.73785437071983</v>
      </c>
      <c r="X30" s="3">
        <f t="shared" si="30"/>
        <v>99.667886120281651</v>
      </c>
      <c r="Y30" s="3">
        <f t="shared" si="30"/>
        <v>98.106456663791107</v>
      </c>
      <c r="Z30" s="3">
        <f t="shared" si="30"/>
        <v>99.673410609743058</v>
      </c>
      <c r="AA30" s="3">
        <f>(1-(Q29/AA29))*100</f>
        <v>84.86764390509704</v>
      </c>
      <c r="AB30" s="3">
        <f t="shared" ref="AB30:AE30" si="31">(1-(R29/AB29))*100</f>
        <v>79.607220935038299</v>
      </c>
      <c r="AC30" s="3">
        <f t="shared" si="31"/>
        <v>63.67610159193007</v>
      </c>
      <c r="AD30" s="3">
        <f t="shared" si="31"/>
        <v>35.4056150892199</v>
      </c>
      <c r="AE30" s="3">
        <f t="shared" si="31"/>
        <v>64.700794898012731</v>
      </c>
    </row>
    <row r="31" spans="1:31" x14ac:dyDescent="0.25">
      <c r="B31" t="s">
        <v>32</v>
      </c>
      <c r="L31" t="s">
        <v>27</v>
      </c>
      <c r="V31" s="3" t="s">
        <v>28</v>
      </c>
      <c r="W31" s="3" t="s">
        <v>26</v>
      </c>
      <c r="X31" s="3" t="s">
        <v>19</v>
      </c>
      <c r="Y31" s="3" t="s">
        <v>19</v>
      </c>
      <c r="Z31" s="3" t="s">
        <v>19</v>
      </c>
      <c r="AA31" s="3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abSelected="1" workbookViewId="0">
      <selection activeCell="D28" sqref="D28"/>
    </sheetView>
  </sheetViews>
  <sheetFormatPr defaultRowHeight="15" x14ac:dyDescent="0.25"/>
  <cols>
    <col min="2" max="2" width="17.7109375" customWidth="1"/>
  </cols>
  <sheetData>
    <row r="2" spans="2:12" x14ac:dyDescent="0.25">
      <c r="B2" s="4"/>
      <c r="C2" s="12" t="s">
        <v>27</v>
      </c>
      <c r="D2" s="12"/>
      <c r="E2" s="12"/>
      <c r="F2" s="12"/>
      <c r="G2" s="12"/>
      <c r="H2" s="12" t="s">
        <v>30</v>
      </c>
      <c r="I2" s="12"/>
      <c r="J2" s="12"/>
      <c r="K2" s="12"/>
      <c r="L2" s="12"/>
    </row>
    <row r="3" spans="2:12" x14ac:dyDescent="0.25">
      <c r="B3" s="13" t="s">
        <v>22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</row>
    <row r="4" spans="2:12" x14ac:dyDescent="0.25">
      <c r="B4" s="13"/>
      <c r="C4" s="6">
        <v>97.256299999999996</v>
      </c>
      <c r="D4" s="6">
        <v>97.052000000000007</v>
      </c>
      <c r="E4" s="6">
        <v>96.401399999999995</v>
      </c>
      <c r="F4" s="6">
        <v>89.650700000000001</v>
      </c>
      <c r="G4" s="6">
        <v>94.992099999999994</v>
      </c>
      <c r="H4" s="7">
        <v>84.867599999999996</v>
      </c>
      <c r="I4" s="7">
        <v>79.607200000000006</v>
      </c>
      <c r="J4" s="7">
        <v>63.676099999999998</v>
      </c>
      <c r="K4" s="7">
        <v>35.4056</v>
      </c>
      <c r="L4" s="7">
        <v>64.700800000000001</v>
      </c>
    </row>
    <row r="7" spans="2:12" x14ac:dyDescent="0.25">
      <c r="B7" s="9"/>
      <c r="C7" s="9"/>
      <c r="D7" s="9"/>
      <c r="E7" s="9"/>
      <c r="F7" s="9"/>
      <c r="G7" s="9"/>
    </row>
    <row r="8" spans="2:12" x14ac:dyDescent="0.25">
      <c r="B8" s="9"/>
      <c r="C8" s="9"/>
      <c r="D8" s="9"/>
      <c r="E8" s="9"/>
      <c r="F8" s="9"/>
      <c r="G8" s="9"/>
    </row>
    <row r="9" spans="2:12" x14ac:dyDescent="0.25">
      <c r="B9" s="4"/>
      <c r="C9" s="12" t="s">
        <v>27</v>
      </c>
      <c r="D9" s="12"/>
      <c r="E9" s="12"/>
      <c r="F9" s="12"/>
      <c r="G9" s="12"/>
      <c r="H9" s="12" t="s">
        <v>31</v>
      </c>
      <c r="I9" s="12"/>
      <c r="J9" s="12"/>
      <c r="K9" s="12"/>
      <c r="L9" s="12"/>
    </row>
    <row r="10" spans="2:12" x14ac:dyDescent="0.25">
      <c r="B10" s="13" t="s">
        <v>22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4</v>
      </c>
      <c r="I10" s="8" t="s">
        <v>5</v>
      </c>
      <c r="J10" s="8" t="s">
        <v>6</v>
      </c>
      <c r="K10" s="8" t="s">
        <v>7</v>
      </c>
      <c r="L10" s="8" t="s">
        <v>8</v>
      </c>
    </row>
    <row r="11" spans="2:12" x14ac:dyDescent="0.25">
      <c r="B11" s="13"/>
      <c r="C11" s="6">
        <v>97.256299999999996</v>
      </c>
      <c r="D11" s="6">
        <v>97.052000000000007</v>
      </c>
      <c r="E11" s="6">
        <v>96.401399999999995</v>
      </c>
      <c r="F11" s="6">
        <v>89.650700000000001</v>
      </c>
      <c r="G11" s="6">
        <v>94.992099999999994</v>
      </c>
      <c r="H11" s="7">
        <v>99.807498608712436</v>
      </c>
      <c r="I11" s="7">
        <v>99.73785437071983</v>
      </c>
      <c r="J11" s="7">
        <v>99.667886120281651</v>
      </c>
      <c r="K11" s="7">
        <v>98.106456663791107</v>
      </c>
      <c r="L11" s="7">
        <v>99.673410609743058</v>
      </c>
    </row>
    <row r="12" spans="2:12" x14ac:dyDescent="0.25">
      <c r="B12" s="9"/>
      <c r="C12" s="9"/>
      <c r="D12" s="9"/>
      <c r="E12" s="9"/>
      <c r="F12" s="9"/>
      <c r="G12" s="9"/>
    </row>
    <row r="13" spans="2:12" x14ac:dyDescent="0.25">
      <c r="B13" s="9"/>
      <c r="C13" s="9"/>
      <c r="D13" s="9"/>
      <c r="E13" s="9"/>
      <c r="F13" s="9"/>
      <c r="G13" s="9"/>
    </row>
    <row r="14" spans="2:12" x14ac:dyDescent="0.25">
      <c r="B14" s="9"/>
      <c r="C14" s="10"/>
      <c r="D14" s="11"/>
      <c r="E14" s="11"/>
      <c r="F14" s="11"/>
      <c r="G14" s="11"/>
    </row>
    <row r="15" spans="2:12" x14ac:dyDescent="0.25">
      <c r="B15" s="9"/>
      <c r="C15" s="10"/>
      <c r="D15" s="11"/>
      <c r="E15" s="11"/>
      <c r="F15" s="11"/>
      <c r="G15" s="11"/>
    </row>
    <row r="16" spans="2:12" x14ac:dyDescent="0.25">
      <c r="B16" s="9"/>
      <c r="C16" s="9"/>
      <c r="D16" s="9"/>
      <c r="E16" s="9"/>
      <c r="F16" s="9"/>
      <c r="G16" s="9"/>
    </row>
    <row r="17" spans="2:7" x14ac:dyDescent="0.25">
      <c r="B17" s="9"/>
      <c r="C17" s="9"/>
      <c r="D17" s="9"/>
      <c r="E17" s="9"/>
      <c r="F17" s="9"/>
      <c r="G17" s="9"/>
    </row>
  </sheetData>
  <mergeCells count="6">
    <mergeCell ref="C2:G2"/>
    <mergeCell ref="H2:L2"/>
    <mergeCell ref="B3:B4"/>
    <mergeCell ref="C9:G9"/>
    <mergeCell ref="B10:B11"/>
    <mergeCell ref="H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RSM_all5 _actual-predicted</vt:lpstr>
      <vt:lpstr>Results 100-MAPE-R^2</vt:lpstr>
      <vt:lpstr>Final results RSM-MAPE-R^2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GhanshyamPatel</dc:creator>
  <cp:lastModifiedBy>GhanshyamPatel</cp:lastModifiedBy>
  <dcterms:created xsi:type="dcterms:W3CDTF">2024-04-17T06:31:04Z</dcterms:created>
  <dcterms:modified xsi:type="dcterms:W3CDTF">2024-05-31T05:41:32Z</dcterms:modified>
</cp:coreProperties>
</file>