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rossomg\Desktop\"/>
    </mc:Choice>
  </mc:AlternateContent>
  <bookViews>
    <workbookView xWindow="0" yWindow="0" windowWidth="20490" windowHeight="7755" activeTab="2"/>
  </bookViews>
  <sheets>
    <sheet name="First build" sheetId="1" r:id="rId1"/>
    <sheet name="Model1" sheetId="2" r:id="rId2"/>
    <sheet name="Merge" sheetId="4" r:id="rId3"/>
    <sheet name="Ev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4" l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H19" i="4"/>
  <c r="F19" i="4"/>
  <c r="F20" i="4" s="1"/>
  <c r="C20" i="4" s="1"/>
  <c r="H18" i="4"/>
  <c r="F18" i="4"/>
  <c r="C18" i="4"/>
  <c r="C17" i="4"/>
  <c r="C11" i="4"/>
  <c r="C12" i="4" s="1"/>
  <c r="C7" i="4"/>
  <c r="H6" i="4"/>
  <c r="C6" i="4"/>
  <c r="C5" i="4"/>
  <c r="C4" i="4"/>
  <c r="C20" i="2"/>
  <c r="F18" i="2"/>
  <c r="F19" i="2" s="1"/>
  <c r="F20" i="2" s="1"/>
  <c r="H18" i="2"/>
  <c r="H19" i="2" s="1"/>
  <c r="H6" i="2"/>
  <c r="F18" i="1"/>
  <c r="F19" i="1" s="1"/>
  <c r="F20" i="1" s="1"/>
  <c r="H18" i="1"/>
  <c r="H19" i="1" s="1"/>
  <c r="C11" i="1"/>
  <c r="C12" i="1" s="1"/>
  <c r="H6" i="1"/>
  <c r="C6" i="1"/>
  <c r="C7" i="1" s="1"/>
  <c r="C5" i="1"/>
  <c r="C19" i="4" l="1"/>
</calcChain>
</file>

<file path=xl/sharedStrings.xml><?xml version="1.0" encoding="utf-8"?>
<sst xmlns="http://schemas.openxmlformats.org/spreadsheetml/2006/main" count="917" uniqueCount="21">
  <si>
    <t>Date</t>
  </si>
  <si>
    <t>Company</t>
  </si>
  <si>
    <t>PLK</t>
  </si>
  <si>
    <t>ETCS</t>
  </si>
  <si>
    <t>GSMR</t>
  </si>
  <si>
    <t>ETCS L1</t>
  </si>
  <si>
    <t>ETCS L2</t>
  </si>
  <si>
    <t>ETCS L1 LS</t>
  </si>
  <si>
    <t>kilometers of ERTMS lines in operations</t>
  </si>
  <si>
    <t>kilometers of ERTMS lines tendered</t>
  </si>
  <si>
    <t>NA</t>
  </si>
  <si>
    <t>TrV</t>
  </si>
  <si>
    <t>ETCS L3</t>
  </si>
  <si>
    <t>BnD</t>
  </si>
  <si>
    <t>PR</t>
  </si>
  <si>
    <t>HS1</t>
  </si>
  <si>
    <t>SNCFR</t>
  </si>
  <si>
    <t>IP</t>
  </si>
  <si>
    <t>JBV</t>
  </si>
  <si>
    <t>Tidy1: If L1, L2 or L3 was not mentioned because equal 0</t>
  </si>
  <si>
    <t>Tidy2: ERTMS == ETCS L1 + L1 LS +L2 +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</si>
</sst>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PLK</a:t>
            </a:r>
            <a:r>
              <a:rPr lang="fr-BE" baseline="0"/>
              <a:t> ERTMS lines levels SPLIT, 2016</a:t>
            </a:r>
            <a:endParaRPr lang="fr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Merge!$F$1:$I$1</c:f>
              <c:strCache>
                <c:ptCount val="4"/>
                <c:pt idx="0">
                  <c:v>ETCS L1</c:v>
                </c:pt>
                <c:pt idx="1">
                  <c:v>ETCS L1 LS</c:v>
                </c:pt>
                <c:pt idx="2">
                  <c:v>ETCS L2</c:v>
                </c:pt>
                <c:pt idx="3">
                  <c:v>ETCS L3</c:v>
                </c:pt>
              </c:strCache>
            </c:strRef>
          </c:cat>
          <c:val>
            <c:numRef>
              <c:f>Merge!$F$3:$I$3</c:f>
              <c:numCache>
                <c:formatCode>0.0</c:formatCode>
                <c:ptCount val="4"/>
                <c:pt idx="0">
                  <c:v>260.2</c:v>
                </c:pt>
                <c:pt idx="1">
                  <c:v>52.2</c:v>
                </c:pt>
                <c:pt idx="2">
                  <c:v>84.5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400" b="1" i="0" cap="all" baseline="0">
                <a:effectLst/>
              </a:rPr>
              <a:t>PLK ERTMS lines levels SPLIT, 2020 projections</a:t>
            </a:r>
            <a:endParaRPr lang="fr-BE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Merge!$F$1:$I$1</c:f>
              <c:strCache>
                <c:ptCount val="4"/>
                <c:pt idx="0">
                  <c:v>ETCS L1</c:v>
                </c:pt>
                <c:pt idx="1">
                  <c:v>ETCS L1 LS</c:v>
                </c:pt>
                <c:pt idx="2">
                  <c:v>ETCS L2</c:v>
                </c:pt>
                <c:pt idx="3">
                  <c:v>ETCS L3</c:v>
                </c:pt>
              </c:strCache>
            </c:strRef>
          </c:cat>
          <c:val>
            <c:numRef>
              <c:f>Merge!$F$4:$I$4</c:f>
              <c:numCache>
                <c:formatCode>0.0</c:formatCode>
                <c:ptCount val="4"/>
                <c:pt idx="0">
                  <c:v>260.2</c:v>
                </c:pt>
                <c:pt idx="1">
                  <c:v>52.2</c:v>
                </c:pt>
                <c:pt idx="2">
                  <c:v>576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1" i="0" cap="all" baseline="0">
                <a:effectLst/>
              </a:rPr>
              <a:t>TRV ERTMS lines levels SPLIT, 2016</a:t>
            </a:r>
            <a:endParaRPr lang="fr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Merge!$F$1:$I$1</c:f>
              <c:strCache>
                <c:ptCount val="4"/>
                <c:pt idx="0">
                  <c:v>ETCS L1</c:v>
                </c:pt>
                <c:pt idx="1">
                  <c:v>ETCS L1 LS</c:v>
                </c:pt>
                <c:pt idx="2">
                  <c:v>ETCS L2</c:v>
                </c:pt>
                <c:pt idx="3">
                  <c:v>ETCS L3</c:v>
                </c:pt>
              </c:strCache>
            </c:strRef>
          </c:cat>
          <c:val>
            <c:numRef>
              <c:f>Merge!$F$6:$I$6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491</c:v>
                </c:pt>
                <c:pt idx="3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1" i="0" cap="all" baseline="0">
                <a:effectLst/>
              </a:rPr>
              <a:t>SNCFR ERTMS lines levels SPLIT,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Merge!$F$1:$I$1</c:f>
              <c:strCache>
                <c:ptCount val="4"/>
                <c:pt idx="0">
                  <c:v>ETCS L1</c:v>
                </c:pt>
                <c:pt idx="1">
                  <c:v>ETCS L1 LS</c:v>
                </c:pt>
                <c:pt idx="2">
                  <c:v>ETCS L2</c:v>
                </c:pt>
                <c:pt idx="3">
                  <c:v>ETCS L3</c:v>
                </c:pt>
              </c:strCache>
            </c:strRef>
          </c:cat>
          <c:val>
            <c:numRef>
              <c:f>Merge!$F$17:$I$17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BE" sz="1800" b="1" i="0" cap="all" baseline="0">
                <a:effectLst/>
              </a:rPr>
              <a:t>SNCFR ERTMS lines levels SPLIT, 2016</a:t>
            </a:r>
            <a:endParaRPr lang="fr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Merge!$F$1:$I$1</c:f>
              <c:strCache>
                <c:ptCount val="4"/>
                <c:pt idx="0">
                  <c:v>ETCS L1</c:v>
                </c:pt>
                <c:pt idx="1">
                  <c:v>ETCS L1 LS</c:v>
                </c:pt>
                <c:pt idx="2">
                  <c:v>ETCS L2</c:v>
                </c:pt>
                <c:pt idx="3">
                  <c:v>ETCS L3</c:v>
                </c:pt>
              </c:strCache>
            </c:strRef>
          </c:cat>
          <c:val>
            <c:numRef>
              <c:f>Merge!$F$18:$I$18</c:f>
              <c:numCache>
                <c:formatCode>0.0</c:formatCode>
                <c:ptCount val="4"/>
                <c:pt idx="0">
                  <c:v>41</c:v>
                </c:pt>
                <c:pt idx="1">
                  <c:v>0</c:v>
                </c:pt>
                <c:pt idx="2">
                  <c:v>406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SNCFR ERTMS lines levels SPLIT,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Merge!$F$1:$I$1</c:f>
              <c:strCache>
                <c:ptCount val="4"/>
                <c:pt idx="0">
                  <c:v>ETCS L1</c:v>
                </c:pt>
                <c:pt idx="1">
                  <c:v>ETCS L1 LS</c:v>
                </c:pt>
                <c:pt idx="2">
                  <c:v>ETCS L2</c:v>
                </c:pt>
                <c:pt idx="3">
                  <c:v>ETCS L3</c:v>
                </c:pt>
              </c:strCache>
            </c:strRef>
          </c:cat>
          <c:val>
            <c:numRef>
              <c:f>Merge!$F$20:$I$20</c:f>
              <c:numCache>
                <c:formatCode>0.0</c:formatCode>
                <c:ptCount val="4"/>
                <c:pt idx="0">
                  <c:v>502</c:v>
                </c:pt>
                <c:pt idx="1">
                  <c:v>0</c:v>
                </c:pt>
                <c:pt idx="2">
                  <c:v>890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1" i="0" cap="all" baseline="0">
                <a:effectLst/>
              </a:rPr>
              <a:t>JBV ERTMS lines levels SPLIT, 2016</a:t>
            </a:r>
            <a:endParaRPr lang="fr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Merge!$F$1:$I$1</c:f>
              <c:strCache>
                <c:ptCount val="4"/>
                <c:pt idx="0">
                  <c:v>ETCS L1</c:v>
                </c:pt>
                <c:pt idx="1">
                  <c:v>ETCS L1 LS</c:v>
                </c:pt>
                <c:pt idx="2">
                  <c:v>ETCS L2</c:v>
                </c:pt>
                <c:pt idx="3">
                  <c:v>ETCS L3</c:v>
                </c:pt>
              </c:strCache>
            </c:strRef>
          </c:cat>
          <c:val>
            <c:numRef>
              <c:f>Merge!$F$24:$I$24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44</xdr:row>
      <xdr:rowOff>52387</xdr:rowOff>
    </xdr:from>
    <xdr:to>
      <xdr:col>12</xdr:col>
      <xdr:colOff>428625</xdr:colOff>
      <xdr:row>58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44</xdr:row>
      <xdr:rowOff>52387</xdr:rowOff>
    </xdr:from>
    <xdr:to>
      <xdr:col>20</xdr:col>
      <xdr:colOff>333375</xdr:colOff>
      <xdr:row>58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59</xdr:row>
      <xdr:rowOff>128587</xdr:rowOff>
    </xdr:from>
    <xdr:to>
      <xdr:col>12</xdr:col>
      <xdr:colOff>428625</xdr:colOff>
      <xdr:row>74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157162</xdr:rowOff>
    </xdr:from>
    <xdr:to>
      <xdr:col>7</xdr:col>
      <xdr:colOff>333375</xdr:colOff>
      <xdr:row>41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295275</xdr:colOff>
      <xdr:row>27</xdr:row>
      <xdr:rowOff>14287</xdr:rowOff>
    </xdr:from>
    <xdr:to>
      <xdr:col>12</xdr:col>
      <xdr:colOff>400050</xdr:colOff>
      <xdr:row>41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523875</xdr:colOff>
      <xdr:row>26</xdr:row>
      <xdr:rowOff>176212</xdr:rowOff>
    </xdr:from>
    <xdr:to>
      <xdr:col>20</xdr:col>
      <xdr:colOff>219075</xdr:colOff>
      <xdr:row>41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247650</xdr:colOff>
      <xdr:row>59</xdr:row>
      <xdr:rowOff>128587</xdr:rowOff>
    </xdr:from>
    <xdr:to>
      <xdr:col>20</xdr:col>
      <xdr:colOff>552450</xdr:colOff>
      <xdr:row>74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view="pageBreakPreview" zoomScale="85" zoomScaleNormal="100" zoomScaleSheetLayoutView="85" workbookViewId="0">
      <selection activeCell="C1" sqref="C1"/>
    </sheetView>
  </sheetViews>
  <sheetFormatPr defaultRowHeight="15" x14ac:dyDescent="0.25"/>
  <cols>
    <col min="1" max="1" width="4.7109375" customWidth="1"/>
    <col min="2" max="2" width="8.7109375" customWidth="1"/>
    <col min="3" max="3" width="17" customWidth="1"/>
    <col min="10" max="10" width="5.42578125" customWidth="1"/>
    <col min="12" max="12" width="15.140625" customWidth="1"/>
  </cols>
  <sheetData>
    <row r="1" spans="1:18" ht="60.75" x14ac:dyDescent="0.25">
      <c r="A1" s="1" t="s">
        <v>0</v>
      </c>
      <c r="B1" s="1" t="s">
        <v>1</v>
      </c>
      <c r="C1" s="7" t="s">
        <v>8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12</v>
      </c>
      <c r="J1" s="1" t="s">
        <v>0</v>
      </c>
      <c r="K1" s="1" t="s">
        <v>1</v>
      </c>
      <c r="L1" s="7" t="s">
        <v>9</v>
      </c>
      <c r="M1" s="1" t="s">
        <v>3</v>
      </c>
      <c r="N1" s="1" t="s">
        <v>4</v>
      </c>
      <c r="O1" s="1" t="s">
        <v>5</v>
      </c>
      <c r="P1" s="1" t="s">
        <v>7</v>
      </c>
      <c r="Q1" s="1" t="s">
        <v>6</v>
      </c>
      <c r="R1" s="1" t="s">
        <v>12</v>
      </c>
    </row>
    <row r="2" spans="1:18" x14ac:dyDescent="0.25">
      <c r="A2" s="1">
        <v>2013</v>
      </c>
      <c r="B2" s="1" t="s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2013</v>
      </c>
      <c r="K2" s="1" t="s">
        <v>2</v>
      </c>
      <c r="L2" s="2">
        <v>88.6</v>
      </c>
      <c r="M2" s="2">
        <v>88.6</v>
      </c>
      <c r="N2" s="2">
        <v>0</v>
      </c>
      <c r="O2" s="2">
        <v>36.4</v>
      </c>
      <c r="P2" s="2">
        <v>52.2</v>
      </c>
      <c r="Q2" s="3">
        <v>0</v>
      </c>
      <c r="R2" s="3">
        <v>0</v>
      </c>
    </row>
    <row r="3" spans="1:18" x14ac:dyDescent="0.25">
      <c r="A3" s="1">
        <v>2016</v>
      </c>
      <c r="B3" s="1" t="s">
        <v>2</v>
      </c>
      <c r="C3" s="2">
        <v>396.9</v>
      </c>
      <c r="D3" s="2">
        <v>396.9</v>
      </c>
      <c r="E3" s="2">
        <v>84.5</v>
      </c>
      <c r="F3" s="2">
        <v>260.2</v>
      </c>
      <c r="G3" s="2">
        <v>52.2</v>
      </c>
      <c r="H3" s="2">
        <v>84.5</v>
      </c>
      <c r="I3" s="2">
        <v>0</v>
      </c>
      <c r="J3" s="1">
        <v>2016</v>
      </c>
      <c r="K3" s="1" t="s">
        <v>2</v>
      </c>
      <c r="L3" s="2" t="s">
        <v>10</v>
      </c>
      <c r="M3" s="2" t="s">
        <v>10</v>
      </c>
      <c r="N3" s="2" t="s">
        <v>10</v>
      </c>
      <c r="O3" s="2" t="s">
        <v>10</v>
      </c>
      <c r="P3" s="2" t="s">
        <v>10</v>
      </c>
      <c r="Q3" s="2" t="s">
        <v>10</v>
      </c>
      <c r="R3" s="2" t="s">
        <v>10</v>
      </c>
    </row>
    <row r="4" spans="1:18" x14ac:dyDescent="0.25">
      <c r="A4" s="1">
        <v>2020</v>
      </c>
      <c r="B4" s="1" t="s">
        <v>2</v>
      </c>
      <c r="C4" s="2" t="s">
        <v>10</v>
      </c>
      <c r="D4" s="2">
        <v>1007.9</v>
      </c>
      <c r="E4" s="2">
        <v>1568.5</v>
      </c>
      <c r="F4" s="2">
        <v>260.2</v>
      </c>
      <c r="G4" s="2">
        <v>52.2</v>
      </c>
      <c r="H4" s="2">
        <v>576</v>
      </c>
      <c r="I4" s="2">
        <v>0</v>
      </c>
      <c r="J4" s="1">
        <v>2020</v>
      </c>
      <c r="K4" s="1" t="s">
        <v>2</v>
      </c>
      <c r="L4" s="2" t="s">
        <v>10</v>
      </c>
      <c r="M4" s="2" t="s">
        <v>10</v>
      </c>
      <c r="N4" s="2" t="s">
        <v>10</v>
      </c>
      <c r="O4" s="2" t="s">
        <v>10</v>
      </c>
      <c r="P4" s="2" t="s">
        <v>10</v>
      </c>
      <c r="Q4" s="2" t="s">
        <v>10</v>
      </c>
      <c r="R4" s="2" t="s">
        <v>10</v>
      </c>
    </row>
    <row r="5" spans="1:18" x14ac:dyDescent="0.25">
      <c r="A5" s="1">
        <v>2013</v>
      </c>
      <c r="B5" s="1" t="s">
        <v>11</v>
      </c>
      <c r="C5" s="2">
        <f>190+140+161+130</f>
        <v>621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1">
        <v>2013</v>
      </c>
      <c r="K5" s="1" t="s">
        <v>11</v>
      </c>
      <c r="L5" s="2">
        <v>0</v>
      </c>
      <c r="M5" s="2" t="s">
        <v>10</v>
      </c>
      <c r="N5" s="2" t="s">
        <v>10</v>
      </c>
      <c r="O5" s="2" t="s">
        <v>10</v>
      </c>
      <c r="P5" s="2" t="s">
        <v>10</v>
      </c>
      <c r="Q5" s="2" t="s">
        <v>10</v>
      </c>
      <c r="R5" s="2" t="s">
        <v>10</v>
      </c>
    </row>
    <row r="6" spans="1:18" x14ac:dyDescent="0.25">
      <c r="A6" s="1">
        <v>2016</v>
      </c>
      <c r="B6" s="1" t="s">
        <v>11</v>
      </c>
      <c r="C6" s="2">
        <f>190+140+161+130</f>
        <v>621</v>
      </c>
      <c r="D6" s="2" t="s">
        <v>10</v>
      </c>
      <c r="E6" s="2" t="s">
        <v>10</v>
      </c>
      <c r="F6" s="2" t="s">
        <v>10</v>
      </c>
      <c r="G6" s="2" t="s">
        <v>10</v>
      </c>
      <c r="H6" s="2">
        <f>190+140+161</f>
        <v>491</v>
      </c>
      <c r="I6" s="2">
        <v>130</v>
      </c>
      <c r="J6" s="1">
        <v>2016</v>
      </c>
      <c r="K6" s="1" t="s">
        <v>11</v>
      </c>
      <c r="L6" s="2">
        <v>116</v>
      </c>
      <c r="M6" s="2" t="s">
        <v>10</v>
      </c>
      <c r="N6" s="2" t="s">
        <v>10</v>
      </c>
      <c r="O6" s="2" t="s">
        <v>10</v>
      </c>
      <c r="P6" s="2" t="s">
        <v>10</v>
      </c>
      <c r="Q6" s="2" t="s">
        <v>10</v>
      </c>
      <c r="R6" s="2" t="s">
        <v>10</v>
      </c>
    </row>
    <row r="7" spans="1:18" x14ac:dyDescent="0.25">
      <c r="A7" s="1">
        <v>2020</v>
      </c>
      <c r="B7" s="1" t="s">
        <v>11</v>
      </c>
      <c r="C7" s="2">
        <f>C6+116</f>
        <v>737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1">
        <v>2020</v>
      </c>
      <c r="K7" s="1" t="s">
        <v>11</v>
      </c>
      <c r="L7" s="2" t="s">
        <v>10</v>
      </c>
      <c r="M7" s="2" t="s">
        <v>10</v>
      </c>
      <c r="N7" s="2" t="s">
        <v>10</v>
      </c>
      <c r="O7" s="2" t="s">
        <v>10</v>
      </c>
      <c r="P7" s="2" t="s">
        <v>10</v>
      </c>
      <c r="Q7" s="2" t="s">
        <v>10</v>
      </c>
      <c r="R7" s="2" t="s">
        <v>10</v>
      </c>
    </row>
    <row r="8" spans="1:18" x14ac:dyDescent="0.25">
      <c r="A8" s="1">
        <v>2013</v>
      </c>
      <c r="B8" s="1" t="s">
        <v>13</v>
      </c>
      <c r="C8" s="2">
        <v>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1">
        <v>2013</v>
      </c>
      <c r="K8" s="1" t="s">
        <v>13</v>
      </c>
      <c r="L8" s="2">
        <v>3500</v>
      </c>
      <c r="M8" s="2" t="s">
        <v>10</v>
      </c>
      <c r="N8" s="2" t="s">
        <v>10</v>
      </c>
      <c r="O8" s="2" t="s">
        <v>10</v>
      </c>
      <c r="P8" s="2" t="s">
        <v>10</v>
      </c>
      <c r="Q8" s="2" t="s">
        <v>10</v>
      </c>
      <c r="R8" s="2" t="s">
        <v>10</v>
      </c>
    </row>
    <row r="9" spans="1:18" x14ac:dyDescent="0.25">
      <c r="A9" s="1">
        <v>2016</v>
      </c>
      <c r="B9" s="1" t="s">
        <v>13</v>
      </c>
      <c r="C9" s="2">
        <v>0</v>
      </c>
      <c r="D9" s="2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J9" s="1">
        <v>2016</v>
      </c>
      <c r="K9" s="1" t="s">
        <v>13</v>
      </c>
      <c r="L9" s="2">
        <v>0</v>
      </c>
      <c r="M9" s="2" t="s">
        <v>10</v>
      </c>
      <c r="N9" s="2" t="s">
        <v>10</v>
      </c>
      <c r="O9" s="2" t="s">
        <v>10</v>
      </c>
      <c r="P9" s="2" t="s">
        <v>10</v>
      </c>
      <c r="Q9" s="2" t="s">
        <v>10</v>
      </c>
      <c r="R9" s="2" t="s">
        <v>10</v>
      </c>
    </row>
    <row r="10" spans="1:18" x14ac:dyDescent="0.25">
      <c r="A10" s="1">
        <v>2020</v>
      </c>
      <c r="B10" s="1" t="s">
        <v>13</v>
      </c>
      <c r="C10" s="2" t="s">
        <v>10</v>
      </c>
      <c r="D10" s="2" t="s">
        <v>10</v>
      </c>
      <c r="E10" s="2" t="s">
        <v>10</v>
      </c>
      <c r="F10" s="2" t="s">
        <v>10</v>
      </c>
      <c r="G10" s="2" t="s">
        <v>10</v>
      </c>
      <c r="H10" s="2" t="s">
        <v>10</v>
      </c>
      <c r="I10" s="2" t="s">
        <v>10</v>
      </c>
      <c r="J10" s="1">
        <v>2020</v>
      </c>
      <c r="K10" s="1" t="s">
        <v>13</v>
      </c>
      <c r="L10" s="2" t="s">
        <v>10</v>
      </c>
      <c r="M10" s="2" t="s">
        <v>10</v>
      </c>
      <c r="N10" s="2" t="s">
        <v>10</v>
      </c>
      <c r="O10" s="2" t="s">
        <v>10</v>
      </c>
      <c r="P10" s="2" t="s">
        <v>10</v>
      </c>
      <c r="Q10" s="2" t="s">
        <v>10</v>
      </c>
      <c r="R10" s="2" t="s">
        <v>10</v>
      </c>
    </row>
    <row r="11" spans="1:18" x14ac:dyDescent="0.25">
      <c r="A11" s="1">
        <v>2013</v>
      </c>
      <c r="B11" s="1" t="s">
        <v>14</v>
      </c>
      <c r="C11" s="2">
        <f>30+70+110+93</f>
        <v>303</v>
      </c>
      <c r="D11" s="2" t="s">
        <v>10</v>
      </c>
      <c r="E11" s="2" t="s">
        <v>10</v>
      </c>
      <c r="F11" s="2" t="s">
        <v>10</v>
      </c>
      <c r="G11" s="2" t="s">
        <v>10</v>
      </c>
      <c r="H11" s="2" t="s">
        <v>10</v>
      </c>
      <c r="I11" s="2" t="s">
        <v>10</v>
      </c>
      <c r="J11" s="1">
        <v>2013</v>
      </c>
      <c r="K11" s="1" t="s">
        <v>14</v>
      </c>
      <c r="L11" s="2">
        <v>0</v>
      </c>
      <c r="M11" s="2" t="s">
        <v>10</v>
      </c>
      <c r="N11" s="2" t="s">
        <v>10</v>
      </c>
      <c r="O11" s="2" t="s">
        <v>10</v>
      </c>
      <c r="P11" s="2" t="s">
        <v>10</v>
      </c>
      <c r="Q11" s="2" t="s">
        <v>10</v>
      </c>
      <c r="R11" s="2" t="s">
        <v>10</v>
      </c>
    </row>
    <row r="12" spans="1:18" x14ac:dyDescent="0.25">
      <c r="A12" s="1">
        <v>2016</v>
      </c>
      <c r="B12" s="1" t="s">
        <v>14</v>
      </c>
      <c r="C12" s="2">
        <f>C11+7</f>
        <v>310</v>
      </c>
      <c r="D12" s="2" t="s">
        <v>10</v>
      </c>
      <c r="E12" s="2" t="s">
        <v>10</v>
      </c>
      <c r="F12" s="2" t="s">
        <v>10</v>
      </c>
      <c r="G12" s="2" t="s">
        <v>10</v>
      </c>
      <c r="H12" s="2" t="s">
        <v>10</v>
      </c>
      <c r="I12" s="2" t="s">
        <v>10</v>
      </c>
      <c r="J12" s="1">
        <v>2016</v>
      </c>
      <c r="K12" s="1" t="s">
        <v>14</v>
      </c>
      <c r="L12" s="2">
        <v>0</v>
      </c>
      <c r="M12" s="2" t="s">
        <v>10</v>
      </c>
      <c r="N12" s="2" t="s">
        <v>10</v>
      </c>
      <c r="O12" s="2" t="s">
        <v>10</v>
      </c>
      <c r="P12" s="2" t="s">
        <v>10</v>
      </c>
      <c r="Q12" s="2" t="s">
        <v>10</v>
      </c>
      <c r="R12" s="2" t="s">
        <v>10</v>
      </c>
    </row>
    <row r="13" spans="1:18" x14ac:dyDescent="0.25">
      <c r="A13" s="1">
        <v>2020</v>
      </c>
      <c r="B13" s="1" t="s">
        <v>14</v>
      </c>
      <c r="C13" s="2" t="s">
        <v>10</v>
      </c>
      <c r="D13" s="2" t="s">
        <v>10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s="1">
        <v>2020</v>
      </c>
      <c r="K13" s="1" t="s">
        <v>14</v>
      </c>
      <c r="L13" s="2" t="s">
        <v>10</v>
      </c>
      <c r="M13" s="2" t="s">
        <v>10</v>
      </c>
      <c r="N13" s="2" t="s">
        <v>10</v>
      </c>
      <c r="O13" s="2" t="s">
        <v>10</v>
      </c>
      <c r="P13" s="2" t="s">
        <v>10</v>
      </c>
      <c r="Q13" s="2" t="s">
        <v>10</v>
      </c>
      <c r="R13" s="2" t="s">
        <v>10</v>
      </c>
    </row>
    <row r="14" spans="1:18" x14ac:dyDescent="0.25">
      <c r="A14" s="1">
        <v>2013</v>
      </c>
      <c r="B14" s="1" t="s">
        <v>15</v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10</v>
      </c>
      <c r="J14" s="1">
        <v>2013</v>
      </c>
      <c r="K14" s="1" t="s">
        <v>15</v>
      </c>
      <c r="L14" s="2" t="s">
        <v>10</v>
      </c>
      <c r="M14" s="2" t="s">
        <v>10</v>
      </c>
      <c r="N14" s="2" t="s">
        <v>10</v>
      </c>
      <c r="O14" s="2" t="s">
        <v>10</v>
      </c>
      <c r="P14" s="2" t="s">
        <v>10</v>
      </c>
      <c r="Q14" s="2" t="s">
        <v>10</v>
      </c>
      <c r="R14" s="2" t="s">
        <v>10</v>
      </c>
    </row>
    <row r="15" spans="1:18" x14ac:dyDescent="0.25">
      <c r="A15" s="1">
        <v>2016</v>
      </c>
      <c r="B15" s="1" t="s">
        <v>15</v>
      </c>
      <c r="C15" s="2" t="s">
        <v>10</v>
      </c>
      <c r="D15" s="2" t="s">
        <v>10</v>
      </c>
      <c r="E15" s="2" t="s">
        <v>10</v>
      </c>
      <c r="F15" s="2" t="s">
        <v>10</v>
      </c>
      <c r="G15" s="2" t="s">
        <v>10</v>
      </c>
      <c r="H15" s="2" t="s">
        <v>10</v>
      </c>
      <c r="I15" s="2" t="s">
        <v>10</v>
      </c>
      <c r="J15" s="1">
        <v>2016</v>
      </c>
      <c r="K15" s="1" t="s">
        <v>15</v>
      </c>
      <c r="L15" s="2" t="s">
        <v>10</v>
      </c>
      <c r="M15" s="2" t="s">
        <v>10</v>
      </c>
      <c r="N15" s="2" t="s">
        <v>10</v>
      </c>
      <c r="O15" s="2" t="s">
        <v>10</v>
      </c>
      <c r="P15" s="2" t="s">
        <v>10</v>
      </c>
      <c r="Q15" s="2" t="s">
        <v>10</v>
      </c>
      <c r="R15" s="2" t="s">
        <v>10</v>
      </c>
    </row>
    <row r="16" spans="1:18" x14ac:dyDescent="0.25">
      <c r="A16" s="1">
        <v>2020</v>
      </c>
      <c r="B16" s="1" t="s">
        <v>15</v>
      </c>
      <c r="C16" s="2" t="s">
        <v>10</v>
      </c>
      <c r="D16" s="2" t="s">
        <v>10</v>
      </c>
      <c r="E16" s="2" t="s">
        <v>10</v>
      </c>
      <c r="F16" s="2" t="s">
        <v>10</v>
      </c>
      <c r="G16" s="2" t="s">
        <v>10</v>
      </c>
      <c r="H16" s="2" t="s">
        <v>10</v>
      </c>
      <c r="I16" s="2" t="s">
        <v>10</v>
      </c>
      <c r="J16" s="1">
        <v>2020</v>
      </c>
      <c r="K16" s="1" t="s">
        <v>15</v>
      </c>
      <c r="L16" s="2" t="s">
        <v>10</v>
      </c>
      <c r="M16" s="2" t="s">
        <v>10</v>
      </c>
      <c r="N16" s="2" t="s">
        <v>10</v>
      </c>
      <c r="O16" s="2" t="s">
        <v>10</v>
      </c>
      <c r="P16" s="2" t="s">
        <v>10</v>
      </c>
      <c r="Q16" s="2" t="s">
        <v>10</v>
      </c>
      <c r="R16" s="2" t="s">
        <v>10</v>
      </c>
    </row>
    <row r="17" spans="1:18" x14ac:dyDescent="0.25">
      <c r="A17" s="1">
        <v>2013</v>
      </c>
      <c r="B17" s="1" t="s">
        <v>16</v>
      </c>
      <c r="C17" s="2" t="s">
        <v>10</v>
      </c>
      <c r="D17" s="2" t="s">
        <v>10</v>
      </c>
      <c r="E17" s="2" t="s">
        <v>10</v>
      </c>
      <c r="F17" s="2" t="s">
        <v>10</v>
      </c>
      <c r="G17" s="2" t="s">
        <v>10</v>
      </c>
      <c r="H17" s="2">
        <v>300</v>
      </c>
      <c r="I17" s="2" t="s">
        <v>10</v>
      </c>
      <c r="J17" s="1">
        <v>2013</v>
      </c>
      <c r="K17" s="1" t="s">
        <v>16</v>
      </c>
      <c r="L17" s="2" t="s">
        <v>10</v>
      </c>
      <c r="M17" s="2" t="s">
        <v>10</v>
      </c>
      <c r="N17" s="2" t="s">
        <v>10</v>
      </c>
      <c r="O17" s="2" t="s">
        <v>10</v>
      </c>
      <c r="P17" s="2" t="s">
        <v>10</v>
      </c>
      <c r="Q17" s="2" t="s">
        <v>10</v>
      </c>
      <c r="R17" s="2" t="s">
        <v>10</v>
      </c>
    </row>
    <row r="18" spans="1:18" x14ac:dyDescent="0.25">
      <c r="A18" s="1">
        <v>2016</v>
      </c>
      <c r="B18" s="1" t="s">
        <v>16</v>
      </c>
      <c r="C18" s="2" t="s">
        <v>10</v>
      </c>
      <c r="D18" s="2" t="s">
        <v>10</v>
      </c>
      <c r="E18" s="2" t="s">
        <v>10</v>
      </c>
      <c r="F18" s="2">
        <f>20+21</f>
        <v>41</v>
      </c>
      <c r="G18" s="2" t="s">
        <v>10</v>
      </c>
      <c r="H18" s="2">
        <f>H17+106</f>
        <v>406</v>
      </c>
      <c r="I18" s="2" t="s">
        <v>10</v>
      </c>
      <c r="J18" s="1">
        <v>2016</v>
      </c>
      <c r="K18" s="1" t="s">
        <v>16</v>
      </c>
      <c r="L18" s="2" t="s">
        <v>10</v>
      </c>
      <c r="M18" s="2" t="s">
        <v>10</v>
      </c>
      <c r="N18" s="2" t="s">
        <v>10</v>
      </c>
      <c r="O18" s="2" t="s">
        <v>10</v>
      </c>
      <c r="P18" s="2" t="s">
        <v>10</v>
      </c>
      <c r="Q18" s="2" t="s">
        <v>10</v>
      </c>
      <c r="R18" s="2" t="s">
        <v>10</v>
      </c>
    </row>
    <row r="19" spans="1:18" x14ac:dyDescent="0.25">
      <c r="A19" s="1">
        <v>2017</v>
      </c>
      <c r="B19" s="1" t="s">
        <v>16</v>
      </c>
      <c r="C19" s="2" t="s">
        <v>10</v>
      </c>
      <c r="D19" s="2" t="s">
        <v>10</v>
      </c>
      <c r="E19" s="2" t="s">
        <v>10</v>
      </c>
      <c r="F19" s="2">
        <f>F18+25+60</f>
        <v>126</v>
      </c>
      <c r="G19" s="2" t="s">
        <v>10</v>
      </c>
      <c r="H19" s="2">
        <f>H18+182+302</f>
        <v>890</v>
      </c>
      <c r="I19" s="2" t="s">
        <v>10</v>
      </c>
      <c r="J19" s="1">
        <v>2017</v>
      </c>
      <c r="K19" s="1" t="s">
        <v>16</v>
      </c>
      <c r="L19" s="2" t="s">
        <v>10</v>
      </c>
      <c r="M19" s="2" t="s">
        <v>10</v>
      </c>
      <c r="N19" s="2" t="s">
        <v>10</v>
      </c>
      <c r="O19" s="2" t="s">
        <v>10</v>
      </c>
      <c r="P19" s="2" t="s">
        <v>10</v>
      </c>
      <c r="Q19" s="2" t="s">
        <v>10</v>
      </c>
      <c r="R19" s="2" t="s">
        <v>10</v>
      </c>
    </row>
    <row r="20" spans="1:18" x14ac:dyDescent="0.25">
      <c r="A20" s="1">
        <v>2019</v>
      </c>
      <c r="B20" s="1" t="s">
        <v>16</v>
      </c>
      <c r="C20" s="2" t="s">
        <v>10</v>
      </c>
      <c r="D20" s="2" t="s">
        <v>10</v>
      </c>
      <c r="E20" s="2" t="s">
        <v>10</v>
      </c>
      <c r="F20" s="2">
        <f>F19+376</f>
        <v>502</v>
      </c>
      <c r="G20" s="2" t="s">
        <v>10</v>
      </c>
      <c r="H20" s="2">
        <v>0</v>
      </c>
      <c r="I20" s="2" t="s">
        <v>10</v>
      </c>
      <c r="J20" s="1">
        <v>2019</v>
      </c>
      <c r="K20" s="1" t="s">
        <v>16</v>
      </c>
      <c r="L20" s="2" t="s">
        <v>10</v>
      </c>
      <c r="M20" s="2" t="s">
        <v>10</v>
      </c>
      <c r="N20" s="2" t="s">
        <v>10</v>
      </c>
      <c r="O20" s="2" t="s">
        <v>10</v>
      </c>
      <c r="P20" s="2" t="s">
        <v>10</v>
      </c>
      <c r="Q20" s="2" t="s">
        <v>10</v>
      </c>
      <c r="R20" s="2" t="s">
        <v>10</v>
      </c>
    </row>
    <row r="21" spans="1:18" x14ac:dyDescent="0.25">
      <c r="A21" s="1">
        <v>2013</v>
      </c>
      <c r="B21" s="1" t="s">
        <v>17</v>
      </c>
      <c r="C21" s="2">
        <v>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1">
        <v>2013</v>
      </c>
      <c r="K21" s="1" t="s">
        <v>17</v>
      </c>
      <c r="L21" s="2">
        <v>0</v>
      </c>
      <c r="M21" s="2" t="s">
        <v>10</v>
      </c>
      <c r="N21" s="2" t="s">
        <v>10</v>
      </c>
      <c r="O21" s="2" t="s">
        <v>10</v>
      </c>
      <c r="P21" s="2" t="s">
        <v>10</v>
      </c>
      <c r="Q21" s="2" t="s">
        <v>10</v>
      </c>
      <c r="R21" s="2" t="s">
        <v>10</v>
      </c>
    </row>
    <row r="22" spans="1:18" x14ac:dyDescent="0.25">
      <c r="A22" s="1">
        <v>2016</v>
      </c>
      <c r="B22" s="1" t="s">
        <v>17</v>
      </c>
      <c r="C22" s="2">
        <v>0</v>
      </c>
      <c r="D22" s="2" t="s">
        <v>10</v>
      </c>
      <c r="E22" s="2" t="s">
        <v>10</v>
      </c>
      <c r="F22" s="2" t="s">
        <v>10</v>
      </c>
      <c r="G22" s="2" t="s">
        <v>10</v>
      </c>
      <c r="H22" s="2" t="s">
        <v>10</v>
      </c>
      <c r="I22" s="2" t="s">
        <v>10</v>
      </c>
      <c r="J22" s="1">
        <v>2016</v>
      </c>
      <c r="K22" s="1" t="s">
        <v>17</v>
      </c>
      <c r="L22" s="2">
        <v>90</v>
      </c>
      <c r="M22" s="2">
        <v>0</v>
      </c>
      <c r="N22" s="2">
        <v>0</v>
      </c>
      <c r="O22" s="2">
        <v>0</v>
      </c>
      <c r="P22" s="2">
        <v>0</v>
      </c>
      <c r="Q22" s="2">
        <v>90</v>
      </c>
      <c r="R22" s="2">
        <v>0</v>
      </c>
    </row>
    <row r="23" spans="1:18" x14ac:dyDescent="0.25">
      <c r="A23" s="1">
        <v>2013</v>
      </c>
      <c r="B23" s="1" t="s">
        <v>18</v>
      </c>
      <c r="C23" s="2">
        <v>0</v>
      </c>
      <c r="D23" s="2" t="s">
        <v>10</v>
      </c>
      <c r="E23" s="2" t="s">
        <v>10</v>
      </c>
      <c r="F23" s="2" t="s">
        <v>10</v>
      </c>
      <c r="G23" s="2" t="s">
        <v>10</v>
      </c>
      <c r="H23" s="2" t="s">
        <v>10</v>
      </c>
      <c r="I23" s="2" t="s">
        <v>10</v>
      </c>
      <c r="J23" s="1">
        <v>2013</v>
      </c>
      <c r="K23" s="1" t="s">
        <v>18</v>
      </c>
      <c r="L23" s="2">
        <v>0</v>
      </c>
      <c r="M23" s="2" t="s">
        <v>10</v>
      </c>
      <c r="N23" s="2" t="s">
        <v>10</v>
      </c>
      <c r="O23" s="2" t="s">
        <v>10</v>
      </c>
      <c r="P23" s="2" t="s">
        <v>10</v>
      </c>
      <c r="Q23" s="2" t="s">
        <v>10</v>
      </c>
      <c r="R23" s="2" t="s">
        <v>10</v>
      </c>
    </row>
    <row r="24" spans="1:18" x14ac:dyDescent="0.25">
      <c r="A24" s="1">
        <v>2016</v>
      </c>
      <c r="B24" s="1" t="s">
        <v>18</v>
      </c>
      <c r="C24" s="2">
        <v>80</v>
      </c>
      <c r="D24" s="2" t="s">
        <v>10</v>
      </c>
      <c r="E24" s="2" t="s">
        <v>10</v>
      </c>
      <c r="F24" s="2" t="s">
        <v>10</v>
      </c>
      <c r="G24" s="2" t="s">
        <v>10</v>
      </c>
      <c r="H24" s="2">
        <v>80</v>
      </c>
      <c r="I24" s="2" t="s">
        <v>10</v>
      </c>
      <c r="J24" s="1">
        <v>2016</v>
      </c>
      <c r="K24" s="1" t="s">
        <v>18</v>
      </c>
      <c r="L24" s="2">
        <v>4200</v>
      </c>
      <c r="M24" s="2" t="s">
        <v>10</v>
      </c>
      <c r="N24" s="2" t="s">
        <v>10</v>
      </c>
      <c r="O24" s="2" t="s">
        <v>10</v>
      </c>
      <c r="P24" s="2" t="s">
        <v>10</v>
      </c>
      <c r="Q24" s="2" t="s">
        <v>10</v>
      </c>
      <c r="R24" s="2" t="s">
        <v>10</v>
      </c>
    </row>
  </sheetData>
  <pageMargins left="0.7" right="0.7" top="0.75" bottom="0.75" header="0.3" footer="0.3"/>
  <pageSetup paperSize="9" orientation="portrait" r:id="rId1"/>
  <headerFooter>
    <oddHeader>&amp;CLength of lines ERTMS Lines</oddHeader>
    <oddFooter>&amp;CBuilt from Emails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Normal="100" zoomScaleSheetLayoutView="85" workbookViewId="0">
      <selection activeCell="U2" sqref="U2"/>
    </sheetView>
  </sheetViews>
  <sheetFormatPr defaultRowHeight="15" x14ac:dyDescent="0.25"/>
  <cols>
    <col min="1" max="1" width="5.85546875" customWidth="1"/>
    <col min="3" max="3" width="15.85546875" customWidth="1"/>
    <col min="4" max="4" width="6.85546875" customWidth="1"/>
    <col min="5" max="5" width="6.42578125" customWidth="1"/>
    <col min="12" max="12" width="16.5703125" customWidth="1"/>
    <col min="13" max="13" width="5.7109375" customWidth="1"/>
    <col min="14" max="14" width="7.42578125" customWidth="1"/>
  </cols>
  <sheetData>
    <row r="1" spans="1:18" ht="36.75" x14ac:dyDescent="0.25">
      <c r="A1" s="1" t="s">
        <v>0</v>
      </c>
      <c r="B1" s="1" t="s">
        <v>1</v>
      </c>
      <c r="C1" s="7" t="s">
        <v>8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12</v>
      </c>
      <c r="J1" s="1" t="s">
        <v>0</v>
      </c>
      <c r="K1" s="1" t="s">
        <v>1</v>
      </c>
      <c r="L1" s="7" t="s">
        <v>9</v>
      </c>
      <c r="M1" s="1" t="s">
        <v>3</v>
      </c>
      <c r="N1" s="1" t="s">
        <v>4</v>
      </c>
      <c r="O1" s="1" t="s">
        <v>5</v>
      </c>
      <c r="P1" s="1" t="s">
        <v>7</v>
      </c>
      <c r="Q1" s="1" t="s">
        <v>6</v>
      </c>
      <c r="R1" s="1" t="s">
        <v>12</v>
      </c>
    </row>
    <row r="2" spans="1:18" x14ac:dyDescent="0.25">
      <c r="A2" s="1">
        <v>2013</v>
      </c>
      <c r="B2" s="1" t="s">
        <v>2</v>
      </c>
      <c r="C2" s="2">
        <f t="shared" ref="C2:C19" si="0">F2+G2+H2+I2</f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2013</v>
      </c>
      <c r="K2" s="1" t="s">
        <v>2</v>
      </c>
      <c r="L2" s="2">
        <f>O2+P2+Q2+R2</f>
        <v>88.6</v>
      </c>
      <c r="M2" s="2">
        <v>88.6</v>
      </c>
      <c r="N2" s="2">
        <v>0</v>
      </c>
      <c r="O2" s="2">
        <v>36.4</v>
      </c>
      <c r="P2" s="2">
        <v>52.2</v>
      </c>
      <c r="Q2" s="3">
        <v>0</v>
      </c>
      <c r="R2" s="3">
        <v>0</v>
      </c>
    </row>
    <row r="3" spans="1:18" x14ac:dyDescent="0.25">
      <c r="A3" s="1">
        <v>2016</v>
      </c>
      <c r="B3" s="1" t="s">
        <v>2</v>
      </c>
      <c r="C3" s="2">
        <f t="shared" si="0"/>
        <v>396.9</v>
      </c>
      <c r="D3" s="2">
        <v>396.9</v>
      </c>
      <c r="E3" s="2">
        <v>84.5</v>
      </c>
      <c r="F3" s="2">
        <v>260.2</v>
      </c>
      <c r="G3" s="2">
        <v>52.2</v>
      </c>
      <c r="H3" s="2">
        <v>84.5</v>
      </c>
      <c r="I3" s="2">
        <v>0</v>
      </c>
      <c r="J3" s="1">
        <v>2016</v>
      </c>
      <c r="K3" s="1" t="s">
        <v>2</v>
      </c>
      <c r="L3" s="2" t="e">
        <f t="shared" ref="L3:L24" si="1">O3+P3+Q3+R3</f>
        <v>#VALUE!</v>
      </c>
      <c r="M3" s="2" t="s">
        <v>10</v>
      </c>
      <c r="N3" s="2" t="s">
        <v>10</v>
      </c>
      <c r="O3" s="2" t="s">
        <v>10</v>
      </c>
      <c r="P3" s="2" t="s">
        <v>10</v>
      </c>
      <c r="Q3" s="2" t="s">
        <v>10</v>
      </c>
      <c r="R3" s="2" t="s">
        <v>10</v>
      </c>
    </row>
    <row r="4" spans="1:18" x14ac:dyDescent="0.25">
      <c r="A4" s="1">
        <v>2020</v>
      </c>
      <c r="B4" s="1" t="s">
        <v>2</v>
      </c>
      <c r="C4" s="2">
        <f t="shared" si="0"/>
        <v>888.4</v>
      </c>
      <c r="D4" s="2">
        <v>1007.9</v>
      </c>
      <c r="E4" s="2">
        <v>1568.5</v>
      </c>
      <c r="F4" s="2">
        <v>260.2</v>
      </c>
      <c r="G4" s="2">
        <v>52.2</v>
      </c>
      <c r="H4" s="2">
        <v>576</v>
      </c>
      <c r="I4" s="2">
        <v>0</v>
      </c>
      <c r="J4" s="1">
        <v>2020</v>
      </c>
      <c r="K4" s="1" t="s">
        <v>2</v>
      </c>
      <c r="L4" s="2" t="e">
        <f t="shared" si="1"/>
        <v>#VALUE!</v>
      </c>
      <c r="M4" s="2" t="s">
        <v>10</v>
      </c>
      <c r="N4" s="2" t="s">
        <v>10</v>
      </c>
      <c r="O4" s="2" t="s">
        <v>10</v>
      </c>
      <c r="P4" s="2" t="s">
        <v>10</v>
      </c>
      <c r="Q4" s="2" t="s">
        <v>10</v>
      </c>
      <c r="R4" s="2" t="s">
        <v>10</v>
      </c>
    </row>
    <row r="5" spans="1:18" x14ac:dyDescent="0.25">
      <c r="A5" s="1">
        <v>2013</v>
      </c>
      <c r="B5" s="1" t="s">
        <v>11</v>
      </c>
      <c r="C5" s="2" t="e">
        <f t="shared" si="0"/>
        <v>#VALUE!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1">
        <v>2013</v>
      </c>
      <c r="K5" s="1" t="s">
        <v>11</v>
      </c>
      <c r="L5" s="2" t="e">
        <f t="shared" si="1"/>
        <v>#VALUE!</v>
      </c>
      <c r="M5" s="2" t="s">
        <v>10</v>
      </c>
      <c r="N5" s="2" t="s">
        <v>10</v>
      </c>
      <c r="O5" s="2" t="s">
        <v>10</v>
      </c>
      <c r="P5" s="2" t="s">
        <v>10</v>
      </c>
      <c r="Q5" s="2" t="s">
        <v>10</v>
      </c>
      <c r="R5" s="2" t="s">
        <v>10</v>
      </c>
    </row>
    <row r="6" spans="1:18" x14ac:dyDescent="0.25">
      <c r="A6" s="1">
        <v>2016</v>
      </c>
      <c r="B6" s="1" t="s">
        <v>11</v>
      </c>
      <c r="C6" s="2">
        <f t="shared" si="0"/>
        <v>621</v>
      </c>
      <c r="D6" s="2" t="s">
        <v>10</v>
      </c>
      <c r="E6" s="2" t="s">
        <v>10</v>
      </c>
      <c r="F6" s="2">
        <v>0</v>
      </c>
      <c r="G6" s="2">
        <v>0</v>
      </c>
      <c r="H6" s="2">
        <f>190+140+161</f>
        <v>491</v>
      </c>
      <c r="I6" s="2">
        <v>130</v>
      </c>
      <c r="J6" s="1">
        <v>2016</v>
      </c>
      <c r="K6" s="1" t="s">
        <v>11</v>
      </c>
      <c r="L6" s="2" t="e">
        <f t="shared" si="1"/>
        <v>#VALUE!</v>
      </c>
      <c r="M6" s="2" t="s">
        <v>10</v>
      </c>
      <c r="N6" s="2" t="s">
        <v>10</v>
      </c>
      <c r="O6" s="2" t="s">
        <v>10</v>
      </c>
      <c r="P6" s="2" t="s">
        <v>10</v>
      </c>
      <c r="Q6" s="2" t="s">
        <v>10</v>
      </c>
      <c r="R6" s="2" t="s">
        <v>10</v>
      </c>
    </row>
    <row r="7" spans="1:18" x14ac:dyDescent="0.25">
      <c r="A7" s="1">
        <v>2020</v>
      </c>
      <c r="B7" s="1" t="s">
        <v>11</v>
      </c>
      <c r="C7" s="2" t="e">
        <f t="shared" si="0"/>
        <v>#VALUE!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1">
        <v>2020</v>
      </c>
      <c r="K7" s="1" t="s">
        <v>11</v>
      </c>
      <c r="L7" s="2" t="e">
        <f t="shared" si="1"/>
        <v>#VALUE!</v>
      </c>
      <c r="M7" s="2" t="s">
        <v>10</v>
      </c>
      <c r="N7" s="2" t="s">
        <v>10</v>
      </c>
      <c r="O7" s="2" t="s">
        <v>10</v>
      </c>
      <c r="P7" s="2" t="s">
        <v>10</v>
      </c>
      <c r="Q7" s="2" t="s">
        <v>10</v>
      </c>
      <c r="R7" s="2" t="s">
        <v>10</v>
      </c>
    </row>
    <row r="8" spans="1:18" x14ac:dyDescent="0.25">
      <c r="A8" s="1">
        <v>2013</v>
      </c>
      <c r="B8" s="1" t="s">
        <v>13</v>
      </c>
      <c r="C8" s="2" t="e">
        <f t="shared" si="0"/>
        <v>#VALUE!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1">
        <v>2013</v>
      </c>
      <c r="K8" s="1" t="s">
        <v>13</v>
      </c>
      <c r="L8" s="2" t="e">
        <f t="shared" si="1"/>
        <v>#VALUE!</v>
      </c>
      <c r="M8" s="2" t="s">
        <v>10</v>
      </c>
      <c r="N8" s="2" t="s">
        <v>10</v>
      </c>
      <c r="O8" s="2" t="s">
        <v>10</v>
      </c>
      <c r="P8" s="2" t="s">
        <v>10</v>
      </c>
      <c r="Q8" s="2" t="s">
        <v>10</v>
      </c>
      <c r="R8" s="2" t="s">
        <v>10</v>
      </c>
    </row>
    <row r="9" spans="1:18" x14ac:dyDescent="0.25">
      <c r="A9" s="1">
        <v>2016</v>
      </c>
      <c r="B9" s="1" t="s">
        <v>13</v>
      </c>
      <c r="C9" s="2" t="e">
        <f t="shared" si="0"/>
        <v>#VALUE!</v>
      </c>
      <c r="D9" s="2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J9" s="1">
        <v>2016</v>
      </c>
      <c r="K9" s="1" t="s">
        <v>13</v>
      </c>
      <c r="L9" s="2" t="e">
        <f t="shared" si="1"/>
        <v>#VALUE!</v>
      </c>
      <c r="M9" s="2" t="s">
        <v>10</v>
      </c>
      <c r="N9" s="2" t="s">
        <v>10</v>
      </c>
      <c r="O9" s="2" t="s">
        <v>10</v>
      </c>
      <c r="P9" s="2" t="s">
        <v>10</v>
      </c>
      <c r="Q9" s="2" t="s">
        <v>10</v>
      </c>
      <c r="R9" s="2" t="s">
        <v>10</v>
      </c>
    </row>
    <row r="10" spans="1:18" x14ac:dyDescent="0.25">
      <c r="A10" s="1">
        <v>2020</v>
      </c>
      <c r="B10" s="1" t="s">
        <v>13</v>
      </c>
      <c r="C10" s="2" t="e">
        <f t="shared" si="0"/>
        <v>#VALUE!</v>
      </c>
      <c r="D10" s="2" t="s">
        <v>10</v>
      </c>
      <c r="E10" s="2" t="s">
        <v>10</v>
      </c>
      <c r="F10" s="2" t="s">
        <v>10</v>
      </c>
      <c r="G10" s="2" t="s">
        <v>10</v>
      </c>
      <c r="H10" s="2" t="s">
        <v>10</v>
      </c>
      <c r="I10" s="2" t="s">
        <v>10</v>
      </c>
      <c r="J10" s="1">
        <v>2020</v>
      </c>
      <c r="K10" s="1" t="s">
        <v>13</v>
      </c>
      <c r="L10" s="2" t="e">
        <f t="shared" si="1"/>
        <v>#VALUE!</v>
      </c>
      <c r="M10" s="2" t="s">
        <v>10</v>
      </c>
      <c r="N10" s="2" t="s">
        <v>10</v>
      </c>
      <c r="O10" s="2" t="s">
        <v>10</v>
      </c>
      <c r="P10" s="2" t="s">
        <v>10</v>
      </c>
      <c r="Q10" s="2" t="s">
        <v>10</v>
      </c>
      <c r="R10" s="2" t="s">
        <v>10</v>
      </c>
    </row>
    <row r="11" spans="1:18" x14ac:dyDescent="0.25">
      <c r="A11" s="1">
        <v>2013</v>
      </c>
      <c r="B11" s="1" t="s">
        <v>14</v>
      </c>
      <c r="C11" s="2" t="e">
        <f t="shared" si="0"/>
        <v>#VALUE!</v>
      </c>
      <c r="D11" s="2" t="s">
        <v>10</v>
      </c>
      <c r="E11" s="2" t="s">
        <v>10</v>
      </c>
      <c r="F11" s="2" t="s">
        <v>10</v>
      </c>
      <c r="G11" s="2" t="s">
        <v>10</v>
      </c>
      <c r="H11" s="2" t="s">
        <v>10</v>
      </c>
      <c r="I11" s="2" t="s">
        <v>10</v>
      </c>
      <c r="J11" s="1">
        <v>2013</v>
      </c>
      <c r="K11" s="1" t="s">
        <v>14</v>
      </c>
      <c r="L11" s="2" t="e">
        <f t="shared" si="1"/>
        <v>#VALUE!</v>
      </c>
      <c r="M11" s="2" t="s">
        <v>10</v>
      </c>
      <c r="N11" s="2" t="s">
        <v>10</v>
      </c>
      <c r="O11" s="2" t="s">
        <v>10</v>
      </c>
      <c r="P11" s="2" t="s">
        <v>10</v>
      </c>
      <c r="Q11" s="2" t="s">
        <v>10</v>
      </c>
      <c r="R11" s="2" t="s">
        <v>10</v>
      </c>
    </row>
    <row r="12" spans="1:18" x14ac:dyDescent="0.25">
      <c r="A12" s="1">
        <v>2016</v>
      </c>
      <c r="B12" s="1" t="s">
        <v>14</v>
      </c>
      <c r="C12" s="2" t="e">
        <f t="shared" si="0"/>
        <v>#VALUE!</v>
      </c>
      <c r="D12" s="2" t="s">
        <v>10</v>
      </c>
      <c r="E12" s="2" t="s">
        <v>10</v>
      </c>
      <c r="F12" s="2" t="s">
        <v>10</v>
      </c>
      <c r="G12" s="2" t="s">
        <v>10</v>
      </c>
      <c r="H12" s="2" t="s">
        <v>10</v>
      </c>
      <c r="I12" s="2" t="s">
        <v>10</v>
      </c>
      <c r="J12" s="1">
        <v>2016</v>
      </c>
      <c r="K12" s="1" t="s">
        <v>14</v>
      </c>
      <c r="L12" s="2" t="e">
        <f t="shared" si="1"/>
        <v>#VALUE!</v>
      </c>
      <c r="M12" s="2" t="s">
        <v>10</v>
      </c>
      <c r="N12" s="2" t="s">
        <v>10</v>
      </c>
      <c r="O12" s="2" t="s">
        <v>10</v>
      </c>
      <c r="P12" s="2" t="s">
        <v>10</v>
      </c>
      <c r="Q12" s="2" t="s">
        <v>10</v>
      </c>
      <c r="R12" s="2" t="s">
        <v>10</v>
      </c>
    </row>
    <row r="13" spans="1:18" x14ac:dyDescent="0.25">
      <c r="A13" s="1">
        <v>2020</v>
      </c>
      <c r="B13" s="1" t="s">
        <v>14</v>
      </c>
      <c r="C13" s="2" t="e">
        <f t="shared" si="0"/>
        <v>#VALUE!</v>
      </c>
      <c r="D13" s="2" t="s">
        <v>10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s="1">
        <v>2020</v>
      </c>
      <c r="K13" s="1" t="s">
        <v>14</v>
      </c>
      <c r="L13" s="2" t="e">
        <f t="shared" si="1"/>
        <v>#VALUE!</v>
      </c>
      <c r="M13" s="2" t="s">
        <v>10</v>
      </c>
      <c r="N13" s="2" t="s">
        <v>10</v>
      </c>
      <c r="O13" s="2" t="s">
        <v>10</v>
      </c>
      <c r="P13" s="2" t="s">
        <v>10</v>
      </c>
      <c r="Q13" s="2" t="s">
        <v>10</v>
      </c>
      <c r="R13" s="2" t="s">
        <v>10</v>
      </c>
    </row>
    <row r="14" spans="1:18" x14ac:dyDescent="0.25">
      <c r="A14" s="1">
        <v>2013</v>
      </c>
      <c r="B14" s="1" t="s">
        <v>15</v>
      </c>
      <c r="C14" s="2" t="e">
        <f t="shared" si="0"/>
        <v>#VALUE!</v>
      </c>
      <c r="D14" s="2" t="s">
        <v>10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10</v>
      </c>
      <c r="J14" s="1">
        <v>2013</v>
      </c>
      <c r="K14" s="1" t="s">
        <v>15</v>
      </c>
      <c r="L14" s="2" t="e">
        <f t="shared" si="1"/>
        <v>#VALUE!</v>
      </c>
      <c r="M14" s="2" t="s">
        <v>10</v>
      </c>
      <c r="N14" s="2" t="s">
        <v>10</v>
      </c>
      <c r="O14" s="2" t="s">
        <v>10</v>
      </c>
      <c r="P14" s="2" t="s">
        <v>10</v>
      </c>
      <c r="Q14" s="2" t="s">
        <v>10</v>
      </c>
      <c r="R14" s="2" t="s">
        <v>10</v>
      </c>
    </row>
    <row r="15" spans="1:18" x14ac:dyDescent="0.25">
      <c r="A15" s="1">
        <v>2016</v>
      </c>
      <c r="B15" s="1" t="s">
        <v>15</v>
      </c>
      <c r="C15" s="2" t="e">
        <f t="shared" si="0"/>
        <v>#VALUE!</v>
      </c>
      <c r="D15" s="2" t="s">
        <v>10</v>
      </c>
      <c r="E15" s="2" t="s">
        <v>10</v>
      </c>
      <c r="F15" s="2" t="s">
        <v>10</v>
      </c>
      <c r="G15" s="2" t="s">
        <v>10</v>
      </c>
      <c r="H15" s="2" t="s">
        <v>10</v>
      </c>
      <c r="I15" s="2" t="s">
        <v>10</v>
      </c>
      <c r="J15" s="1">
        <v>2016</v>
      </c>
      <c r="K15" s="1" t="s">
        <v>15</v>
      </c>
      <c r="L15" s="2" t="e">
        <f t="shared" si="1"/>
        <v>#VALUE!</v>
      </c>
      <c r="M15" s="2" t="s">
        <v>10</v>
      </c>
      <c r="N15" s="2" t="s">
        <v>10</v>
      </c>
      <c r="O15" s="2" t="s">
        <v>10</v>
      </c>
      <c r="P15" s="2" t="s">
        <v>10</v>
      </c>
      <c r="Q15" s="2" t="s">
        <v>10</v>
      </c>
      <c r="R15" s="2" t="s">
        <v>10</v>
      </c>
    </row>
    <row r="16" spans="1:18" x14ac:dyDescent="0.25">
      <c r="A16" s="1">
        <v>2020</v>
      </c>
      <c r="B16" s="1" t="s">
        <v>15</v>
      </c>
      <c r="C16" s="2" t="e">
        <f t="shared" si="0"/>
        <v>#VALUE!</v>
      </c>
      <c r="D16" s="2" t="s">
        <v>10</v>
      </c>
      <c r="E16" s="2" t="s">
        <v>10</v>
      </c>
      <c r="F16" s="2" t="s">
        <v>10</v>
      </c>
      <c r="G16" s="2" t="s">
        <v>10</v>
      </c>
      <c r="H16" s="2" t="s">
        <v>10</v>
      </c>
      <c r="I16" s="2" t="s">
        <v>10</v>
      </c>
      <c r="J16" s="1">
        <v>2020</v>
      </c>
      <c r="K16" s="1" t="s">
        <v>15</v>
      </c>
      <c r="L16" s="2" t="e">
        <f t="shared" si="1"/>
        <v>#VALUE!</v>
      </c>
      <c r="M16" s="2" t="s">
        <v>10</v>
      </c>
      <c r="N16" s="2" t="s">
        <v>10</v>
      </c>
      <c r="O16" s="2" t="s">
        <v>10</v>
      </c>
      <c r="P16" s="2" t="s">
        <v>10</v>
      </c>
      <c r="Q16" s="2" t="s">
        <v>10</v>
      </c>
      <c r="R16" s="2" t="s">
        <v>10</v>
      </c>
    </row>
    <row r="17" spans="1:18" x14ac:dyDescent="0.25">
      <c r="A17" s="1">
        <v>2013</v>
      </c>
      <c r="B17" s="1" t="s">
        <v>16</v>
      </c>
      <c r="C17" s="2">
        <f t="shared" si="0"/>
        <v>300</v>
      </c>
      <c r="D17" s="2" t="s">
        <v>10</v>
      </c>
      <c r="E17" s="2" t="s">
        <v>10</v>
      </c>
      <c r="F17" s="2">
        <v>0</v>
      </c>
      <c r="G17" s="2">
        <v>0</v>
      </c>
      <c r="H17" s="2">
        <v>300</v>
      </c>
      <c r="I17" s="2">
        <v>0</v>
      </c>
      <c r="J17" s="1">
        <v>2013</v>
      </c>
      <c r="K17" s="1" t="s">
        <v>16</v>
      </c>
      <c r="L17" s="2" t="e">
        <f t="shared" si="1"/>
        <v>#VALUE!</v>
      </c>
      <c r="M17" s="2" t="s">
        <v>10</v>
      </c>
      <c r="N17" s="2" t="s">
        <v>10</v>
      </c>
      <c r="O17" s="2" t="s">
        <v>10</v>
      </c>
      <c r="P17" s="2" t="s">
        <v>10</v>
      </c>
      <c r="Q17" s="2" t="s">
        <v>10</v>
      </c>
      <c r="R17" s="2" t="s">
        <v>10</v>
      </c>
    </row>
    <row r="18" spans="1:18" x14ac:dyDescent="0.25">
      <c r="A18" s="1">
        <v>2016</v>
      </c>
      <c r="B18" s="1" t="s">
        <v>16</v>
      </c>
      <c r="C18" s="2">
        <f t="shared" si="0"/>
        <v>447</v>
      </c>
      <c r="D18" s="2" t="s">
        <v>10</v>
      </c>
      <c r="E18" s="2" t="s">
        <v>10</v>
      </c>
      <c r="F18" s="2">
        <f>20+21</f>
        <v>41</v>
      </c>
      <c r="G18" s="2">
        <v>0</v>
      </c>
      <c r="H18" s="2">
        <f>H17+106</f>
        <v>406</v>
      </c>
      <c r="I18" s="2">
        <v>0</v>
      </c>
      <c r="J18" s="1">
        <v>2016</v>
      </c>
      <c r="K18" s="1" t="s">
        <v>16</v>
      </c>
      <c r="L18" s="2" t="e">
        <f t="shared" si="1"/>
        <v>#VALUE!</v>
      </c>
      <c r="M18" s="2" t="s">
        <v>10</v>
      </c>
      <c r="N18" s="2" t="s">
        <v>10</v>
      </c>
      <c r="O18" s="2" t="s">
        <v>10</v>
      </c>
      <c r="P18" s="2" t="s">
        <v>10</v>
      </c>
      <c r="Q18" s="2" t="s">
        <v>10</v>
      </c>
      <c r="R18" s="2" t="s">
        <v>10</v>
      </c>
    </row>
    <row r="19" spans="1:18" x14ac:dyDescent="0.25">
      <c r="A19" s="1">
        <v>2017</v>
      </c>
      <c r="B19" s="1" t="s">
        <v>16</v>
      </c>
      <c r="C19" s="2">
        <f t="shared" si="0"/>
        <v>1016</v>
      </c>
      <c r="D19" s="2" t="s">
        <v>10</v>
      </c>
      <c r="E19" s="2" t="s">
        <v>10</v>
      </c>
      <c r="F19" s="2">
        <f>F18+25+60</f>
        <v>126</v>
      </c>
      <c r="G19" s="2">
        <v>0</v>
      </c>
      <c r="H19" s="2">
        <f>H18+182+302</f>
        <v>890</v>
      </c>
      <c r="I19" s="2">
        <v>0</v>
      </c>
      <c r="J19" s="1">
        <v>2017</v>
      </c>
      <c r="K19" s="1" t="s">
        <v>16</v>
      </c>
      <c r="L19" s="2" t="e">
        <f t="shared" si="1"/>
        <v>#VALUE!</v>
      </c>
      <c r="M19" s="2" t="s">
        <v>10</v>
      </c>
      <c r="N19" s="2" t="s">
        <v>10</v>
      </c>
      <c r="O19" s="2" t="s">
        <v>10</v>
      </c>
      <c r="P19" s="2" t="s">
        <v>10</v>
      </c>
      <c r="Q19" s="2" t="s">
        <v>10</v>
      </c>
      <c r="R19" s="2" t="s">
        <v>10</v>
      </c>
    </row>
    <row r="20" spans="1:18" x14ac:dyDescent="0.25">
      <c r="A20" s="1">
        <v>2019</v>
      </c>
      <c r="B20" s="1" t="s">
        <v>16</v>
      </c>
      <c r="C20" s="2">
        <f t="shared" ref="C20:C24" si="2">F20+G20+H20+I20</f>
        <v>502</v>
      </c>
      <c r="D20" s="2" t="s">
        <v>10</v>
      </c>
      <c r="E20" s="2" t="s">
        <v>10</v>
      </c>
      <c r="F20" s="2">
        <f>F19+376</f>
        <v>502</v>
      </c>
      <c r="G20" s="2">
        <v>0</v>
      </c>
      <c r="H20" s="2">
        <v>0</v>
      </c>
      <c r="I20" s="2">
        <v>0</v>
      </c>
      <c r="J20" s="1">
        <v>2019</v>
      </c>
      <c r="K20" s="1" t="s">
        <v>16</v>
      </c>
      <c r="L20" s="2" t="e">
        <f t="shared" si="1"/>
        <v>#VALUE!</v>
      </c>
      <c r="M20" s="2" t="s">
        <v>10</v>
      </c>
      <c r="N20" s="2" t="s">
        <v>10</v>
      </c>
      <c r="O20" s="2" t="s">
        <v>10</v>
      </c>
      <c r="P20" s="2" t="s">
        <v>10</v>
      </c>
      <c r="Q20" s="2" t="s">
        <v>10</v>
      </c>
      <c r="R20" s="2" t="s">
        <v>10</v>
      </c>
    </row>
    <row r="21" spans="1:18" x14ac:dyDescent="0.25">
      <c r="A21" s="1">
        <v>2013</v>
      </c>
      <c r="B21" s="1" t="s">
        <v>17</v>
      </c>
      <c r="C21" s="2" t="e">
        <f t="shared" si="2"/>
        <v>#VALUE!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1">
        <v>2013</v>
      </c>
      <c r="K21" s="1" t="s">
        <v>17</v>
      </c>
      <c r="L21" s="2" t="e">
        <f t="shared" si="1"/>
        <v>#VALUE!</v>
      </c>
      <c r="M21" s="2" t="s">
        <v>10</v>
      </c>
      <c r="N21" s="2" t="s">
        <v>10</v>
      </c>
      <c r="O21" s="2" t="s">
        <v>10</v>
      </c>
      <c r="P21" s="2" t="s">
        <v>10</v>
      </c>
      <c r="Q21" s="2" t="s">
        <v>10</v>
      </c>
      <c r="R21" s="2" t="s">
        <v>10</v>
      </c>
    </row>
    <row r="22" spans="1:18" x14ac:dyDescent="0.25">
      <c r="A22" s="1">
        <v>2016</v>
      </c>
      <c r="B22" s="1" t="s">
        <v>17</v>
      </c>
      <c r="C22" s="2" t="e">
        <f t="shared" si="2"/>
        <v>#VALUE!</v>
      </c>
      <c r="D22" s="2" t="s">
        <v>10</v>
      </c>
      <c r="E22" s="2" t="s">
        <v>10</v>
      </c>
      <c r="F22" s="2" t="s">
        <v>10</v>
      </c>
      <c r="G22" s="2" t="s">
        <v>10</v>
      </c>
      <c r="H22" s="2" t="s">
        <v>10</v>
      </c>
      <c r="I22" s="2" t="s">
        <v>10</v>
      </c>
      <c r="J22" s="1">
        <v>2016</v>
      </c>
      <c r="K22" s="1" t="s">
        <v>17</v>
      </c>
      <c r="L22" s="2">
        <f t="shared" si="1"/>
        <v>90</v>
      </c>
      <c r="M22" s="2" t="s">
        <v>10</v>
      </c>
      <c r="N22" s="2">
        <v>0</v>
      </c>
      <c r="O22" s="2">
        <v>0</v>
      </c>
      <c r="P22" s="2">
        <v>0</v>
      </c>
      <c r="Q22" s="2">
        <v>90</v>
      </c>
      <c r="R22" s="2">
        <v>0</v>
      </c>
    </row>
    <row r="23" spans="1:18" x14ac:dyDescent="0.25">
      <c r="A23" s="1">
        <v>2013</v>
      </c>
      <c r="B23" s="1" t="s">
        <v>18</v>
      </c>
      <c r="C23" s="2" t="e">
        <f t="shared" si="2"/>
        <v>#VALUE!</v>
      </c>
      <c r="D23" s="2" t="s">
        <v>10</v>
      </c>
      <c r="E23" s="2" t="s">
        <v>10</v>
      </c>
      <c r="F23" s="2" t="s">
        <v>10</v>
      </c>
      <c r="G23" s="2" t="s">
        <v>10</v>
      </c>
      <c r="H23" s="2" t="s">
        <v>10</v>
      </c>
      <c r="I23" s="2" t="s">
        <v>10</v>
      </c>
      <c r="J23" s="1">
        <v>2013</v>
      </c>
      <c r="K23" s="1" t="s">
        <v>18</v>
      </c>
      <c r="L23" s="2" t="e">
        <f t="shared" si="1"/>
        <v>#VALUE!</v>
      </c>
      <c r="M23" s="2" t="s">
        <v>10</v>
      </c>
      <c r="N23" s="2" t="s">
        <v>10</v>
      </c>
      <c r="O23" s="2" t="s">
        <v>10</v>
      </c>
      <c r="P23" s="2" t="s">
        <v>10</v>
      </c>
      <c r="Q23" s="2" t="s">
        <v>10</v>
      </c>
      <c r="R23" s="2" t="s">
        <v>10</v>
      </c>
    </row>
    <row r="24" spans="1:18" x14ac:dyDescent="0.25">
      <c r="A24" s="1">
        <v>2016</v>
      </c>
      <c r="B24" s="1" t="s">
        <v>18</v>
      </c>
      <c r="C24" s="2">
        <f t="shared" si="2"/>
        <v>80</v>
      </c>
      <c r="D24" s="2" t="s">
        <v>10</v>
      </c>
      <c r="E24" s="2" t="s">
        <v>10</v>
      </c>
      <c r="F24" s="2">
        <v>0</v>
      </c>
      <c r="G24" s="2">
        <v>0</v>
      </c>
      <c r="H24" s="2">
        <v>80</v>
      </c>
      <c r="I24" s="2">
        <v>0</v>
      </c>
      <c r="J24" s="1">
        <v>2016</v>
      </c>
      <c r="K24" s="1" t="s">
        <v>18</v>
      </c>
      <c r="L24" s="2" t="e">
        <f t="shared" si="1"/>
        <v>#VALUE!</v>
      </c>
      <c r="M24" s="2" t="s">
        <v>10</v>
      </c>
      <c r="N24" s="2" t="s">
        <v>10</v>
      </c>
      <c r="O24" s="2" t="s">
        <v>10</v>
      </c>
      <c r="P24" s="2" t="s">
        <v>10</v>
      </c>
      <c r="Q24" s="2" t="s">
        <v>10</v>
      </c>
      <c r="R24" s="2" t="s">
        <v>10</v>
      </c>
    </row>
    <row r="27" spans="1:18" x14ac:dyDescent="0.25">
      <c r="A27" t="s">
        <v>19</v>
      </c>
      <c r="J27" t="s">
        <v>19</v>
      </c>
    </row>
    <row r="28" spans="1:18" x14ac:dyDescent="0.25">
      <c r="A28" t="s">
        <v>20</v>
      </c>
      <c r="J28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A12" zoomScaleNormal="100" zoomScaleSheetLayoutView="85" workbookViewId="0">
      <selection activeCell="C4" sqref="C4"/>
    </sheetView>
  </sheetViews>
  <sheetFormatPr defaultRowHeight="15" x14ac:dyDescent="0.25"/>
  <cols>
    <col min="1" max="1" width="5" customWidth="1"/>
    <col min="2" max="2" width="8.140625" customWidth="1"/>
    <col min="3" max="3" width="13.85546875" customWidth="1"/>
    <col min="10" max="10" width="6.5703125" customWidth="1"/>
    <col min="12" max="12" width="14.7109375" customWidth="1"/>
  </cols>
  <sheetData>
    <row r="1" spans="1:18" ht="45.75" x14ac:dyDescent="0.25">
      <c r="A1" s="4" t="s">
        <v>0</v>
      </c>
      <c r="B1" s="4" t="s">
        <v>1</v>
      </c>
      <c r="C1" s="8" t="s">
        <v>8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6</v>
      </c>
      <c r="I1" s="4" t="s">
        <v>12</v>
      </c>
      <c r="J1" s="4" t="s">
        <v>0</v>
      </c>
      <c r="K1" s="4" t="s">
        <v>1</v>
      </c>
      <c r="L1" s="8" t="s">
        <v>9</v>
      </c>
      <c r="M1" s="4" t="s">
        <v>3</v>
      </c>
      <c r="N1" s="4" t="s">
        <v>4</v>
      </c>
      <c r="O1" s="4" t="s">
        <v>5</v>
      </c>
      <c r="P1" s="4" t="s">
        <v>7</v>
      </c>
      <c r="Q1" s="4" t="s">
        <v>6</v>
      </c>
      <c r="R1" s="4" t="s">
        <v>12</v>
      </c>
    </row>
    <row r="2" spans="1:18" x14ac:dyDescent="0.25">
      <c r="A2" s="4">
        <v>2013</v>
      </c>
      <c r="B2" s="4" t="s">
        <v>2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4">
        <v>2013</v>
      </c>
      <c r="K2" s="4" t="s">
        <v>2</v>
      </c>
      <c r="L2" s="5">
        <v>88.6</v>
      </c>
      <c r="M2" s="5">
        <v>88.6</v>
      </c>
      <c r="N2" s="5">
        <v>0</v>
      </c>
      <c r="O2" s="5">
        <v>36.4</v>
      </c>
      <c r="P2" s="5">
        <v>52.2</v>
      </c>
      <c r="Q2" s="6">
        <v>0</v>
      </c>
      <c r="R2" s="6">
        <v>0</v>
      </c>
    </row>
    <row r="3" spans="1:18" x14ac:dyDescent="0.25">
      <c r="A3" s="4">
        <v>2016</v>
      </c>
      <c r="B3" s="4" t="s">
        <v>2</v>
      </c>
      <c r="C3" s="5">
        <v>396.9</v>
      </c>
      <c r="D3" s="5">
        <v>396.9</v>
      </c>
      <c r="E3" s="5">
        <v>84.5</v>
      </c>
      <c r="F3" s="5">
        <v>260.2</v>
      </c>
      <c r="G3" s="5">
        <v>52.2</v>
      </c>
      <c r="H3" s="5">
        <v>84.5</v>
      </c>
      <c r="I3" s="5">
        <v>0</v>
      </c>
      <c r="J3" s="4">
        <v>2016</v>
      </c>
      <c r="K3" s="4" t="s">
        <v>2</v>
      </c>
      <c r="L3" s="5" t="s">
        <v>10</v>
      </c>
      <c r="M3" s="5" t="s">
        <v>10</v>
      </c>
      <c r="N3" s="5" t="s">
        <v>10</v>
      </c>
      <c r="O3" s="5" t="s">
        <v>10</v>
      </c>
      <c r="P3" s="5" t="s">
        <v>10</v>
      </c>
      <c r="Q3" s="5" t="s">
        <v>10</v>
      </c>
      <c r="R3" s="5" t="s">
        <v>10</v>
      </c>
    </row>
    <row r="4" spans="1:18" x14ac:dyDescent="0.25">
      <c r="A4" s="4">
        <v>2020</v>
      </c>
      <c r="B4" s="4" t="s">
        <v>2</v>
      </c>
      <c r="C4" s="5">
        <f>F4+G4+H4+I4</f>
        <v>888.4</v>
      </c>
      <c r="D4" s="5">
        <v>1007.9</v>
      </c>
      <c r="E4" s="5">
        <v>1568.5</v>
      </c>
      <c r="F4" s="5">
        <v>260.2</v>
      </c>
      <c r="G4" s="5">
        <v>52.2</v>
      </c>
      <c r="H4" s="5">
        <v>576</v>
      </c>
      <c r="I4" s="5">
        <v>0</v>
      </c>
      <c r="J4" s="4">
        <v>2020</v>
      </c>
      <c r="K4" s="4" t="s">
        <v>2</v>
      </c>
      <c r="L4" s="5" t="s">
        <v>10</v>
      </c>
      <c r="M4" s="5" t="s">
        <v>10</v>
      </c>
      <c r="N4" s="5" t="s">
        <v>10</v>
      </c>
      <c r="O4" s="5" t="s">
        <v>10</v>
      </c>
      <c r="P4" s="5" t="s">
        <v>10</v>
      </c>
      <c r="Q4" s="5" t="s">
        <v>10</v>
      </c>
      <c r="R4" s="5" t="s">
        <v>10</v>
      </c>
    </row>
    <row r="5" spans="1:18" x14ac:dyDescent="0.25">
      <c r="A5" s="4">
        <v>2013</v>
      </c>
      <c r="B5" s="4" t="s">
        <v>11</v>
      </c>
      <c r="C5" s="5">
        <f>190+140+161+130</f>
        <v>621</v>
      </c>
      <c r="D5" s="5" t="s">
        <v>10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  <c r="J5" s="4">
        <v>2013</v>
      </c>
      <c r="K5" s="4" t="s">
        <v>11</v>
      </c>
      <c r="L5" s="5">
        <v>0</v>
      </c>
      <c r="M5" s="5" t="s">
        <v>10</v>
      </c>
      <c r="N5" s="5" t="s">
        <v>10</v>
      </c>
      <c r="O5" s="5" t="s">
        <v>10</v>
      </c>
      <c r="P5" s="5" t="s">
        <v>10</v>
      </c>
      <c r="Q5" s="5" t="s">
        <v>10</v>
      </c>
      <c r="R5" s="5" t="s">
        <v>10</v>
      </c>
    </row>
    <row r="6" spans="1:18" x14ac:dyDescent="0.25">
      <c r="A6" s="4">
        <v>2016</v>
      </c>
      <c r="B6" s="4" t="s">
        <v>11</v>
      </c>
      <c r="C6" s="5">
        <f>190+140+161+130</f>
        <v>621</v>
      </c>
      <c r="D6" s="5" t="s">
        <v>10</v>
      </c>
      <c r="E6" s="5" t="s">
        <v>10</v>
      </c>
      <c r="F6" s="5">
        <v>0</v>
      </c>
      <c r="G6" s="5">
        <v>0</v>
      </c>
      <c r="H6" s="5">
        <f>190+140+161</f>
        <v>491</v>
      </c>
      <c r="I6" s="5">
        <v>130</v>
      </c>
      <c r="J6" s="4">
        <v>2016</v>
      </c>
      <c r="K6" s="4" t="s">
        <v>11</v>
      </c>
      <c r="L6" s="5">
        <v>116</v>
      </c>
      <c r="M6" s="5" t="s">
        <v>10</v>
      </c>
      <c r="N6" s="5" t="s">
        <v>10</v>
      </c>
      <c r="O6" s="5" t="s">
        <v>10</v>
      </c>
      <c r="P6" s="5" t="s">
        <v>10</v>
      </c>
      <c r="Q6" s="5" t="s">
        <v>10</v>
      </c>
      <c r="R6" s="5" t="s">
        <v>10</v>
      </c>
    </row>
    <row r="7" spans="1:18" x14ac:dyDescent="0.25">
      <c r="A7" s="4">
        <v>2020</v>
      </c>
      <c r="B7" s="4" t="s">
        <v>11</v>
      </c>
      <c r="C7" s="5">
        <f>C6+116</f>
        <v>737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  <c r="J7" s="4">
        <v>2020</v>
      </c>
      <c r="K7" s="4" t="s">
        <v>11</v>
      </c>
      <c r="L7" s="5" t="s">
        <v>10</v>
      </c>
      <c r="M7" s="5" t="s">
        <v>10</v>
      </c>
      <c r="N7" s="5" t="s">
        <v>10</v>
      </c>
      <c r="O7" s="5" t="s">
        <v>10</v>
      </c>
      <c r="P7" s="5" t="s">
        <v>10</v>
      </c>
      <c r="Q7" s="5" t="s">
        <v>10</v>
      </c>
      <c r="R7" s="5" t="s">
        <v>10</v>
      </c>
    </row>
    <row r="8" spans="1:18" x14ac:dyDescent="0.25">
      <c r="A8" s="4">
        <v>2013</v>
      </c>
      <c r="B8" s="4" t="s">
        <v>13</v>
      </c>
      <c r="C8" s="5">
        <v>0</v>
      </c>
      <c r="D8" s="5" t="s">
        <v>10</v>
      </c>
      <c r="E8" s="5" t="s">
        <v>10</v>
      </c>
      <c r="F8" s="5" t="s">
        <v>10</v>
      </c>
      <c r="G8" s="5" t="s">
        <v>10</v>
      </c>
      <c r="H8" s="5" t="s">
        <v>10</v>
      </c>
      <c r="I8" s="5" t="s">
        <v>10</v>
      </c>
      <c r="J8" s="4">
        <v>2013</v>
      </c>
      <c r="K8" s="4" t="s">
        <v>13</v>
      </c>
      <c r="L8" s="5">
        <v>3500</v>
      </c>
      <c r="M8" s="5" t="s">
        <v>10</v>
      </c>
      <c r="N8" s="5" t="s">
        <v>10</v>
      </c>
      <c r="O8" s="5" t="s">
        <v>10</v>
      </c>
      <c r="P8" s="5" t="s">
        <v>10</v>
      </c>
      <c r="Q8" s="5" t="s">
        <v>10</v>
      </c>
      <c r="R8" s="5" t="s">
        <v>10</v>
      </c>
    </row>
    <row r="9" spans="1:18" x14ac:dyDescent="0.25">
      <c r="A9" s="4">
        <v>2016</v>
      </c>
      <c r="B9" s="4" t="s">
        <v>13</v>
      </c>
      <c r="C9" s="5">
        <v>0</v>
      </c>
      <c r="D9" s="5" t="s">
        <v>10</v>
      </c>
      <c r="E9" s="5" t="s">
        <v>10</v>
      </c>
      <c r="F9" s="5" t="s">
        <v>10</v>
      </c>
      <c r="G9" s="5" t="s">
        <v>10</v>
      </c>
      <c r="H9" s="5" t="s">
        <v>10</v>
      </c>
      <c r="I9" s="5" t="s">
        <v>10</v>
      </c>
      <c r="J9" s="4">
        <v>2016</v>
      </c>
      <c r="K9" s="4" t="s">
        <v>13</v>
      </c>
      <c r="L9" s="5">
        <v>0</v>
      </c>
      <c r="M9" s="5" t="s">
        <v>10</v>
      </c>
      <c r="N9" s="5" t="s">
        <v>10</v>
      </c>
      <c r="O9" s="5" t="s">
        <v>10</v>
      </c>
      <c r="P9" s="5" t="s">
        <v>10</v>
      </c>
      <c r="Q9" s="5" t="s">
        <v>10</v>
      </c>
      <c r="R9" s="5" t="s">
        <v>10</v>
      </c>
    </row>
    <row r="10" spans="1:18" x14ac:dyDescent="0.25">
      <c r="A10" s="4">
        <v>2020</v>
      </c>
      <c r="B10" s="4" t="s">
        <v>13</v>
      </c>
      <c r="C10" s="5" t="s">
        <v>10</v>
      </c>
      <c r="D10" s="5" t="s">
        <v>10</v>
      </c>
      <c r="E10" s="5" t="s">
        <v>10</v>
      </c>
      <c r="F10" s="5" t="s">
        <v>10</v>
      </c>
      <c r="G10" s="5" t="s">
        <v>10</v>
      </c>
      <c r="H10" s="5" t="s">
        <v>10</v>
      </c>
      <c r="I10" s="5" t="s">
        <v>10</v>
      </c>
      <c r="J10" s="4">
        <v>2020</v>
      </c>
      <c r="K10" s="4" t="s">
        <v>13</v>
      </c>
      <c r="L10" s="5" t="s">
        <v>10</v>
      </c>
      <c r="M10" s="5" t="s">
        <v>10</v>
      </c>
      <c r="N10" s="5" t="s">
        <v>10</v>
      </c>
      <c r="O10" s="5" t="s">
        <v>10</v>
      </c>
      <c r="P10" s="5" t="s">
        <v>10</v>
      </c>
      <c r="Q10" s="5" t="s">
        <v>10</v>
      </c>
      <c r="R10" s="5" t="s">
        <v>10</v>
      </c>
    </row>
    <row r="11" spans="1:18" x14ac:dyDescent="0.25">
      <c r="A11" s="4">
        <v>2013</v>
      </c>
      <c r="B11" s="4" t="s">
        <v>14</v>
      </c>
      <c r="C11" s="5">
        <f>30+70+110+93</f>
        <v>303</v>
      </c>
      <c r="D11" s="5" t="s">
        <v>10</v>
      </c>
      <c r="E11" s="5" t="s">
        <v>10</v>
      </c>
      <c r="F11" s="5" t="s">
        <v>10</v>
      </c>
      <c r="G11" s="5" t="s">
        <v>10</v>
      </c>
      <c r="H11" s="5" t="s">
        <v>10</v>
      </c>
      <c r="I11" s="5" t="s">
        <v>10</v>
      </c>
      <c r="J11" s="4">
        <v>2013</v>
      </c>
      <c r="K11" s="4" t="s">
        <v>14</v>
      </c>
      <c r="L11" s="5">
        <v>0</v>
      </c>
      <c r="M11" s="5" t="s">
        <v>10</v>
      </c>
      <c r="N11" s="5" t="s">
        <v>10</v>
      </c>
      <c r="O11" s="5" t="s">
        <v>10</v>
      </c>
      <c r="P11" s="5" t="s">
        <v>10</v>
      </c>
      <c r="Q11" s="5" t="s">
        <v>10</v>
      </c>
      <c r="R11" s="5" t="s">
        <v>10</v>
      </c>
    </row>
    <row r="12" spans="1:18" x14ac:dyDescent="0.25">
      <c r="A12" s="4">
        <v>2016</v>
      </c>
      <c r="B12" s="4" t="s">
        <v>14</v>
      </c>
      <c r="C12" s="5">
        <f>C11+7</f>
        <v>310</v>
      </c>
      <c r="D12" s="5" t="s">
        <v>10</v>
      </c>
      <c r="E12" s="5" t="s">
        <v>10</v>
      </c>
      <c r="F12" s="5" t="s">
        <v>10</v>
      </c>
      <c r="G12" s="5" t="s">
        <v>10</v>
      </c>
      <c r="H12" s="5" t="s">
        <v>10</v>
      </c>
      <c r="I12" s="5" t="s">
        <v>10</v>
      </c>
      <c r="J12" s="4">
        <v>2016</v>
      </c>
      <c r="K12" s="4" t="s">
        <v>14</v>
      </c>
      <c r="L12" s="5">
        <v>0</v>
      </c>
      <c r="M12" s="5" t="s">
        <v>10</v>
      </c>
      <c r="N12" s="5" t="s">
        <v>10</v>
      </c>
      <c r="O12" s="5" t="s">
        <v>10</v>
      </c>
      <c r="P12" s="5" t="s">
        <v>10</v>
      </c>
      <c r="Q12" s="5" t="s">
        <v>10</v>
      </c>
      <c r="R12" s="5" t="s">
        <v>10</v>
      </c>
    </row>
    <row r="13" spans="1:18" x14ac:dyDescent="0.25">
      <c r="A13" s="4">
        <v>2020</v>
      </c>
      <c r="B13" s="4" t="s">
        <v>14</v>
      </c>
      <c r="C13" s="5" t="s">
        <v>10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4">
        <v>2020</v>
      </c>
      <c r="K13" s="4" t="s">
        <v>14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</row>
    <row r="14" spans="1:18" x14ac:dyDescent="0.25">
      <c r="A14" s="4">
        <v>2013</v>
      </c>
      <c r="B14" s="4" t="s">
        <v>15</v>
      </c>
      <c r="C14" s="5" t="s">
        <v>10</v>
      </c>
      <c r="D14" s="5" t="s">
        <v>10</v>
      </c>
      <c r="E14" s="5" t="s">
        <v>10</v>
      </c>
      <c r="F14" s="5" t="s">
        <v>10</v>
      </c>
      <c r="G14" s="5" t="s">
        <v>10</v>
      </c>
      <c r="H14" s="5" t="s">
        <v>10</v>
      </c>
      <c r="I14" s="5" t="s">
        <v>10</v>
      </c>
      <c r="J14" s="4">
        <v>2013</v>
      </c>
      <c r="K14" s="4" t="s">
        <v>15</v>
      </c>
      <c r="L14" s="5" t="s">
        <v>10</v>
      </c>
      <c r="M14" s="5" t="s">
        <v>10</v>
      </c>
      <c r="N14" s="5" t="s">
        <v>10</v>
      </c>
      <c r="O14" s="5" t="s">
        <v>10</v>
      </c>
      <c r="P14" s="5" t="s">
        <v>10</v>
      </c>
      <c r="Q14" s="5" t="s">
        <v>10</v>
      </c>
      <c r="R14" s="5" t="s">
        <v>10</v>
      </c>
    </row>
    <row r="15" spans="1:18" x14ac:dyDescent="0.25">
      <c r="A15" s="4">
        <v>2016</v>
      </c>
      <c r="B15" s="4" t="s">
        <v>15</v>
      </c>
      <c r="C15" s="5" t="s">
        <v>10</v>
      </c>
      <c r="D15" s="5" t="s">
        <v>10</v>
      </c>
      <c r="E15" s="5" t="s">
        <v>10</v>
      </c>
      <c r="F15" s="5" t="s">
        <v>10</v>
      </c>
      <c r="G15" s="5" t="s">
        <v>10</v>
      </c>
      <c r="H15" s="5" t="s">
        <v>10</v>
      </c>
      <c r="I15" s="5" t="s">
        <v>10</v>
      </c>
      <c r="J15" s="4">
        <v>2016</v>
      </c>
      <c r="K15" s="4" t="s">
        <v>15</v>
      </c>
      <c r="L15" s="5" t="s">
        <v>10</v>
      </c>
      <c r="M15" s="5" t="s">
        <v>10</v>
      </c>
      <c r="N15" s="5" t="s">
        <v>10</v>
      </c>
      <c r="O15" s="5" t="s">
        <v>10</v>
      </c>
      <c r="P15" s="5" t="s">
        <v>10</v>
      </c>
      <c r="Q15" s="5" t="s">
        <v>10</v>
      </c>
      <c r="R15" s="5" t="s">
        <v>10</v>
      </c>
    </row>
    <row r="16" spans="1:18" x14ac:dyDescent="0.25">
      <c r="A16" s="4">
        <v>2020</v>
      </c>
      <c r="B16" s="4" t="s">
        <v>15</v>
      </c>
      <c r="C16" s="5" t="s">
        <v>10</v>
      </c>
      <c r="D16" s="5" t="s">
        <v>10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  <c r="J16" s="4">
        <v>2020</v>
      </c>
      <c r="K16" s="4" t="s">
        <v>15</v>
      </c>
      <c r="L16" s="5" t="s">
        <v>10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</row>
    <row r="17" spans="1:18" x14ac:dyDescent="0.25">
      <c r="A17" s="4">
        <v>2013</v>
      </c>
      <c r="B17" s="4" t="s">
        <v>16</v>
      </c>
      <c r="C17" s="5">
        <f>F17+G17+H17+I17</f>
        <v>300</v>
      </c>
      <c r="D17" s="5" t="s">
        <v>10</v>
      </c>
      <c r="E17" s="5" t="s">
        <v>10</v>
      </c>
      <c r="F17" s="5">
        <v>0</v>
      </c>
      <c r="G17" s="5">
        <v>0</v>
      </c>
      <c r="H17" s="5">
        <v>300</v>
      </c>
      <c r="I17" s="5">
        <v>0</v>
      </c>
      <c r="J17" s="4">
        <v>2013</v>
      </c>
      <c r="K17" s="4" t="s">
        <v>16</v>
      </c>
      <c r="L17" s="5" t="s">
        <v>10</v>
      </c>
      <c r="M17" s="5" t="s">
        <v>10</v>
      </c>
      <c r="N17" s="5" t="s">
        <v>10</v>
      </c>
      <c r="O17" s="5" t="s">
        <v>10</v>
      </c>
      <c r="P17" s="5" t="s">
        <v>10</v>
      </c>
      <c r="Q17" s="5" t="s">
        <v>10</v>
      </c>
      <c r="R17" s="5" t="s">
        <v>10</v>
      </c>
    </row>
    <row r="18" spans="1:18" x14ac:dyDescent="0.25">
      <c r="A18" s="4">
        <v>2016</v>
      </c>
      <c r="B18" s="4" t="s">
        <v>16</v>
      </c>
      <c r="C18" s="5">
        <f t="shared" ref="C18:C20" si="0">F18+G18+H18+I18</f>
        <v>447</v>
      </c>
      <c r="D18" s="5" t="s">
        <v>10</v>
      </c>
      <c r="E18" s="5" t="s">
        <v>10</v>
      </c>
      <c r="F18" s="5">
        <f>20+21</f>
        <v>41</v>
      </c>
      <c r="G18" s="5">
        <v>0</v>
      </c>
      <c r="H18" s="5">
        <f>H17+106</f>
        <v>406</v>
      </c>
      <c r="I18" s="5">
        <v>0</v>
      </c>
      <c r="J18" s="4">
        <v>2016</v>
      </c>
      <c r="K18" s="4" t="s">
        <v>16</v>
      </c>
      <c r="L18" s="5" t="s">
        <v>10</v>
      </c>
      <c r="M18" s="5" t="s">
        <v>10</v>
      </c>
      <c r="N18" s="5" t="s">
        <v>10</v>
      </c>
      <c r="O18" s="5" t="s">
        <v>10</v>
      </c>
      <c r="P18" s="5" t="s">
        <v>10</v>
      </c>
      <c r="Q18" s="5" t="s">
        <v>10</v>
      </c>
      <c r="R18" s="5" t="s">
        <v>10</v>
      </c>
    </row>
    <row r="19" spans="1:18" x14ac:dyDescent="0.25">
      <c r="A19" s="4">
        <v>2017</v>
      </c>
      <c r="B19" s="4" t="s">
        <v>16</v>
      </c>
      <c r="C19" s="5">
        <f t="shared" si="0"/>
        <v>1016</v>
      </c>
      <c r="D19" s="5" t="s">
        <v>10</v>
      </c>
      <c r="E19" s="5" t="s">
        <v>10</v>
      </c>
      <c r="F19" s="5">
        <f>F18+25+60</f>
        <v>126</v>
      </c>
      <c r="G19" s="5">
        <v>0</v>
      </c>
      <c r="H19" s="5">
        <f>H18+182+302</f>
        <v>890</v>
      </c>
      <c r="I19" s="5">
        <v>0</v>
      </c>
      <c r="J19" s="4">
        <v>2017</v>
      </c>
      <c r="K19" s="4" t="s">
        <v>16</v>
      </c>
      <c r="L19" s="5" t="s">
        <v>10</v>
      </c>
      <c r="M19" s="5" t="s">
        <v>10</v>
      </c>
      <c r="N19" s="5" t="s">
        <v>10</v>
      </c>
      <c r="O19" s="5" t="s">
        <v>10</v>
      </c>
      <c r="P19" s="5" t="s">
        <v>10</v>
      </c>
      <c r="Q19" s="5" t="s">
        <v>10</v>
      </c>
      <c r="R19" s="5" t="s">
        <v>10</v>
      </c>
    </row>
    <row r="20" spans="1:18" x14ac:dyDescent="0.25">
      <c r="A20" s="4">
        <v>2019</v>
      </c>
      <c r="B20" s="4" t="s">
        <v>16</v>
      </c>
      <c r="C20" s="5">
        <f t="shared" si="0"/>
        <v>1392</v>
      </c>
      <c r="D20" s="5" t="s">
        <v>10</v>
      </c>
      <c r="E20" s="5" t="s">
        <v>10</v>
      </c>
      <c r="F20" s="5">
        <f>F19+376</f>
        <v>502</v>
      </c>
      <c r="G20" s="5">
        <v>0</v>
      </c>
      <c r="H20" s="5">
        <f>H19</f>
        <v>890</v>
      </c>
      <c r="I20" s="5">
        <v>0</v>
      </c>
      <c r="J20" s="4">
        <v>2019</v>
      </c>
      <c r="K20" s="4" t="s">
        <v>16</v>
      </c>
      <c r="L20" s="5" t="s">
        <v>10</v>
      </c>
      <c r="M20" s="5" t="s">
        <v>10</v>
      </c>
      <c r="N20" s="5" t="s">
        <v>10</v>
      </c>
      <c r="O20" s="5" t="s">
        <v>10</v>
      </c>
      <c r="P20" s="5" t="s">
        <v>10</v>
      </c>
      <c r="Q20" s="5" t="s">
        <v>10</v>
      </c>
      <c r="R20" s="5" t="s">
        <v>10</v>
      </c>
    </row>
    <row r="21" spans="1:18" x14ac:dyDescent="0.25">
      <c r="A21" s="4">
        <v>2013</v>
      </c>
      <c r="B21" s="4" t="s">
        <v>17</v>
      </c>
      <c r="C21" s="5">
        <v>0</v>
      </c>
      <c r="D21" s="5" t="s">
        <v>10</v>
      </c>
      <c r="E21" s="5" t="s">
        <v>10</v>
      </c>
      <c r="F21" s="5" t="s">
        <v>10</v>
      </c>
      <c r="G21" s="5" t="s">
        <v>10</v>
      </c>
      <c r="H21" s="5" t="s">
        <v>10</v>
      </c>
      <c r="I21" s="5" t="s">
        <v>10</v>
      </c>
      <c r="J21" s="4">
        <v>2013</v>
      </c>
      <c r="K21" s="4" t="s">
        <v>17</v>
      </c>
      <c r="L21" s="5">
        <v>0</v>
      </c>
      <c r="M21" s="5" t="s">
        <v>10</v>
      </c>
      <c r="N21" s="5" t="s">
        <v>10</v>
      </c>
      <c r="O21" s="5" t="s">
        <v>10</v>
      </c>
      <c r="P21" s="5" t="s">
        <v>10</v>
      </c>
      <c r="Q21" s="5" t="s">
        <v>10</v>
      </c>
      <c r="R21" s="5" t="s">
        <v>10</v>
      </c>
    </row>
    <row r="22" spans="1:18" x14ac:dyDescent="0.25">
      <c r="A22" s="4">
        <v>2016</v>
      </c>
      <c r="B22" s="4" t="s">
        <v>17</v>
      </c>
      <c r="C22" s="5">
        <v>0</v>
      </c>
      <c r="D22" s="5" t="s">
        <v>10</v>
      </c>
      <c r="E22" s="5" t="s">
        <v>10</v>
      </c>
      <c r="F22" s="5" t="s">
        <v>10</v>
      </c>
      <c r="G22" s="5" t="s">
        <v>10</v>
      </c>
      <c r="H22" s="5" t="s">
        <v>10</v>
      </c>
      <c r="I22" s="5" t="s">
        <v>10</v>
      </c>
      <c r="J22" s="4">
        <v>2016</v>
      </c>
      <c r="K22" s="4" t="s">
        <v>17</v>
      </c>
      <c r="L22" s="5">
        <v>90</v>
      </c>
      <c r="M22" s="5" t="s">
        <v>10</v>
      </c>
      <c r="N22" s="5">
        <v>0</v>
      </c>
      <c r="O22" s="5">
        <v>0</v>
      </c>
      <c r="P22" s="5">
        <v>0</v>
      </c>
      <c r="Q22" s="5">
        <v>90</v>
      </c>
      <c r="R22" s="5">
        <v>0</v>
      </c>
    </row>
    <row r="23" spans="1:18" x14ac:dyDescent="0.25">
      <c r="A23" s="4">
        <v>2013</v>
      </c>
      <c r="B23" s="4" t="s">
        <v>18</v>
      </c>
      <c r="C23" s="5">
        <v>0</v>
      </c>
      <c r="D23" s="5" t="s">
        <v>10</v>
      </c>
      <c r="E23" s="5" t="s">
        <v>10</v>
      </c>
      <c r="F23" s="5" t="s">
        <v>10</v>
      </c>
      <c r="G23" s="5" t="s">
        <v>10</v>
      </c>
      <c r="H23" s="5" t="s">
        <v>10</v>
      </c>
      <c r="I23" s="5" t="s">
        <v>10</v>
      </c>
      <c r="J23" s="4">
        <v>2013</v>
      </c>
      <c r="K23" s="4" t="s">
        <v>18</v>
      </c>
      <c r="L23" s="5">
        <v>0</v>
      </c>
      <c r="M23" s="5" t="s">
        <v>10</v>
      </c>
      <c r="N23" s="5" t="s">
        <v>10</v>
      </c>
      <c r="O23" s="5" t="s">
        <v>10</v>
      </c>
      <c r="P23" s="5" t="s">
        <v>10</v>
      </c>
      <c r="Q23" s="5" t="s">
        <v>10</v>
      </c>
      <c r="R23" s="5" t="s">
        <v>10</v>
      </c>
    </row>
    <row r="24" spans="1:18" x14ac:dyDescent="0.25">
      <c r="A24" s="4">
        <v>2016</v>
      </c>
      <c r="B24" s="4" t="s">
        <v>18</v>
      </c>
      <c r="C24" s="5">
        <v>80</v>
      </c>
      <c r="D24" s="5" t="s">
        <v>10</v>
      </c>
      <c r="E24" s="5" t="s">
        <v>10</v>
      </c>
      <c r="F24" s="5">
        <v>0</v>
      </c>
      <c r="G24" s="5">
        <v>0</v>
      </c>
      <c r="H24" s="5">
        <v>80</v>
      </c>
      <c r="I24" s="5">
        <v>0</v>
      </c>
      <c r="J24" s="4">
        <v>2016</v>
      </c>
      <c r="K24" s="4" t="s">
        <v>18</v>
      </c>
      <c r="L24" s="5">
        <v>4200</v>
      </c>
      <c r="M24" s="5" t="s">
        <v>10</v>
      </c>
      <c r="N24" s="5" t="s">
        <v>10</v>
      </c>
      <c r="O24" s="5" t="s">
        <v>10</v>
      </c>
      <c r="P24" s="5" t="s">
        <v>10</v>
      </c>
      <c r="Q24" s="5" t="s">
        <v>10</v>
      </c>
      <c r="R24" s="5" t="s">
        <v>10</v>
      </c>
    </row>
  </sheetData>
  <pageMargins left="0.7" right="0.7" top="0.75" bottom="0.75" header="0.3" footer="0.3"/>
  <pageSetup paperSize="9" orientation="portrait" r:id="rId1"/>
  <headerFooter>
    <oddHeader>&amp;CMerged data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build</vt:lpstr>
      <vt:lpstr>Model1</vt:lpstr>
      <vt:lpstr>Merge</vt:lpstr>
      <vt:lpstr>Evo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VAN ROSSOM</dc:creator>
  <cp:lastModifiedBy>Gautier VAN ROSSOM</cp:lastModifiedBy>
  <cp:lastPrinted>2016-03-18T13:33:49Z</cp:lastPrinted>
  <dcterms:created xsi:type="dcterms:W3CDTF">2016-03-18T11:01:26Z</dcterms:created>
  <dcterms:modified xsi:type="dcterms:W3CDTF">2016-03-21T14:43:08Z</dcterms:modified>
</cp:coreProperties>
</file>