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P:\EIM Database\"/>
    </mc:Choice>
  </mc:AlternateContent>
  <bookViews>
    <workbookView xWindow="0" yWindow="0" windowWidth="15360" windowHeight="7155" activeTab="4"/>
  </bookViews>
  <sheets>
    <sheet name="Start" sheetId="6" r:id="rId1"/>
    <sheet name="Maintenance" sheetId="1" r:id="rId2"/>
    <sheet name="Passenger Experience" sheetId="3" r:id="rId3"/>
    <sheet name="Transport Model" sheetId="4" r:id="rId4"/>
    <sheet name="UIC" sheetId="7" r:id="rId5"/>
    <sheet name="Eurostat" sheetId="8" r:id="rId6"/>
  </sheets>
  <definedNames>
    <definedName name="_xlnm._FilterDatabase" localSheetId="1" hidden="1">Maintenance!$A$1:$C$15</definedName>
    <definedName name="_xlnm._FilterDatabase" localSheetId="0" hidden="1">Start!$A$4:$D$18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itenance" localSheetId="1">Start!$B$2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6" l="1"/>
  <c r="D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</calcChain>
</file>

<file path=xl/comments1.xml><?xml version="1.0" encoding="utf-8"?>
<comments xmlns="http://schemas.openxmlformats.org/spreadsheetml/2006/main">
  <authors>
    <author>Gautier VAN ROSSOM</author>
  </authors>
  <commentList>
    <comment ref="C9" authorId="0" shapeId="0">
      <text>
        <r>
          <rPr>
            <b/>
            <sz val="9"/>
            <color indexed="81"/>
            <rFont val="Tahoma"/>
            <charset val="1"/>
          </rPr>
          <t>Gautier VAN ROSSOM:</t>
        </r>
        <r>
          <rPr>
            <sz val="9"/>
            <color indexed="81"/>
            <rFont val="Tahoma"/>
            <charset val="1"/>
          </rPr>
          <t xml:space="preserve">
To figure out</t>
        </r>
      </text>
    </comment>
  </commentList>
</comments>
</file>

<file path=xl/sharedStrings.xml><?xml version="1.0" encoding="utf-8"?>
<sst xmlns="http://schemas.openxmlformats.org/spreadsheetml/2006/main" count="320" uniqueCount="83">
  <si>
    <t>Infrabel</t>
  </si>
  <si>
    <t>Network rail</t>
  </si>
  <si>
    <t>PLK</t>
  </si>
  <si>
    <t>Banedenmark</t>
  </si>
  <si>
    <t>ADIF</t>
  </si>
  <si>
    <t>Jernbaneverket</t>
  </si>
  <si>
    <t>REFER</t>
  </si>
  <si>
    <t>RFF</t>
  </si>
  <si>
    <t>HS1</t>
  </si>
  <si>
    <t>ProRail</t>
  </si>
  <si>
    <t>Trafikverket</t>
  </si>
  <si>
    <t>FTA</t>
  </si>
  <si>
    <t>In-house</t>
  </si>
  <si>
    <t>In-house/Outsourced</t>
  </si>
  <si>
    <t>EuroTunnel</t>
  </si>
  <si>
    <t>Outsourced</t>
  </si>
  <si>
    <t>NA</t>
  </si>
  <si>
    <t>Conventional network: in-house
High-speed network: outsourced</t>
  </si>
  <si>
    <t xml:space="preserve">Renewal: 71% bought externally
Preventive maintenance: 39% bought externally
Corrective maintenance: 13% bought externally
</t>
  </si>
  <si>
    <t xml:space="preserve">Maintenance: in-house
Safety inspections: infrastructure inspection on track, catenary and substations internalised, electronic signaling (60% of the network) complete maintenance contracts (execution and inspection).
</t>
  </si>
  <si>
    <t>Operational maintenance is dealt with own recources
If necessary (e.g. special trains for re-railing) through subcontractors under supervision.</t>
  </si>
  <si>
    <t>All maintenance outsourced, including safety inspections.</t>
  </si>
  <si>
    <t xml:space="preserve">Maintenance has been outsourced in 2010
This includes safety inspections
Currently, different options to improve the quality of safety inspections are considered
</t>
  </si>
  <si>
    <t>Maintenance</t>
  </si>
  <si>
    <t>Is in charge of the station</t>
  </si>
  <si>
    <t>YES</t>
  </si>
  <si>
    <t>NO</t>
  </si>
  <si>
    <t>Lisea</t>
  </si>
  <si>
    <t>Maintenance type</t>
  </si>
  <si>
    <t>Maintenance Details</t>
  </si>
  <si>
    <t>Transport modes included</t>
  </si>
  <si>
    <t>National</t>
  </si>
  <si>
    <t>City</t>
  </si>
  <si>
    <t>Modality</t>
  </si>
  <si>
    <t>Transport model level</t>
  </si>
  <si>
    <t>Ad hoc</t>
  </si>
  <si>
    <t xml:space="preserve">Multi-modal </t>
  </si>
  <si>
    <t>Mono-modal</t>
  </si>
  <si>
    <t>Bus/Pedestrian/Bicycle/Rail/Boat</t>
  </si>
  <si>
    <t>Road</t>
  </si>
  <si>
    <t>Pedestrian/Bicycle/Rail</t>
  </si>
  <si>
    <t>Road/Rail/Bus/Air</t>
  </si>
  <si>
    <t>Road/Bus/Boat/Air</t>
  </si>
  <si>
    <t>Rail</t>
  </si>
  <si>
    <t>Road/Rail/Air/Boat</t>
  </si>
  <si>
    <t>Road/Rail/Bus/Pedestrian/Bicycle</t>
  </si>
  <si>
    <t>Road/Train/Bus/Air/Bicycle/Pedestrian/Boat</t>
  </si>
  <si>
    <t>Road/Rail/Bicycle/Pedestrian</t>
  </si>
  <si>
    <t>Distinction |b| passenger and freight</t>
  </si>
  <si>
    <t>Used for planning</t>
  </si>
  <si>
    <t>Infrastructure manager</t>
  </si>
  <si>
    <t>Choose a subject:</t>
  </si>
  <si>
    <t>Source:</t>
  </si>
  <si>
    <t>P:\EIM Database\Data from Surveys</t>
  </si>
  <si>
    <t>Full document available:</t>
  </si>
  <si>
    <t>Company(id)</t>
  </si>
  <si>
    <t>Country</t>
  </si>
  <si>
    <t>EIM membership</t>
  </si>
  <si>
    <t>Year</t>
  </si>
  <si>
    <t>Track length</t>
  </si>
  <si>
    <t>Turnover of the company</t>
  </si>
  <si>
    <t>Gross hauled tonne-kilometres of trains running on the network of the infrastructure manager millions tonnes-kilometres</t>
  </si>
  <si>
    <t>Train movements on the network of the infrastructure manager thousand train-kilometres</t>
  </si>
  <si>
    <t>SNCF Reseau</t>
  </si>
  <si>
    <t>IP</t>
  </si>
  <si>
    <t>Belgium</t>
  </si>
  <si>
    <t>Great Britain</t>
  </si>
  <si>
    <t>Poland</t>
  </si>
  <si>
    <t>Denmark</t>
  </si>
  <si>
    <t>Spain</t>
  </si>
  <si>
    <t>Norway</t>
  </si>
  <si>
    <t>Portugal</t>
  </si>
  <si>
    <t>France</t>
  </si>
  <si>
    <t>The Netherlands</t>
  </si>
  <si>
    <t>Sweden</t>
  </si>
  <si>
    <t>Finland</t>
  </si>
  <si>
    <t>Yes</t>
  </si>
  <si>
    <t>Staff number</t>
  </si>
  <si>
    <t>HS2</t>
  </si>
  <si>
    <t>RailwaysUIC(id)</t>
  </si>
  <si>
    <t>RailwaysEurostat(id)</t>
  </si>
  <si>
    <t>Railway transport - Goods transported (million tkm)</t>
  </si>
  <si>
    <t>Railway transport - Total annual passenger transport (million pkm)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</si>
</sst>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vertical="top" wrapText="1"/>
    </xf>
    <xf numFmtId="0" fontId="0" fillId="0" borderId="0" xfId="0" applyAlignment="1">
      <alignment horizontal="right"/>
    </xf>
    <xf numFmtId="0" fontId="3" fillId="0" borderId="0" xfId="1"/>
    <xf numFmtId="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Data%20from%20Surveys" TargetMode="Externa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"/>
  <sheetViews>
    <sheetView workbookViewId="0">
      <selection activeCell="A5" sqref="A5:A18"/>
    </sheetView>
  </sheetViews>
  <sheetFormatPr defaultRowHeight="15" x14ac:dyDescent="0.25"/>
  <cols>
    <col min="1" max="1" width="25.140625" customWidth="1"/>
    <col min="2" max="2" width="29.140625" customWidth="1"/>
    <col min="3" max="3" width="34.28515625" customWidth="1"/>
    <col min="4" max="4" width="40" customWidth="1"/>
  </cols>
  <sheetData>
    <row r="2" spans="1:4" x14ac:dyDescent="0.25">
      <c r="A2" s="6" t="s">
        <v>51</v>
      </c>
      <c r="B2" t="s">
        <v>23</v>
      </c>
    </row>
    <row r="4" spans="1:4" x14ac:dyDescent="0.25">
      <c r="A4" t="s">
        <v>50</v>
      </c>
      <c r="B4" t="str">
        <f>IF($B$2="Maintenance",VLOOKUP(A4,Maintenance!$A$1:$B$15,2,FALSE),IF($B$2="Passenger Exp",VLOOKUP(A4,'Passenger Experience'!$A$1:$B$15,2,),IF($B$2="Transport Model",VLOOKUP(A4,'Transport Model'!$A$1:$F$15,2,FALSE))))</f>
        <v>Maintenance type</v>
      </c>
      <c r="C4" t="str">
        <f>IF($B$2="Maintenance",VLOOKUP($A4,Maintenance!$A$1:$C$15,3,FALSE),IF($B$2="Passenger Exp",VLOOKUP($A4,'Passenger Experience'!$A$1:$C$15,3,),IF($B$2="Transport Model",VLOOKUP($A4,'Transport Model'!$A$1:$F$15,3,FALSE))))</f>
        <v>Maintenance Details</v>
      </c>
      <c r="D4" t="e">
        <f>IF($B$2="Maintenance",VLOOKUP($A4,Maintenance!$A$1:$C$15,4,FALSE),IF($B$2="Passenger Exp",VLOOKUP($A4,'Passenger Experience'!$A$1:$C$15,4),IF($B$2="Transport Model",VLOOKUP($A4,'Transport Model'!$A$1:$F$15,4,FALSE))))</f>
        <v>#REF!</v>
      </c>
    </row>
    <row r="5" spans="1:4" x14ac:dyDescent="0.25">
      <c r="A5" t="s">
        <v>0</v>
      </c>
      <c r="B5" t="str">
        <f>IF($B$2="Maintenance",VLOOKUP(A5,Maintenance!A2:B16,2,FALSE),IF($B$2="Passenger Exp",VLOOKUP(A5,'Passenger Experience'!A2:B16,2,),IF($B$2="Transport Model",VLOOKUP(A5,'Transport Model'!A2:F16,2,FALSE))))</f>
        <v>In-house</v>
      </c>
      <c r="C5">
        <f>IF($B$2="Maintenance",VLOOKUP($A5,Maintenance!$A$1:$C$15,3,FALSE),IF($B$2="Passenger Exp",VLOOKUP($A5,'Passenger Experience'!$A$1:$C$15,3,),IF($B$2="Transport Model",VLOOKUP($A5,'Transport Model'!$A$1:$F$15,3,FALSE))))</f>
        <v>0</v>
      </c>
      <c r="D5" t="e">
        <f>IF($B$2="Maintenance",VLOOKUP($A5,Maintenance!$A$1:$B$15,4,FALSE),IF($B$2="Passenger Exp",VLOOKUP($A5,'Passenger Experience'!$A$1:$B$15,4,),IF($B$2="Transport Model",VLOOKUP($A5,'Transport Model'!$A$1:$F$15,4,FALSE))))</f>
        <v>#REF!</v>
      </c>
    </row>
    <row r="6" spans="1:4" x14ac:dyDescent="0.25">
      <c r="A6" t="s">
        <v>1</v>
      </c>
      <c r="B6" t="str">
        <f>IF($B$2="Maintenance",VLOOKUP(A6,Maintenance!A3:B17,2,FALSE),IF($B$2="Passenger Exp",VLOOKUP(A6,'Passenger Experience'!A3:B17,2,),IF($B$2="Transport Model",VLOOKUP(A6,'Transport Model'!A3:F17,2,FALSE))))</f>
        <v>In-house</v>
      </c>
      <c r="C6">
        <f>IF($B$2="Maintenance",VLOOKUP($A6,Maintenance!$A$1:$C$15,3,FALSE),IF($B$2="Passenger Exp",VLOOKUP($A6,'Passenger Experience'!$A$1:$C$15,3,),IF($B$2="Transport Model",VLOOKUP($A6,'Transport Model'!$A$1:$F$15,3,FALSE))))</f>
        <v>0</v>
      </c>
      <c r="D6" t="e">
        <f>IF($B$2="Maintenance",VLOOKUP($A6,Maintenance!$A$1:$B$15,4,FALSE),IF($B$2="Passenger Exp",VLOOKUP($A6,'Passenger Experience'!$A$1:$B$15,4,),IF($B$2="Transport Model",VLOOKUP($A6,'Transport Model'!$A$1:$F$15,4,FALSE))))</f>
        <v>#REF!</v>
      </c>
    </row>
    <row r="7" spans="1:4" x14ac:dyDescent="0.25">
      <c r="A7" t="s">
        <v>2</v>
      </c>
      <c r="B7" t="str">
        <f>IF($B$2="Maintenance",VLOOKUP(A7,Maintenance!A4:B18,2,FALSE),IF($B$2="Passenger Exp",VLOOKUP(A7,'Passenger Experience'!A4:B18,2,),IF($B$2="Transport Model",VLOOKUP(A7,'Transport Model'!A4:F18,2,FALSE))))</f>
        <v>In-house</v>
      </c>
      <c r="C7">
        <f>IF($B$2="Maintenance",VLOOKUP($A7,Maintenance!$A$1:$C$15,3,FALSE),IF($B$2="Passenger Exp",VLOOKUP($A7,'Passenger Experience'!$A$1:$C$15,3,),IF($B$2="Transport Model",VLOOKUP($A7,'Transport Model'!$A$1:$F$15,3,FALSE))))</f>
        <v>0</v>
      </c>
      <c r="D7" t="e">
        <f>IF($B$2="Maintenance",VLOOKUP($A7,Maintenance!$A$1:$B$15,4,FALSE),IF($B$2="Passenger Exp",VLOOKUP($A7,'Passenger Experience'!$A$1:$B$15,4,),IF($B$2="Transport Model",VLOOKUP($A7,'Transport Model'!$A$1:$F$15,4,FALSE))))</f>
        <v>#REF!</v>
      </c>
    </row>
    <row r="8" spans="1:4" x14ac:dyDescent="0.25">
      <c r="A8" t="s">
        <v>3</v>
      </c>
      <c r="B8" t="str">
        <f>IF($B$2="Maintenance",VLOOKUP(A8,Maintenance!A5:B19,2,FALSE),IF($B$2="Passenger Exp",VLOOKUP(A8,'Passenger Experience'!A5:B19,2,),IF($B$2="Transport Model",VLOOKUP(A8,'Transport Model'!A5:F19,2,FALSE))))</f>
        <v>In-house</v>
      </c>
      <c r="C8">
        <f>IF($B$2="Maintenance",VLOOKUP($A8,Maintenance!$A$1:$C$15,3,FALSE),IF($B$2="Passenger Exp",VLOOKUP($A8,'Passenger Experience'!$A$1:$C$15,3,),IF($B$2="Transport Model",VLOOKUP($A8,'Transport Model'!$A$1:$F$15,3,FALSE))))</f>
        <v>0</v>
      </c>
      <c r="D8" t="e">
        <f>IF($B$2="Maintenance",VLOOKUP($A8,Maintenance!$A$1:$B$15,4,FALSE),IF($B$2="Passenger Exp",VLOOKUP($A8,'Passenger Experience'!$A$1:$B$15,4,),IF($B$2="Transport Model",VLOOKUP($A8,'Transport Model'!$A$1:$F$15,4,FALSE))))</f>
        <v>#REF!</v>
      </c>
    </row>
    <row r="9" spans="1:4" x14ac:dyDescent="0.25">
      <c r="A9" t="s">
        <v>4</v>
      </c>
      <c r="B9" t="str">
        <f>IF($B$2="Maintenance",VLOOKUP(A9,Maintenance!A6:B20,2,FALSE),IF($B$2="Passenger Exp",VLOOKUP(A9,'Passenger Experience'!A6:B20,2,),IF($B$2="Transport Model",VLOOKUP(A9,'Transport Model'!A6:F20,2,FALSE))))</f>
        <v>In-house/Outsourced</v>
      </c>
      <c r="C9" t="str">
        <f>IF($B$2="Maintenance",VLOOKUP($A9,Maintenance!$A$1:$C$15,3,FALSE),IF($B$2="Passenger Exp",VLOOKUP($A9,'Passenger Experience'!$A$1:$C$15,3,),IF($B$2="Transport Model",VLOOKUP($A9,'Transport Model'!$A$1:$F$15,3,FALSE))))</f>
        <v>Conventional network: in-house
High-speed network: outsourced</v>
      </c>
      <c r="D9" t="e">
        <f>IF($B$2="Maintenance",VLOOKUP($A9,Maintenance!$A$1:$B$15,4,FALSE),IF($B$2="Passenger Exp",VLOOKUP($A9,'Passenger Experience'!$A$1:$B$15,4,),IF($B$2="Transport Model",VLOOKUP($A9,'Transport Model'!$A$1:$F$15,4,FALSE))))</f>
        <v>#REF!</v>
      </c>
    </row>
    <row r="10" spans="1:4" x14ac:dyDescent="0.25">
      <c r="A10" t="s">
        <v>5</v>
      </c>
      <c r="B10" t="str">
        <f>IF($B$2="Maintenance",VLOOKUP(A10,Maintenance!A7:B21,2,FALSE),IF($B$2="Passenger Exp",VLOOKUP(A10,'Passenger Experience'!A7:B21,2,),IF($B$2="Transport Model",VLOOKUP(A10,'Transport Model'!A7:F21,2,FALSE))))</f>
        <v>In-house/Outsourced</v>
      </c>
      <c r="C10" t="str">
        <f>IF($B$2="Maintenance",VLOOKUP($A10,Maintenance!$A$1:$C$15,3,FALSE),IF($B$2="Passenger Exp",VLOOKUP($A10,'Passenger Experience'!$A$1:$C$15,3,),IF($B$2="Transport Model",VLOOKUP($A10,'Transport Model'!$A$1:$F$15,3,FALSE))))</f>
        <v xml:space="preserve">Renewal: 71% bought externally
Preventive maintenance: 39% bought externally
Corrective maintenance: 13% bought externally
</v>
      </c>
      <c r="D10" t="e">
        <f>IF($B$2="Maintenance",VLOOKUP($A10,Maintenance!$A$1:$B$15,4,FALSE),IF($B$2="Passenger Exp",VLOOKUP($A10,'Passenger Experience'!$A$1:$B$15,4,),IF($B$2="Transport Model",VLOOKUP($A10,'Transport Model'!$A$1:$F$15,4,FALSE))))</f>
        <v>#REF!</v>
      </c>
    </row>
    <row r="11" spans="1:4" x14ac:dyDescent="0.25">
      <c r="A11" t="s">
        <v>6</v>
      </c>
      <c r="B11" t="str">
        <f>IF($B$2="Maintenance",VLOOKUP(A11,Maintenance!A8:B22,2,FALSE),IF($B$2="Passenger Exp",VLOOKUP(A11,'Passenger Experience'!A8:B22,2,),IF($B$2="Transport Model",VLOOKUP(A11,'Transport Model'!A8:F22,2,FALSE))))</f>
        <v>In-house/Outsourced</v>
      </c>
      <c r="C11" t="str">
        <f>IF($B$2="Maintenance",VLOOKUP($A11,Maintenance!$A$1:$C$15,3,FALSE),IF($B$2="Passenger Exp",VLOOKUP($A11,'Passenger Experience'!$A$1:$C$15,3,),IF($B$2="Transport Model",VLOOKUP($A11,'Transport Model'!$A$1:$F$15,3,FALSE))))</f>
        <v xml:space="preserve">Maintenance: in-house
Safety inspections: infrastructure inspection on track, catenary and substations internalised, electronic signaling (60% of the network) complete maintenance contracts (execution and inspection).
</v>
      </c>
      <c r="D11" t="e">
        <f>IF($B$2="Maintenance",VLOOKUP($A11,Maintenance!$A$1:$B$15,4,FALSE),IF($B$2="Passenger Exp",VLOOKUP($A11,'Passenger Experience'!$A$1:$B$15,4,),IF($B$2="Transport Model",VLOOKUP($A11,'Transport Model'!$A$1:$F$15,4,FALSE))))</f>
        <v>#REF!</v>
      </c>
    </row>
    <row r="12" spans="1:4" x14ac:dyDescent="0.25">
      <c r="A12" t="s">
        <v>7</v>
      </c>
      <c r="B12" t="str">
        <f>IF($B$2="Maintenance",VLOOKUP(A12,Maintenance!A9:B23,2,FALSE),IF($B$2="Passenger Exp",VLOOKUP(A12,'Passenger Experience'!A9:B23,2,),IF($B$2="Transport Model",VLOOKUP(A12,'Transport Model'!A9:F23,2,FALSE))))</f>
        <v>In-house/Outsourced</v>
      </c>
      <c r="C12">
        <f>IF($B$2="Maintenance",VLOOKUP($A12,Maintenance!$A$1:$C$15,3,FALSE),IF($B$2="Passenger Exp",VLOOKUP($A12,'Passenger Experience'!$A$1:$C$15,3,),IF($B$2="Transport Model",VLOOKUP($A12,'Transport Model'!$A$1:$F$15,3,FALSE))))</f>
        <v>0</v>
      </c>
      <c r="D12" t="e">
        <f>IF($B$2="Maintenance",VLOOKUP($A12,Maintenance!$A$1:$B$15,4,FALSE),IF($B$2="Passenger Exp",VLOOKUP($A12,'Passenger Experience'!$A$1:$B$15,4,),IF($B$2="Transport Model",VLOOKUP($A12,'Transport Model'!$A$1:$F$15,4,FALSE))))</f>
        <v>#REF!</v>
      </c>
    </row>
    <row r="13" spans="1:4" x14ac:dyDescent="0.25">
      <c r="A13" t="s">
        <v>14</v>
      </c>
      <c r="B13" t="str">
        <f>IF($B$2="Maintenance",VLOOKUP(A13,Maintenance!A10:B24,2,FALSE),IF($B$2="Passenger Exp",VLOOKUP(A13,'Passenger Experience'!A10:B24,2,),IF($B$2="Transport Model",VLOOKUP(A13,'Transport Model'!A10:F24,2,FALSE))))</f>
        <v>In-house/Outsourced</v>
      </c>
      <c r="C13" t="str">
        <f>IF($B$2="Maintenance",VLOOKUP($A13,Maintenance!$A$1:$C$15,3,FALSE),IF($B$2="Passenger Exp",VLOOKUP($A13,'Passenger Experience'!$A$1:$C$15,3,),IF($B$2="Transport Model",VLOOKUP($A13,'Transport Model'!$A$1:$F$15,3,FALSE))))</f>
        <v>Operational maintenance is dealt with own recources
If necessary (e.g. special trains for re-railing) through subcontractors under supervision.</v>
      </c>
      <c r="D13" t="e">
        <f>IF($B$2="Maintenance",VLOOKUP($A13,Maintenance!$A$1:$B$15,4,FALSE),IF($B$2="Passenger Exp",VLOOKUP($A13,'Passenger Experience'!$A$1:$B$15,4,),IF($B$2="Transport Model",VLOOKUP($A13,'Transport Model'!$A$1:$F$15,4,FALSE))))</f>
        <v>#REF!</v>
      </c>
    </row>
    <row r="14" spans="1:4" x14ac:dyDescent="0.25">
      <c r="A14" t="s">
        <v>8</v>
      </c>
      <c r="B14" t="str">
        <f>IF($B$2="Maintenance",VLOOKUP(A14,Maintenance!A11:B25,2,FALSE),IF($B$2="Passenger Exp",VLOOKUP(A14,'Passenger Experience'!A11:B25,2,),IF($B$2="Transport Model",VLOOKUP(A14,'Transport Model'!A11:F25,2,FALSE))))</f>
        <v>Outsourced</v>
      </c>
      <c r="C14" t="str">
        <f>IF($B$2="Maintenance",VLOOKUP($A14,Maintenance!$A$1:$C$15,3,FALSE),IF($B$2="Passenger Exp",VLOOKUP($A14,'Passenger Experience'!$A$1:$C$15,3,),IF($B$2="Transport Model",VLOOKUP($A14,'Transport Model'!$A$1:$F$15,3,FALSE))))</f>
        <v>All maintenance outsourced, including safety inspections.</v>
      </c>
      <c r="D14" t="e">
        <f>IF($B$2="Maintenance",VLOOKUP($A14,Maintenance!$A$1:$B$15,4,FALSE),IF($B$2="Passenger Exp",VLOOKUP($A14,'Passenger Experience'!$A$1:$B$15,4,),IF($B$2="Transport Model",VLOOKUP($A14,'Transport Model'!$A$1:$F$15,4,FALSE))))</f>
        <v>#REF!</v>
      </c>
    </row>
    <row r="15" spans="1:4" x14ac:dyDescent="0.25">
      <c r="A15" t="s">
        <v>9</v>
      </c>
      <c r="B15" t="str">
        <f>IF($B$2="Maintenance",VLOOKUP(A15,Maintenance!A12:B26,2,FALSE),IF($B$2="Passenger Exp",VLOOKUP(A15,'Passenger Experience'!A12:B26,2,),IF($B$2="Transport Model",VLOOKUP(A15,'Transport Model'!A12:F26,2,FALSE))))</f>
        <v>Outsourced</v>
      </c>
      <c r="C15">
        <f>IF($B$2="Maintenance",VLOOKUP($A15,Maintenance!$A$1:$C$15,3,FALSE),IF($B$2="Passenger Exp",VLOOKUP($A15,'Passenger Experience'!$A$1:$C$15,3,),IF($B$2="Transport Model",VLOOKUP($A15,'Transport Model'!$A$1:$F$15,3,FALSE))))</f>
        <v>0</v>
      </c>
      <c r="D15" t="e">
        <f>IF($B$2="Maintenance",VLOOKUP($A15,Maintenance!$A$1:$B$15,4,FALSE),IF($B$2="Passenger Exp",VLOOKUP($A15,'Passenger Experience'!$A$1:$B$15,4,),IF($B$2="Transport Model",VLOOKUP($A15,'Transport Model'!$A$1:$F$15,4,FALSE))))</f>
        <v>#REF!</v>
      </c>
    </row>
    <row r="16" spans="1:4" x14ac:dyDescent="0.25">
      <c r="A16" t="s">
        <v>10</v>
      </c>
      <c r="B16" t="str">
        <f>IF($B$2="Maintenance",VLOOKUP(A16,Maintenance!A13:B27,2,FALSE),IF($B$2="Passenger Exp",VLOOKUP(A16,'Passenger Experience'!A13:B27,2,),IF($B$2="Transport Model",VLOOKUP(A16,'Transport Model'!A13:F27,2,FALSE))))</f>
        <v>Outsourced</v>
      </c>
      <c r="C16" t="str">
        <f>IF($B$2="Maintenance",VLOOKUP($A16,Maintenance!$A$1:$C$15,3,FALSE),IF($B$2="Passenger Exp",VLOOKUP($A16,'Passenger Experience'!$A$1:$C$15,3,),IF($B$2="Transport Model",VLOOKUP($A16,'Transport Model'!$A$1:$F$15,3,FALSE))))</f>
        <v xml:space="preserve">Maintenance has been outsourced in 2010
This includes safety inspections
Currently, different options to improve the quality of safety inspections are considered
</v>
      </c>
      <c r="D16" t="e">
        <f>IF($B$2="Maintenance",VLOOKUP($A16,Maintenance!$A$1:$B$15,4,FALSE),IF($B$2="Passenger Exp",VLOOKUP($A16,'Passenger Experience'!$A$1:$B$15,4,),IF($B$2="Transport Model",VLOOKUP($A16,'Transport Model'!$A$1:$F$15,4,FALSE))))</f>
        <v>#REF!</v>
      </c>
    </row>
    <row r="17" spans="1:4" x14ac:dyDescent="0.25">
      <c r="A17" t="s">
        <v>11</v>
      </c>
      <c r="B17" t="str">
        <f>IF($B$2="Maintenance",VLOOKUP(A17,Maintenance!A14:B28,2,FALSE),IF($B$2="Passenger Exp",VLOOKUP(A17,'Passenger Experience'!A14:B28,2,),IF($B$2="Transport Model",VLOOKUP(A17,'Transport Model'!A14:F28,2,FALSE))))</f>
        <v>NA</v>
      </c>
      <c r="C17">
        <f>IF($B$2="Maintenance",VLOOKUP($A17,Maintenance!$A$1:$C$15,3,FALSE),IF($B$2="Passenger Exp",VLOOKUP($A17,'Passenger Experience'!$A$1:$C$15,3,),IF($B$2="Transport Model",VLOOKUP($A17,'Transport Model'!$A$1:$F$15,3,FALSE))))</f>
        <v>0</v>
      </c>
      <c r="D17" t="e">
        <f>IF($B$2="Maintenance",VLOOKUP($A17,Maintenance!$A$1:$B$15,4,FALSE),IF($B$2="Passenger Exp",VLOOKUP($A17,'Passenger Experience'!$A$1:$B$15,4,),IF($B$2="Transport Model",VLOOKUP($A17,'Transport Model'!$A$1:$F$15,4,FALSE))))</f>
        <v>#REF!</v>
      </c>
    </row>
    <row r="18" spans="1:4" x14ac:dyDescent="0.25">
      <c r="A18" t="s">
        <v>27</v>
      </c>
      <c r="B18" t="str">
        <f>IF($B$2="Maintenance",VLOOKUP(A18,Maintenance!A15:B29,2,FALSE),IF($B$2="Passenger Exp",VLOOKUP(A18,'Passenger Experience'!A15:B29,2,),IF($B$2="Transport Model",VLOOKUP(A18,'Transport Model'!A15:F29,2,FALSE))))</f>
        <v>NA</v>
      </c>
      <c r="C18">
        <f>IF($B$2="Maintenance",VLOOKUP($A18,Maintenance!$A$1:$C$15,3,FALSE),IF($B$2="Passenger Exp",VLOOKUP($A18,'Passenger Experience'!$A$1:$C$15,3,),IF($B$2="Transport Model",VLOOKUP($A18,'Transport Model'!$A$1:$F$15,3,FALSE))))</f>
        <v>0</v>
      </c>
      <c r="D18" t="e">
        <f>IF($B$2="Maintenance",VLOOKUP($A18,Maintenance!$A$1:$B$15,4,FALSE),IF($B$2="Passenger Exp",VLOOKUP($A18,'Passenger Experience'!$A$1:$B$15,4,),IF($B$2="Transport Model",VLOOKUP($A18,'Transport Model'!$A$1:$F$15,4,FALSE))))</f>
        <v>#REF!</v>
      </c>
    </row>
    <row r="20" spans="1:4" x14ac:dyDescent="0.25">
      <c r="A20" t="s">
        <v>54</v>
      </c>
      <c r="B20" t="str">
        <f>IF($B$2="Maintenance",Maintenance!B16,"Document not retrieved")</f>
        <v>P:\EIM Database\Data from Surveys</v>
      </c>
    </row>
  </sheetData>
  <autoFilter ref="A4:D18"/>
  <dataValidations count="1">
    <dataValidation type="list" allowBlank="1" showInputMessage="1" showErrorMessage="1" sqref="B2">
      <formula1>"Maintenance,Passenger Exp, Transport Model"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16"/>
  <sheetViews>
    <sheetView zoomScale="70" zoomScaleNormal="70" workbookViewId="0">
      <selection activeCell="B19" sqref="B19"/>
    </sheetView>
  </sheetViews>
  <sheetFormatPr defaultRowHeight="15" x14ac:dyDescent="0.25"/>
  <cols>
    <col min="1" max="1" width="24.28515625" bestFit="1" customWidth="1"/>
    <col min="2" max="2" width="21.42578125" customWidth="1"/>
    <col min="3" max="3" width="55.42578125" customWidth="1"/>
    <col min="4" max="4" width="24.85546875" bestFit="1" customWidth="1"/>
    <col min="5" max="5" width="24.42578125" bestFit="1" customWidth="1"/>
    <col min="6" max="6" width="24.42578125" customWidth="1"/>
    <col min="7" max="7" width="28.5703125" customWidth="1"/>
    <col min="8" max="8" width="24.42578125" customWidth="1"/>
  </cols>
  <sheetData>
    <row r="1" spans="1:9" x14ac:dyDescent="0.25">
      <c r="A1" t="s">
        <v>50</v>
      </c>
      <c r="B1" t="s">
        <v>28</v>
      </c>
      <c r="C1" t="s">
        <v>29</v>
      </c>
    </row>
    <row r="2" spans="1:9" x14ac:dyDescent="0.25">
      <c r="A2" t="s">
        <v>0</v>
      </c>
      <c r="B2" t="s">
        <v>12</v>
      </c>
      <c r="C2" s="1"/>
      <c r="D2" s="1"/>
      <c r="E2" s="4"/>
      <c r="F2" s="4"/>
      <c r="H2" s="4"/>
      <c r="I2" s="4"/>
    </row>
    <row r="3" spans="1:9" x14ac:dyDescent="0.25">
      <c r="A3" t="s">
        <v>1</v>
      </c>
      <c r="B3" t="s">
        <v>12</v>
      </c>
      <c r="C3" s="1"/>
      <c r="D3" s="1"/>
      <c r="E3" s="4"/>
      <c r="F3" s="4"/>
      <c r="G3" s="4"/>
      <c r="H3" s="4"/>
      <c r="I3" s="4"/>
    </row>
    <row r="4" spans="1:9" x14ac:dyDescent="0.25">
      <c r="A4" t="s">
        <v>2</v>
      </c>
      <c r="B4" t="s">
        <v>12</v>
      </c>
      <c r="C4" s="1"/>
      <c r="D4" s="4"/>
      <c r="E4" s="4"/>
      <c r="F4" s="4"/>
      <c r="G4" s="4"/>
      <c r="H4" s="4"/>
      <c r="I4" s="4"/>
    </row>
    <row r="5" spans="1:9" x14ac:dyDescent="0.25">
      <c r="A5" t="s">
        <v>3</v>
      </c>
      <c r="B5" t="s">
        <v>12</v>
      </c>
      <c r="C5" s="1"/>
      <c r="D5" s="1"/>
      <c r="E5" s="4"/>
      <c r="F5" s="4"/>
      <c r="G5" s="4"/>
      <c r="H5" s="4"/>
      <c r="I5" s="4"/>
    </row>
    <row r="6" spans="1:9" ht="30" x14ac:dyDescent="0.25">
      <c r="A6" t="s">
        <v>4</v>
      </c>
      <c r="B6" t="s">
        <v>13</v>
      </c>
      <c r="C6" s="2" t="s">
        <v>17</v>
      </c>
      <c r="D6" s="2"/>
      <c r="E6" s="2"/>
      <c r="F6" s="2"/>
      <c r="G6" s="1"/>
      <c r="H6" s="2"/>
      <c r="I6" s="5"/>
    </row>
    <row r="7" spans="1:9" ht="60" x14ac:dyDescent="0.25">
      <c r="A7" t="s">
        <v>5</v>
      </c>
      <c r="B7" t="s">
        <v>13</v>
      </c>
      <c r="C7" s="2" t="s">
        <v>18</v>
      </c>
      <c r="D7" s="2"/>
      <c r="E7" s="2"/>
      <c r="F7" s="2"/>
      <c r="G7" s="2"/>
      <c r="H7" s="2"/>
      <c r="I7" s="5"/>
    </row>
    <row r="8" spans="1:9" ht="90" x14ac:dyDescent="0.25">
      <c r="A8" t="s">
        <v>6</v>
      </c>
      <c r="B8" t="s">
        <v>13</v>
      </c>
      <c r="C8" s="2" t="s">
        <v>19</v>
      </c>
      <c r="D8" s="2"/>
      <c r="E8" s="2"/>
      <c r="F8" s="2"/>
      <c r="G8" s="2"/>
      <c r="H8" s="2"/>
      <c r="I8" s="5"/>
    </row>
    <row r="9" spans="1:9" x14ac:dyDescent="0.25">
      <c r="A9" t="s">
        <v>7</v>
      </c>
      <c r="B9" t="s">
        <v>13</v>
      </c>
      <c r="D9" s="5"/>
      <c r="E9" s="5"/>
      <c r="F9" s="5"/>
      <c r="G9" s="5"/>
      <c r="H9" s="5"/>
      <c r="I9" s="5"/>
    </row>
    <row r="10" spans="1:9" ht="45" x14ac:dyDescent="0.25">
      <c r="A10" t="s">
        <v>14</v>
      </c>
      <c r="B10" t="s">
        <v>13</v>
      </c>
      <c r="C10" s="3" t="s">
        <v>20</v>
      </c>
      <c r="E10" s="5"/>
      <c r="F10" s="5"/>
      <c r="G10" s="5"/>
      <c r="H10" s="5"/>
      <c r="I10" s="5"/>
    </row>
    <row r="11" spans="1:9" x14ac:dyDescent="0.25">
      <c r="A11" t="s">
        <v>8</v>
      </c>
      <c r="B11" t="s">
        <v>15</v>
      </c>
      <c r="C11" t="s">
        <v>21</v>
      </c>
      <c r="E11" s="5"/>
      <c r="F11" s="5"/>
      <c r="G11" s="5"/>
      <c r="H11" s="5"/>
      <c r="I11" s="5"/>
    </row>
    <row r="12" spans="1:9" x14ac:dyDescent="0.25">
      <c r="A12" t="s">
        <v>9</v>
      </c>
      <c r="B12" t="s">
        <v>15</v>
      </c>
      <c r="E12" s="5"/>
      <c r="F12" s="5"/>
      <c r="G12" s="5"/>
      <c r="H12" s="5"/>
      <c r="I12" s="5"/>
    </row>
    <row r="13" spans="1:9" ht="75" x14ac:dyDescent="0.25">
      <c r="A13" t="s">
        <v>10</v>
      </c>
      <c r="B13" t="s">
        <v>15</v>
      </c>
      <c r="C13" s="3" t="s">
        <v>22</v>
      </c>
      <c r="E13" s="5"/>
      <c r="F13" s="5"/>
      <c r="G13" s="5"/>
      <c r="H13" s="5"/>
      <c r="I13" s="5"/>
    </row>
    <row r="14" spans="1:9" x14ac:dyDescent="0.25">
      <c r="A14" t="s">
        <v>11</v>
      </c>
      <c r="B14" t="s">
        <v>16</v>
      </c>
      <c r="E14" s="5"/>
      <c r="F14" s="5"/>
      <c r="G14" s="5"/>
      <c r="H14" s="5"/>
      <c r="I14" s="5"/>
    </row>
    <row r="15" spans="1:9" x14ac:dyDescent="0.25">
      <c r="A15" t="s">
        <v>27</v>
      </c>
      <c r="B15" t="s">
        <v>16</v>
      </c>
      <c r="E15" s="5"/>
      <c r="F15" s="5"/>
      <c r="G15" s="5"/>
      <c r="H15" s="5"/>
      <c r="I15" s="5"/>
    </row>
    <row r="16" spans="1:9" x14ac:dyDescent="0.25">
      <c r="A16" s="6" t="s">
        <v>52</v>
      </c>
      <c r="B16" s="7" t="s">
        <v>53</v>
      </c>
    </row>
  </sheetData>
  <hyperlinks>
    <hyperlink ref="B16" r:id="rId1"/>
  </hyperlinks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5"/>
  <sheetViews>
    <sheetView workbookViewId="0"/>
  </sheetViews>
  <sheetFormatPr defaultRowHeight="15" x14ac:dyDescent="0.25"/>
  <cols>
    <col min="1" max="1" width="22.85546875" bestFit="1" customWidth="1"/>
    <col min="2" max="2" width="23.5703125" bestFit="1" customWidth="1"/>
  </cols>
  <sheetData>
    <row r="1" spans="1:2" x14ac:dyDescent="0.25">
      <c r="A1" t="s">
        <v>50</v>
      </c>
      <c r="B1" t="s">
        <v>24</v>
      </c>
    </row>
    <row r="2" spans="1:2" x14ac:dyDescent="0.25">
      <c r="A2" t="s">
        <v>0</v>
      </c>
      <c r="B2" s="1" t="s">
        <v>26</v>
      </c>
    </row>
    <row r="3" spans="1:2" x14ac:dyDescent="0.25">
      <c r="A3" t="s">
        <v>1</v>
      </c>
      <c r="B3" s="1" t="s">
        <v>25</v>
      </c>
    </row>
    <row r="4" spans="1:2" x14ac:dyDescent="0.25">
      <c r="A4" t="s">
        <v>2</v>
      </c>
      <c r="B4" s="4" t="s">
        <v>26</v>
      </c>
    </row>
    <row r="5" spans="1:2" x14ac:dyDescent="0.25">
      <c r="A5" t="s">
        <v>3</v>
      </c>
      <c r="B5" s="1" t="s">
        <v>26</v>
      </c>
    </row>
    <row r="6" spans="1:2" x14ac:dyDescent="0.25">
      <c r="A6" t="s">
        <v>4</v>
      </c>
      <c r="B6" s="2" t="s">
        <v>25</v>
      </c>
    </row>
    <row r="7" spans="1:2" x14ac:dyDescent="0.25">
      <c r="A7" t="s">
        <v>5</v>
      </c>
      <c r="B7" s="2" t="s">
        <v>26</v>
      </c>
    </row>
    <row r="8" spans="1:2" x14ac:dyDescent="0.25">
      <c r="A8" t="s">
        <v>6</v>
      </c>
      <c r="B8" s="2" t="s">
        <v>25</v>
      </c>
    </row>
    <row r="9" spans="1:2" x14ac:dyDescent="0.25">
      <c r="A9" t="s">
        <v>7</v>
      </c>
      <c r="B9" s="5" t="s">
        <v>26</v>
      </c>
    </row>
    <row r="10" spans="1:2" x14ac:dyDescent="0.25">
      <c r="A10" t="s">
        <v>14</v>
      </c>
      <c r="B10" t="s">
        <v>26</v>
      </c>
    </row>
    <row r="11" spans="1:2" x14ac:dyDescent="0.25">
      <c r="A11" t="s">
        <v>8</v>
      </c>
      <c r="B11" t="s">
        <v>25</v>
      </c>
    </row>
    <row r="12" spans="1:2" x14ac:dyDescent="0.25">
      <c r="A12" t="s">
        <v>9</v>
      </c>
      <c r="B12" t="s">
        <v>25</v>
      </c>
    </row>
    <row r="13" spans="1:2" x14ac:dyDescent="0.25">
      <c r="A13" t="s">
        <v>10</v>
      </c>
      <c r="B13" t="s">
        <v>26</v>
      </c>
    </row>
    <row r="14" spans="1:2" x14ac:dyDescent="0.25">
      <c r="A14" t="s">
        <v>11</v>
      </c>
      <c r="B14" t="s">
        <v>25</v>
      </c>
    </row>
    <row r="15" spans="1:2" x14ac:dyDescent="0.25">
      <c r="A15" t="s">
        <v>27</v>
      </c>
      <c r="B1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5"/>
  <sheetViews>
    <sheetView workbookViewId="0">
      <selection activeCell="A2" sqref="A2"/>
    </sheetView>
  </sheetViews>
  <sheetFormatPr defaultRowHeight="15" x14ac:dyDescent="0.25"/>
  <cols>
    <col min="1" max="1" width="22.85546875" bestFit="1" customWidth="1"/>
    <col min="2" max="2" width="20.7109375" bestFit="1" customWidth="1"/>
    <col min="3" max="3" width="12.42578125" bestFit="1" customWidth="1"/>
    <col min="4" max="4" width="31.28515625" bestFit="1" customWidth="1"/>
    <col min="5" max="5" width="34.5703125" bestFit="1" customWidth="1"/>
    <col min="6" max="6" width="16.7109375" bestFit="1" customWidth="1"/>
  </cols>
  <sheetData>
    <row r="1" spans="1:6" x14ac:dyDescent="0.25">
      <c r="A1" t="s">
        <v>50</v>
      </c>
      <c r="B1" t="s">
        <v>34</v>
      </c>
      <c r="C1" t="s">
        <v>33</v>
      </c>
      <c r="D1" t="s">
        <v>30</v>
      </c>
      <c r="E1" t="s">
        <v>48</v>
      </c>
      <c r="F1" t="s">
        <v>49</v>
      </c>
    </row>
    <row r="2" spans="1:6" x14ac:dyDescent="0.25">
      <c r="A2" t="s">
        <v>0</v>
      </c>
      <c r="B2" s="4" t="s">
        <v>31</v>
      </c>
      <c r="C2" s="4" t="s">
        <v>36</v>
      </c>
      <c r="D2" t="s">
        <v>38</v>
      </c>
      <c r="E2" s="4" t="s">
        <v>26</v>
      </c>
      <c r="F2" s="4" t="s">
        <v>26</v>
      </c>
    </row>
    <row r="3" spans="1:6" x14ac:dyDescent="0.25">
      <c r="A3" t="s">
        <v>1</v>
      </c>
      <c r="B3" s="4" t="s">
        <v>31</v>
      </c>
      <c r="C3" s="4" t="s">
        <v>16</v>
      </c>
      <c r="D3" s="4" t="s">
        <v>16</v>
      </c>
      <c r="E3" s="4" t="s">
        <v>16</v>
      </c>
      <c r="F3" s="4" t="s">
        <v>25</v>
      </c>
    </row>
    <row r="4" spans="1:6" x14ac:dyDescent="0.25">
      <c r="A4" t="s">
        <v>2</v>
      </c>
      <c r="B4" s="4" t="s">
        <v>31</v>
      </c>
      <c r="C4" s="4" t="s">
        <v>37</v>
      </c>
      <c r="D4" s="4" t="s">
        <v>39</v>
      </c>
      <c r="E4" s="4" t="s">
        <v>26</v>
      </c>
      <c r="F4" s="4" t="s">
        <v>26</v>
      </c>
    </row>
    <row r="5" spans="1:6" x14ac:dyDescent="0.25">
      <c r="A5" t="s">
        <v>3</v>
      </c>
      <c r="B5" s="4" t="s">
        <v>31</v>
      </c>
      <c r="C5" s="4" t="s">
        <v>36</v>
      </c>
      <c r="D5" s="4" t="s">
        <v>40</v>
      </c>
      <c r="E5" s="4" t="s">
        <v>26</v>
      </c>
      <c r="F5" s="4" t="s">
        <v>25</v>
      </c>
    </row>
    <row r="6" spans="1:6" x14ac:dyDescent="0.25">
      <c r="A6" t="s">
        <v>4</v>
      </c>
      <c r="B6" s="2" t="s">
        <v>35</v>
      </c>
      <c r="C6" s="2" t="s">
        <v>36</v>
      </c>
      <c r="D6" s="1" t="s">
        <v>41</v>
      </c>
      <c r="E6" s="2" t="s">
        <v>26</v>
      </c>
      <c r="F6" s="5" t="s">
        <v>26</v>
      </c>
    </row>
    <row r="7" spans="1:6" x14ac:dyDescent="0.25">
      <c r="A7" t="s">
        <v>5</v>
      </c>
      <c r="B7" s="2" t="s">
        <v>31</v>
      </c>
      <c r="C7" s="2" t="s">
        <v>36</v>
      </c>
      <c r="D7" s="2" t="s">
        <v>42</v>
      </c>
      <c r="E7" s="2" t="s">
        <v>26</v>
      </c>
      <c r="F7" s="5" t="s">
        <v>25</v>
      </c>
    </row>
    <row r="8" spans="1:6" x14ac:dyDescent="0.25">
      <c r="A8" t="s">
        <v>6</v>
      </c>
      <c r="B8" s="2" t="s">
        <v>35</v>
      </c>
      <c r="C8" s="2" t="s">
        <v>37</v>
      </c>
      <c r="D8" s="2" t="s">
        <v>43</v>
      </c>
      <c r="E8" s="2" t="s">
        <v>26</v>
      </c>
      <c r="F8" s="5" t="s">
        <v>26</v>
      </c>
    </row>
    <row r="9" spans="1:6" x14ac:dyDescent="0.25">
      <c r="A9" t="s">
        <v>7</v>
      </c>
      <c r="B9" s="5" t="s">
        <v>31</v>
      </c>
      <c r="C9" s="5" t="s">
        <v>36</v>
      </c>
      <c r="D9" s="5" t="s">
        <v>44</v>
      </c>
      <c r="E9" s="5" t="s">
        <v>25</v>
      </c>
      <c r="F9" s="5" t="s">
        <v>25</v>
      </c>
    </row>
    <row r="10" spans="1:6" x14ac:dyDescent="0.25">
      <c r="A10" t="s">
        <v>14</v>
      </c>
      <c r="B10" s="5" t="s">
        <v>31</v>
      </c>
      <c r="C10" s="5" t="s">
        <v>36</v>
      </c>
      <c r="D10" s="5" t="s">
        <v>44</v>
      </c>
      <c r="E10" s="5" t="s">
        <v>25</v>
      </c>
      <c r="F10" s="5" t="s">
        <v>26</v>
      </c>
    </row>
    <row r="11" spans="1:6" x14ac:dyDescent="0.25">
      <c r="A11" t="s">
        <v>8</v>
      </c>
      <c r="B11" s="5" t="s">
        <v>31</v>
      </c>
      <c r="C11" s="5" t="s">
        <v>16</v>
      </c>
      <c r="D11" s="5" t="s">
        <v>16</v>
      </c>
      <c r="E11" s="5" t="s">
        <v>16</v>
      </c>
      <c r="F11" s="5" t="s">
        <v>25</v>
      </c>
    </row>
    <row r="12" spans="1:6" ht="16.5" customHeight="1" x14ac:dyDescent="0.25">
      <c r="A12" t="s">
        <v>9</v>
      </c>
      <c r="B12" s="5" t="s">
        <v>31</v>
      </c>
      <c r="C12" s="5" t="s">
        <v>36</v>
      </c>
      <c r="D12" s="5" t="s">
        <v>45</v>
      </c>
      <c r="E12" s="5" t="s">
        <v>26</v>
      </c>
      <c r="F12" s="5" t="s">
        <v>25</v>
      </c>
    </row>
    <row r="13" spans="1:6" ht="30" x14ac:dyDescent="0.25">
      <c r="A13" t="s">
        <v>10</v>
      </c>
      <c r="B13" s="5" t="s">
        <v>31</v>
      </c>
      <c r="C13" s="5" t="s">
        <v>36</v>
      </c>
      <c r="D13" s="5" t="s">
        <v>46</v>
      </c>
      <c r="E13" s="5" t="s">
        <v>25</v>
      </c>
      <c r="F13" s="5" t="s">
        <v>25</v>
      </c>
    </row>
    <row r="14" spans="1:6" x14ac:dyDescent="0.25">
      <c r="A14" t="s">
        <v>11</v>
      </c>
      <c r="B14" s="5" t="s">
        <v>32</v>
      </c>
      <c r="C14" s="5" t="s">
        <v>36</v>
      </c>
      <c r="D14" s="5" t="s">
        <v>47</v>
      </c>
      <c r="E14" s="5" t="s">
        <v>26</v>
      </c>
      <c r="F14" s="5" t="s">
        <v>25</v>
      </c>
    </row>
    <row r="15" spans="1:6" x14ac:dyDescent="0.25">
      <c r="A15" t="s">
        <v>27</v>
      </c>
      <c r="B15" s="5" t="s">
        <v>35</v>
      </c>
      <c r="C15" s="5" t="s">
        <v>36</v>
      </c>
      <c r="D15" s="5" t="s">
        <v>44</v>
      </c>
      <c r="E15" s="5" t="s">
        <v>25</v>
      </c>
      <c r="F15" s="5" t="s"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J2" sqref="J2"/>
    </sheetView>
  </sheetViews>
  <sheetFormatPr defaultRowHeight="15" x14ac:dyDescent="0.25"/>
  <cols>
    <col min="1" max="12" width="36.7109375" customWidth="1"/>
  </cols>
  <sheetData>
    <row r="1" spans="1:10" x14ac:dyDescent="0.25">
      <c r="A1" t="s">
        <v>79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77</v>
      </c>
      <c r="I1" t="s">
        <v>62</v>
      </c>
      <c r="J1" t="s">
        <v>61</v>
      </c>
    </row>
    <row r="2" spans="1:10" x14ac:dyDescent="0.25">
      <c r="B2" t="s">
        <v>0</v>
      </c>
      <c r="C2" t="s">
        <v>65</v>
      </c>
      <c r="D2" t="s">
        <v>76</v>
      </c>
      <c r="E2">
        <v>2012</v>
      </c>
    </row>
    <row r="3" spans="1:10" x14ac:dyDescent="0.25">
      <c r="B3" t="s">
        <v>1</v>
      </c>
      <c r="C3" t="s">
        <v>66</v>
      </c>
      <c r="D3" t="s">
        <v>76</v>
      </c>
      <c r="E3">
        <v>2012</v>
      </c>
      <c r="F3" s="10">
        <v>31075</v>
      </c>
      <c r="G3" t="s">
        <v>16</v>
      </c>
      <c r="H3" s="10">
        <v>33989</v>
      </c>
      <c r="I3" s="10">
        <v>553037784</v>
      </c>
      <c r="J3" s="10">
        <v>45996024</v>
      </c>
    </row>
    <row r="4" spans="1:10" x14ac:dyDescent="0.25">
      <c r="B4" t="s">
        <v>2</v>
      </c>
      <c r="C4" t="s">
        <v>67</v>
      </c>
      <c r="D4" t="s">
        <v>76</v>
      </c>
      <c r="E4">
        <v>2012</v>
      </c>
    </row>
    <row r="5" spans="1:10" x14ac:dyDescent="0.25">
      <c r="B5" t="s">
        <v>3</v>
      </c>
      <c r="C5" t="s">
        <v>68</v>
      </c>
      <c r="D5" t="s">
        <v>76</v>
      </c>
      <c r="E5">
        <v>2012</v>
      </c>
    </row>
    <row r="6" spans="1:10" x14ac:dyDescent="0.25">
      <c r="B6" t="s">
        <v>4</v>
      </c>
      <c r="C6" t="s">
        <v>69</v>
      </c>
      <c r="D6" t="s">
        <v>76</v>
      </c>
      <c r="E6">
        <v>2012</v>
      </c>
      <c r="F6" t="s">
        <v>16</v>
      </c>
      <c r="G6" t="s">
        <v>16</v>
      </c>
      <c r="H6" t="s">
        <v>16</v>
      </c>
      <c r="I6" t="s">
        <v>16</v>
      </c>
      <c r="J6" t="s">
        <v>16</v>
      </c>
    </row>
    <row r="7" spans="1:10" x14ac:dyDescent="0.25">
      <c r="B7" t="s">
        <v>5</v>
      </c>
      <c r="C7" t="s">
        <v>70</v>
      </c>
      <c r="D7" t="s">
        <v>76</v>
      </c>
      <c r="E7">
        <v>2012</v>
      </c>
    </row>
    <row r="8" spans="1:10" x14ac:dyDescent="0.25">
      <c r="B8" t="s">
        <v>64</v>
      </c>
      <c r="C8" t="s">
        <v>71</v>
      </c>
      <c r="D8" t="s">
        <v>76</v>
      </c>
      <c r="E8">
        <v>2012</v>
      </c>
      <c r="F8" s="9">
        <v>3619.19</v>
      </c>
      <c r="G8">
        <v>139.988</v>
      </c>
      <c r="H8" s="10">
        <v>2784</v>
      </c>
      <c r="I8" s="8">
        <v>34986.160000000003</v>
      </c>
      <c r="J8" s="10" t="s">
        <v>16</v>
      </c>
    </row>
    <row r="9" spans="1:10" x14ac:dyDescent="0.25">
      <c r="B9" t="s">
        <v>63</v>
      </c>
      <c r="C9" t="s">
        <v>72</v>
      </c>
      <c r="D9" t="s">
        <v>76</v>
      </c>
      <c r="E9">
        <v>2012</v>
      </c>
      <c r="F9" s="10">
        <v>43822</v>
      </c>
      <c r="G9" s="10">
        <v>5555</v>
      </c>
      <c r="H9" t="s">
        <v>16</v>
      </c>
      <c r="I9" s="10">
        <v>511939</v>
      </c>
      <c r="J9" t="s">
        <v>16</v>
      </c>
    </row>
    <row r="10" spans="1:10" x14ac:dyDescent="0.25">
      <c r="B10" t="s">
        <v>14</v>
      </c>
      <c r="C10" t="s">
        <v>72</v>
      </c>
      <c r="D10" t="s">
        <v>76</v>
      </c>
      <c r="E10">
        <v>2012</v>
      </c>
    </row>
    <row r="11" spans="1:10" x14ac:dyDescent="0.25">
      <c r="B11" t="s">
        <v>8</v>
      </c>
      <c r="C11" t="s">
        <v>66</v>
      </c>
      <c r="D11" t="s">
        <v>76</v>
      </c>
      <c r="E11">
        <v>2012</v>
      </c>
    </row>
    <row r="12" spans="1:10" x14ac:dyDescent="0.25">
      <c r="B12" t="s">
        <v>9</v>
      </c>
      <c r="C12" t="s">
        <v>73</v>
      </c>
      <c r="D12" t="s">
        <v>76</v>
      </c>
      <c r="E12">
        <v>2012</v>
      </c>
    </row>
    <row r="13" spans="1:10" x14ac:dyDescent="0.25">
      <c r="B13" t="s">
        <v>10</v>
      </c>
      <c r="C13" t="s">
        <v>74</v>
      </c>
      <c r="D13" t="s">
        <v>76</v>
      </c>
      <c r="E13">
        <v>2012</v>
      </c>
    </row>
    <row r="14" spans="1:10" x14ac:dyDescent="0.25">
      <c r="B14" t="s">
        <v>11</v>
      </c>
      <c r="C14" t="s">
        <v>75</v>
      </c>
      <c r="D14" t="s">
        <v>76</v>
      </c>
      <c r="E14">
        <v>2012</v>
      </c>
      <c r="F14" s="10">
        <v>8899</v>
      </c>
      <c r="G14" t="s">
        <v>16</v>
      </c>
      <c r="H14">
        <v>120</v>
      </c>
      <c r="I14" s="10">
        <v>50890</v>
      </c>
      <c r="J14" s="10">
        <v>29403</v>
      </c>
    </row>
    <row r="15" spans="1:10" x14ac:dyDescent="0.25">
      <c r="B15" t="s">
        <v>27</v>
      </c>
      <c r="C15" t="s">
        <v>72</v>
      </c>
      <c r="D15" t="s">
        <v>76</v>
      </c>
      <c r="E15">
        <v>2012</v>
      </c>
    </row>
    <row r="16" spans="1:10" x14ac:dyDescent="0.25">
      <c r="B16" t="s">
        <v>0</v>
      </c>
      <c r="C16" t="s">
        <v>65</v>
      </c>
      <c r="D16" t="s">
        <v>76</v>
      </c>
      <c r="E16">
        <v>2013</v>
      </c>
    </row>
    <row r="17" spans="2:10" x14ac:dyDescent="0.25">
      <c r="B17" t="s">
        <v>1</v>
      </c>
      <c r="C17" t="s">
        <v>66</v>
      </c>
      <c r="D17" t="s">
        <v>76</v>
      </c>
      <c r="E17">
        <v>2013</v>
      </c>
      <c r="F17" s="10">
        <v>31092</v>
      </c>
      <c r="G17" t="s">
        <v>16</v>
      </c>
      <c r="H17" s="10">
        <v>35261</v>
      </c>
      <c r="I17" s="10">
        <v>552634000</v>
      </c>
      <c r="J17" s="10">
        <v>48194484</v>
      </c>
    </row>
    <row r="18" spans="2:10" x14ac:dyDescent="0.25">
      <c r="B18" t="s">
        <v>2</v>
      </c>
      <c r="C18" t="s">
        <v>67</v>
      </c>
      <c r="D18" t="s">
        <v>76</v>
      </c>
      <c r="E18">
        <v>2013</v>
      </c>
    </row>
    <row r="19" spans="2:10" x14ac:dyDescent="0.25">
      <c r="B19" t="s">
        <v>3</v>
      </c>
      <c r="C19" t="s">
        <v>68</v>
      </c>
      <c r="D19" t="s">
        <v>76</v>
      </c>
      <c r="E19">
        <v>2013</v>
      </c>
    </row>
    <row r="20" spans="2:10" x14ac:dyDescent="0.25">
      <c r="B20" t="s">
        <v>4</v>
      </c>
      <c r="C20" t="s">
        <v>69</v>
      </c>
      <c r="D20" t="s">
        <v>76</v>
      </c>
      <c r="E20">
        <v>2013</v>
      </c>
      <c r="F20">
        <v>15312</v>
      </c>
      <c r="G20">
        <v>2472</v>
      </c>
      <c r="H20" s="10">
        <v>15312</v>
      </c>
      <c r="I20" t="s">
        <v>16</v>
      </c>
      <c r="J20" t="s">
        <v>16</v>
      </c>
    </row>
    <row r="21" spans="2:10" x14ac:dyDescent="0.25">
      <c r="B21" t="s">
        <v>5</v>
      </c>
      <c r="C21" t="s">
        <v>70</v>
      </c>
      <c r="D21" t="s">
        <v>76</v>
      </c>
      <c r="E21">
        <v>2013</v>
      </c>
    </row>
    <row r="22" spans="2:10" x14ac:dyDescent="0.25">
      <c r="B22" t="s">
        <v>64</v>
      </c>
      <c r="C22" t="s">
        <v>71</v>
      </c>
      <c r="D22" t="s">
        <v>76</v>
      </c>
      <c r="E22">
        <v>2013</v>
      </c>
      <c r="F22">
        <v>3619.19</v>
      </c>
      <c r="G22">
        <v>142.821</v>
      </c>
      <c r="H22" s="10">
        <v>2642</v>
      </c>
      <c r="I22" s="8">
        <v>35952.18</v>
      </c>
      <c r="J22" t="s">
        <v>16</v>
      </c>
    </row>
    <row r="23" spans="2:10" x14ac:dyDescent="0.25">
      <c r="B23" t="s">
        <v>63</v>
      </c>
      <c r="C23" t="s">
        <v>72</v>
      </c>
      <c r="D23" t="s">
        <v>76</v>
      </c>
      <c r="E23">
        <v>2013</v>
      </c>
      <c r="F23" s="10">
        <v>44282</v>
      </c>
      <c r="G23" s="10">
        <v>5690</v>
      </c>
      <c r="H23" s="10">
        <v>52677</v>
      </c>
      <c r="I23" s="10" t="s">
        <v>16</v>
      </c>
      <c r="J23" t="s">
        <v>16</v>
      </c>
    </row>
    <row r="24" spans="2:10" x14ac:dyDescent="0.25">
      <c r="B24" t="s">
        <v>14</v>
      </c>
      <c r="C24" t="s">
        <v>72</v>
      </c>
      <c r="D24" t="s">
        <v>76</v>
      </c>
      <c r="E24">
        <v>2013</v>
      </c>
    </row>
    <row r="25" spans="2:10" x14ac:dyDescent="0.25">
      <c r="B25" t="s">
        <v>78</v>
      </c>
      <c r="C25" t="s">
        <v>66</v>
      </c>
      <c r="D25" t="s">
        <v>76</v>
      </c>
      <c r="E25">
        <v>2013</v>
      </c>
    </row>
    <row r="26" spans="2:10" x14ac:dyDescent="0.25">
      <c r="B26" t="s">
        <v>9</v>
      </c>
      <c r="C26" t="s">
        <v>73</v>
      </c>
      <c r="D26" t="s">
        <v>76</v>
      </c>
      <c r="E26">
        <v>2013</v>
      </c>
    </row>
    <row r="27" spans="2:10" x14ac:dyDescent="0.25">
      <c r="B27" t="s">
        <v>10</v>
      </c>
      <c r="C27" t="s">
        <v>74</v>
      </c>
      <c r="D27" t="s">
        <v>76</v>
      </c>
      <c r="E27">
        <v>2013</v>
      </c>
    </row>
    <row r="28" spans="2:10" x14ac:dyDescent="0.25">
      <c r="B28" t="s">
        <v>11</v>
      </c>
      <c r="C28" t="s">
        <v>75</v>
      </c>
      <c r="D28" t="s">
        <v>76</v>
      </c>
      <c r="E28">
        <v>2013</v>
      </c>
      <c r="F28" s="10">
        <v>8523</v>
      </c>
      <c r="G28" t="s">
        <v>16</v>
      </c>
      <c r="H28">
        <v>120</v>
      </c>
      <c r="I28" s="10">
        <v>50461</v>
      </c>
      <c r="J28" s="10">
        <v>29469</v>
      </c>
    </row>
    <row r="29" spans="2:10" x14ac:dyDescent="0.25">
      <c r="B29" t="s">
        <v>27</v>
      </c>
      <c r="C29" t="s">
        <v>72</v>
      </c>
      <c r="D29" t="s">
        <v>76</v>
      </c>
      <c r="E29">
        <v>2013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2" workbookViewId="0">
      <selection activeCell="E18" sqref="E18"/>
    </sheetView>
  </sheetViews>
  <sheetFormatPr defaultRowHeight="15" x14ac:dyDescent="0.25"/>
  <cols>
    <col min="1" max="3" width="36.7109375" customWidth="1"/>
    <col min="4" max="5" width="48.7109375" customWidth="1"/>
  </cols>
  <sheetData>
    <row r="1" spans="1:5" x14ac:dyDescent="0.25">
      <c r="A1" t="s">
        <v>80</v>
      </c>
      <c r="B1" t="s">
        <v>56</v>
      </c>
      <c r="C1" t="s">
        <v>58</v>
      </c>
      <c r="D1" t="s">
        <v>81</v>
      </c>
      <c r="E1" t="s">
        <v>82</v>
      </c>
    </row>
    <row r="2" spans="1:5" x14ac:dyDescent="0.25">
      <c r="B2" t="s">
        <v>65</v>
      </c>
      <c r="C2">
        <v>2012</v>
      </c>
      <c r="D2" s="10">
        <v>6500</v>
      </c>
      <c r="E2" t="s">
        <v>16</v>
      </c>
    </row>
    <row r="3" spans="1:5" x14ac:dyDescent="0.25">
      <c r="B3" t="s">
        <v>66</v>
      </c>
      <c r="C3">
        <v>2012</v>
      </c>
      <c r="D3" s="10">
        <v>21466</v>
      </c>
      <c r="E3" s="10">
        <v>60955</v>
      </c>
    </row>
    <row r="4" spans="1:5" x14ac:dyDescent="0.25">
      <c r="B4" t="s">
        <v>67</v>
      </c>
      <c r="C4">
        <v>2012</v>
      </c>
      <c r="D4" s="10">
        <v>46671</v>
      </c>
      <c r="E4" s="10">
        <v>17674</v>
      </c>
    </row>
    <row r="5" spans="1:5" x14ac:dyDescent="0.25">
      <c r="B5" t="s">
        <v>68</v>
      </c>
      <c r="C5">
        <v>2012</v>
      </c>
      <c r="D5" s="10">
        <v>2270</v>
      </c>
      <c r="E5" s="10">
        <v>6744</v>
      </c>
    </row>
    <row r="6" spans="1:5" x14ac:dyDescent="0.25">
      <c r="B6" t="s">
        <v>69</v>
      </c>
      <c r="C6">
        <v>2012</v>
      </c>
      <c r="D6" s="10">
        <v>8140</v>
      </c>
      <c r="E6" s="10">
        <v>22452</v>
      </c>
    </row>
    <row r="7" spans="1:5" x14ac:dyDescent="0.25">
      <c r="B7" t="s">
        <v>70</v>
      </c>
      <c r="C7">
        <v>2012</v>
      </c>
      <c r="D7" s="10">
        <v>3581</v>
      </c>
      <c r="E7" s="10">
        <v>3092</v>
      </c>
    </row>
    <row r="8" spans="1:5" x14ac:dyDescent="0.25">
      <c r="B8" t="s">
        <v>71</v>
      </c>
      <c r="C8">
        <v>2012</v>
      </c>
      <c r="D8" s="10">
        <v>2032</v>
      </c>
      <c r="E8" s="10">
        <v>3803</v>
      </c>
    </row>
    <row r="9" spans="1:5" x14ac:dyDescent="0.25">
      <c r="B9" t="s">
        <v>72</v>
      </c>
      <c r="C9">
        <v>2012</v>
      </c>
      <c r="D9" s="10">
        <v>32552</v>
      </c>
      <c r="E9" s="10">
        <v>91205</v>
      </c>
    </row>
    <row r="10" spans="1:5" x14ac:dyDescent="0.25">
      <c r="B10" t="s">
        <v>73</v>
      </c>
      <c r="C10">
        <v>2012</v>
      </c>
      <c r="D10" s="10">
        <v>6142</v>
      </c>
      <c r="E10" t="s">
        <v>16</v>
      </c>
    </row>
    <row r="11" spans="1:5" x14ac:dyDescent="0.25">
      <c r="B11" t="s">
        <v>74</v>
      </c>
      <c r="C11">
        <v>2012</v>
      </c>
      <c r="D11" s="10">
        <v>22043</v>
      </c>
      <c r="E11" s="10">
        <v>11792</v>
      </c>
    </row>
    <row r="12" spans="1:5" x14ac:dyDescent="0.25">
      <c r="B12" t="s">
        <v>75</v>
      </c>
      <c r="C12">
        <v>2012</v>
      </c>
      <c r="D12" s="10">
        <v>9275</v>
      </c>
      <c r="E12" s="10">
        <v>4035</v>
      </c>
    </row>
    <row r="13" spans="1:5" x14ac:dyDescent="0.25">
      <c r="B13" t="s">
        <v>65</v>
      </c>
      <c r="C13">
        <v>2013</v>
      </c>
      <c r="D13" t="s">
        <v>16</v>
      </c>
      <c r="E13" t="s">
        <v>16</v>
      </c>
    </row>
    <row r="14" spans="1:5" x14ac:dyDescent="0.25">
      <c r="B14" t="s">
        <v>66</v>
      </c>
      <c r="C14">
        <v>2013</v>
      </c>
      <c r="D14" s="10">
        <v>22402</v>
      </c>
      <c r="E14" s="10">
        <v>61976</v>
      </c>
    </row>
    <row r="15" spans="1:5" x14ac:dyDescent="0.25">
      <c r="B15" t="s">
        <v>67</v>
      </c>
      <c r="C15">
        <v>2013</v>
      </c>
      <c r="D15" s="10">
        <v>48544</v>
      </c>
      <c r="E15" s="10">
        <v>16659</v>
      </c>
    </row>
    <row r="16" spans="1:5" x14ac:dyDescent="0.25">
      <c r="B16" t="s">
        <v>68</v>
      </c>
      <c r="C16">
        <v>2013</v>
      </c>
      <c r="D16" s="10">
        <v>2390</v>
      </c>
      <c r="E16" s="10">
        <v>6785</v>
      </c>
    </row>
    <row r="17" spans="2:5" x14ac:dyDescent="0.25">
      <c r="B17" t="s">
        <v>69</v>
      </c>
      <c r="C17">
        <v>2013</v>
      </c>
      <c r="D17" s="10">
        <v>8861</v>
      </c>
      <c r="E17" s="10">
        <v>23755</v>
      </c>
    </row>
    <row r="18" spans="2:5" x14ac:dyDescent="0.25">
      <c r="B18" t="s">
        <v>70</v>
      </c>
      <c r="C18">
        <v>2013</v>
      </c>
      <c r="D18" s="10">
        <v>3558</v>
      </c>
      <c r="E18" s="10">
        <v>3260</v>
      </c>
    </row>
    <row r="19" spans="2:5" x14ac:dyDescent="0.25">
      <c r="B19" t="s">
        <v>71</v>
      </c>
      <c r="C19">
        <v>2013</v>
      </c>
      <c r="D19" s="10">
        <v>2008</v>
      </c>
      <c r="E19" s="10">
        <v>3649</v>
      </c>
    </row>
    <row r="20" spans="2:5" x14ac:dyDescent="0.25">
      <c r="B20" t="s">
        <v>72</v>
      </c>
      <c r="C20">
        <v>2013</v>
      </c>
      <c r="D20" s="10">
        <v>32010</v>
      </c>
      <c r="E20" s="10">
        <v>90485</v>
      </c>
    </row>
    <row r="21" spans="2:5" x14ac:dyDescent="0.25">
      <c r="B21" t="s">
        <v>73</v>
      </c>
      <c r="C21">
        <v>2013</v>
      </c>
      <c r="D21" s="10">
        <v>6077</v>
      </c>
      <c r="E21" t="s">
        <v>16</v>
      </c>
    </row>
    <row r="22" spans="2:5" x14ac:dyDescent="0.25">
      <c r="B22" t="s">
        <v>74</v>
      </c>
      <c r="C22">
        <v>2013</v>
      </c>
      <c r="D22" s="10">
        <v>20971</v>
      </c>
      <c r="E22" s="10">
        <v>11858</v>
      </c>
    </row>
    <row r="23" spans="2:5" x14ac:dyDescent="0.25">
      <c r="B23" t="s">
        <v>75</v>
      </c>
      <c r="C23">
        <v>2013</v>
      </c>
      <c r="D23" s="10">
        <v>9470</v>
      </c>
      <c r="E23" s="10">
        <v>4053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Start</vt:lpstr>
      <vt:lpstr>Maintenance</vt:lpstr>
      <vt:lpstr>Passenger Experience</vt:lpstr>
      <vt:lpstr>Transport Model</vt:lpstr>
      <vt:lpstr>UIC</vt:lpstr>
      <vt:lpstr>Eurostat</vt:lpstr>
      <vt:lpstr>Maintenance!Maitenance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Gautier VAN ROSSOM</dc:creator>
  <cp:lastModifiedBy>stagiaire</cp:lastModifiedBy>
  <dcterms:created xsi:type="dcterms:W3CDTF">2015-06-29T14:55:43Z</dcterms:created>
  <dcterms:modified xsi:type="dcterms:W3CDTF">2015-07-27T10:22:26Z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560e30c6-2075-4f6d-b483-af5272e71056</vt:lpwstr>
  </property>
</Properties>
</file>