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echnical Services\Underground Injection Control\Quarterly Disposal Fees\"/>
    </mc:Choice>
  </mc:AlternateContent>
  <bookViews>
    <workbookView xWindow="480" yWindow="1272" windowWidth="17520" windowHeight="10560" activeTab="3"/>
  </bookViews>
  <sheets>
    <sheet name="1st Quarter 2015" sheetId="4" r:id="rId1"/>
    <sheet name="2nd Quarter 2015" sheetId="7" r:id="rId2"/>
    <sheet name="3rd Quarter 2015" sheetId="8" r:id="rId3"/>
    <sheet name="4th Quarter 2015" sheetId="9" r:id="rId4"/>
    <sheet name="Totals" sheetId="1" r:id="rId5"/>
    <sheet name="Sheet1" sheetId="10" r:id="rId6"/>
  </sheets>
  <definedNames>
    <definedName name="_xlnm.Print_Area" localSheetId="0">'1st Quarter 2015'!$A$1:$L$206</definedName>
    <definedName name="_xlnm.Print_Area" localSheetId="1">'2nd Quarter 2015'!$A$1:$L$200</definedName>
    <definedName name="_xlnm.Print_Area" localSheetId="2">'3rd Quarter 2015'!$A$1:$L$214</definedName>
    <definedName name="_xlnm.Print_Area" localSheetId="3">'4th Quarter 2015'!$A$1:$L$214</definedName>
    <definedName name="_xlnm.Print_Titles" localSheetId="0">'1st Quarter 2015'!$5:$6</definedName>
    <definedName name="_xlnm.Print_Titles" localSheetId="1">'2nd Quarter 2015'!$5:$6</definedName>
    <definedName name="_xlnm.Print_Titles" localSheetId="2">'3rd Quarter 2015'!$5:$6</definedName>
    <definedName name="_xlnm.Print_Titles" localSheetId="3">'4th Quarter 2015'!$5:$6</definedName>
  </definedNames>
  <calcPr calcId="171027"/>
</workbook>
</file>

<file path=xl/calcChain.xml><?xml version="1.0" encoding="utf-8"?>
<calcChain xmlns="http://schemas.openxmlformats.org/spreadsheetml/2006/main">
  <c r="E214" i="9" l="1"/>
  <c r="L200" i="9" l="1"/>
  <c r="K200" i="9"/>
  <c r="H200" i="9"/>
  <c r="G200" i="9" s="1"/>
  <c r="L199" i="9"/>
  <c r="K199" i="9"/>
  <c r="H199" i="9"/>
  <c r="G199" i="9" s="1"/>
  <c r="L198" i="9" l="1"/>
  <c r="K198" i="9"/>
  <c r="H198" i="9"/>
  <c r="G198" i="9" s="1"/>
  <c r="L98" i="8" l="1"/>
  <c r="K98" i="8" s="1"/>
  <c r="H98" i="8"/>
  <c r="G98" i="8" s="1"/>
  <c r="L93" i="7"/>
  <c r="K93" i="7"/>
  <c r="H93" i="7"/>
  <c r="G93" i="7" s="1"/>
  <c r="L98" i="9" l="1"/>
  <c r="K98" i="9"/>
  <c r="H98" i="9"/>
  <c r="G98" i="9" s="1"/>
  <c r="H171" i="9" l="1"/>
  <c r="G171" i="9" s="1"/>
  <c r="H165" i="9"/>
  <c r="L171" i="9"/>
  <c r="K171" i="9" s="1"/>
  <c r="L97" i="9" l="1"/>
  <c r="K97" i="9"/>
  <c r="H97" i="9"/>
  <c r="G97" i="9" s="1"/>
  <c r="L92" i="7"/>
  <c r="K92" i="7" s="1"/>
  <c r="H92" i="7"/>
  <c r="G92" i="7"/>
  <c r="L97" i="8"/>
  <c r="K97" i="8" s="1"/>
  <c r="H97" i="8"/>
  <c r="G97" i="8" s="1"/>
  <c r="L159" i="8"/>
  <c r="K159" i="8" s="1"/>
  <c r="H159" i="8"/>
  <c r="L36" i="8" l="1"/>
  <c r="L35" i="8"/>
  <c r="L136" i="9" l="1"/>
  <c r="K136" i="9" s="1"/>
  <c r="H136" i="9"/>
  <c r="G136" i="9" s="1"/>
  <c r="L123" i="9" l="1"/>
  <c r="K123" i="9" s="1"/>
  <c r="H123" i="9"/>
  <c r="G123" i="9" s="1"/>
  <c r="L181" i="9" l="1"/>
  <c r="H181" i="9"/>
  <c r="G181" i="9" s="1"/>
  <c r="L101" i="9" l="1"/>
  <c r="K101" i="9"/>
  <c r="H101" i="9"/>
  <c r="G101" i="9" s="1"/>
  <c r="L45" i="9" l="1"/>
  <c r="K45" i="9" s="1"/>
  <c r="H45" i="9"/>
  <c r="G45" i="9" s="1"/>
  <c r="L52" i="9"/>
  <c r="K52" i="9" s="1"/>
  <c r="H52" i="9"/>
  <c r="G52" i="9" s="1"/>
  <c r="L194" i="9" l="1"/>
  <c r="K194" i="9" s="1"/>
  <c r="H194" i="9"/>
  <c r="G194" i="9" s="1"/>
  <c r="L170" i="9" l="1"/>
  <c r="K170" i="9"/>
  <c r="H170" i="9"/>
  <c r="G170" i="9" s="1"/>
  <c r="G44" i="7" l="1"/>
  <c r="L44" i="7"/>
  <c r="K44" i="7" s="1"/>
  <c r="L171" i="8" l="1"/>
  <c r="K171" i="8" s="1"/>
  <c r="H171" i="8"/>
  <c r="G171" i="8" s="1"/>
  <c r="G199" i="8" l="1"/>
  <c r="L197" i="8" l="1"/>
  <c r="K197" i="8" s="1"/>
  <c r="H197" i="8"/>
  <c r="G197" i="8" s="1"/>
  <c r="L193" i="8" l="1"/>
  <c r="K193" i="8" s="1"/>
  <c r="H193" i="8"/>
  <c r="G193" i="8" s="1"/>
  <c r="L101" i="8" l="1"/>
  <c r="K101" i="8" s="1"/>
  <c r="H101" i="8"/>
  <c r="G101" i="8" s="1"/>
  <c r="L45" i="8" l="1"/>
  <c r="K45" i="8" s="1"/>
  <c r="H45" i="8"/>
  <c r="G45" i="8" s="1"/>
  <c r="L52" i="8" l="1"/>
  <c r="K52" i="8" s="1"/>
  <c r="H52" i="8"/>
  <c r="G52" i="8" s="1"/>
  <c r="L129" i="7" l="1"/>
  <c r="K129" i="7" s="1"/>
  <c r="H129" i="7"/>
  <c r="L135" i="8"/>
  <c r="K135" i="8" s="1"/>
  <c r="H135" i="8"/>
  <c r="G135" i="8" s="1"/>
  <c r="L118" i="8"/>
  <c r="K118" i="8" s="1"/>
  <c r="H118" i="8"/>
  <c r="G118" i="8" s="1"/>
  <c r="L113" i="7"/>
  <c r="K113" i="7" s="1"/>
  <c r="H113" i="7"/>
  <c r="L170" i="8" l="1"/>
  <c r="K170" i="8" s="1"/>
  <c r="H170" i="8"/>
  <c r="G170" i="8" s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2" i="8"/>
  <c r="L33" i="8"/>
  <c r="L34" i="8"/>
  <c r="L37" i="8"/>
  <c r="L38" i="8"/>
  <c r="L39" i="8"/>
  <c r="L40" i="8"/>
  <c r="L41" i="8"/>
  <c r="L42" i="8"/>
  <c r="L43" i="8"/>
  <c r="L44" i="8"/>
  <c r="L46" i="8"/>
  <c r="L47" i="8"/>
  <c r="L48" i="8"/>
  <c r="L49" i="8"/>
  <c r="L50" i="8"/>
  <c r="L51" i="8"/>
  <c r="L53" i="8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9" i="8"/>
  <c r="L100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9" i="8"/>
  <c r="L120" i="8"/>
  <c r="L121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60" i="8"/>
  <c r="L161" i="8"/>
  <c r="L162" i="8"/>
  <c r="L163" i="8"/>
  <c r="L164" i="8"/>
  <c r="L165" i="8"/>
  <c r="L166" i="8"/>
  <c r="L167" i="8"/>
  <c r="L168" i="8"/>
  <c r="L169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4" i="8"/>
  <c r="L195" i="8"/>
  <c r="L196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7" i="8"/>
  <c r="L7" i="7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3" i="8"/>
  <c r="H34" i="8"/>
  <c r="H37" i="8"/>
  <c r="H38" i="8"/>
  <c r="H39" i="8"/>
  <c r="H40" i="8"/>
  <c r="H41" i="8"/>
  <c r="H42" i="8"/>
  <c r="H44" i="8"/>
  <c r="H46" i="8"/>
  <c r="H48" i="8"/>
  <c r="H49" i="8"/>
  <c r="H50" i="8"/>
  <c r="H51" i="8"/>
  <c r="H53" i="8"/>
  <c r="H54" i="8"/>
  <c r="H55" i="8"/>
  <c r="H56" i="8"/>
  <c r="H57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4" i="8"/>
  <c r="H95" i="8"/>
  <c r="H96" i="8"/>
  <c r="H99" i="8"/>
  <c r="H100" i="8"/>
  <c r="H102" i="8"/>
  <c r="H104" i="8"/>
  <c r="H105" i="8"/>
  <c r="H106" i="8"/>
  <c r="H107" i="8"/>
  <c r="H108" i="8"/>
  <c r="H109" i="8"/>
  <c r="H110" i="8"/>
  <c r="H111" i="8"/>
  <c r="H113" i="8"/>
  <c r="H114" i="8"/>
  <c r="H115" i="8"/>
  <c r="H116" i="8"/>
  <c r="H117" i="8"/>
  <c r="H119" i="8"/>
  <c r="H120" i="8"/>
  <c r="H121" i="8"/>
  <c r="H123" i="8"/>
  <c r="H126" i="8"/>
  <c r="H127" i="8"/>
  <c r="H129" i="8"/>
  <c r="H130" i="8"/>
  <c r="H133" i="8"/>
  <c r="H134" i="8"/>
  <c r="H136" i="8"/>
  <c r="H137" i="8"/>
  <c r="H138" i="8"/>
  <c r="H139" i="8"/>
  <c r="H140" i="8"/>
  <c r="H141" i="8"/>
  <c r="H142" i="8"/>
  <c r="H144" i="8"/>
  <c r="H145" i="8"/>
  <c r="H146" i="8"/>
  <c r="H147" i="8"/>
  <c r="H148" i="8"/>
  <c r="H149" i="8"/>
  <c r="H153" i="8"/>
  <c r="H154" i="8"/>
  <c r="H155" i="8"/>
  <c r="H156" i="8"/>
  <c r="H157" i="8"/>
  <c r="H158" i="8"/>
  <c r="H160" i="8"/>
  <c r="H161" i="8"/>
  <c r="H162" i="8"/>
  <c r="H163" i="8"/>
  <c r="H164" i="8"/>
  <c r="H165" i="8"/>
  <c r="H166" i="8"/>
  <c r="H167" i="8"/>
  <c r="H168" i="8"/>
  <c r="H169" i="8"/>
  <c r="H172" i="8"/>
  <c r="H173" i="8"/>
  <c r="H174" i="8"/>
  <c r="H175" i="8"/>
  <c r="H177" i="8"/>
  <c r="H178" i="8"/>
  <c r="H180" i="8"/>
  <c r="H181" i="8"/>
  <c r="H185" i="8"/>
  <c r="H186" i="8"/>
  <c r="H187" i="8"/>
  <c r="H188" i="8"/>
  <c r="H189" i="8"/>
  <c r="H190" i="8"/>
  <c r="H191" i="8"/>
  <c r="H192" i="8"/>
  <c r="H194" i="8"/>
  <c r="H195" i="8"/>
  <c r="H196" i="8"/>
  <c r="H200" i="8"/>
  <c r="H201" i="8"/>
  <c r="H202" i="8"/>
  <c r="H203" i="8"/>
  <c r="H204" i="8"/>
  <c r="H205" i="8"/>
  <c r="H206" i="8"/>
  <c r="H207" i="8"/>
  <c r="H208" i="8"/>
  <c r="H209" i="8"/>
  <c r="H210" i="8"/>
  <c r="H8" i="8"/>
  <c r="H8" i="7"/>
  <c r="K54" i="7" l="1"/>
  <c r="H54" i="7"/>
  <c r="G54" i="7"/>
  <c r="L106" i="7"/>
  <c r="K106" i="7" s="1"/>
  <c r="H106" i="7"/>
  <c r="G106" i="7"/>
  <c r="L166" i="7" l="1"/>
  <c r="K166" i="7" s="1"/>
  <c r="L188" i="7" l="1"/>
  <c r="K188" i="7" s="1"/>
  <c r="H188" i="7"/>
  <c r="G188" i="7" s="1"/>
  <c r="H9" i="7" l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7" i="7"/>
  <c r="H48" i="7"/>
  <c r="H49" i="7"/>
  <c r="H50" i="7"/>
  <c r="H51" i="7"/>
  <c r="H52" i="7"/>
  <c r="H53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4" i="7"/>
  <c r="H75" i="7"/>
  <c r="H76" i="7"/>
  <c r="H78" i="7"/>
  <c r="H79" i="7"/>
  <c r="H80" i="7"/>
  <c r="H81" i="7"/>
  <c r="H82" i="7"/>
  <c r="H83" i="7"/>
  <c r="H84" i="7"/>
  <c r="H85" i="7"/>
  <c r="H86" i="7"/>
  <c r="H87" i="7"/>
  <c r="H89" i="7"/>
  <c r="H90" i="7"/>
  <c r="H91" i="7"/>
  <c r="H94" i="7"/>
  <c r="H95" i="7"/>
  <c r="H96" i="7"/>
  <c r="H97" i="7"/>
  <c r="H99" i="7"/>
  <c r="H100" i="7"/>
  <c r="H101" i="7"/>
  <c r="H102" i="7"/>
  <c r="H103" i="7"/>
  <c r="H104" i="7"/>
  <c r="H105" i="7"/>
  <c r="H107" i="7"/>
  <c r="H108" i="7"/>
  <c r="H109" i="7"/>
  <c r="H110" i="7"/>
  <c r="H111" i="7"/>
  <c r="H112" i="7"/>
  <c r="H114" i="7"/>
  <c r="H115" i="7"/>
  <c r="H116" i="7"/>
  <c r="H117" i="7"/>
  <c r="H120" i="7"/>
  <c r="H121" i="7"/>
  <c r="H122" i="7"/>
  <c r="H123" i="7"/>
  <c r="H124" i="7"/>
  <c r="H125" i="7"/>
  <c r="H127" i="7"/>
  <c r="H128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50" i="7"/>
  <c r="H152" i="7"/>
  <c r="H153" i="7"/>
  <c r="H154" i="7"/>
  <c r="H155" i="7"/>
  <c r="H163" i="7"/>
  <c r="H164" i="7"/>
  <c r="H165" i="7"/>
  <c r="H167" i="7"/>
  <c r="H168" i="7"/>
  <c r="H172" i="7"/>
  <c r="H173" i="7"/>
  <c r="H174" i="7"/>
  <c r="H175" i="7"/>
  <c r="H176" i="7"/>
  <c r="H180" i="7"/>
  <c r="H181" i="7"/>
  <c r="H182" i="7"/>
  <c r="H183" i="7"/>
  <c r="H184" i="7"/>
  <c r="H185" i="7"/>
  <c r="H186" i="7"/>
  <c r="H187" i="7"/>
  <c r="H189" i="7"/>
  <c r="H190" i="7"/>
  <c r="H191" i="7"/>
  <c r="H194" i="7"/>
  <c r="H195" i="7"/>
  <c r="H196" i="7"/>
  <c r="H197" i="7"/>
  <c r="H198" i="7"/>
  <c r="H199" i="7"/>
  <c r="H200" i="7"/>
  <c r="H201" i="7"/>
  <c r="H202" i="7"/>
  <c r="H203" i="7"/>
  <c r="L57" i="4" l="1"/>
  <c r="K57" i="4"/>
  <c r="H57" i="4"/>
  <c r="G57" i="4"/>
  <c r="L104" i="4"/>
  <c r="L107" i="4" l="1"/>
  <c r="K107" i="4"/>
  <c r="H107" i="4"/>
  <c r="G107" i="4" s="1"/>
  <c r="L117" i="4" l="1"/>
  <c r="K117" i="4" s="1"/>
  <c r="H117" i="4"/>
  <c r="G117" i="4" s="1"/>
  <c r="L140" i="4"/>
  <c r="K140" i="4" s="1"/>
  <c r="G140" i="4"/>
  <c r="L9" i="4"/>
  <c r="K9" i="4" s="1"/>
  <c r="H9" i="4"/>
  <c r="G9" i="4" s="1"/>
  <c r="H10" i="4"/>
  <c r="L124" i="4"/>
  <c r="K124" i="4" s="1"/>
  <c r="H124" i="4"/>
  <c r="G124" i="4" s="1"/>
  <c r="H8" i="9" l="1"/>
  <c r="H9" i="9"/>
  <c r="G9" i="9" s="1"/>
  <c r="H10" i="9"/>
  <c r="G10" i="9" s="1"/>
  <c r="H11" i="9"/>
  <c r="G11" i="9" s="1"/>
  <c r="H12" i="9"/>
  <c r="H13" i="9"/>
  <c r="G13" i="9" s="1"/>
  <c r="H14" i="9"/>
  <c r="G14" i="9" s="1"/>
  <c r="H15" i="9"/>
  <c r="G15" i="9" s="1"/>
  <c r="G16" i="9"/>
  <c r="H17" i="9"/>
  <c r="G17" i="9" s="1"/>
  <c r="H18" i="9"/>
  <c r="G18" i="9" s="1"/>
  <c r="H19" i="9"/>
  <c r="G19" i="9" s="1"/>
  <c r="H20" i="9"/>
  <c r="H21" i="9"/>
  <c r="G21" i="9" s="1"/>
  <c r="H22" i="9"/>
  <c r="G22" i="9" s="1"/>
  <c r="H23" i="9"/>
  <c r="G23" i="9" s="1"/>
  <c r="H24" i="9"/>
  <c r="H25" i="9"/>
  <c r="G25" i="9" s="1"/>
  <c r="H26" i="9"/>
  <c r="G26" i="9" s="1"/>
  <c r="H27" i="9"/>
  <c r="G27" i="9" s="1"/>
  <c r="H28" i="9"/>
  <c r="H29" i="9"/>
  <c r="G29" i="9" s="1"/>
  <c r="H30" i="9"/>
  <c r="G30" i="9" s="1"/>
  <c r="H31" i="9"/>
  <c r="G31" i="9" s="1"/>
  <c r="H32" i="9"/>
  <c r="G32" i="9" s="1"/>
  <c r="H33" i="9"/>
  <c r="G33" i="9" s="1"/>
  <c r="H34" i="9"/>
  <c r="G34" i="9" s="1"/>
  <c r="H35" i="9"/>
  <c r="G35" i="9" s="1"/>
  <c r="H36" i="9"/>
  <c r="H37" i="9"/>
  <c r="G37" i="9" s="1"/>
  <c r="H38" i="9"/>
  <c r="G38" i="9" s="1"/>
  <c r="H39" i="9"/>
  <c r="G39" i="9" s="1"/>
  <c r="H40" i="9"/>
  <c r="G40" i="9" s="1"/>
  <c r="H41" i="9"/>
  <c r="G41" i="9" s="1"/>
  <c r="H42" i="9"/>
  <c r="G42" i="9" s="1"/>
  <c r="G43" i="9"/>
  <c r="H44" i="9"/>
  <c r="H46" i="9"/>
  <c r="G46" i="9" s="1"/>
  <c r="G47" i="9"/>
  <c r="H48" i="9"/>
  <c r="G48" i="9" s="1"/>
  <c r="H49" i="9"/>
  <c r="G49" i="9" s="1"/>
  <c r="H50" i="9"/>
  <c r="G50" i="9" s="1"/>
  <c r="H51" i="9"/>
  <c r="G51" i="9" s="1"/>
  <c r="H53" i="9"/>
  <c r="H54" i="9"/>
  <c r="G54" i="9" s="1"/>
  <c r="H55" i="9"/>
  <c r="G55" i="9" s="1"/>
  <c r="H56" i="9"/>
  <c r="G56" i="9" s="1"/>
  <c r="H57" i="9"/>
  <c r="H59" i="9"/>
  <c r="G59" i="9" s="1"/>
  <c r="H60" i="9"/>
  <c r="G60" i="9" s="1"/>
  <c r="H61" i="9"/>
  <c r="G61" i="9" s="1"/>
  <c r="H62" i="9"/>
  <c r="H63" i="9"/>
  <c r="G63" i="9" s="1"/>
  <c r="H64" i="9"/>
  <c r="G64" i="9" s="1"/>
  <c r="H65" i="9"/>
  <c r="G65" i="9" s="1"/>
  <c r="H66" i="9"/>
  <c r="H67" i="9"/>
  <c r="G67" i="9" s="1"/>
  <c r="H68" i="9"/>
  <c r="G68" i="9" s="1"/>
  <c r="H69" i="9"/>
  <c r="G69" i="9" s="1"/>
  <c r="H70" i="9"/>
  <c r="G70" i="9" s="1"/>
  <c r="H71" i="9"/>
  <c r="G71" i="9" s="1"/>
  <c r="H72" i="9"/>
  <c r="G72" i="9" s="1"/>
  <c r="H73" i="9"/>
  <c r="G73" i="9" s="1"/>
  <c r="H74" i="9"/>
  <c r="H75" i="9"/>
  <c r="G75" i="9" s="1"/>
  <c r="H76" i="9"/>
  <c r="G76" i="9" s="1"/>
  <c r="H77" i="9"/>
  <c r="G77" i="9" s="1"/>
  <c r="H79" i="9"/>
  <c r="G79" i="9" s="1"/>
  <c r="H80" i="9"/>
  <c r="G80" i="9" s="1"/>
  <c r="H81" i="9"/>
  <c r="G81" i="9" s="1"/>
  <c r="H82" i="9"/>
  <c r="G82" i="9" s="1"/>
  <c r="H84" i="9"/>
  <c r="H85" i="9"/>
  <c r="H86" i="9"/>
  <c r="G86" i="9" s="1"/>
  <c r="H87" i="9"/>
  <c r="G87" i="9" s="1"/>
  <c r="H88" i="9"/>
  <c r="H89" i="9"/>
  <c r="H90" i="9"/>
  <c r="G90" i="9" s="1"/>
  <c r="H91" i="9"/>
  <c r="G91" i="9" s="1"/>
  <c r="H92" i="9"/>
  <c r="G92" i="9" s="1"/>
  <c r="H93" i="9"/>
  <c r="G93" i="9" s="1"/>
  <c r="H94" i="9"/>
  <c r="H95" i="9"/>
  <c r="G95" i="9" s="1"/>
  <c r="H96" i="9"/>
  <c r="H99" i="9"/>
  <c r="G99" i="9" s="1"/>
  <c r="H100" i="9"/>
  <c r="G100" i="9" s="1"/>
  <c r="H102" i="9"/>
  <c r="G102" i="9" s="1"/>
  <c r="H103" i="9"/>
  <c r="H104" i="9"/>
  <c r="G104" i="9" s="1"/>
  <c r="H105" i="9"/>
  <c r="G105" i="9" s="1"/>
  <c r="H106" i="9"/>
  <c r="G106" i="9" s="1"/>
  <c r="H107" i="9"/>
  <c r="H108" i="9"/>
  <c r="G108" i="9" s="1"/>
  <c r="H109" i="9"/>
  <c r="G109" i="9" s="1"/>
  <c r="H110" i="9"/>
  <c r="G110" i="9" s="1"/>
  <c r="H111" i="9"/>
  <c r="G111" i="9" s="1"/>
  <c r="H112" i="9"/>
  <c r="H113" i="9"/>
  <c r="H114" i="9"/>
  <c r="G114" i="9" s="1"/>
  <c r="H115" i="9"/>
  <c r="H116" i="9"/>
  <c r="G116" i="9" s="1"/>
  <c r="H117" i="9"/>
  <c r="G117" i="9" s="1"/>
  <c r="H118" i="9"/>
  <c r="G118" i="9" s="1"/>
  <c r="H119" i="9"/>
  <c r="H120" i="9"/>
  <c r="G121" i="9"/>
  <c r="H122" i="9"/>
  <c r="G122" i="9" s="1"/>
  <c r="H124" i="9"/>
  <c r="G124" i="9" s="1"/>
  <c r="H125" i="9"/>
  <c r="G125" i="9" s="1"/>
  <c r="H126" i="9"/>
  <c r="G126" i="9" s="1"/>
  <c r="H127" i="9"/>
  <c r="G127" i="9" s="1"/>
  <c r="G128" i="9"/>
  <c r="H129" i="9"/>
  <c r="G129" i="9" s="1"/>
  <c r="H130" i="9"/>
  <c r="G130" i="9" s="1"/>
  <c r="G131" i="9"/>
  <c r="G132" i="9"/>
  <c r="H133" i="9"/>
  <c r="G133" i="9" s="1"/>
  <c r="H134" i="9"/>
  <c r="H135" i="9"/>
  <c r="G135" i="9" s="1"/>
  <c r="H137" i="9"/>
  <c r="H138" i="9"/>
  <c r="G138" i="9" s="1"/>
  <c r="H139" i="9"/>
  <c r="G139" i="9" s="1"/>
  <c r="H140" i="9"/>
  <c r="G140" i="9" s="1"/>
  <c r="H141" i="9"/>
  <c r="H142" i="9"/>
  <c r="H143" i="9"/>
  <c r="G143" i="9" s="1"/>
  <c r="H144" i="9"/>
  <c r="G144" i="9" s="1"/>
  <c r="H145" i="9"/>
  <c r="G145" i="9" s="1"/>
  <c r="H146" i="9"/>
  <c r="G146" i="9" s="1"/>
  <c r="H147" i="9"/>
  <c r="G147" i="9" s="1"/>
  <c r="H148" i="9"/>
  <c r="G148" i="9" s="1"/>
  <c r="H149" i="9"/>
  <c r="G149" i="9" s="1"/>
  <c r="H150" i="9"/>
  <c r="G150" i="9" s="1"/>
  <c r="H151" i="9"/>
  <c r="G151" i="9" s="1"/>
  <c r="H152" i="9"/>
  <c r="G152" i="9" s="1"/>
  <c r="H153" i="9"/>
  <c r="G153" i="9" s="1"/>
  <c r="G154" i="9"/>
  <c r="G155" i="9"/>
  <c r="H156" i="9"/>
  <c r="G156" i="9" s="1"/>
  <c r="H157" i="9"/>
  <c r="G158" i="9"/>
  <c r="H159" i="9"/>
  <c r="G159" i="9" s="1"/>
  <c r="H160" i="9"/>
  <c r="G160" i="9" s="1"/>
  <c r="G161" i="9"/>
  <c r="G162" i="9"/>
  <c r="G163" i="9"/>
  <c r="H164" i="9"/>
  <c r="G164" i="9" s="1"/>
  <c r="G165" i="9"/>
  <c r="H166" i="9"/>
  <c r="G166" i="9" s="1"/>
  <c r="G167" i="9"/>
  <c r="G168" i="9"/>
  <c r="H169" i="9"/>
  <c r="G169" i="9" s="1"/>
  <c r="H172" i="9"/>
  <c r="H173" i="9"/>
  <c r="G173" i="9" s="1"/>
  <c r="G176" i="9"/>
  <c r="H177" i="9"/>
  <c r="G177" i="9" s="1"/>
  <c r="H178" i="9"/>
  <c r="G178" i="9" s="1"/>
  <c r="H179" i="9"/>
  <c r="G179" i="9" s="1"/>
  <c r="H180" i="9"/>
  <c r="G180" i="9" s="1"/>
  <c r="H182" i="9"/>
  <c r="G182" i="9" s="1"/>
  <c r="G183" i="9"/>
  <c r="G184" i="9"/>
  <c r="G185" i="9"/>
  <c r="H186" i="9"/>
  <c r="G186" i="9" s="1"/>
  <c r="H187" i="9"/>
  <c r="G187" i="9" s="1"/>
  <c r="H188" i="9"/>
  <c r="G188" i="9" s="1"/>
  <c r="H189" i="9"/>
  <c r="G189" i="9" s="1"/>
  <c r="H190" i="9"/>
  <c r="G190" i="9" s="1"/>
  <c r="H191" i="9"/>
  <c r="G191" i="9" s="1"/>
  <c r="H192" i="9"/>
  <c r="G192" i="9" s="1"/>
  <c r="H193" i="9"/>
  <c r="G193" i="9" s="1"/>
  <c r="H195" i="9"/>
  <c r="G195" i="9" s="1"/>
  <c r="G196" i="9"/>
  <c r="H197" i="9"/>
  <c r="G201" i="9"/>
  <c r="H203" i="9"/>
  <c r="G203" i="9" s="1"/>
  <c r="H204" i="9"/>
  <c r="G204" i="9" s="1"/>
  <c r="H205" i="9"/>
  <c r="G205" i="9" s="1"/>
  <c r="H206" i="9"/>
  <c r="G206" i="9" s="1"/>
  <c r="H207" i="9"/>
  <c r="G207" i="9" s="1"/>
  <c r="H208" i="9"/>
  <c r="G208" i="9" s="1"/>
  <c r="H209" i="9"/>
  <c r="G209" i="9" s="1"/>
  <c r="H210" i="9"/>
  <c r="G210" i="9" s="1"/>
  <c r="H211" i="9"/>
  <c r="H212" i="9"/>
  <c r="H213" i="9"/>
  <c r="G213" i="9" s="1"/>
  <c r="G8" i="9"/>
  <c r="G12" i="9"/>
  <c r="G20" i="9"/>
  <c r="G24" i="9"/>
  <c r="G28" i="9"/>
  <c r="G36" i="9"/>
  <c r="G44" i="9"/>
  <c r="G53" i="9"/>
  <c r="G57" i="9"/>
  <c r="G58" i="9"/>
  <c r="G62" i="9"/>
  <c r="G66" i="9"/>
  <c r="G74" i="9"/>
  <c r="G78" i="9"/>
  <c r="G84" i="9"/>
  <c r="G85" i="9"/>
  <c r="G88" i="9"/>
  <c r="G89" i="9"/>
  <c r="G94" i="9"/>
  <c r="G96" i="9"/>
  <c r="G103" i="9"/>
  <c r="G107" i="9"/>
  <c r="G112" i="9"/>
  <c r="G113" i="9"/>
  <c r="G115" i="9"/>
  <c r="G119" i="9"/>
  <c r="G120" i="9"/>
  <c r="G134" i="9"/>
  <c r="G137" i="9"/>
  <c r="G141" i="9"/>
  <c r="G142" i="9"/>
  <c r="G157" i="9"/>
  <c r="G172" i="9"/>
  <c r="G174" i="9"/>
  <c r="G175" i="9"/>
  <c r="G197" i="9"/>
  <c r="G202" i="9"/>
  <c r="G211" i="9"/>
  <c r="G212" i="9"/>
  <c r="H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4" i="4"/>
  <c r="H47" i="4"/>
  <c r="H48" i="4"/>
  <c r="H49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7" i="4"/>
  <c r="H78" i="4"/>
  <c r="H79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5" i="4"/>
  <c r="H106" i="4"/>
  <c r="H108" i="4"/>
  <c r="H109" i="4"/>
  <c r="H110" i="4"/>
  <c r="H111" i="4"/>
  <c r="H112" i="4"/>
  <c r="H113" i="4"/>
  <c r="H114" i="4"/>
  <c r="H115" i="4"/>
  <c r="H116" i="4"/>
  <c r="H118" i="4"/>
  <c r="H119" i="4"/>
  <c r="H120" i="4"/>
  <c r="H121" i="4"/>
  <c r="H122" i="4"/>
  <c r="H123" i="4"/>
  <c r="H126" i="4"/>
  <c r="H127" i="4"/>
  <c r="H131" i="4"/>
  <c r="H133" i="4"/>
  <c r="H134" i="4"/>
  <c r="H135" i="4"/>
  <c r="H138" i="4"/>
  <c r="H139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61" i="4"/>
  <c r="H162" i="4"/>
  <c r="H163" i="4"/>
  <c r="H164" i="4"/>
  <c r="H165" i="4"/>
  <c r="H167" i="4"/>
  <c r="H169" i="4"/>
  <c r="H170" i="4"/>
  <c r="H171" i="4"/>
  <c r="H172" i="4"/>
  <c r="H173" i="4"/>
  <c r="H177" i="4"/>
  <c r="H178" i="4"/>
  <c r="H179" i="4"/>
  <c r="H180" i="4"/>
  <c r="H181" i="4"/>
  <c r="H182" i="4"/>
  <c r="H183" i="4"/>
  <c r="H184" i="4"/>
  <c r="H185" i="4"/>
  <c r="H186" i="4"/>
  <c r="H187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L8" i="9" l="1"/>
  <c r="K8" i="9" s="1"/>
  <c r="L9" i="9"/>
  <c r="K9" i="9" s="1"/>
  <c r="L10" i="9"/>
  <c r="K10" i="9" s="1"/>
  <c r="L11" i="9"/>
  <c r="K11" i="9" s="1"/>
  <c r="L12" i="9"/>
  <c r="K12" i="9" s="1"/>
  <c r="L13" i="9"/>
  <c r="K13" i="9" s="1"/>
  <c r="L14" i="9"/>
  <c r="K14" i="9" s="1"/>
  <c r="L15" i="9"/>
  <c r="L16" i="9"/>
  <c r="K16" i="9" s="1"/>
  <c r="L17" i="9"/>
  <c r="K17" i="9" s="1"/>
  <c r="L18" i="9"/>
  <c r="K18" i="9" s="1"/>
  <c r="L19" i="9"/>
  <c r="K19" i="9" s="1"/>
  <c r="L20" i="9"/>
  <c r="K20" i="9" s="1"/>
  <c r="L21" i="9"/>
  <c r="K21" i="9" s="1"/>
  <c r="L22" i="9"/>
  <c r="K22" i="9" s="1"/>
  <c r="L23" i="9"/>
  <c r="L24" i="9"/>
  <c r="K24" i="9" s="1"/>
  <c r="L25" i="9"/>
  <c r="K25" i="9" s="1"/>
  <c r="L26" i="9"/>
  <c r="K26" i="9" s="1"/>
  <c r="L27" i="9"/>
  <c r="K27" i="9" s="1"/>
  <c r="L28" i="9"/>
  <c r="K28" i="9" s="1"/>
  <c r="L29" i="9"/>
  <c r="K29" i="9" s="1"/>
  <c r="L30" i="9"/>
  <c r="K30" i="9" s="1"/>
  <c r="L31" i="9"/>
  <c r="K31" i="9" s="1"/>
  <c r="L32" i="9"/>
  <c r="K32" i="9" s="1"/>
  <c r="L33" i="9"/>
  <c r="K33" i="9" s="1"/>
  <c r="L34" i="9"/>
  <c r="K34" i="9" s="1"/>
  <c r="L35" i="9"/>
  <c r="K35" i="9" s="1"/>
  <c r="L36" i="9"/>
  <c r="K36" i="9" s="1"/>
  <c r="L37" i="9"/>
  <c r="L38" i="9"/>
  <c r="K38" i="9" s="1"/>
  <c r="L39" i="9"/>
  <c r="L40" i="9"/>
  <c r="K40" i="9" s="1"/>
  <c r="L41" i="9"/>
  <c r="K41" i="9" s="1"/>
  <c r="L42" i="9"/>
  <c r="K42" i="9" s="1"/>
  <c r="L43" i="9"/>
  <c r="L44" i="9"/>
  <c r="L46" i="9"/>
  <c r="K46" i="9" s="1"/>
  <c r="L47" i="9"/>
  <c r="K47" i="9" s="1"/>
  <c r="L48" i="9"/>
  <c r="K48" i="9" s="1"/>
  <c r="L49" i="9"/>
  <c r="K49" i="9" s="1"/>
  <c r="L50" i="9"/>
  <c r="K50" i="9" s="1"/>
  <c r="L51" i="9"/>
  <c r="K51" i="9" s="1"/>
  <c r="L53" i="9"/>
  <c r="K53" i="9" s="1"/>
  <c r="L54" i="9"/>
  <c r="K54" i="9" s="1"/>
  <c r="L55" i="9"/>
  <c r="K55" i="9" s="1"/>
  <c r="L56" i="9"/>
  <c r="K56" i="9" s="1"/>
  <c r="L57" i="9"/>
  <c r="K57" i="9" s="1"/>
  <c r="L58" i="9"/>
  <c r="L59" i="9"/>
  <c r="K59" i="9" s="1"/>
  <c r="L60" i="9"/>
  <c r="K60" i="9" s="1"/>
  <c r="L61" i="9"/>
  <c r="K61" i="9" s="1"/>
  <c r="L62" i="9"/>
  <c r="K62" i="9" s="1"/>
  <c r="L63" i="9"/>
  <c r="K63" i="9" s="1"/>
  <c r="L64" i="9"/>
  <c r="K64" i="9" s="1"/>
  <c r="L65" i="9"/>
  <c r="K65" i="9" s="1"/>
  <c r="L66" i="9"/>
  <c r="K66" i="9" s="1"/>
  <c r="L67" i="9"/>
  <c r="K67" i="9" s="1"/>
  <c r="L68" i="9"/>
  <c r="L69" i="9"/>
  <c r="K69" i="9" s="1"/>
  <c r="L70" i="9"/>
  <c r="K70" i="9" s="1"/>
  <c r="L71" i="9"/>
  <c r="K71" i="9" s="1"/>
  <c r="L72" i="9"/>
  <c r="K72" i="9" s="1"/>
  <c r="L73" i="9"/>
  <c r="K73" i="9" s="1"/>
  <c r="L74" i="9"/>
  <c r="K74" i="9" s="1"/>
  <c r="L75" i="9"/>
  <c r="L76" i="9"/>
  <c r="L77" i="9"/>
  <c r="K77" i="9" s="1"/>
  <c r="L78" i="9"/>
  <c r="K78" i="9" s="1"/>
  <c r="L79" i="9"/>
  <c r="K79" i="9" s="1"/>
  <c r="L80" i="9"/>
  <c r="K80" i="9" s="1"/>
  <c r="L81" i="9"/>
  <c r="K81" i="9" s="1"/>
  <c r="L82" i="9"/>
  <c r="K82" i="9" s="1"/>
  <c r="L83" i="9"/>
  <c r="K83" i="9" s="1"/>
  <c r="L84" i="9"/>
  <c r="L85" i="9"/>
  <c r="K85" i="9" s="1"/>
  <c r="L86" i="9"/>
  <c r="K86" i="9" s="1"/>
  <c r="L87" i="9"/>
  <c r="K87" i="9" s="1"/>
  <c r="L88" i="9"/>
  <c r="K88" i="9" s="1"/>
  <c r="L89" i="9"/>
  <c r="K89" i="9" s="1"/>
  <c r="L90" i="9"/>
  <c r="K90" i="9" s="1"/>
  <c r="L91" i="9"/>
  <c r="K91" i="9" s="1"/>
  <c r="L92" i="9"/>
  <c r="K92" i="9" s="1"/>
  <c r="L93" i="9"/>
  <c r="K93" i="9" s="1"/>
  <c r="L94" i="9"/>
  <c r="K94" i="9" s="1"/>
  <c r="L95" i="9"/>
  <c r="K95" i="9" s="1"/>
  <c r="L96" i="9"/>
  <c r="K96" i="9" s="1"/>
  <c r="L99" i="9"/>
  <c r="K99" i="9" s="1"/>
  <c r="L100" i="9"/>
  <c r="K100" i="9" s="1"/>
  <c r="L102" i="9"/>
  <c r="K102" i="9" s="1"/>
  <c r="L103" i="9"/>
  <c r="K103" i="9" s="1"/>
  <c r="L104" i="9"/>
  <c r="K104" i="9" s="1"/>
  <c r="L105" i="9"/>
  <c r="K105" i="9" s="1"/>
  <c r="L106" i="9"/>
  <c r="K106" i="9" s="1"/>
  <c r="L107" i="9"/>
  <c r="K107" i="9" s="1"/>
  <c r="L108" i="9"/>
  <c r="K108" i="9" s="1"/>
  <c r="L109" i="9"/>
  <c r="K109" i="9" s="1"/>
  <c r="L110" i="9"/>
  <c r="K110" i="9" s="1"/>
  <c r="L111" i="9"/>
  <c r="K111" i="9" s="1"/>
  <c r="L112" i="9"/>
  <c r="L113" i="9"/>
  <c r="K113" i="9" s="1"/>
  <c r="L114" i="9"/>
  <c r="K114" i="9" s="1"/>
  <c r="L115" i="9"/>
  <c r="L116" i="9"/>
  <c r="K116" i="9" s="1"/>
  <c r="L117" i="9"/>
  <c r="K117" i="9" s="1"/>
  <c r="L118" i="9"/>
  <c r="K118" i="9" s="1"/>
  <c r="L119" i="9"/>
  <c r="K119" i="9" s="1"/>
  <c r="L120" i="9"/>
  <c r="L121" i="9"/>
  <c r="L122" i="9"/>
  <c r="K122" i="9" s="1"/>
  <c r="L124" i="9"/>
  <c r="K124" i="9" s="1"/>
  <c r="L125" i="9"/>
  <c r="K125" i="9" s="1"/>
  <c r="L126" i="9"/>
  <c r="K126" i="9" s="1"/>
  <c r="L127" i="9"/>
  <c r="K127" i="9" s="1"/>
  <c r="L128" i="9"/>
  <c r="K128" i="9" s="1"/>
  <c r="L129" i="9"/>
  <c r="K129" i="9" s="1"/>
  <c r="L130" i="9"/>
  <c r="K130" i="9" s="1"/>
  <c r="L131" i="9"/>
  <c r="K131" i="9" s="1"/>
  <c r="L132" i="9"/>
  <c r="L133" i="9"/>
  <c r="K133" i="9" s="1"/>
  <c r="L134" i="9"/>
  <c r="K134" i="9" s="1"/>
  <c r="L135" i="9"/>
  <c r="K135" i="9" s="1"/>
  <c r="L137" i="9"/>
  <c r="K137" i="9" s="1"/>
  <c r="L138" i="9"/>
  <c r="K138" i="9" s="1"/>
  <c r="L139" i="9"/>
  <c r="K139" i="9" s="1"/>
  <c r="L140" i="9"/>
  <c r="K140" i="9" s="1"/>
  <c r="L141" i="9"/>
  <c r="K141" i="9" s="1"/>
  <c r="L142" i="9"/>
  <c r="K142" i="9" s="1"/>
  <c r="L143" i="9"/>
  <c r="K143" i="9" s="1"/>
  <c r="L144" i="9"/>
  <c r="K144" i="9" s="1"/>
  <c r="L145" i="9"/>
  <c r="K145" i="9" s="1"/>
  <c r="L146" i="9"/>
  <c r="K146" i="9" s="1"/>
  <c r="L147" i="9"/>
  <c r="L148" i="9"/>
  <c r="K148" i="9" s="1"/>
  <c r="L149" i="9"/>
  <c r="K149" i="9" s="1"/>
  <c r="L150" i="9"/>
  <c r="K150" i="9" s="1"/>
  <c r="L151" i="9"/>
  <c r="K151" i="9" s="1"/>
  <c r="L152" i="9"/>
  <c r="K152" i="9" s="1"/>
  <c r="L153" i="9"/>
  <c r="K153" i="9" s="1"/>
  <c r="L154" i="9"/>
  <c r="K154" i="9" s="1"/>
  <c r="L155" i="9"/>
  <c r="K155" i="9" s="1"/>
  <c r="L156" i="9"/>
  <c r="K156" i="9" s="1"/>
  <c r="L157" i="9"/>
  <c r="K157" i="9" s="1"/>
  <c r="L158" i="9"/>
  <c r="K158" i="9" s="1"/>
  <c r="L159" i="9"/>
  <c r="K159" i="9" s="1"/>
  <c r="L160" i="9"/>
  <c r="K160" i="9" s="1"/>
  <c r="L161" i="9"/>
  <c r="K161" i="9" s="1"/>
  <c r="L162" i="9"/>
  <c r="K162" i="9" s="1"/>
  <c r="L163" i="9"/>
  <c r="K163" i="9" s="1"/>
  <c r="L164" i="9"/>
  <c r="K164" i="9" s="1"/>
  <c r="L165" i="9"/>
  <c r="L166" i="9"/>
  <c r="K166" i="9" s="1"/>
  <c r="L167" i="9"/>
  <c r="K167" i="9" s="1"/>
  <c r="L168" i="9"/>
  <c r="K168" i="9" s="1"/>
  <c r="L169" i="9"/>
  <c r="K169" i="9" s="1"/>
  <c r="L172" i="9"/>
  <c r="K172" i="9" s="1"/>
  <c r="L173" i="9"/>
  <c r="K174" i="9"/>
  <c r="L175" i="9"/>
  <c r="K175" i="9" s="1"/>
  <c r="L176" i="9"/>
  <c r="K176" i="9" s="1"/>
  <c r="L177" i="9"/>
  <c r="K177" i="9" s="1"/>
  <c r="L178" i="9"/>
  <c r="K178" i="9" s="1"/>
  <c r="L179" i="9"/>
  <c r="K179" i="9" s="1"/>
  <c r="L180" i="9"/>
  <c r="L182" i="9"/>
  <c r="K182" i="9" s="1"/>
  <c r="L183" i="9"/>
  <c r="K183" i="9" s="1"/>
  <c r="L184" i="9"/>
  <c r="L185" i="9"/>
  <c r="L186" i="9"/>
  <c r="K186" i="9" s="1"/>
  <c r="L187" i="9"/>
  <c r="K187" i="9" s="1"/>
  <c r="L188" i="9"/>
  <c r="K188" i="9" s="1"/>
  <c r="L189" i="9"/>
  <c r="K189" i="9" s="1"/>
  <c r="L190" i="9"/>
  <c r="K190" i="9" s="1"/>
  <c r="L191" i="9"/>
  <c r="K191" i="9" s="1"/>
  <c r="L192" i="9"/>
  <c r="K192" i="9" s="1"/>
  <c r="L193" i="9"/>
  <c r="K193" i="9" s="1"/>
  <c r="L195" i="9"/>
  <c r="K195" i="9" s="1"/>
  <c r="L196" i="9"/>
  <c r="K196" i="9" s="1"/>
  <c r="L197" i="9"/>
  <c r="K197" i="9" s="1"/>
  <c r="L201" i="9"/>
  <c r="K201" i="9" s="1"/>
  <c r="L202" i="9"/>
  <c r="K202" i="9" s="1"/>
  <c r="L203" i="9"/>
  <c r="K203" i="9" s="1"/>
  <c r="L204" i="9"/>
  <c r="K204" i="9" s="1"/>
  <c r="L205" i="9"/>
  <c r="K205" i="9" s="1"/>
  <c r="L206" i="9"/>
  <c r="K206" i="9" s="1"/>
  <c r="L207" i="9"/>
  <c r="K207" i="9" s="1"/>
  <c r="L208" i="9"/>
  <c r="K208" i="9" s="1"/>
  <c r="L209" i="9"/>
  <c r="L210" i="9"/>
  <c r="L211" i="9"/>
  <c r="K211" i="9" s="1"/>
  <c r="L212" i="9"/>
  <c r="K212" i="9" s="1"/>
  <c r="L213" i="9"/>
  <c r="K213" i="9" s="1"/>
  <c r="K43" i="9"/>
  <c r="K76" i="9"/>
  <c r="K120" i="9"/>
  <c r="K184" i="9"/>
  <c r="K44" i="9"/>
  <c r="K112" i="9"/>
  <c r="K165" i="9"/>
  <c r="K15" i="9"/>
  <c r="K23" i="9"/>
  <c r="K37" i="9"/>
  <c r="K39" i="9"/>
  <c r="K58" i="9"/>
  <c r="K68" i="9"/>
  <c r="K75" i="9"/>
  <c r="K84" i="9"/>
  <c r="K115" i="9"/>
  <c r="K121" i="9"/>
  <c r="K132" i="9"/>
  <c r="K147" i="9"/>
  <c r="K173" i="9"/>
  <c r="K185" i="9"/>
  <c r="K209" i="9"/>
  <c r="K210" i="9"/>
  <c r="K8" i="8"/>
  <c r="K11" i="8"/>
  <c r="K15" i="8"/>
  <c r="K18" i="8"/>
  <c r="K19" i="8"/>
  <c r="K23" i="8"/>
  <c r="K24" i="8"/>
  <c r="K27" i="8"/>
  <c r="K34" i="8"/>
  <c r="K37" i="8"/>
  <c r="K41" i="8"/>
  <c r="K42" i="8"/>
  <c r="K46" i="8"/>
  <c r="K50" i="8"/>
  <c r="K53" i="8"/>
  <c r="K54" i="8"/>
  <c r="K58" i="8"/>
  <c r="K59" i="8"/>
  <c r="K62" i="8"/>
  <c r="K66" i="8"/>
  <c r="K69" i="8"/>
  <c r="K70" i="8"/>
  <c r="K74" i="8"/>
  <c r="K75" i="8"/>
  <c r="K78" i="8"/>
  <c r="K82" i="8"/>
  <c r="K85" i="8"/>
  <c r="K86" i="8"/>
  <c r="K90" i="8"/>
  <c r="K91" i="8"/>
  <c r="K94" i="8"/>
  <c r="K100" i="8"/>
  <c r="K104" i="8"/>
  <c r="K105" i="8"/>
  <c r="K109" i="8"/>
  <c r="K110" i="8"/>
  <c r="K113" i="8"/>
  <c r="K117" i="8"/>
  <c r="K121" i="8"/>
  <c r="K123" i="8"/>
  <c r="K127" i="8"/>
  <c r="K128" i="8"/>
  <c r="K131" i="8"/>
  <c r="K136" i="8"/>
  <c r="K139" i="8"/>
  <c r="K140" i="8"/>
  <c r="K144" i="8"/>
  <c r="K145" i="8"/>
  <c r="K148" i="8"/>
  <c r="K152" i="8"/>
  <c r="K155" i="8"/>
  <c r="K156" i="8"/>
  <c r="K161" i="8"/>
  <c r="K162" i="8"/>
  <c r="K165" i="8"/>
  <c r="K169" i="8"/>
  <c r="K174" i="8"/>
  <c r="K175" i="8"/>
  <c r="K178" i="8"/>
  <c r="K180" i="8"/>
  <c r="K182" i="8"/>
  <c r="K186" i="8"/>
  <c r="K190" i="8"/>
  <c r="K191" i="8"/>
  <c r="K195" i="8"/>
  <c r="K198" i="8"/>
  <c r="K200" i="8"/>
  <c r="K204" i="8"/>
  <c r="K208" i="8"/>
  <c r="K209" i="8"/>
  <c r="K9" i="8"/>
  <c r="K10" i="8"/>
  <c r="K12" i="8"/>
  <c r="K13" i="8"/>
  <c r="K14" i="8"/>
  <c r="K16" i="8"/>
  <c r="K17" i="8"/>
  <c r="K20" i="8"/>
  <c r="K21" i="8"/>
  <c r="K22" i="8"/>
  <c r="K25" i="8"/>
  <c r="K26" i="8"/>
  <c r="K28" i="8"/>
  <c r="K29" i="8"/>
  <c r="K30" i="8"/>
  <c r="K32" i="8"/>
  <c r="K33" i="8"/>
  <c r="K38" i="8"/>
  <c r="K39" i="8"/>
  <c r="K40" i="8"/>
  <c r="K43" i="8"/>
  <c r="K44" i="8"/>
  <c r="K47" i="8"/>
  <c r="K48" i="8"/>
  <c r="K49" i="8"/>
  <c r="K51" i="8"/>
  <c r="K55" i="8"/>
  <c r="K56" i="8"/>
  <c r="K57" i="8"/>
  <c r="K60" i="8"/>
  <c r="K61" i="8"/>
  <c r="K63" i="8"/>
  <c r="K64" i="8"/>
  <c r="K65" i="8"/>
  <c r="K67" i="8"/>
  <c r="K68" i="8"/>
  <c r="K71" i="8"/>
  <c r="K72" i="8"/>
  <c r="K73" i="8"/>
  <c r="K76" i="8"/>
  <c r="K77" i="8"/>
  <c r="K79" i="8"/>
  <c r="K80" i="8"/>
  <c r="K81" i="8"/>
  <c r="K83" i="8"/>
  <c r="K84" i="8"/>
  <c r="K87" i="8"/>
  <c r="K88" i="8"/>
  <c r="K89" i="8"/>
  <c r="K92" i="8"/>
  <c r="K93" i="8"/>
  <c r="K95" i="8"/>
  <c r="K96" i="8"/>
  <c r="K99" i="8"/>
  <c r="K102" i="8"/>
  <c r="K103" i="8"/>
  <c r="K106" i="8"/>
  <c r="K107" i="8"/>
  <c r="K108" i="8"/>
  <c r="K111" i="8"/>
  <c r="K112" i="8"/>
  <c r="K114" i="8"/>
  <c r="K115" i="8"/>
  <c r="K116" i="8"/>
  <c r="K119" i="8"/>
  <c r="K120" i="8"/>
  <c r="K124" i="8"/>
  <c r="K125" i="8"/>
  <c r="K126" i="8"/>
  <c r="K129" i="8"/>
  <c r="K130" i="8"/>
  <c r="K132" i="8"/>
  <c r="K133" i="8"/>
  <c r="K134" i="8"/>
  <c r="K137" i="8"/>
  <c r="K138" i="8"/>
  <c r="K141" i="8"/>
  <c r="K142" i="8"/>
  <c r="K143" i="8"/>
  <c r="K146" i="8"/>
  <c r="K147" i="8"/>
  <c r="K149" i="8"/>
  <c r="K150" i="8"/>
  <c r="K151" i="8"/>
  <c r="K153" i="8"/>
  <c r="K154" i="8"/>
  <c r="K157" i="8"/>
  <c r="K158" i="8"/>
  <c r="K160" i="8"/>
  <c r="K163" i="8"/>
  <c r="K164" i="8"/>
  <c r="K166" i="8"/>
  <c r="K167" i="8"/>
  <c r="K168" i="8"/>
  <c r="K172" i="8"/>
  <c r="K173" i="8"/>
  <c r="K176" i="8"/>
  <c r="K177" i="8"/>
  <c r="K179" i="8"/>
  <c r="K181" i="8"/>
  <c r="K183" i="8"/>
  <c r="K184" i="8"/>
  <c r="K185" i="8"/>
  <c r="K187" i="8"/>
  <c r="K188" i="8"/>
  <c r="K189" i="8"/>
  <c r="K192" i="8"/>
  <c r="K194" i="8"/>
  <c r="K196" i="8"/>
  <c r="K199" i="8"/>
  <c r="K201" i="8"/>
  <c r="K202" i="8"/>
  <c r="K203" i="8"/>
  <c r="K205" i="8"/>
  <c r="K206" i="8"/>
  <c r="K207" i="8"/>
  <c r="K210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2" i="8"/>
  <c r="G33" i="8"/>
  <c r="G34" i="8"/>
  <c r="G37" i="8"/>
  <c r="G38" i="8"/>
  <c r="G39" i="8"/>
  <c r="G40" i="8"/>
  <c r="G41" i="8"/>
  <c r="G42" i="8"/>
  <c r="G43" i="8"/>
  <c r="G44" i="8"/>
  <c r="G46" i="8"/>
  <c r="G48" i="8"/>
  <c r="G49" i="8"/>
  <c r="G50" i="8"/>
  <c r="G51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6" i="8"/>
  <c r="G99" i="8"/>
  <c r="G100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60" i="8"/>
  <c r="G161" i="8"/>
  <c r="G162" i="8"/>
  <c r="G163" i="8"/>
  <c r="G164" i="8"/>
  <c r="G165" i="8"/>
  <c r="G166" i="8"/>
  <c r="G167" i="8"/>
  <c r="G168" i="8"/>
  <c r="G169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4" i="8"/>
  <c r="G195" i="8"/>
  <c r="G196" i="8"/>
  <c r="G198" i="8"/>
  <c r="G200" i="8"/>
  <c r="G201" i="8"/>
  <c r="G202" i="8"/>
  <c r="G203" i="8"/>
  <c r="G204" i="8"/>
  <c r="G205" i="8"/>
  <c r="G206" i="8"/>
  <c r="G207" i="8"/>
  <c r="G208" i="8"/>
  <c r="G209" i="8"/>
  <c r="G210" i="8"/>
  <c r="L8" i="7"/>
  <c r="K8" i="7" s="1"/>
  <c r="L9" i="7"/>
  <c r="K9" i="7" s="1"/>
  <c r="L10" i="7"/>
  <c r="K10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7" i="7"/>
  <c r="K27" i="7" s="1"/>
  <c r="L28" i="7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39" i="7"/>
  <c r="K39" i="7" s="1"/>
  <c r="L40" i="7"/>
  <c r="K40" i="7" s="1"/>
  <c r="L41" i="7"/>
  <c r="K41" i="7" s="1"/>
  <c r="L42" i="7"/>
  <c r="K42" i="7" s="1"/>
  <c r="L43" i="7"/>
  <c r="K43" i="7" s="1"/>
  <c r="L45" i="7"/>
  <c r="K45" i="7" s="1"/>
  <c r="L46" i="7"/>
  <c r="K46" i="7" s="1"/>
  <c r="L47" i="7"/>
  <c r="K47" i="7" s="1"/>
  <c r="L48" i="7"/>
  <c r="K48" i="7" s="1"/>
  <c r="L49" i="7"/>
  <c r="K49" i="7" s="1"/>
  <c r="L50" i="7"/>
  <c r="K50" i="7" s="1"/>
  <c r="L51" i="7"/>
  <c r="K51" i="7" s="1"/>
  <c r="L52" i="7"/>
  <c r="L53" i="7"/>
  <c r="K53" i="7" s="1"/>
  <c r="L55" i="7"/>
  <c r="K55" i="7" s="1"/>
  <c r="L56" i="7"/>
  <c r="K56" i="7" s="1"/>
  <c r="L57" i="7"/>
  <c r="K57" i="7" s="1"/>
  <c r="L58" i="7"/>
  <c r="K58" i="7" s="1"/>
  <c r="L59" i="7"/>
  <c r="K59" i="7" s="1"/>
  <c r="L60" i="7"/>
  <c r="K60" i="7" s="1"/>
  <c r="L61" i="7"/>
  <c r="K61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L77" i="7"/>
  <c r="K77" i="7" s="1"/>
  <c r="L78" i="7"/>
  <c r="K78" i="7" s="1"/>
  <c r="L79" i="7"/>
  <c r="K79" i="7" s="1"/>
  <c r="L80" i="7"/>
  <c r="K80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87" i="7"/>
  <c r="K87" i="7" s="1"/>
  <c r="L88" i="7"/>
  <c r="K88" i="7" s="1"/>
  <c r="L89" i="7"/>
  <c r="K89" i="7" s="1"/>
  <c r="L90" i="7"/>
  <c r="K90" i="7" s="1"/>
  <c r="L91" i="7"/>
  <c r="K91" i="7" s="1"/>
  <c r="L96" i="7"/>
  <c r="K96" i="7" s="1"/>
  <c r="L97" i="7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7" i="7"/>
  <c r="K107" i="7" s="1"/>
  <c r="L108" i="7"/>
  <c r="K108" i="7" s="1"/>
  <c r="L109" i="7"/>
  <c r="K109" i="7" s="1"/>
  <c r="L110" i="7"/>
  <c r="K110" i="7" s="1"/>
  <c r="L111" i="7"/>
  <c r="K111" i="7" s="1"/>
  <c r="L112" i="7"/>
  <c r="K112" i="7" s="1"/>
  <c r="L115" i="7"/>
  <c r="K115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24" i="7"/>
  <c r="K124" i="7" s="1"/>
  <c r="L125" i="7"/>
  <c r="K125" i="7" s="1"/>
  <c r="L126" i="7"/>
  <c r="K126" i="7" s="1"/>
  <c r="L127" i="7"/>
  <c r="K127" i="7" s="1"/>
  <c r="L128" i="7"/>
  <c r="K128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36" i="7"/>
  <c r="K136" i="7" s="1"/>
  <c r="L137" i="7"/>
  <c r="K137" i="7" s="1"/>
  <c r="L138" i="7"/>
  <c r="K138" i="7" s="1"/>
  <c r="L139" i="7"/>
  <c r="K139" i="7" s="1"/>
  <c r="L140" i="7"/>
  <c r="K140" i="7" s="1"/>
  <c r="L141" i="7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49" i="7"/>
  <c r="L150" i="7"/>
  <c r="K150" i="7" s="1"/>
  <c r="L151" i="7"/>
  <c r="K151" i="7" s="1"/>
  <c r="L152" i="7"/>
  <c r="K152" i="7" s="1"/>
  <c r="L153" i="7"/>
  <c r="K153" i="7" s="1"/>
  <c r="L154" i="7"/>
  <c r="K154" i="7" s="1"/>
  <c r="L155" i="7"/>
  <c r="K155" i="7" s="1"/>
  <c r="L156" i="7"/>
  <c r="K156" i="7" s="1"/>
  <c r="L157" i="7"/>
  <c r="K157" i="7" s="1"/>
  <c r="L158" i="7"/>
  <c r="K158" i="7" s="1"/>
  <c r="L159" i="7"/>
  <c r="K159" i="7" s="1"/>
  <c r="L160" i="7"/>
  <c r="K160" i="7" s="1"/>
  <c r="L161" i="7"/>
  <c r="K161" i="7" s="1"/>
  <c r="L162" i="7"/>
  <c r="K162" i="7" s="1"/>
  <c r="L163" i="7"/>
  <c r="K163" i="7" s="1"/>
  <c r="L164" i="7"/>
  <c r="K164" i="7" s="1"/>
  <c r="L165" i="7"/>
  <c r="K165" i="7" s="1"/>
  <c r="L167" i="7"/>
  <c r="K167" i="7" s="1"/>
  <c r="L168" i="7"/>
  <c r="K168" i="7" s="1"/>
  <c r="K169" i="7"/>
  <c r="L170" i="7"/>
  <c r="L171" i="7"/>
  <c r="K171" i="7" s="1"/>
  <c r="L172" i="7"/>
  <c r="K172" i="7" s="1"/>
  <c r="L173" i="7"/>
  <c r="K173" i="7" s="1"/>
  <c r="L174" i="7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L187" i="7"/>
  <c r="K187" i="7" s="1"/>
  <c r="L189" i="7"/>
  <c r="K189" i="7" s="1"/>
  <c r="L190" i="7"/>
  <c r="K190" i="7" s="1"/>
  <c r="L191" i="7"/>
  <c r="L192" i="7"/>
  <c r="K192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K28" i="7"/>
  <c r="K52" i="7"/>
  <c r="K76" i="7"/>
  <c r="K94" i="7"/>
  <c r="K97" i="7"/>
  <c r="K141" i="7"/>
  <c r="K149" i="7"/>
  <c r="K170" i="7"/>
  <c r="K174" i="7"/>
  <c r="K186" i="7"/>
  <c r="K191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5" i="7"/>
  <c r="G46" i="7"/>
  <c r="G47" i="7"/>
  <c r="G48" i="7"/>
  <c r="G49" i="7"/>
  <c r="G50" i="7"/>
  <c r="G51" i="7"/>
  <c r="G52" i="7"/>
  <c r="G53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4" i="7"/>
  <c r="G95" i="7"/>
  <c r="G96" i="7"/>
  <c r="G97" i="7"/>
  <c r="G98" i="7"/>
  <c r="G99" i="7"/>
  <c r="G100" i="7"/>
  <c r="G101" i="7"/>
  <c r="G102" i="7"/>
  <c r="G103" i="7"/>
  <c r="G104" i="7"/>
  <c r="G105" i="7"/>
  <c r="G107" i="7"/>
  <c r="G108" i="7"/>
  <c r="G109" i="7"/>
  <c r="G110" i="7"/>
  <c r="G111" i="7"/>
  <c r="G112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4" i="7"/>
  <c r="G165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9" i="7"/>
  <c r="G190" i="7"/>
  <c r="G191" i="7"/>
  <c r="G192" i="7"/>
  <c r="G194" i="7"/>
  <c r="G195" i="7"/>
  <c r="G196" i="7"/>
  <c r="G197" i="7"/>
  <c r="G198" i="7"/>
  <c r="G199" i="7"/>
  <c r="G200" i="7"/>
  <c r="G201" i="7"/>
  <c r="G202" i="7"/>
  <c r="G203" i="7"/>
  <c r="L8" i="4" l="1"/>
  <c r="K8" i="4" s="1"/>
  <c r="L10" i="4"/>
  <c r="K10" i="4" s="1"/>
  <c r="L11" i="4"/>
  <c r="K11" i="4" s="1"/>
  <c r="L12" i="4"/>
  <c r="K12" i="4" s="1"/>
  <c r="L83" i="4"/>
  <c r="K83" i="4" s="1"/>
  <c r="L125" i="4"/>
  <c r="K125" i="4" s="1"/>
  <c r="L13" i="4"/>
  <c r="K13" i="4" s="1"/>
  <c r="L14" i="4"/>
  <c r="K14" i="4" s="1"/>
  <c r="L15" i="4"/>
  <c r="K15" i="4" s="1"/>
  <c r="L16" i="4"/>
  <c r="K16" i="4" s="1"/>
  <c r="L17" i="4"/>
  <c r="K17" i="4" s="1"/>
  <c r="L18" i="4"/>
  <c r="K18" i="4" s="1"/>
  <c r="L19" i="4"/>
  <c r="K19" i="4" s="1"/>
  <c r="L20" i="4"/>
  <c r="K20" i="4" s="1"/>
  <c r="L21" i="4"/>
  <c r="K21" i="4" s="1"/>
  <c r="L22" i="4"/>
  <c r="K22" i="4" s="1"/>
  <c r="L23" i="4"/>
  <c r="K23" i="4" s="1"/>
  <c r="L24" i="4"/>
  <c r="K24" i="4" s="1"/>
  <c r="L25" i="4"/>
  <c r="K25" i="4" s="1"/>
  <c r="L26" i="4"/>
  <c r="K26" i="4" s="1"/>
  <c r="L27" i="4"/>
  <c r="K27" i="4" s="1"/>
  <c r="L28" i="4"/>
  <c r="K28" i="4" s="1"/>
  <c r="L29" i="4"/>
  <c r="K29" i="4" s="1"/>
  <c r="L30" i="4"/>
  <c r="K30" i="4" s="1"/>
  <c r="L31" i="4"/>
  <c r="K31" i="4" s="1"/>
  <c r="L32" i="4"/>
  <c r="K32" i="4" s="1"/>
  <c r="L33" i="4"/>
  <c r="K33" i="4" s="1"/>
  <c r="L34" i="4"/>
  <c r="K34" i="4" s="1"/>
  <c r="L35" i="4"/>
  <c r="K35" i="4" s="1"/>
  <c r="L36" i="4"/>
  <c r="K36" i="4" s="1"/>
  <c r="L37" i="4"/>
  <c r="K37" i="4" s="1"/>
  <c r="L38" i="4"/>
  <c r="K38" i="4" s="1"/>
  <c r="L39" i="4"/>
  <c r="K39" i="4" s="1"/>
  <c r="L40" i="4"/>
  <c r="K40" i="4" s="1"/>
  <c r="L41" i="4"/>
  <c r="K41" i="4" s="1"/>
  <c r="L44" i="4"/>
  <c r="K44" i="4" s="1"/>
  <c r="L45" i="4"/>
  <c r="K45" i="4" s="1"/>
  <c r="L46" i="4"/>
  <c r="K46" i="4" s="1"/>
  <c r="L47" i="4"/>
  <c r="K47" i="4" s="1"/>
  <c r="L48" i="4"/>
  <c r="K48" i="4" s="1"/>
  <c r="L49" i="4"/>
  <c r="K49" i="4" s="1"/>
  <c r="L50" i="4"/>
  <c r="K50" i="4" s="1"/>
  <c r="L51" i="4"/>
  <c r="K51" i="4" s="1"/>
  <c r="L52" i="4"/>
  <c r="K52" i="4" s="1"/>
  <c r="L53" i="4"/>
  <c r="K53" i="4" s="1"/>
  <c r="L54" i="4"/>
  <c r="K54" i="4" s="1"/>
  <c r="L55" i="4"/>
  <c r="K55" i="4" s="1"/>
  <c r="L56" i="4"/>
  <c r="L58" i="4"/>
  <c r="K58" i="4" s="1"/>
  <c r="L59" i="4"/>
  <c r="K59" i="4" s="1"/>
  <c r="L60" i="4"/>
  <c r="K60" i="4" s="1"/>
  <c r="L61" i="4"/>
  <c r="L62" i="4"/>
  <c r="K62" i="4" s="1"/>
  <c r="L63" i="4"/>
  <c r="K63" i="4" s="1"/>
  <c r="L64" i="4"/>
  <c r="K64" i="4" s="1"/>
  <c r="L65" i="4"/>
  <c r="K65" i="4" s="1"/>
  <c r="L66" i="4"/>
  <c r="K66" i="4" s="1"/>
  <c r="L67" i="4"/>
  <c r="K67" i="4" s="1"/>
  <c r="L68" i="4"/>
  <c r="K68" i="4" s="1"/>
  <c r="L69" i="4"/>
  <c r="K69" i="4" s="1"/>
  <c r="L70" i="4"/>
  <c r="K70" i="4" s="1"/>
  <c r="L71" i="4"/>
  <c r="K71" i="4" s="1"/>
  <c r="L72" i="4"/>
  <c r="K72" i="4" s="1"/>
  <c r="L73" i="4"/>
  <c r="L74" i="4"/>
  <c r="K74" i="4" s="1"/>
  <c r="L75" i="4"/>
  <c r="K75" i="4" s="1"/>
  <c r="L76" i="4"/>
  <c r="K76" i="4" s="1"/>
  <c r="L77" i="4"/>
  <c r="K77" i="4" s="1"/>
  <c r="L78" i="4"/>
  <c r="K78" i="4" s="1"/>
  <c r="L79" i="4"/>
  <c r="K79" i="4" s="1"/>
  <c r="L80" i="4"/>
  <c r="K80" i="4" s="1"/>
  <c r="L81" i="4"/>
  <c r="L82" i="4"/>
  <c r="K82" i="4" s="1"/>
  <c r="L93" i="4"/>
  <c r="K93" i="4" s="1"/>
  <c r="L94" i="4"/>
  <c r="K94" i="4" s="1"/>
  <c r="L95" i="4"/>
  <c r="K95" i="4" s="1"/>
  <c r="L96" i="4"/>
  <c r="K96" i="4" s="1"/>
  <c r="L97" i="4"/>
  <c r="K97" i="4" s="1"/>
  <c r="L98" i="4"/>
  <c r="K98" i="4" s="1"/>
  <c r="L99" i="4"/>
  <c r="K99" i="4" s="1"/>
  <c r="L100" i="4"/>
  <c r="K100" i="4" s="1"/>
  <c r="L101" i="4"/>
  <c r="K101" i="4" s="1"/>
  <c r="L102" i="4"/>
  <c r="K102" i="4" s="1"/>
  <c r="L103" i="4"/>
  <c r="K103" i="4" s="1"/>
  <c r="L106" i="4"/>
  <c r="K106" i="4" s="1"/>
  <c r="L105" i="4"/>
  <c r="K105" i="4" s="1"/>
  <c r="L108" i="4"/>
  <c r="K108" i="4" s="1"/>
  <c r="L109" i="4"/>
  <c r="K109" i="4" s="1"/>
  <c r="L110" i="4"/>
  <c r="K110" i="4" s="1"/>
  <c r="L111" i="4"/>
  <c r="K111" i="4" s="1"/>
  <c r="L112" i="4"/>
  <c r="K112" i="4" s="1"/>
  <c r="L113" i="4"/>
  <c r="L114" i="4"/>
  <c r="K114" i="4" s="1"/>
  <c r="L115" i="4"/>
  <c r="K115" i="4" s="1"/>
  <c r="L116" i="4"/>
  <c r="K116" i="4" s="1"/>
  <c r="L118" i="4"/>
  <c r="K118" i="4" s="1"/>
  <c r="L119" i="4"/>
  <c r="K119" i="4" s="1"/>
  <c r="L120" i="4"/>
  <c r="K120" i="4" s="1"/>
  <c r="L121" i="4"/>
  <c r="K121" i="4" s="1"/>
  <c r="L122" i="4"/>
  <c r="K122" i="4" s="1"/>
  <c r="L123" i="4"/>
  <c r="K123" i="4" s="1"/>
  <c r="L126" i="4"/>
  <c r="K126" i="4" s="1"/>
  <c r="L127" i="4"/>
  <c r="K127" i="4" s="1"/>
  <c r="L128" i="4"/>
  <c r="K128" i="4" s="1"/>
  <c r="L129" i="4"/>
  <c r="K129" i="4" s="1"/>
  <c r="L130" i="4"/>
  <c r="K130" i="4" s="1"/>
  <c r="L131" i="4"/>
  <c r="K131" i="4" s="1"/>
  <c r="L132" i="4"/>
  <c r="K132" i="4" s="1"/>
  <c r="L133" i="4"/>
  <c r="K133" i="4" s="1"/>
  <c r="L134" i="4"/>
  <c r="K134" i="4" s="1"/>
  <c r="L135" i="4"/>
  <c r="K135" i="4" s="1"/>
  <c r="L136" i="4"/>
  <c r="K136" i="4" s="1"/>
  <c r="L137" i="4"/>
  <c r="K137" i="4" s="1"/>
  <c r="L138" i="4"/>
  <c r="K138" i="4" s="1"/>
  <c r="L139" i="4"/>
  <c r="K139" i="4" s="1"/>
  <c r="L92" i="4"/>
  <c r="K92" i="4" s="1"/>
  <c r="L141" i="4"/>
  <c r="K141" i="4" s="1"/>
  <c r="L142" i="4"/>
  <c r="K142" i="4" s="1"/>
  <c r="L143" i="4"/>
  <c r="K143" i="4" s="1"/>
  <c r="L144" i="4"/>
  <c r="K144" i="4" s="1"/>
  <c r="L145" i="4"/>
  <c r="K145" i="4" s="1"/>
  <c r="L146" i="4"/>
  <c r="K146" i="4" s="1"/>
  <c r="L147" i="4"/>
  <c r="K147" i="4" s="1"/>
  <c r="L148" i="4"/>
  <c r="K148" i="4" s="1"/>
  <c r="L149" i="4"/>
  <c r="K149" i="4" s="1"/>
  <c r="L150" i="4"/>
  <c r="L151" i="4"/>
  <c r="K151" i="4" s="1"/>
  <c r="L152" i="4"/>
  <c r="K152" i="4" s="1"/>
  <c r="L153" i="4"/>
  <c r="K153" i="4" s="1"/>
  <c r="L154" i="4"/>
  <c r="K154" i="4" s="1"/>
  <c r="L155" i="4"/>
  <c r="K155" i="4" s="1"/>
  <c r="L156" i="4"/>
  <c r="K156" i="4" s="1"/>
  <c r="L157" i="4"/>
  <c r="K157" i="4" s="1"/>
  <c r="L158" i="4"/>
  <c r="K158" i="4" s="1"/>
  <c r="L159" i="4"/>
  <c r="K159" i="4" s="1"/>
  <c r="L160" i="4"/>
  <c r="K160" i="4" s="1"/>
  <c r="L161" i="4"/>
  <c r="K161" i="4" s="1"/>
  <c r="L162" i="4"/>
  <c r="K162" i="4" s="1"/>
  <c r="L163" i="4"/>
  <c r="K163" i="4" s="1"/>
  <c r="L84" i="4"/>
  <c r="K84" i="4" s="1"/>
  <c r="L85" i="4"/>
  <c r="K85" i="4" s="1"/>
  <c r="L86" i="4"/>
  <c r="K86" i="4" s="1"/>
  <c r="L87" i="4"/>
  <c r="K87" i="4" s="1"/>
  <c r="L88" i="4"/>
  <c r="K88" i="4" s="1"/>
  <c r="L89" i="4"/>
  <c r="K89" i="4" s="1"/>
  <c r="L90" i="4"/>
  <c r="K90" i="4" s="1"/>
  <c r="L91" i="4"/>
  <c r="K91" i="4" s="1"/>
  <c r="L164" i="4"/>
  <c r="K164" i="4" s="1"/>
  <c r="L165" i="4"/>
  <c r="K165" i="4" s="1"/>
  <c r="K166" i="4"/>
  <c r="L167" i="4"/>
  <c r="K167" i="4" s="1"/>
  <c r="L168" i="4"/>
  <c r="L169" i="4"/>
  <c r="L170" i="4"/>
  <c r="K170" i="4" s="1"/>
  <c r="L171" i="4"/>
  <c r="K171" i="4" s="1"/>
  <c r="L172" i="4"/>
  <c r="K172" i="4" s="1"/>
  <c r="L173" i="4"/>
  <c r="K173" i="4" s="1"/>
  <c r="L174" i="4"/>
  <c r="K174" i="4" s="1"/>
  <c r="L175" i="4"/>
  <c r="K175" i="4" s="1"/>
  <c r="L176" i="4"/>
  <c r="K176" i="4" s="1"/>
  <c r="L177" i="4"/>
  <c r="K177" i="4" s="1"/>
  <c r="L178" i="4"/>
  <c r="K178" i="4" s="1"/>
  <c r="L179" i="4"/>
  <c r="K179" i="4" s="1"/>
  <c r="L180" i="4"/>
  <c r="K180" i="4" s="1"/>
  <c r="L181" i="4"/>
  <c r="K181" i="4" s="1"/>
  <c r="L182" i="4"/>
  <c r="K182" i="4" s="1"/>
  <c r="L183" i="4"/>
  <c r="K183" i="4" s="1"/>
  <c r="L184" i="4"/>
  <c r="K184" i="4" s="1"/>
  <c r="L185" i="4"/>
  <c r="K185" i="4" s="1"/>
  <c r="L186" i="4"/>
  <c r="L187" i="4"/>
  <c r="K187" i="4" s="1"/>
  <c r="L188" i="4"/>
  <c r="K188" i="4" s="1"/>
  <c r="L189" i="4"/>
  <c r="K189" i="4" s="1"/>
  <c r="L190" i="4"/>
  <c r="K190" i="4" s="1"/>
  <c r="L191" i="4"/>
  <c r="K191" i="4" s="1"/>
  <c r="L192" i="4"/>
  <c r="K192" i="4" s="1"/>
  <c r="L193" i="4"/>
  <c r="K193" i="4" s="1"/>
  <c r="L194" i="4"/>
  <c r="L195" i="4"/>
  <c r="K195" i="4" s="1"/>
  <c r="L196" i="4"/>
  <c r="K196" i="4" s="1"/>
  <c r="L197" i="4"/>
  <c r="K197" i="4" s="1"/>
  <c r="L198" i="4"/>
  <c r="K198" i="4" s="1"/>
  <c r="L199" i="4"/>
  <c r="K199" i="4" s="1"/>
  <c r="L200" i="4"/>
  <c r="K200" i="4" s="1"/>
  <c r="L201" i="4"/>
  <c r="K201" i="4" s="1"/>
  <c r="L202" i="4"/>
  <c r="K202" i="4" s="1"/>
  <c r="L203" i="4"/>
  <c r="K203" i="4" s="1"/>
  <c r="L204" i="4"/>
  <c r="K204" i="4" s="1"/>
  <c r="L205" i="4"/>
  <c r="K205" i="4" s="1"/>
  <c r="K56" i="4"/>
  <c r="K61" i="4"/>
  <c r="K73" i="4"/>
  <c r="K81" i="4"/>
  <c r="K113" i="4"/>
  <c r="K150" i="4"/>
  <c r="K168" i="4"/>
  <c r="K169" i="4"/>
  <c r="K186" i="4"/>
  <c r="K194" i="4"/>
  <c r="G8" i="4"/>
  <c r="G11" i="4"/>
  <c r="G12" i="4"/>
  <c r="G83" i="4"/>
  <c r="G125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93" i="4"/>
  <c r="G94" i="4"/>
  <c r="G95" i="4"/>
  <c r="G96" i="4"/>
  <c r="G97" i="4"/>
  <c r="G98" i="4"/>
  <c r="G99" i="4"/>
  <c r="G100" i="4"/>
  <c r="G101" i="4"/>
  <c r="G102" i="4"/>
  <c r="G103" i="4"/>
  <c r="G105" i="4"/>
  <c r="G108" i="4"/>
  <c r="G109" i="4"/>
  <c r="G110" i="4"/>
  <c r="G111" i="4"/>
  <c r="G112" i="4"/>
  <c r="G113" i="4"/>
  <c r="G114" i="4"/>
  <c r="G115" i="4"/>
  <c r="G116" i="4"/>
  <c r="G118" i="4"/>
  <c r="G119" i="4"/>
  <c r="G120" i="4"/>
  <c r="G121" i="4"/>
  <c r="G122" i="4"/>
  <c r="G123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92" i="4"/>
  <c r="G141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7" i="4"/>
  <c r="G158" i="4"/>
  <c r="G159" i="4"/>
  <c r="G160" i="4"/>
  <c r="G161" i="4"/>
  <c r="G162" i="4"/>
  <c r="G163" i="4"/>
  <c r="G84" i="4"/>
  <c r="G85" i="4"/>
  <c r="G86" i="4"/>
  <c r="G87" i="4"/>
  <c r="G88" i="4"/>
  <c r="G89" i="4"/>
  <c r="G90" i="4"/>
  <c r="G91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7" i="4"/>
  <c r="G10" i="4"/>
  <c r="L7" i="4"/>
  <c r="K7" i="4" s="1"/>
  <c r="G106" i="4"/>
  <c r="E206" i="4"/>
  <c r="F206" i="4"/>
  <c r="I206" i="4"/>
  <c r="J206" i="4"/>
  <c r="G206" i="4" l="1"/>
  <c r="K206" i="4"/>
  <c r="H206" i="4"/>
  <c r="L206" i="4"/>
  <c r="H83" i="9"/>
  <c r="G83" i="9" s="1"/>
  <c r="G7" i="8" l="1"/>
  <c r="G7" i="7"/>
  <c r="G7" i="9" l="1"/>
  <c r="B84" i="8" l="1"/>
  <c r="C84" i="8"/>
  <c r="D84" i="8"/>
  <c r="B12" i="9" l="1"/>
  <c r="C139" i="9" l="1"/>
  <c r="C140" i="9"/>
  <c r="C142" i="9"/>
  <c r="C143" i="9"/>
  <c r="C144" i="9"/>
  <c r="C145" i="9"/>
  <c r="C146" i="9"/>
  <c r="B138" i="9"/>
  <c r="B137" i="9"/>
  <c r="C12" i="8" l="1"/>
  <c r="C12" i="9" s="1"/>
  <c r="I122" i="8" l="1"/>
  <c r="J122" i="8"/>
  <c r="L122" i="8" s="1"/>
  <c r="A117" i="7"/>
  <c r="A122" i="8" s="1"/>
  <c r="B117" i="7"/>
  <c r="B122" i="8" s="1"/>
  <c r="C117" i="7"/>
  <c r="C122" i="8" s="1"/>
  <c r="D117" i="7"/>
  <c r="D122" i="8" s="1"/>
  <c r="K122" i="8" l="1"/>
  <c r="B10" i="7"/>
  <c r="A114" i="7" l="1"/>
  <c r="B114" i="7"/>
  <c r="C114" i="7"/>
  <c r="D114" i="7"/>
  <c r="I114" i="7"/>
  <c r="J114" i="7"/>
  <c r="D8" i="7"/>
  <c r="D12" i="8" s="1"/>
  <c r="L114" i="7" l="1"/>
  <c r="K114" i="7" s="1"/>
  <c r="B186" i="7" l="1"/>
  <c r="C186" i="7"/>
  <c r="D186" i="7"/>
  <c r="K7" i="7" l="1"/>
  <c r="K7" i="8"/>
  <c r="L7" i="9" l="1"/>
  <c r="K7" i="9" s="1"/>
  <c r="G214" i="9" l="1"/>
  <c r="B55" i="8"/>
  <c r="B50" i="7"/>
  <c r="D50" i="7"/>
  <c r="D55" i="8"/>
  <c r="C55" i="8"/>
  <c r="C50" i="7"/>
  <c r="B55" i="9"/>
  <c r="D55" i="9"/>
  <c r="C55" i="9"/>
  <c r="I204" i="7"/>
  <c r="I211" i="8"/>
  <c r="E211" i="8"/>
  <c r="G211" i="8"/>
  <c r="H211" i="8"/>
  <c r="K211" i="8"/>
  <c r="L211" i="8"/>
  <c r="F204" i="7"/>
  <c r="F211" i="8"/>
  <c r="I214" i="9"/>
  <c r="J211" i="8"/>
  <c r="E204" i="7"/>
  <c r="J214" i="9"/>
  <c r="J204" i="7"/>
  <c r="G204" i="7"/>
  <c r="H204" i="7"/>
  <c r="H214" i="9"/>
  <c r="K214" i="9"/>
  <c r="F214" i="9"/>
  <c r="H4" i="1" l="1"/>
  <c r="G4" i="1"/>
  <c r="E4" i="1"/>
  <c r="J4" i="1"/>
  <c r="F4" i="1"/>
  <c r="I4" i="1"/>
  <c r="L204" i="7"/>
  <c r="K204" i="7"/>
  <c r="K4" i="1" s="1"/>
  <c r="E15" i="1" l="1"/>
  <c r="K15" i="1"/>
  <c r="H15" i="1"/>
  <c r="L214" i="9"/>
  <c r="L4" i="1" s="1"/>
  <c r="O15" i="1" s="1"/>
</calcChain>
</file>

<file path=xl/sharedStrings.xml><?xml version="1.0" encoding="utf-8"?>
<sst xmlns="http://schemas.openxmlformats.org/spreadsheetml/2006/main" count="2521" uniqueCount="444">
  <si>
    <t>TOTALS</t>
  </si>
  <si>
    <t>Brine Disposal</t>
  </si>
  <si>
    <t>3408324137/SWIW #8</t>
  </si>
  <si>
    <t>Elkhead Gas &amp; Oil</t>
  </si>
  <si>
    <t>3406920139/SWIW #2</t>
  </si>
  <si>
    <t>3400724523/SWIW #29</t>
  </si>
  <si>
    <t>Kastle Resources LLC</t>
  </si>
  <si>
    <t>3410523433/SWIW #10</t>
  </si>
  <si>
    <t>American Natural Gas Inc.</t>
  </si>
  <si>
    <t>3410523319/SWIW #7</t>
  </si>
  <si>
    <t>Patricia Harman</t>
  </si>
  <si>
    <t>3400923480/SWIW #7</t>
  </si>
  <si>
    <t>Lee Oil &amp; Gas Company</t>
  </si>
  <si>
    <t>Big Sky Energy</t>
  </si>
  <si>
    <t>3410523185/SWIW #5</t>
  </si>
  <si>
    <t>JD Drilling Company</t>
  </si>
  <si>
    <t>3410522739/SWIW #3</t>
  </si>
  <si>
    <t>3410522738/SWIW #2</t>
  </si>
  <si>
    <t>3408324412/SWIW #1</t>
  </si>
  <si>
    <t>Moran Well Service Inc.</t>
  </si>
  <si>
    <t>3404320043/SWIW #2</t>
  </si>
  <si>
    <t>Geopetro LLC</t>
  </si>
  <si>
    <t>3412122459/SWIW #1</t>
  </si>
  <si>
    <t>SES Assets LLC</t>
  </si>
  <si>
    <t>3405920965/SWIW #1</t>
  </si>
  <si>
    <t>3400720245/SWIW #9</t>
  </si>
  <si>
    <t>Ridgway Realty &amp; Land Development</t>
  </si>
  <si>
    <t>3400720360/SWIW #3</t>
  </si>
  <si>
    <t>3412920059/SWIW #6</t>
  </si>
  <si>
    <t>WE Energy, LLC</t>
  </si>
  <si>
    <t>3416920775/SWIW #7</t>
  </si>
  <si>
    <t>S &amp; H Water Service</t>
  </si>
  <si>
    <t>3409321236/SWIW #1</t>
  </si>
  <si>
    <t>3407524375/SWIW #2</t>
  </si>
  <si>
    <t>3416320705/SWIW#6</t>
  </si>
  <si>
    <t>3410324515/SWIW #3</t>
  </si>
  <si>
    <t>King Oil Co., Inc.</t>
  </si>
  <si>
    <t>3408521094/SWIW #6</t>
  </si>
  <si>
    <t>Great Plains Exploration LLC</t>
  </si>
  <si>
    <t>3407322161/SWIW#1</t>
  </si>
  <si>
    <t>Jeanie Enterprises</t>
  </si>
  <si>
    <t>3416320883/SWIW #10</t>
  </si>
  <si>
    <t>Bancequity Petroleum Corp.</t>
  </si>
  <si>
    <t>3416320885/SWIW #8</t>
  </si>
  <si>
    <t>3411524096/SWIW #22</t>
  </si>
  <si>
    <t>3405320968/SWIW #2</t>
  </si>
  <si>
    <t>EnerVest Operating, LLC</t>
  </si>
  <si>
    <t>3413323343/SWIW #19</t>
  </si>
  <si>
    <t>3401922045/SWIW #9</t>
  </si>
  <si>
    <t>3413322283/SWIW #13</t>
  </si>
  <si>
    <t>3413320747/SWIW #3</t>
  </si>
  <si>
    <t>3401920326/SWIW #8</t>
  </si>
  <si>
    <t>3401920325/SWIW #7</t>
  </si>
  <si>
    <t>3415123018/SWIW #22</t>
  </si>
  <si>
    <t>3415122849/SWIW #24</t>
  </si>
  <si>
    <t>3415125237/SWIW #26</t>
  </si>
  <si>
    <t>3415124352/SWIW #19</t>
  </si>
  <si>
    <t>3415123877/SWIW #17</t>
  </si>
  <si>
    <t>3417520267/SWIW #2</t>
  </si>
  <si>
    <t>Frantz Enterprises Ltd.</t>
  </si>
  <si>
    <t>3414720244/SWIW #1</t>
  </si>
  <si>
    <t>3414720348/SWIW #2</t>
  </si>
  <si>
    <t>3412920157/SWIW #8</t>
  </si>
  <si>
    <t>Cortland Energy Co., Inc.</t>
  </si>
  <si>
    <t>3411721901/SWIW #48</t>
  </si>
  <si>
    <t>3415122088/SWIW #21</t>
  </si>
  <si>
    <t>Foltz &amp; Foltz LLP</t>
  </si>
  <si>
    <t>3415720575/SWIW #1</t>
  </si>
  <si>
    <t>Echo Drilling Inc.</t>
  </si>
  <si>
    <t>3415720542/SWIW #4</t>
  </si>
  <si>
    <t>3415724311/SWIW #6</t>
  </si>
  <si>
    <t>LLP Gas &amp; Oil Corporation</t>
  </si>
  <si>
    <t>3408520266/SWIW #2</t>
  </si>
  <si>
    <t>Pet Processors LLC</t>
  </si>
  <si>
    <t>3400720095/SWIW #17</t>
  </si>
  <si>
    <t>Rex Drummond</t>
  </si>
  <si>
    <t>3415320907/SWIW #2</t>
  </si>
  <si>
    <t>Moore Well Services, Inc.</t>
  </si>
  <si>
    <t>3411722260/SWIW #54</t>
  </si>
  <si>
    <t>3411522527/SWIW #19</t>
  </si>
  <si>
    <t>3411522617/SWIW #20</t>
  </si>
  <si>
    <t>3415122089/SWIW #3</t>
  </si>
  <si>
    <t>Riverside Petroleum</t>
  </si>
  <si>
    <t>3415121179/SWIW #11</t>
  </si>
  <si>
    <t>3413322523/SWIW #12</t>
  </si>
  <si>
    <t>3415522403/SWIW #7</t>
  </si>
  <si>
    <t>3412724260/SWIW #7</t>
  </si>
  <si>
    <t>Altex Inc.</t>
  </si>
  <si>
    <t>3411721472/SWIW #62</t>
  </si>
  <si>
    <t>Fishburn Producing, Inc.</t>
  </si>
  <si>
    <t>3411722109/SWIW #51</t>
  </si>
  <si>
    <t>3411723414/SWIW #46</t>
  </si>
  <si>
    <t>3411723388/SWIW #45</t>
  </si>
  <si>
    <t>3411723402/SWIW #44</t>
  </si>
  <si>
    <t>3411722829/SWIW #33</t>
  </si>
  <si>
    <t>3400921899/SWIW #1</t>
  </si>
  <si>
    <t>BT Energy Corporation</t>
  </si>
  <si>
    <t>3411521896/SWIW #3</t>
  </si>
  <si>
    <t>3403123353/SWIW #3</t>
  </si>
  <si>
    <t>3400720919/SWIW #23</t>
  </si>
  <si>
    <t>American Energy Associates, Inc.</t>
  </si>
  <si>
    <t>3411928531/SWIW #24</t>
  </si>
  <si>
    <t>Robert W. Orr, Jr.</t>
  </si>
  <si>
    <t>3417520341/SWIW #3</t>
  </si>
  <si>
    <t>Mar Oil Company</t>
  </si>
  <si>
    <t>3401920790/SWIW #2</t>
  </si>
  <si>
    <t>Downright Brine Disposal LLC</t>
  </si>
  <si>
    <t>3415723690/SWIW #3</t>
  </si>
  <si>
    <t>Brine X LLC</t>
  </si>
  <si>
    <t>Stark County SWIW #9 &amp; #12</t>
  </si>
  <si>
    <t>Danny Long &amp; Sons</t>
  </si>
  <si>
    <t>3413324096/SWIW #34</t>
  </si>
  <si>
    <t>Salty's Disposal Well, LP</t>
  </si>
  <si>
    <t>3413321076/SWIW #31</t>
  </si>
  <si>
    <t>3412920095/SWIW #3</t>
  </si>
  <si>
    <t>Ohio Energy Assets, Inc.</t>
  </si>
  <si>
    <t>3412920088/SWIW #2</t>
  </si>
  <si>
    <t>Hunter Disposal, LLC</t>
  </si>
  <si>
    <t>3411927350/SWIW #18</t>
  </si>
  <si>
    <t>Mesh, Ltd.</t>
  </si>
  <si>
    <t>3416728462/SWIW #4</t>
  </si>
  <si>
    <t>Broadstreet Energy, LLC</t>
  </si>
  <si>
    <t>3411522981/SWIW #11</t>
  </si>
  <si>
    <t>Carper Well Service Inc.</t>
  </si>
  <si>
    <t>3416727958/SWIW #9</t>
  </si>
  <si>
    <t>3400922704/SWIW #2</t>
  </si>
  <si>
    <t>3412920105/SWIW #9</t>
  </si>
  <si>
    <t>Houghton Investments LLC</t>
  </si>
  <si>
    <t>3412920194/SWIW #7</t>
  </si>
  <si>
    <t>3411520432/SWIW #15</t>
  </si>
  <si>
    <t>Temple Oil &amp; Gas Company</t>
  </si>
  <si>
    <t>3413321473/SWIW #27</t>
  </si>
  <si>
    <t>B &amp; B Oilfield Service Inc.</t>
  </si>
  <si>
    <t>3413322736/SWIW #16</t>
  </si>
  <si>
    <t>3410523473/SWIW #13</t>
  </si>
  <si>
    <t>Progressive Oil &amp; Gas, Inc.</t>
  </si>
  <si>
    <t>3416320541/SWIW #11</t>
  </si>
  <si>
    <t>3416320756/SWIW #9</t>
  </si>
  <si>
    <t>3413320114/SWIW #29</t>
  </si>
  <si>
    <t>David R. Hill, Inc.</t>
  </si>
  <si>
    <t>3407321543/SWIW #4</t>
  </si>
  <si>
    <t>Kilbarger Construction Inc.</t>
  </si>
  <si>
    <t>3405320968/SWIW #1</t>
  </si>
  <si>
    <t>Huffman-Bowers Inc.</t>
  </si>
  <si>
    <t>3412726595/SWIW #5</t>
  </si>
  <si>
    <t>R.C. Poling Co., Inc.</t>
  </si>
  <si>
    <t>3416729577/SWIW #7</t>
  </si>
  <si>
    <t>Virco Inc.</t>
  </si>
  <si>
    <t>3416922198/SWIW #2</t>
  </si>
  <si>
    <t>Mac Oilfield Services, Inc.</t>
  </si>
  <si>
    <t>3407522732/SWIW #1</t>
  </si>
  <si>
    <t>3416729658/SWIW #8</t>
  </si>
  <si>
    <t>OOGC Disposal Co.</t>
  </si>
  <si>
    <t>3416729685/SWIW #10</t>
  </si>
  <si>
    <t>3408924792/SWIW #2</t>
  </si>
  <si>
    <t>3416729395/SWIW #6</t>
  </si>
  <si>
    <t>3407524527/SWIW #1</t>
  </si>
  <si>
    <t>3411723020/SWIW #39</t>
  </si>
  <si>
    <t>Knox Brine Disposal Ltd.</t>
  </si>
  <si>
    <t>3411723781/SWIW #56</t>
  </si>
  <si>
    <t>3411721444/SWIW #60</t>
  </si>
  <si>
    <t>3403122041/SWIW #2</t>
  </si>
  <si>
    <t>3408324195/SWIW #6</t>
  </si>
  <si>
    <t>3409920974/SWIW #9</t>
  </si>
  <si>
    <t>Brineaway, Inc.</t>
  </si>
  <si>
    <t>3415121295/SWIW #23</t>
  </si>
  <si>
    <t>3415122459/SWIW #20</t>
  </si>
  <si>
    <t>3415121351/SWIW #18</t>
  </si>
  <si>
    <t>3409921956/SWIW #4</t>
  </si>
  <si>
    <t>3403124178/SWIW #9</t>
  </si>
  <si>
    <t>NGO Development Corp., Inc.</t>
  </si>
  <si>
    <t>3403123277/SWIW #1</t>
  </si>
  <si>
    <t>3413323542/SWIW #35</t>
  </si>
  <si>
    <t>Pursie E. Pipes</t>
  </si>
  <si>
    <t>3400721293/SWIW #26</t>
  </si>
  <si>
    <t>Clarence K. Tussel, Jr. Ltd.</t>
  </si>
  <si>
    <t>3411924758/SWIW #23</t>
  </si>
  <si>
    <t>Oxford Oil Company</t>
  </si>
  <si>
    <t>3410523590/SWIW #17</t>
  </si>
  <si>
    <t>3412722616/SWIW #9</t>
  </si>
  <si>
    <t>3409920903/SWIW #7</t>
  </si>
  <si>
    <t>White Energy</t>
  </si>
  <si>
    <t>3400723192/SWIW# 20</t>
  </si>
  <si>
    <t>Petrowater Inc.</t>
  </si>
  <si>
    <t>3411522796/SWIW #8</t>
  </si>
  <si>
    <t>Resource Well Service</t>
  </si>
  <si>
    <t>3413322860/SWIW #4</t>
  </si>
  <si>
    <t>3413323614/SWIW #26</t>
  </si>
  <si>
    <t>3415523795/SWIW #15</t>
  </si>
  <si>
    <t>3415121198/SWIW #6</t>
  </si>
  <si>
    <t>3413320525/SWIW #1</t>
  </si>
  <si>
    <t>3415123420/SWIW #5</t>
  </si>
  <si>
    <t>3405520773/SWIW #4</t>
  </si>
  <si>
    <t>PT Services LLC</t>
  </si>
  <si>
    <t>3400720357/SWIW #22</t>
  </si>
  <si>
    <t>3413321459/SWIW #14</t>
  </si>
  <si>
    <t>3415122783/SWIW #13</t>
  </si>
  <si>
    <t>3400921892/SWIW #6</t>
  </si>
  <si>
    <t>Petro Quest Inc.</t>
  </si>
  <si>
    <t>3412920125/SWIW #4</t>
  </si>
  <si>
    <t>3407525019/SWIW #5</t>
  </si>
  <si>
    <t>B &amp; M Energy Services, LLC</t>
  </si>
  <si>
    <t>3405922688/SWIW #3</t>
  </si>
  <si>
    <t>Bulldog Energy Services, LLC</t>
  </si>
  <si>
    <t>3416921767/SWIW #1</t>
  </si>
  <si>
    <t>Dominion East Ohio</t>
  </si>
  <si>
    <t>3411720239/SWIW #61</t>
  </si>
  <si>
    <t>Pettigrew Pumping Service</t>
  </si>
  <si>
    <t>3%
Retained</t>
  </si>
  <si>
    <t>Net
Amount</t>
  </si>
  <si>
    <t>Gross
Amount</t>
  </si>
  <si>
    <t>Volume Injected (bbls)</t>
  </si>
  <si>
    <t>Gross Amount</t>
  </si>
  <si>
    <t>Description</t>
  </si>
  <si>
    <t>API Permit No.</t>
  </si>
  <si>
    <t>Company Name</t>
  </si>
  <si>
    <t>Document Total:
Out of District</t>
  </si>
  <si>
    <t>Document Total:
In District</t>
  </si>
  <si>
    <t>BRINE DISPOSAL FEE REVENUE TRANSMITTAL</t>
  </si>
  <si>
    <t>Ohio Department of Natural Resources</t>
  </si>
  <si>
    <t>NET AMOUNT TOTAL FOR IN &amp; OUT DISCTRICT</t>
  </si>
  <si>
    <t>TOTAL 3%RETAINED FOR IN &amp; OUT DISTRICT</t>
  </si>
  <si>
    <t>GROSS AMOUNT TOTAL FOR IN &amp; OUT DISTRICT</t>
  </si>
  <si>
    <t>VOLUME INJECTED (BBLS) IN AND OUT DISTRICT TOTALS</t>
  </si>
  <si>
    <t>Roscoe Mills Injection Well</t>
  </si>
  <si>
    <t>Kleese Development (KDA)</t>
  </si>
  <si>
    <t>3415521438/SWIW #1</t>
  </si>
  <si>
    <t>3416723862/SWIW #13</t>
  </si>
  <si>
    <t>J.M. Adams Roustabout. Inc</t>
  </si>
  <si>
    <t>M &amp; R Investments</t>
  </si>
  <si>
    <t>Second Oil Ltd.</t>
  </si>
  <si>
    <t>3416320337/SWIW #12</t>
  </si>
  <si>
    <t>3415521447/SWIW #2</t>
  </si>
  <si>
    <t>3416727401/SWIW #2</t>
  </si>
  <si>
    <t>3411924439/SWIW #17</t>
  </si>
  <si>
    <t>Alternate Name</t>
  </si>
  <si>
    <t>October 1- December 31</t>
  </si>
  <si>
    <t>Buckeye Brine LLC</t>
  </si>
  <si>
    <t>KDA</t>
  </si>
  <si>
    <t>CNX Gas Company</t>
  </si>
  <si>
    <t>3401320609/SWIW #1</t>
  </si>
  <si>
    <t>Monroe Partners</t>
  </si>
  <si>
    <t>R &amp; P Incorporated</t>
  </si>
  <si>
    <t>Stallion SWD</t>
  </si>
  <si>
    <t>Select Tank Trucks</t>
  </si>
  <si>
    <t>Preferred Fluids Management</t>
  </si>
  <si>
    <t>3412123390/SWIW # 3</t>
  </si>
  <si>
    <t>3408324072/SWIW #</t>
  </si>
  <si>
    <t>Diversified Resources Ohio Inc./ Deep Resources</t>
  </si>
  <si>
    <t>Heckman Water Resources INC.</t>
  </si>
  <si>
    <t>Nichols Disposal Well LLC</t>
  </si>
  <si>
    <t>Petrox, INC</t>
  </si>
  <si>
    <t>Junction City Disposal Well</t>
  </si>
  <si>
    <t>ORR Petroleum</t>
  </si>
  <si>
    <t>3415523732/SWIW #24</t>
  </si>
  <si>
    <t>3415523759/ SWIW # 25</t>
  </si>
  <si>
    <t>Silcor Oilfield Services</t>
  </si>
  <si>
    <t>3405924202/SWIW #12</t>
  </si>
  <si>
    <t>3412123995/SWIW #6 and 3412124086/  SWIW #7</t>
  </si>
  <si>
    <t>OGE ENERGY LTD</t>
  </si>
  <si>
    <t>3404120160/SWIW #6</t>
  </si>
  <si>
    <t>Lake Energy, LLC</t>
  </si>
  <si>
    <t>K &amp; H Partners LLC</t>
  </si>
  <si>
    <t>3409921613/ SWIW # 16</t>
  </si>
  <si>
    <t>January 1- March 31</t>
  </si>
  <si>
    <t>April 1- June 30</t>
  </si>
  <si>
    <t>July 1- September 30</t>
  </si>
  <si>
    <t>D.T. Atha</t>
  </si>
  <si>
    <t>3400923761/SWIW #9</t>
  </si>
  <si>
    <t>3411724222/SWIW #64</t>
  </si>
  <si>
    <t>Sun Valley Oil &amp; Gas LLC</t>
  </si>
  <si>
    <t>Lippizan Petroleum</t>
  </si>
  <si>
    <t>3408923406/SWIW #4</t>
  </si>
  <si>
    <t>Ashtabula SWIW #21, #28, #30, #31 &amp;#32</t>
  </si>
  <si>
    <t>Oxford</t>
  </si>
  <si>
    <t>Eclipse Resources Ohio LLC</t>
  </si>
  <si>
    <t>3411928780/SWIW #28</t>
  </si>
  <si>
    <t>Green Hunter Water</t>
  </si>
  <si>
    <t>GreenHunter Water</t>
  </si>
  <si>
    <t>Dart Oil</t>
  </si>
  <si>
    <t>lydic</t>
  </si>
  <si>
    <t>3405924067/SWIW #11 3405924188/SWIW #1</t>
  </si>
  <si>
    <t>SHALELOGIX</t>
  </si>
  <si>
    <t>3400721847/ SWIW #8</t>
  </si>
  <si>
    <t>3416729719/ SWIW #16</t>
  </si>
  <si>
    <t>BRine Disposal</t>
  </si>
  <si>
    <t>3415523223/ SWIW #</t>
  </si>
  <si>
    <t>3400923821 SWIW #8</t>
  </si>
  <si>
    <t>brine Disposal</t>
  </si>
  <si>
    <t>3411524658/SWIW #26</t>
  </si>
  <si>
    <t>B &amp; J Drilling Co</t>
  </si>
  <si>
    <t>LYDIC ENERGY</t>
  </si>
  <si>
    <t>B &amp; J DRILLING</t>
  </si>
  <si>
    <t>Nuverra/Heckman</t>
  </si>
  <si>
    <t>3411928776/ SWIW #27</t>
  </si>
  <si>
    <t>3415523794/SWIW #16</t>
  </si>
  <si>
    <t>3405924067 &amp; 3405924188/SWIW #11 &amp; #1</t>
  </si>
  <si>
    <t>3415524076 &amp; 3415524075/ SWIW #21 &amp;22</t>
  </si>
  <si>
    <t>3415523196/SWIW #28</t>
  </si>
  <si>
    <t>3415523223/SWIW# 29</t>
  </si>
  <si>
    <t xml:space="preserve">3410523619 &amp; 3410523652/SWIW #19 &amp; 21 </t>
  </si>
  <si>
    <t>Eclipse</t>
  </si>
  <si>
    <t>3415524063/SWIW #23</t>
  </si>
  <si>
    <t>George Woodcock</t>
  </si>
  <si>
    <t>3411721901/ SWIW #48</t>
  </si>
  <si>
    <t>ECLIPSE</t>
  </si>
  <si>
    <t>3405924067 &amp; 3405924188/SWIW #11 &amp; 1</t>
  </si>
  <si>
    <t>ORR Petroleum/ Cambrian Well Services</t>
  </si>
  <si>
    <t xml:space="preserve">3415524078/SWIW # </t>
  </si>
  <si>
    <t>3415523196/ SWIW #</t>
  </si>
  <si>
    <t>Shalelogix LLC</t>
  </si>
  <si>
    <t>3400722187/ SWIW #8</t>
  </si>
  <si>
    <t>American Water Management Services, LLC</t>
  </si>
  <si>
    <t>American Water Management Services LLC</t>
  </si>
  <si>
    <t>Kastle Resources</t>
  </si>
  <si>
    <t>3415524063/ SWIW #23</t>
  </si>
  <si>
    <t>3400923821/ SWIW #8</t>
  </si>
  <si>
    <t>3400923821/SWIW #8</t>
  </si>
  <si>
    <t>3400923823/SWIW #10</t>
  </si>
  <si>
    <t>3400923823/ SWIW #10</t>
  </si>
  <si>
    <t>3415523794/ SWIW #16</t>
  </si>
  <si>
    <t>3416723862/ SWIW #13</t>
  </si>
  <si>
    <t>DART OIL &amp; GAS-OHIO</t>
  </si>
  <si>
    <t>OHIO ENERGY ASSETS, INC.</t>
  </si>
  <si>
    <t>3415725511/ SWIW #13</t>
  </si>
  <si>
    <t>3415522403/ SWIW #7</t>
  </si>
  <si>
    <t xml:space="preserve">3415123420/ SWIW #5 </t>
  </si>
  <si>
    <t>George W. Woodcock</t>
  </si>
  <si>
    <t>Cortland/ West Drilling</t>
  </si>
  <si>
    <t>Sun Valley Oil &amp; Gas, LLC</t>
  </si>
  <si>
    <t>3403127177, 3403127178, &amp; 3403127241/ SWIW #10, #11, &amp; #12</t>
  </si>
  <si>
    <t>Ashtabula SWIW #21, #28, #30. #31 &amp;#32</t>
  </si>
  <si>
    <t>Eclipse Resources-Ohio LLC</t>
  </si>
  <si>
    <t>Cambrian Well Services, LLC</t>
  </si>
  <si>
    <t>Robert Orr</t>
  </si>
  <si>
    <t xml:space="preserve">3400722187/SWIW #8 </t>
  </si>
  <si>
    <t>3415524658/SWIW #26</t>
  </si>
  <si>
    <t>3405924067 &amp; 3405924188/SWIW #11 &amp; #13</t>
  </si>
  <si>
    <t>Knox Energy, Inc.</t>
  </si>
  <si>
    <t>3408324502/SWIW #10</t>
  </si>
  <si>
    <t>3408324072/SWIW #9</t>
  </si>
  <si>
    <t>B &amp; J Drilling</t>
  </si>
  <si>
    <t>3408324195/ SWIW #6</t>
  </si>
  <si>
    <t>Dart Oil &amp; Gas-Ohio, LLC</t>
  </si>
  <si>
    <t>Clearwater Three, LLC</t>
  </si>
  <si>
    <t>3405923986/ SWIW #15</t>
  </si>
  <si>
    <t>3415523196/ SWIW #28</t>
  </si>
  <si>
    <t>3415523223/ SWIW #29</t>
  </si>
  <si>
    <t>3415524078/ SWIW#32</t>
  </si>
  <si>
    <t>Northwood Energy Corp.</t>
  </si>
  <si>
    <t>3412124250/ SWIW #9</t>
  </si>
  <si>
    <t xml:space="preserve"> Kleese Development (KDA)</t>
  </si>
  <si>
    <t>3410523590/SWIW#17</t>
  </si>
  <si>
    <t>3412722616/ SWIW#9</t>
  </si>
  <si>
    <t>3415523794/SWIW#16</t>
  </si>
  <si>
    <t>3410523619 &amp;3410523652/SWIW #19 &amp; 21</t>
  </si>
  <si>
    <t>3411524658/SWIW#26</t>
  </si>
  <si>
    <t>GREENHUNTER WATER</t>
  </si>
  <si>
    <t>DUE: May 2, 2015</t>
  </si>
  <si>
    <t>1st Quarter 2015</t>
  </si>
  <si>
    <t>Nuverra</t>
  </si>
  <si>
    <t>DUE: August 1, 2015</t>
  </si>
  <si>
    <t>2nd Quarter 2015</t>
  </si>
  <si>
    <t>DUE: November 1, 2015</t>
  </si>
  <si>
    <t>3rd Quarter 2015</t>
  </si>
  <si>
    <t>4th Quarter 2015</t>
  </si>
  <si>
    <t>DUE: January 31, 2016</t>
  </si>
  <si>
    <r>
      <t xml:space="preserve">Document Total:
</t>
    </r>
    <r>
      <rPr>
        <b/>
        <sz val="12"/>
        <color rgb="FF4C54FA"/>
        <rFont val="Times New Roman"/>
        <family val="1"/>
      </rPr>
      <t>In District</t>
    </r>
  </si>
  <si>
    <r>
      <t xml:space="preserve">Document Total:
</t>
    </r>
    <r>
      <rPr>
        <b/>
        <sz val="12"/>
        <color rgb="FF4C54FA"/>
        <rFont val="Times New Roman"/>
        <family val="1"/>
      </rPr>
      <t>Out of District</t>
    </r>
  </si>
  <si>
    <t>3415524076 &amp;3415524075/ SWIW #21 &amp;#22</t>
  </si>
  <si>
    <t>CAMBRIAN WELL SERVICES</t>
  </si>
  <si>
    <t>ENLINK</t>
  </si>
  <si>
    <t xml:space="preserve">  </t>
  </si>
  <si>
    <t>3403127177, 3403127178 &amp; 3403127241/SWIW #10, 11, &amp; 12</t>
  </si>
  <si>
    <t xml:space="preserve"> </t>
  </si>
  <si>
    <t>3405923986/SWIW #15</t>
  </si>
  <si>
    <t xml:space="preserve">Brine Disposal </t>
  </si>
  <si>
    <t>3415524078/ SWIW #32</t>
  </si>
  <si>
    <t xml:space="preserve">3415523196/ SWIW #28 </t>
  </si>
  <si>
    <t>34105623268/SWIW #18</t>
  </si>
  <si>
    <t xml:space="preserve">Geeorge Woodcock </t>
  </si>
  <si>
    <t>3415725511/SWIW #13</t>
  </si>
  <si>
    <t>3416729618/SWIW #15</t>
  </si>
  <si>
    <t>3408324412 &amp; 3408324603/SWIW #1 &amp; #2</t>
  </si>
  <si>
    <t>Ashtabula SWIW #21, #28, #30 &amp; 31&amp;#32</t>
  </si>
  <si>
    <t>3405924332/SWIW #14</t>
  </si>
  <si>
    <t>3403127177, 3403127178, &amp; 3403127241/SWIW #10,  #11, &amp; #12</t>
  </si>
  <si>
    <t>hit max bbls</t>
  </si>
  <si>
    <t>ReHydro Ltd.</t>
  </si>
  <si>
    <t>3415725506/ SWIW #10</t>
  </si>
  <si>
    <t>kda</t>
  </si>
  <si>
    <t>3413321076/SWIW #34</t>
  </si>
  <si>
    <t>3400721673/SWIW #7</t>
  </si>
  <si>
    <t>3405521059/SWIW #6</t>
  </si>
  <si>
    <t>3415520682/SWIW #11</t>
  </si>
  <si>
    <t>Redbird Development, LLC</t>
  </si>
  <si>
    <t>3416729731/ SWIW #18</t>
  </si>
  <si>
    <t>Ashtabula SWIW #21, #28, #30, 31 &amp;#32</t>
  </si>
  <si>
    <t>WES, LLC</t>
  </si>
  <si>
    <t>3416729543/ SWIW #20</t>
  </si>
  <si>
    <t>Knox Energy, Inc</t>
  </si>
  <si>
    <t>3408324502/ SWIW #10</t>
  </si>
  <si>
    <t>Northwood Energy Corporation</t>
  </si>
  <si>
    <t>3412124250/SWIW #9</t>
  </si>
  <si>
    <t>Diamond Disposal, LLC</t>
  </si>
  <si>
    <t>Lake Energy</t>
  </si>
  <si>
    <t>Diamond Disposal</t>
  </si>
  <si>
    <t>Dennison Disposal</t>
  </si>
  <si>
    <t>3415725507/SWIW #11</t>
  </si>
  <si>
    <t>3400923824/SWIW #11</t>
  </si>
  <si>
    <t>3405924332/ SWIW #14</t>
  </si>
  <si>
    <t>MFC</t>
  </si>
  <si>
    <t>M &amp; R INVESTMENTS</t>
  </si>
  <si>
    <t>3408324412 &amp; 3408324603/SWIW #1 &amp; SWIW #11</t>
  </si>
  <si>
    <t xml:space="preserve">Nichols Disposal Well LLC </t>
  </si>
  <si>
    <t>Redbird Development</t>
  </si>
  <si>
    <t>3416729731/SWIW #18</t>
  </si>
  <si>
    <t>Dennison Disposal, LLC</t>
  </si>
  <si>
    <t>3415725507/ SWIW #11</t>
  </si>
  <si>
    <t>3405924473/ SWIW #20</t>
  </si>
  <si>
    <t>3400923824/ SWIW #11</t>
  </si>
  <si>
    <t>3411928803/ SWIW #30</t>
  </si>
  <si>
    <t>North Lima Disposal</t>
  </si>
  <si>
    <t>3409923158/ SWIW #12</t>
  </si>
  <si>
    <t>3403127177/ SWIW #10</t>
  </si>
  <si>
    <t>3403127178/ SWIW #11</t>
  </si>
  <si>
    <t>3403127241/ SWIW #12</t>
  </si>
  <si>
    <t>Murphy Oil Company</t>
  </si>
  <si>
    <t>3410523651/ SWIW #23</t>
  </si>
  <si>
    <t>3410523269/ SWIW #24</t>
  </si>
  <si>
    <t>3410523269/SWIW #24</t>
  </si>
  <si>
    <t>3416729618/ SWIW#15</t>
  </si>
  <si>
    <t>3415725506/SWIW #10</t>
  </si>
  <si>
    <t>Brine Dispsal</t>
  </si>
  <si>
    <t>3416729618/SWIW 15</t>
  </si>
  <si>
    <t>3410523619, 3410523652, 3410523651, &amp; 3410523637/SWIW #19, 21, 23, &amp; 22</t>
  </si>
  <si>
    <t>3410523619, 3410523651, 3410523652, &amp; 3410523637/ SWIW #19, 21, 23, 22</t>
  </si>
  <si>
    <t>3410523268/ SWIW #18</t>
  </si>
  <si>
    <t>3410523268/SWIW #18</t>
  </si>
  <si>
    <t>3416729543/SWIW #20</t>
  </si>
  <si>
    <t xml:space="preserve">HEINRICH </t>
  </si>
  <si>
    <t>3416729464/ SWIW #22</t>
  </si>
  <si>
    <t>3416729445/ SWIW #21</t>
  </si>
  <si>
    <t>3415521893, 3415521894, 3415523203/ SWIW #6, #13,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</si>
</sst>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$-409]mmmm\ d\,\ 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4C54FA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79EDB0"/>
        <bgColor indexed="64"/>
      </patternFill>
    </fill>
    <fill>
      <patternFill patternType="solid">
        <fgColor rgb="FF00DFEA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0F3"/>
        <bgColor indexed="64"/>
      </patternFill>
    </fill>
    <fill>
      <patternFill patternType="solid">
        <fgColor rgb="FFA9BDF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151">
    <xf numFmtId="0" fontId="0" fillId="0" borderId="0" xfId="0"/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0" fontId="4" fillId="3" borderId="0" xfId="3" applyFont="1" applyFill="1" applyAlignment="1">
      <alignment horizontal="center" vertical="center" wrapText="1"/>
    </xf>
    <xf numFmtId="0" fontId="4" fillId="3" borderId="0" xfId="3" applyFont="1" applyFill="1" applyAlignment="1">
      <alignment horizontal="center" vertical="center"/>
    </xf>
    <xf numFmtId="3" fontId="4" fillId="3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3" applyFont="1"/>
    <xf numFmtId="4" fontId="6" fillId="0" borderId="0" xfId="3" applyNumberFormat="1" applyFont="1" applyAlignment="1">
      <alignment horizontal="right"/>
    </xf>
    <xf numFmtId="0" fontId="6" fillId="0" borderId="0" xfId="3" applyFont="1" applyAlignment="1">
      <alignment horizontal="left" wrapText="1"/>
    </xf>
    <xf numFmtId="0" fontId="6" fillId="0" borderId="0" xfId="3" applyFont="1" applyAlignment="1">
      <alignment wrapText="1"/>
    </xf>
    <xf numFmtId="3" fontId="5" fillId="0" borderId="0" xfId="1" applyNumberFormat="1" applyFont="1" applyAlignment="1"/>
    <xf numFmtId="0" fontId="6" fillId="0" borderId="0" xfId="3" applyFont="1" applyAlignment="1">
      <alignment horizontal="right"/>
    </xf>
    <xf numFmtId="0" fontId="6" fillId="0" borderId="0" xfId="3" applyFont="1" applyAlignment="1">
      <alignment horizont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 vertical="center"/>
      <protection locked="0"/>
    </xf>
    <xf numFmtId="9" fontId="4" fillId="3" borderId="0" xfId="3" applyNumberFormat="1" applyFont="1" applyFill="1" applyBorder="1" applyAlignment="1" applyProtection="1">
      <alignment horizontal="center" vertical="center"/>
      <protection locked="0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 wrapText="1"/>
    </xf>
    <xf numFmtId="0" fontId="7" fillId="3" borderId="0" xfId="3" applyFont="1" applyFill="1" applyAlignment="1">
      <alignment horizontal="center" vertical="center" wrapText="1"/>
    </xf>
    <xf numFmtId="0" fontId="7" fillId="3" borderId="0" xfId="3" applyFont="1" applyFill="1" applyAlignment="1">
      <alignment horizontal="center" vertical="center"/>
    </xf>
    <xf numFmtId="3" fontId="7" fillId="3" borderId="0" xfId="1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3" applyFont="1"/>
    <xf numFmtId="0" fontId="7" fillId="3" borderId="0" xfId="3" applyFont="1" applyFill="1" applyBorder="1" applyAlignment="1">
      <alignment horizontal="center" vertical="center"/>
    </xf>
    <xf numFmtId="0" fontId="7" fillId="3" borderId="0" xfId="3" applyFont="1" applyFill="1" applyBorder="1" applyAlignment="1" applyProtection="1">
      <alignment horizontal="center" vertical="center"/>
      <protection locked="0"/>
    </xf>
    <xf numFmtId="9" fontId="7" fillId="3" borderId="0" xfId="3" applyNumberFormat="1" applyFont="1" applyFill="1" applyBorder="1" applyAlignment="1" applyProtection="1">
      <alignment horizontal="center" vertical="center"/>
      <protection locked="0"/>
    </xf>
    <xf numFmtId="4" fontId="9" fillId="0" borderId="0" xfId="3" applyNumberFormat="1" applyFont="1" applyAlignment="1">
      <alignment horizontal="right"/>
    </xf>
    <xf numFmtId="164" fontId="8" fillId="0" borderId="0" xfId="0" applyNumberFormat="1" applyFont="1"/>
    <xf numFmtId="0" fontId="9" fillId="0" borderId="0" xfId="3" applyFont="1" applyAlignment="1">
      <alignment horizontal="left" wrapText="1"/>
    </xf>
    <xf numFmtId="0" fontId="9" fillId="0" borderId="0" xfId="3" applyFont="1" applyAlignment="1">
      <alignment wrapText="1"/>
    </xf>
    <xf numFmtId="3" fontId="8" fillId="0" borderId="0" xfId="1" applyNumberFormat="1" applyFont="1" applyAlignment="1"/>
    <xf numFmtId="0" fontId="9" fillId="0" borderId="0" xfId="3" applyFont="1" applyAlignment="1">
      <alignment horizontal="right"/>
    </xf>
    <xf numFmtId="0" fontId="9" fillId="0" borderId="0" xfId="3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  <protection locked="0"/>
    </xf>
    <xf numFmtId="0" fontId="7" fillId="5" borderId="1" xfId="3" applyFont="1" applyFill="1" applyBorder="1" applyAlignment="1">
      <alignment horizontal="center" vertical="center" wrapText="1"/>
    </xf>
    <xf numFmtId="165" fontId="7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7" fillId="5" borderId="2" xfId="3" applyFont="1" applyFill="1" applyBorder="1" applyAlignment="1">
      <alignment horizontal="center" vertical="center" wrapText="1"/>
    </xf>
    <xf numFmtId="3" fontId="7" fillId="5" borderId="2" xfId="3" applyNumberFormat="1" applyFont="1" applyFill="1" applyBorder="1" applyAlignment="1">
      <alignment horizontal="center" vertical="center" wrapText="1"/>
    </xf>
    <xf numFmtId="0" fontId="7" fillId="5" borderId="0" xfId="3" applyFont="1" applyFill="1" applyBorder="1" applyAlignment="1">
      <alignment horizontal="center" vertical="center"/>
    </xf>
    <xf numFmtId="0" fontId="7" fillId="5" borderId="0" xfId="3" applyFont="1" applyFill="1" applyBorder="1" applyAlignment="1" applyProtection="1">
      <alignment horizontal="center" vertical="center"/>
      <protection locked="0"/>
    </xf>
    <xf numFmtId="0" fontId="7" fillId="5" borderId="0" xfId="0" applyFont="1" applyFill="1" applyAlignment="1">
      <alignment horizontal="center" vertical="center"/>
    </xf>
    <xf numFmtId="164" fontId="9" fillId="3" borderId="2" xfId="2" applyNumberFormat="1" applyFont="1" applyFill="1" applyBorder="1" applyAlignment="1" applyProtection="1">
      <alignment horizontal="center" vertical="center" wrapText="1"/>
      <protection locked="0"/>
    </xf>
    <xf numFmtId="3" fontId="9" fillId="3" borderId="2" xfId="3" applyNumberFormat="1" applyFont="1" applyFill="1" applyBorder="1" applyAlignment="1" applyProtection="1">
      <alignment horizontal="center" vertical="center" wrapText="1"/>
      <protection locked="0"/>
    </xf>
    <xf numFmtId="164" fontId="9" fillId="3" borderId="2" xfId="3" applyNumberFormat="1" applyFont="1" applyFill="1" applyBorder="1" applyAlignment="1" applyProtection="1">
      <alignment horizontal="center" vertical="center" wrapText="1"/>
      <protection locked="0"/>
    </xf>
    <xf numFmtId="3" fontId="7" fillId="3" borderId="0" xfId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3" borderId="0" xfId="3" applyFont="1" applyFill="1" applyBorder="1" applyAlignment="1">
      <alignment horizontal="center" vertical="center" wrapText="1"/>
    </xf>
    <xf numFmtId="0" fontId="7" fillId="3" borderId="0" xfId="3" applyFont="1" applyFill="1" applyBorder="1" applyAlignment="1" applyProtection="1">
      <alignment horizontal="center" vertical="center" wrapText="1"/>
      <protection locked="0"/>
    </xf>
    <xf numFmtId="9" fontId="7" fillId="3" borderId="0" xfId="3" applyNumberFormat="1" applyFont="1" applyFill="1" applyBorder="1" applyAlignment="1" applyProtection="1">
      <alignment horizontal="center" vertical="center" wrapText="1"/>
      <protection locked="0"/>
    </xf>
    <xf numFmtId="4" fontId="9" fillId="0" borderId="0" xfId="3" applyNumberFormat="1" applyFont="1" applyAlignment="1">
      <alignment horizontal="right" wrapText="1"/>
    </xf>
    <xf numFmtId="8" fontId="9" fillId="3" borderId="2" xfId="2" applyNumberFormat="1" applyFont="1" applyFill="1" applyBorder="1" applyAlignment="1">
      <alignment horizontal="center" vertical="center" wrapText="1"/>
    </xf>
    <xf numFmtId="164" fontId="9" fillId="3" borderId="0" xfId="0" applyNumberFormat="1" applyFont="1" applyFill="1" applyAlignment="1">
      <alignment wrapText="1"/>
    </xf>
    <xf numFmtId="0" fontId="9" fillId="3" borderId="0" xfId="3" applyFont="1" applyFill="1" applyAlignment="1">
      <alignment wrapText="1"/>
    </xf>
    <xf numFmtId="3" fontId="9" fillId="3" borderId="2" xfId="3" applyNumberFormat="1" applyFont="1" applyFill="1" applyBorder="1" applyAlignment="1">
      <alignment horizontal="center" vertical="center" wrapText="1"/>
    </xf>
    <xf numFmtId="3" fontId="8" fillId="0" borderId="0" xfId="1" applyNumberFormat="1" applyFont="1" applyAlignment="1">
      <alignment wrapText="1"/>
    </xf>
    <xf numFmtId="0" fontId="9" fillId="0" borderId="0" xfId="3" applyFont="1" applyAlignment="1">
      <alignment horizontal="right" wrapText="1"/>
    </xf>
    <xf numFmtId="0" fontId="9" fillId="0" borderId="0" xfId="3" applyFont="1" applyAlignment="1">
      <alignment horizontal="center" wrapText="1"/>
    </xf>
    <xf numFmtId="0" fontId="9" fillId="3" borderId="2" xfId="3" applyFont="1" applyFill="1" applyBorder="1" applyAlignment="1">
      <alignment horizontal="center" vertical="center"/>
    </xf>
    <xf numFmtId="8" fontId="9" fillId="3" borderId="2" xfId="2" applyNumberFormat="1" applyFont="1" applyFill="1" applyBorder="1" applyAlignment="1">
      <alignment horizontal="center" vertical="center"/>
    </xf>
    <xf numFmtId="3" fontId="9" fillId="3" borderId="2" xfId="3" applyNumberFormat="1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 wrapText="1"/>
    </xf>
    <xf numFmtId="0" fontId="9" fillId="3" borderId="0" xfId="3" applyFont="1" applyFill="1" applyAlignment="1">
      <alignment horizontal="center" vertical="center" wrapText="1"/>
    </xf>
    <xf numFmtId="9" fontId="4" fillId="4" borderId="0" xfId="3" applyNumberFormat="1" applyFont="1" applyFill="1" applyBorder="1" applyAlignment="1" applyProtection="1">
      <alignment horizontal="center" vertical="center"/>
      <protection locked="0"/>
    </xf>
    <xf numFmtId="9" fontId="7" fillId="4" borderId="0" xfId="3" applyNumberFormat="1" applyFont="1" applyFill="1" applyBorder="1" applyAlignment="1" applyProtection="1">
      <alignment horizontal="center" vertical="center"/>
      <protection locked="0"/>
    </xf>
    <xf numFmtId="9" fontId="7" fillId="4" borderId="0" xfId="3" applyNumberFormat="1" applyFont="1" applyFill="1" applyBorder="1" applyAlignment="1" applyProtection="1">
      <alignment horizontal="center" vertical="center" wrapText="1"/>
      <protection locked="0"/>
    </xf>
    <xf numFmtId="3" fontId="9" fillId="9" borderId="5" xfId="3" applyNumberFormat="1" applyFont="1" applyFill="1" applyBorder="1" applyAlignment="1">
      <alignment horizontal="center" vertical="center" wrapText="1"/>
    </xf>
    <xf numFmtId="0" fontId="3" fillId="2" borderId="2" xfId="2" applyBorder="1" applyAlignment="1" applyProtection="1">
      <alignment horizontal="center" vertical="center" wrapText="1"/>
      <protection locked="0"/>
    </xf>
    <xf numFmtId="3" fontId="3" fillId="2" borderId="2" xfId="2" applyNumberFormat="1" applyBorder="1" applyAlignment="1" applyProtection="1">
      <alignment horizontal="center" vertical="center" wrapText="1"/>
      <protection locked="0"/>
    </xf>
    <xf numFmtId="164" fontId="3" fillId="2" borderId="2" xfId="2" applyNumberFormat="1" applyBorder="1" applyAlignment="1" applyProtection="1">
      <alignment horizontal="center" vertical="center" wrapText="1"/>
      <protection locked="0"/>
    </xf>
    <xf numFmtId="8" fontId="3" fillId="2" borderId="2" xfId="2" applyNumberFormat="1" applyBorder="1" applyAlignment="1">
      <alignment horizontal="center" vertical="center" wrapText="1"/>
    </xf>
    <xf numFmtId="164" fontId="3" fillId="2" borderId="0" xfId="2" applyNumberFormat="1" applyAlignment="1">
      <alignment wrapText="1"/>
    </xf>
    <xf numFmtId="0" fontId="3" fillId="2" borderId="0" xfId="2" applyAlignment="1">
      <alignment wrapText="1"/>
    </xf>
    <xf numFmtId="0" fontId="3" fillId="2" borderId="2" xfId="2" applyBorder="1" applyAlignment="1">
      <alignment horizontal="center" vertical="center" wrapText="1"/>
    </xf>
    <xf numFmtId="164" fontId="11" fillId="7" borderId="0" xfId="5" applyNumberFormat="1" applyAlignment="1">
      <alignment wrapText="1"/>
    </xf>
    <xf numFmtId="3" fontId="9" fillId="5" borderId="2" xfId="3" applyNumberFormat="1" applyFont="1" applyFill="1" applyBorder="1" applyAlignment="1">
      <alignment horizontal="center" vertical="center" wrapText="1"/>
    </xf>
    <xf numFmtId="164" fontId="9" fillId="5" borderId="2" xfId="3" applyNumberFormat="1" applyFont="1" applyFill="1" applyBorder="1" applyAlignment="1">
      <alignment horizontal="center" vertical="center" wrapText="1"/>
    </xf>
    <xf numFmtId="3" fontId="9" fillId="5" borderId="2" xfId="3" applyNumberFormat="1" applyFont="1" applyFill="1" applyBorder="1" applyAlignment="1">
      <alignment horizontal="center" vertical="center"/>
    </xf>
    <xf numFmtId="164" fontId="9" fillId="5" borderId="2" xfId="3" applyNumberFormat="1" applyFont="1" applyFill="1" applyBorder="1" applyAlignment="1">
      <alignment horizontal="center" vertical="center"/>
    </xf>
    <xf numFmtId="3" fontId="9" fillId="5" borderId="6" xfId="3" applyNumberFormat="1" applyFont="1" applyFill="1" applyBorder="1" applyAlignment="1">
      <alignment horizontal="center" vertical="center" wrapText="1"/>
    </xf>
    <xf numFmtId="164" fontId="9" fillId="5" borderId="6" xfId="3" applyNumberFormat="1" applyFont="1" applyFill="1" applyBorder="1" applyAlignment="1">
      <alignment horizontal="center" vertical="center" wrapText="1"/>
    </xf>
    <xf numFmtId="164" fontId="9" fillId="5" borderId="7" xfId="3" applyNumberFormat="1" applyFont="1" applyFill="1" applyBorder="1" applyAlignment="1">
      <alignment horizontal="center" vertical="center" wrapText="1"/>
    </xf>
    <xf numFmtId="164" fontId="9" fillId="5" borderId="3" xfId="3" applyNumberFormat="1" applyFont="1" applyFill="1" applyBorder="1" applyAlignment="1">
      <alignment horizontal="center" vertical="center" wrapText="1"/>
    </xf>
    <xf numFmtId="3" fontId="9" fillId="5" borderId="4" xfId="3" applyNumberFormat="1" applyFont="1" applyFill="1" applyBorder="1" applyAlignment="1">
      <alignment horizontal="center" vertical="center" wrapText="1"/>
    </xf>
    <xf numFmtId="0" fontId="3" fillId="2" borderId="2" xfId="2" applyBorder="1" applyAlignment="1">
      <alignment wrapText="1"/>
    </xf>
    <xf numFmtId="1" fontId="3" fillId="2" borderId="2" xfId="2" applyNumberFormat="1" applyBorder="1" applyAlignment="1">
      <alignment horizontal="center" vertical="center" wrapText="1"/>
    </xf>
    <xf numFmtId="164" fontId="3" fillId="2" borderId="2" xfId="2" applyNumberFormat="1" applyBorder="1" applyAlignment="1">
      <alignment horizontal="center" vertical="center" wrapText="1"/>
    </xf>
    <xf numFmtId="0" fontId="11" fillId="7" borderId="0" xfId="5" applyAlignment="1">
      <alignment wrapText="1"/>
    </xf>
    <xf numFmtId="8" fontId="3" fillId="2" borderId="2" xfId="2" applyNumberFormat="1" applyBorder="1" applyAlignment="1">
      <alignment horizontal="center" vertical="center"/>
    </xf>
    <xf numFmtId="164" fontId="3" fillId="2" borderId="0" xfId="2" applyNumberFormat="1"/>
    <xf numFmtId="0" fontId="3" fillId="2" borderId="0" xfId="2"/>
    <xf numFmtId="0" fontId="3" fillId="2" borderId="2" xfId="2" applyBorder="1" applyAlignment="1">
      <alignment horizontal="center" vertical="center"/>
    </xf>
    <xf numFmtId="164" fontId="11" fillId="7" borderId="0" xfId="5" applyNumberFormat="1"/>
    <xf numFmtId="0" fontId="3" fillId="2" borderId="2" xfId="2" applyBorder="1"/>
    <xf numFmtId="3" fontId="3" fillId="2" borderId="2" xfId="2" applyNumberFormat="1" applyBorder="1" applyAlignment="1">
      <alignment horizontal="center" vertical="center"/>
    </xf>
    <xf numFmtId="164" fontId="3" fillId="2" borderId="2" xfId="2" applyNumberFormat="1" applyBorder="1" applyAlignment="1">
      <alignment horizontal="center" vertical="center"/>
    </xf>
    <xf numFmtId="1" fontId="3" fillId="2" borderId="2" xfId="2" applyNumberFormat="1" applyBorder="1" applyAlignment="1">
      <alignment horizontal="center" vertical="center"/>
    </xf>
    <xf numFmtId="0" fontId="11" fillId="7" borderId="0" xfId="5"/>
    <xf numFmtId="164" fontId="3" fillId="2" borderId="0" xfId="2" applyNumberFormat="1" applyAlignment="1">
      <alignment horizontal="center" vertical="center" wrapText="1"/>
    </xf>
    <xf numFmtId="0" fontId="3" fillId="2" borderId="0" xfId="2" applyAlignment="1">
      <alignment horizontal="center" vertical="center" wrapText="1"/>
    </xf>
    <xf numFmtId="164" fontId="11" fillId="7" borderId="0" xfId="5" applyNumberFormat="1" applyAlignment="1">
      <alignment horizontal="center" vertical="center" wrapText="1"/>
    </xf>
    <xf numFmtId="164" fontId="3" fillId="8" borderId="0" xfId="2" applyNumberFormat="1" applyFill="1" applyAlignment="1">
      <alignment horizontal="center" vertical="center" wrapText="1"/>
    </xf>
    <xf numFmtId="164" fontId="3" fillId="2" borderId="15" xfId="2" applyNumberFormat="1" applyBorder="1" applyAlignment="1">
      <alignment horizontal="center" vertical="center" wrapText="1"/>
    </xf>
    <xf numFmtId="0" fontId="10" fillId="6" borderId="2" xfId="4" applyBorder="1" applyAlignment="1" applyProtection="1">
      <alignment horizontal="center" vertical="center" wrapText="1"/>
      <protection locked="0"/>
    </xf>
    <xf numFmtId="3" fontId="10" fillId="6" borderId="2" xfId="4" applyNumberFormat="1" applyBorder="1" applyAlignment="1" applyProtection="1">
      <alignment horizontal="center" vertical="center" wrapText="1"/>
      <protection locked="0"/>
    </xf>
    <xf numFmtId="164" fontId="10" fillId="6" borderId="2" xfId="4" applyNumberFormat="1" applyBorder="1" applyAlignment="1" applyProtection="1">
      <alignment horizontal="center" vertical="center" wrapText="1"/>
      <protection locked="0"/>
    </xf>
    <xf numFmtId="8" fontId="10" fillId="6" borderId="2" xfId="4" applyNumberFormat="1" applyBorder="1" applyAlignment="1">
      <alignment horizontal="center" vertical="center" wrapText="1"/>
    </xf>
    <xf numFmtId="164" fontId="10" fillId="6" borderId="0" xfId="4" applyNumberFormat="1" applyAlignment="1">
      <alignment horizontal="center" vertical="center" wrapText="1"/>
    </xf>
    <xf numFmtId="0" fontId="10" fillId="6" borderId="0" xfId="4" applyAlignment="1">
      <alignment horizontal="center" vertical="center" wrapText="1"/>
    </xf>
    <xf numFmtId="0" fontId="3" fillId="2" borderId="0" xfId="2" applyBorder="1" applyAlignment="1">
      <alignment wrapText="1"/>
    </xf>
    <xf numFmtId="0" fontId="5" fillId="0" borderId="16" xfId="0" applyFont="1" applyBorder="1"/>
    <xf numFmtId="0" fontId="5" fillId="0" borderId="17" xfId="0" applyFont="1" applyFill="1" applyBorder="1"/>
    <xf numFmtId="0" fontId="5" fillId="9" borderId="13" xfId="0" applyFont="1" applyFill="1" applyBorder="1" applyAlignment="1">
      <alignment horizontal="center"/>
    </xf>
    <xf numFmtId="0" fontId="9" fillId="11" borderId="5" xfId="3" applyFont="1" applyFill="1" applyBorder="1" applyAlignment="1">
      <alignment horizontal="center" vertical="center" wrapText="1"/>
    </xf>
    <xf numFmtId="0" fontId="9" fillId="11" borderId="21" xfId="3" applyFont="1" applyFill="1" applyBorder="1" applyAlignment="1">
      <alignment horizontal="center" vertical="center" wrapText="1"/>
    </xf>
    <xf numFmtId="0" fontId="9" fillId="10" borderId="5" xfId="3" applyFont="1" applyFill="1" applyBorder="1" applyAlignment="1">
      <alignment horizontal="center" vertical="center" wrapText="1"/>
    </xf>
    <xf numFmtId="3" fontId="9" fillId="10" borderId="22" xfId="3" applyNumberFormat="1" applyFont="1" applyFill="1" applyBorder="1" applyAlignment="1">
      <alignment horizontal="center" vertical="center" wrapText="1"/>
    </xf>
    <xf numFmtId="3" fontId="9" fillId="10" borderId="5" xfId="3" applyNumberFormat="1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5" fillId="0" borderId="10" xfId="0" applyFont="1" applyBorder="1"/>
    <xf numFmtId="0" fontId="8" fillId="9" borderId="25" xfId="0" applyFont="1" applyFill="1" applyBorder="1" applyAlignment="1">
      <alignment horizontal="center" vertical="center" wrapText="1"/>
    </xf>
    <xf numFmtId="0" fontId="5" fillId="0" borderId="24" xfId="0" applyFont="1" applyBorder="1"/>
    <xf numFmtId="3" fontId="8" fillId="5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164" fontId="8" fillId="5" borderId="5" xfId="0" applyNumberFormat="1" applyFont="1" applyFill="1" applyBorder="1" applyAlignment="1">
      <alignment horizontal="center" vertical="center"/>
    </xf>
    <xf numFmtId="164" fontId="8" fillId="5" borderId="25" xfId="0" applyNumberFormat="1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5" fillId="0" borderId="23" xfId="0" applyFont="1" applyBorder="1"/>
    <xf numFmtId="0" fontId="3" fillId="8" borderId="0" xfId="2" applyFill="1" applyAlignment="1">
      <alignment horizontal="center" vertical="center" wrapText="1"/>
    </xf>
    <xf numFmtId="164" fontId="3" fillId="2" borderId="0" xfId="2" applyNumberFormat="1" applyAlignment="1"/>
    <xf numFmtId="0" fontId="7" fillId="5" borderId="11" xfId="3" applyFont="1" applyFill="1" applyBorder="1" applyAlignment="1">
      <alignment horizontal="center" vertical="center" wrapText="1"/>
    </xf>
    <xf numFmtId="0" fontId="7" fillId="5" borderId="9" xfId="3" applyFont="1" applyFill="1" applyBorder="1" applyAlignment="1">
      <alignment horizontal="center" vertical="center" wrapText="1"/>
    </xf>
    <xf numFmtId="0" fontId="7" fillId="5" borderId="12" xfId="3" applyFont="1" applyFill="1" applyBorder="1" applyAlignment="1">
      <alignment horizontal="center" vertical="center" wrapText="1"/>
    </xf>
    <xf numFmtId="0" fontId="7" fillId="5" borderId="13" xfId="3" applyFont="1" applyFill="1" applyBorder="1" applyAlignment="1">
      <alignment horizontal="center" vertical="center" wrapText="1"/>
    </xf>
    <xf numFmtId="0" fontId="7" fillId="5" borderId="10" xfId="3" applyFont="1" applyFill="1" applyBorder="1" applyAlignment="1">
      <alignment horizontal="center" vertical="center" wrapText="1"/>
    </xf>
    <xf numFmtId="0" fontId="7" fillId="5" borderId="14" xfId="3" applyFont="1" applyFill="1" applyBorder="1" applyAlignment="1">
      <alignment horizontal="center" vertical="center" wrapText="1"/>
    </xf>
    <xf numFmtId="0" fontId="9" fillId="9" borderId="18" xfId="3" applyFont="1" applyFill="1" applyBorder="1" applyAlignment="1">
      <alignment horizontal="center" vertical="center" wrapText="1"/>
    </xf>
    <xf numFmtId="0" fontId="9" fillId="9" borderId="19" xfId="3" applyFont="1" applyFill="1" applyBorder="1" applyAlignment="1">
      <alignment horizontal="center" vertical="center" wrapText="1"/>
    </xf>
    <xf numFmtId="0" fontId="9" fillId="9" borderId="20" xfId="3" applyFont="1" applyFill="1" applyBorder="1" applyAlignment="1">
      <alignment horizontal="center" vertical="center" wrapText="1"/>
    </xf>
    <xf numFmtId="0" fontId="9" fillId="9" borderId="13" xfId="3" applyFont="1" applyFill="1" applyBorder="1" applyAlignment="1">
      <alignment horizontal="center" vertical="center" wrapText="1"/>
    </xf>
    <xf numFmtId="0" fontId="9" fillId="9" borderId="10" xfId="3" applyFont="1" applyFill="1" applyBorder="1" applyAlignment="1">
      <alignment horizontal="center" vertical="center" wrapText="1"/>
    </xf>
    <xf numFmtId="0" fontId="9" fillId="9" borderId="14" xfId="3" applyFont="1" applyFill="1" applyBorder="1" applyAlignment="1">
      <alignment horizontal="center" vertical="center" wrapText="1"/>
    </xf>
  </cellXfs>
  <cellStyles count="6">
    <cellStyle name="Bad" xfId="4" builtinId="27"/>
    <cellStyle name="Comma 2" xfId="1"/>
    <cellStyle name="Good" xfId="2" builtinId="26"/>
    <cellStyle name="Neutral" xfId="5" builtinId="2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DFEA"/>
      <color rgb="FF4C54FA"/>
      <color rgb="FFA9BDFD"/>
      <color rgb="FF6D8FFB"/>
      <color rgb="FF5F90F3"/>
      <color rgb="FF1053DA"/>
      <color rgb="FFE67A04"/>
      <color rgb="FFDDD313"/>
      <color rgb="FF79EDB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207"/>
  <sheetViews>
    <sheetView zoomScale="80" zoomScaleNormal="80" workbookViewId="0">
      <pane ySplit="6" topLeftCell="A40" activePane="bottomLeft" state="frozenSplit"/>
      <selection activeCell="A7" sqref="A7"/>
      <selection pane="bottomLeft" activeCell="E102" sqref="E102"/>
    </sheetView>
  </sheetViews>
  <sheetFormatPr defaultColWidth="9.109375" defaultRowHeight="30" customHeight="1" outlineLevelCol="1" x14ac:dyDescent="0.3"/>
  <cols>
    <col min="1" max="1" width="35" style="32" customWidth="1"/>
    <col min="2" max="2" width="33.6640625" style="31" customWidth="1"/>
    <col min="3" max="3" width="23.88671875" style="32" customWidth="1"/>
    <col min="4" max="4" width="14" style="32" customWidth="1"/>
    <col min="5" max="5" width="11.44140625" style="61" bestFit="1" customWidth="1"/>
    <col min="6" max="6" width="15.6640625" style="32" bestFit="1" customWidth="1"/>
    <col min="7" max="7" width="14.109375" style="32" bestFit="1" customWidth="1" outlineLevel="1"/>
    <col min="8" max="8" width="12.88671875" style="32" customWidth="1"/>
    <col min="9" max="9" width="11.33203125" style="62" customWidth="1"/>
    <col min="10" max="10" width="14.109375" style="32" customWidth="1"/>
    <col min="11" max="11" width="14.109375" style="63" customWidth="1"/>
    <col min="12" max="12" width="12.6640625" style="32" customWidth="1"/>
    <col min="13" max="13" width="10.33203125" style="56" bestFit="1" customWidth="1"/>
    <col min="14" max="14" width="9.5546875" style="32" bestFit="1" customWidth="1"/>
    <col min="15" max="15" width="2.6640625" style="32" customWidth="1"/>
    <col min="16" max="16384" width="9.109375" style="32"/>
  </cols>
  <sheetData>
    <row r="1" spans="1:20" ht="30" customHeight="1" x14ac:dyDescent="0.3">
      <c r="A1" s="19"/>
      <c r="B1" s="19"/>
      <c r="C1" s="20"/>
      <c r="D1" s="20"/>
      <c r="E1" s="50"/>
      <c r="F1" s="20"/>
      <c r="G1" s="51"/>
      <c r="H1" s="51"/>
      <c r="I1" s="51"/>
      <c r="J1" s="51"/>
      <c r="K1" s="51"/>
      <c r="L1" s="51"/>
      <c r="M1" s="52"/>
    </row>
    <row r="2" spans="1:20" ht="30" customHeight="1" x14ac:dyDescent="0.3">
      <c r="A2" s="44"/>
      <c r="B2" s="45"/>
      <c r="C2" s="45"/>
      <c r="D2" s="45" t="s">
        <v>219</v>
      </c>
      <c r="E2" s="45"/>
      <c r="F2" s="45"/>
      <c r="G2" s="46"/>
      <c r="H2" s="51"/>
      <c r="I2" s="51"/>
      <c r="J2" s="51"/>
      <c r="K2" s="51"/>
      <c r="L2" s="51"/>
      <c r="M2" s="52"/>
    </row>
    <row r="3" spans="1:20" ht="30" customHeight="1" x14ac:dyDescent="0.3">
      <c r="A3" s="44"/>
      <c r="B3" s="45"/>
      <c r="C3" s="45"/>
      <c r="D3" s="45" t="s">
        <v>218</v>
      </c>
      <c r="E3" s="45"/>
      <c r="F3" s="45"/>
      <c r="G3" s="46">
        <v>2015</v>
      </c>
      <c r="H3" s="51"/>
      <c r="I3" s="51"/>
      <c r="J3" s="51"/>
      <c r="K3" s="51"/>
      <c r="L3" s="51"/>
      <c r="M3" s="52"/>
    </row>
    <row r="4" spans="1:20" ht="30" customHeight="1" thickBot="1" x14ac:dyDescent="0.35">
      <c r="A4" s="53"/>
      <c r="B4" s="54"/>
      <c r="C4" s="20"/>
      <c r="D4" s="54"/>
      <c r="E4" s="54"/>
      <c r="F4" s="54"/>
      <c r="G4" s="54"/>
      <c r="H4" s="71">
        <v>0.03</v>
      </c>
      <c r="I4" s="20"/>
      <c r="J4" s="55"/>
      <c r="K4" s="54"/>
      <c r="L4" s="71">
        <v>0.03</v>
      </c>
      <c r="N4" s="52"/>
      <c r="O4" s="52"/>
      <c r="P4" s="52"/>
      <c r="Q4" s="52"/>
      <c r="R4" s="52"/>
      <c r="S4" s="52"/>
      <c r="T4" s="52"/>
    </row>
    <row r="5" spans="1:20" ht="30" customHeight="1" x14ac:dyDescent="0.3">
      <c r="A5" s="38"/>
      <c r="B5" s="39" t="s">
        <v>358</v>
      </c>
      <c r="C5" s="40" t="s">
        <v>359</v>
      </c>
      <c r="D5" s="41" t="s">
        <v>264</v>
      </c>
      <c r="E5" s="139" t="s">
        <v>217</v>
      </c>
      <c r="F5" s="140"/>
      <c r="G5" s="140"/>
      <c r="H5" s="141"/>
      <c r="I5" s="142" t="s">
        <v>216</v>
      </c>
      <c r="J5" s="143"/>
      <c r="K5" s="143"/>
      <c r="L5" s="144"/>
      <c r="M5" s="52"/>
      <c r="N5" s="52"/>
      <c r="O5" s="52"/>
      <c r="P5" s="52"/>
      <c r="Q5" s="52"/>
      <c r="R5" s="52"/>
      <c r="S5" s="52"/>
    </row>
    <row r="6" spans="1:20" ht="30" customHeight="1" x14ac:dyDescent="0.3">
      <c r="A6" s="42" t="s">
        <v>235</v>
      </c>
      <c r="B6" s="42" t="s">
        <v>215</v>
      </c>
      <c r="C6" s="42" t="s">
        <v>214</v>
      </c>
      <c r="D6" s="42" t="s">
        <v>213</v>
      </c>
      <c r="E6" s="43" t="s">
        <v>211</v>
      </c>
      <c r="F6" s="43" t="s">
        <v>212</v>
      </c>
      <c r="G6" s="42" t="s">
        <v>209</v>
      </c>
      <c r="H6" s="42" t="s">
        <v>208</v>
      </c>
      <c r="I6" s="42" t="s">
        <v>211</v>
      </c>
      <c r="J6" s="42" t="s">
        <v>210</v>
      </c>
      <c r="K6" s="42" t="s">
        <v>209</v>
      </c>
      <c r="L6" s="42" t="s">
        <v>208</v>
      </c>
      <c r="M6" s="52"/>
      <c r="N6" s="52"/>
      <c r="O6" s="52"/>
      <c r="P6" s="52"/>
      <c r="Q6" s="52"/>
      <c r="R6" s="52"/>
      <c r="S6" s="52"/>
    </row>
    <row r="7" spans="1:20" s="78" customFormat="1" ht="30" customHeight="1" x14ac:dyDescent="0.3">
      <c r="A7" s="73"/>
      <c r="B7" s="73" t="s">
        <v>87</v>
      </c>
      <c r="C7" s="73" t="s">
        <v>86</v>
      </c>
      <c r="D7" s="73" t="s">
        <v>1</v>
      </c>
      <c r="E7" s="74">
        <v>3533</v>
      </c>
      <c r="F7" s="75">
        <v>176.65</v>
      </c>
      <c r="G7" s="75">
        <f>F7-H7</f>
        <v>176.65</v>
      </c>
      <c r="H7" s="75">
        <v>0</v>
      </c>
      <c r="I7" s="74">
        <v>0</v>
      </c>
      <c r="J7" s="75">
        <v>0</v>
      </c>
      <c r="K7" s="75">
        <f t="shared" ref="K7:K68" si="0">J7-L7</f>
        <v>0</v>
      </c>
      <c r="L7" s="76">
        <f t="shared" ref="L7:L68" si="1">J7*$L$4</f>
        <v>0</v>
      </c>
      <c r="M7" s="93"/>
    </row>
    <row r="8" spans="1:20" s="78" customFormat="1" ht="30" customHeight="1" x14ac:dyDescent="0.3">
      <c r="A8" s="73"/>
      <c r="B8" s="73" t="s">
        <v>100</v>
      </c>
      <c r="C8" s="73" t="s">
        <v>99</v>
      </c>
      <c r="D8" s="73" t="s">
        <v>1</v>
      </c>
      <c r="E8" s="74">
        <v>3810</v>
      </c>
      <c r="F8" s="75">
        <v>190.5</v>
      </c>
      <c r="G8" s="75">
        <f t="shared" ref="G8:G69" si="2">F8-H8</f>
        <v>184.785</v>
      </c>
      <c r="H8" s="75">
        <f t="shared" ref="H8:H71" si="3">F8*$H$4</f>
        <v>5.7149999999999999</v>
      </c>
      <c r="I8" s="74">
        <v>9453</v>
      </c>
      <c r="J8" s="75">
        <v>1890.6</v>
      </c>
      <c r="K8" s="75">
        <f t="shared" si="0"/>
        <v>1833.8819999999998</v>
      </c>
      <c r="L8" s="76">
        <f t="shared" si="1"/>
        <v>56.717999999999996</v>
      </c>
    </row>
    <row r="9" spans="1:20" s="78" customFormat="1" ht="30" customHeight="1" x14ac:dyDescent="0.3">
      <c r="A9" s="73"/>
      <c r="B9" s="73" t="s">
        <v>100</v>
      </c>
      <c r="C9" s="73" t="s">
        <v>315</v>
      </c>
      <c r="D9" s="73" t="s">
        <v>1</v>
      </c>
      <c r="E9" s="74">
        <v>8073</v>
      </c>
      <c r="F9" s="75">
        <v>403.65</v>
      </c>
      <c r="G9" s="75">
        <f>F9-H9</f>
        <v>391.54049999999995</v>
      </c>
      <c r="H9" s="75">
        <f>F9*$H$4</f>
        <v>12.109499999999999</v>
      </c>
      <c r="I9" s="74">
        <v>43604</v>
      </c>
      <c r="J9" s="75">
        <v>8720.7999999999993</v>
      </c>
      <c r="K9" s="75">
        <f>J9-L9</f>
        <v>8459.1759999999995</v>
      </c>
      <c r="L9" s="76">
        <f>J9*$L$4</f>
        <v>261.62399999999997</v>
      </c>
    </row>
    <row r="10" spans="1:20" s="78" customFormat="1" ht="28.8" x14ac:dyDescent="0.3">
      <c r="A10" s="73"/>
      <c r="B10" s="73" t="s">
        <v>312</v>
      </c>
      <c r="C10" s="73" t="s">
        <v>369</v>
      </c>
      <c r="D10" s="73" t="s">
        <v>1</v>
      </c>
      <c r="E10" s="74">
        <v>1020.64</v>
      </c>
      <c r="F10" s="75">
        <v>51.031999999999996</v>
      </c>
      <c r="G10" s="75">
        <f t="shared" si="2"/>
        <v>49.501039999999996</v>
      </c>
      <c r="H10" s="75">
        <f>F10*$H$4</f>
        <v>1.5309599999999999</v>
      </c>
      <c r="I10" s="74">
        <v>12860.36</v>
      </c>
      <c r="J10" s="75">
        <v>2572.0700000000002</v>
      </c>
      <c r="K10" s="75">
        <f t="shared" si="0"/>
        <v>2494.9079000000002</v>
      </c>
      <c r="L10" s="76">
        <f t="shared" si="1"/>
        <v>77.162099999999995</v>
      </c>
    </row>
    <row r="11" spans="1:20" s="78" customFormat="1" ht="30" customHeight="1" x14ac:dyDescent="0.3">
      <c r="A11" s="73"/>
      <c r="B11" s="73" t="s">
        <v>8</v>
      </c>
      <c r="C11" s="73" t="s">
        <v>9</v>
      </c>
      <c r="D11" s="73" t="s">
        <v>1</v>
      </c>
      <c r="E11" s="74">
        <v>30809</v>
      </c>
      <c r="F11" s="75">
        <v>1540.45</v>
      </c>
      <c r="G11" s="75">
        <f t="shared" si="2"/>
        <v>1494.2365</v>
      </c>
      <c r="H11" s="75">
        <f t="shared" si="3"/>
        <v>46.213499999999996</v>
      </c>
      <c r="I11" s="74">
        <v>0</v>
      </c>
      <c r="J11" s="75">
        <v>0</v>
      </c>
      <c r="K11" s="75">
        <f t="shared" si="0"/>
        <v>0</v>
      </c>
      <c r="L11" s="76">
        <f t="shared" si="1"/>
        <v>0</v>
      </c>
    </row>
    <row r="12" spans="1:20" s="78" customFormat="1" ht="30" customHeight="1" x14ac:dyDescent="0.3">
      <c r="A12" s="73"/>
      <c r="B12" s="73" t="s">
        <v>8</v>
      </c>
      <c r="C12" s="73" t="s">
        <v>7</v>
      </c>
      <c r="D12" s="73" t="s">
        <v>1</v>
      </c>
      <c r="E12" s="74">
        <v>15076</v>
      </c>
      <c r="F12" s="75">
        <v>753.8</v>
      </c>
      <c r="G12" s="75">
        <f t="shared" si="2"/>
        <v>731.18599999999992</v>
      </c>
      <c r="H12" s="75">
        <f t="shared" si="3"/>
        <v>22.613999999999997</v>
      </c>
      <c r="I12" s="74">
        <v>0</v>
      </c>
      <c r="J12" s="75">
        <v>0</v>
      </c>
      <c r="K12" s="75">
        <f t="shared" si="0"/>
        <v>0</v>
      </c>
      <c r="L12" s="76">
        <f t="shared" si="1"/>
        <v>0</v>
      </c>
    </row>
    <row r="13" spans="1:20" s="78" customFormat="1" ht="30" customHeight="1" x14ac:dyDescent="0.3">
      <c r="A13" s="74"/>
      <c r="B13" s="73" t="s">
        <v>132</v>
      </c>
      <c r="C13" s="73" t="s">
        <v>273</v>
      </c>
      <c r="D13" s="73" t="s">
        <v>1</v>
      </c>
      <c r="E13" s="74">
        <v>8329.68</v>
      </c>
      <c r="F13" s="75">
        <v>416.48</v>
      </c>
      <c r="G13" s="75">
        <f t="shared" si="2"/>
        <v>403.98560000000003</v>
      </c>
      <c r="H13" s="75">
        <f t="shared" si="3"/>
        <v>12.494400000000001</v>
      </c>
      <c r="I13" s="74">
        <v>59764.1</v>
      </c>
      <c r="J13" s="75">
        <v>11952.82</v>
      </c>
      <c r="K13" s="75">
        <f t="shared" si="0"/>
        <v>11594.2354</v>
      </c>
      <c r="L13" s="76">
        <f t="shared" si="1"/>
        <v>358.58459999999997</v>
      </c>
    </row>
    <row r="14" spans="1:20" s="78" customFormat="1" ht="30" customHeight="1" x14ac:dyDescent="0.3">
      <c r="A14" s="73"/>
      <c r="B14" s="73" t="s">
        <v>132</v>
      </c>
      <c r="C14" s="73" t="s">
        <v>133</v>
      </c>
      <c r="D14" s="73" t="s">
        <v>1</v>
      </c>
      <c r="E14" s="74">
        <v>8390.64</v>
      </c>
      <c r="F14" s="75">
        <v>419.53</v>
      </c>
      <c r="G14" s="75">
        <f t="shared" si="2"/>
        <v>406.94409999999999</v>
      </c>
      <c r="H14" s="75">
        <f t="shared" si="3"/>
        <v>12.585899999999999</v>
      </c>
      <c r="I14" s="74">
        <v>84</v>
      </c>
      <c r="J14" s="75">
        <v>16.8</v>
      </c>
      <c r="K14" s="75">
        <f t="shared" si="0"/>
        <v>16.295999999999999</v>
      </c>
      <c r="L14" s="76">
        <f t="shared" si="1"/>
        <v>0.504</v>
      </c>
    </row>
    <row r="15" spans="1:20" s="78" customFormat="1" ht="30" customHeight="1" x14ac:dyDescent="0.3">
      <c r="A15" s="73"/>
      <c r="B15" s="73" t="s">
        <v>132</v>
      </c>
      <c r="C15" s="73" t="s">
        <v>131</v>
      </c>
      <c r="D15" s="73" t="s">
        <v>1</v>
      </c>
      <c r="E15" s="74">
        <v>7145.22</v>
      </c>
      <c r="F15" s="75">
        <v>357.26</v>
      </c>
      <c r="G15" s="75">
        <f t="shared" si="2"/>
        <v>346.54219999999998</v>
      </c>
      <c r="H15" s="75">
        <f t="shared" si="3"/>
        <v>10.717799999999999</v>
      </c>
      <c r="I15" s="74">
        <v>0</v>
      </c>
      <c r="J15" s="75">
        <v>0</v>
      </c>
      <c r="K15" s="75">
        <f t="shared" si="0"/>
        <v>0</v>
      </c>
      <c r="L15" s="76">
        <f t="shared" si="1"/>
        <v>0</v>
      </c>
    </row>
    <row r="16" spans="1:20" s="78" customFormat="1" ht="30" customHeight="1" x14ac:dyDescent="0.3">
      <c r="A16" s="73"/>
      <c r="B16" s="73" t="s">
        <v>201</v>
      </c>
      <c r="C16" s="73" t="s">
        <v>200</v>
      </c>
      <c r="D16" s="73" t="s">
        <v>1</v>
      </c>
      <c r="E16" s="74">
        <v>11161</v>
      </c>
      <c r="F16" s="75">
        <v>558.04999999999995</v>
      </c>
      <c r="G16" s="75">
        <f t="shared" si="2"/>
        <v>541.30849999999998</v>
      </c>
      <c r="H16" s="75">
        <f t="shared" si="3"/>
        <v>16.741499999999998</v>
      </c>
      <c r="I16" s="74">
        <v>0</v>
      </c>
      <c r="J16" s="75">
        <v>0</v>
      </c>
      <c r="K16" s="75">
        <f t="shared" si="0"/>
        <v>0</v>
      </c>
      <c r="L16" s="76">
        <f t="shared" si="1"/>
        <v>0</v>
      </c>
    </row>
    <row r="17" spans="1:13" s="78" customFormat="1" ht="30" customHeight="1" x14ac:dyDescent="0.3">
      <c r="A17" s="73"/>
      <c r="B17" s="73" t="s">
        <v>42</v>
      </c>
      <c r="C17" s="73" t="s">
        <v>44</v>
      </c>
      <c r="D17" s="73" t="s">
        <v>1</v>
      </c>
      <c r="E17" s="74">
        <v>610</v>
      </c>
      <c r="F17" s="75">
        <v>30.5</v>
      </c>
      <c r="G17" s="75">
        <f t="shared" si="2"/>
        <v>29.585000000000001</v>
      </c>
      <c r="H17" s="75">
        <f t="shared" si="3"/>
        <v>0.91499999999999992</v>
      </c>
      <c r="I17" s="74">
        <v>0</v>
      </c>
      <c r="J17" s="75">
        <v>0</v>
      </c>
      <c r="K17" s="75">
        <f t="shared" si="0"/>
        <v>0</v>
      </c>
      <c r="L17" s="76">
        <f t="shared" si="1"/>
        <v>0</v>
      </c>
    </row>
    <row r="18" spans="1:13" s="78" customFormat="1" ht="30" customHeight="1" x14ac:dyDescent="0.3">
      <c r="A18" s="73"/>
      <c r="B18" s="73" t="s">
        <v>42</v>
      </c>
      <c r="C18" s="73" t="s">
        <v>43</v>
      </c>
      <c r="D18" s="73" t="s">
        <v>1</v>
      </c>
      <c r="E18" s="74">
        <v>14190</v>
      </c>
      <c r="F18" s="75">
        <v>709.5</v>
      </c>
      <c r="G18" s="75">
        <f t="shared" si="2"/>
        <v>688.21500000000003</v>
      </c>
      <c r="H18" s="75">
        <f t="shared" si="3"/>
        <v>21.285</v>
      </c>
      <c r="I18" s="74">
        <v>0</v>
      </c>
      <c r="J18" s="75">
        <v>0</v>
      </c>
      <c r="K18" s="75">
        <f t="shared" si="0"/>
        <v>0</v>
      </c>
      <c r="L18" s="76">
        <f t="shared" si="1"/>
        <v>0</v>
      </c>
    </row>
    <row r="19" spans="1:13" s="78" customFormat="1" ht="30" customHeight="1" x14ac:dyDescent="0.3">
      <c r="A19" s="73"/>
      <c r="B19" s="73" t="s">
        <v>42</v>
      </c>
      <c r="C19" s="73" t="s">
        <v>41</v>
      </c>
      <c r="D19" s="73" t="s">
        <v>1</v>
      </c>
      <c r="E19" s="74">
        <v>9931</v>
      </c>
      <c r="F19" s="75">
        <v>496.55</v>
      </c>
      <c r="G19" s="75">
        <f t="shared" si="2"/>
        <v>481.65350000000001</v>
      </c>
      <c r="H19" s="75">
        <f t="shared" si="3"/>
        <v>14.8965</v>
      </c>
      <c r="I19" s="74">
        <v>0</v>
      </c>
      <c r="J19" s="75">
        <v>0</v>
      </c>
      <c r="K19" s="75">
        <f t="shared" si="0"/>
        <v>0</v>
      </c>
      <c r="L19" s="76">
        <f t="shared" si="1"/>
        <v>0</v>
      </c>
    </row>
    <row r="20" spans="1:13" s="78" customFormat="1" ht="30" customHeight="1" x14ac:dyDescent="0.3">
      <c r="A20" s="73"/>
      <c r="B20" s="73" t="s">
        <v>13</v>
      </c>
      <c r="C20" s="73" t="s">
        <v>394</v>
      </c>
      <c r="D20" s="73" t="s">
        <v>1</v>
      </c>
      <c r="E20" s="74">
        <v>0</v>
      </c>
      <c r="F20" s="75">
        <v>0</v>
      </c>
      <c r="G20" s="75">
        <f t="shared" si="2"/>
        <v>0</v>
      </c>
      <c r="H20" s="75">
        <f t="shared" si="3"/>
        <v>0</v>
      </c>
      <c r="I20" s="74">
        <v>0</v>
      </c>
      <c r="J20" s="75">
        <v>0</v>
      </c>
      <c r="K20" s="75">
        <f t="shared" si="0"/>
        <v>0</v>
      </c>
      <c r="L20" s="76">
        <f t="shared" si="1"/>
        <v>0</v>
      </c>
      <c r="M20" s="77"/>
    </row>
    <row r="21" spans="1:13" s="78" customFormat="1" ht="30" customHeight="1" x14ac:dyDescent="0.3">
      <c r="A21" s="73"/>
      <c r="B21" s="73" t="s">
        <v>13</v>
      </c>
      <c r="C21" s="73" t="s">
        <v>392</v>
      </c>
      <c r="D21" s="73" t="s">
        <v>1</v>
      </c>
      <c r="E21" s="74">
        <v>0</v>
      </c>
      <c r="F21" s="75">
        <v>0</v>
      </c>
      <c r="G21" s="75">
        <f t="shared" si="2"/>
        <v>0</v>
      </c>
      <c r="H21" s="75">
        <f t="shared" si="3"/>
        <v>0</v>
      </c>
      <c r="I21" s="74">
        <v>0</v>
      </c>
      <c r="J21" s="75">
        <v>0</v>
      </c>
      <c r="K21" s="75">
        <f t="shared" si="0"/>
        <v>0</v>
      </c>
      <c r="L21" s="76">
        <f t="shared" si="1"/>
        <v>0</v>
      </c>
      <c r="M21" s="77"/>
    </row>
    <row r="22" spans="1:13" s="78" customFormat="1" ht="30" customHeight="1" x14ac:dyDescent="0.3">
      <c r="A22" s="73"/>
      <c r="B22" s="73" t="s">
        <v>13</v>
      </c>
      <c r="C22" s="73" t="s">
        <v>393</v>
      </c>
      <c r="D22" s="73" t="s">
        <v>1</v>
      </c>
      <c r="E22" s="74">
        <v>0</v>
      </c>
      <c r="F22" s="75">
        <v>0</v>
      </c>
      <c r="G22" s="75">
        <f t="shared" si="2"/>
        <v>0</v>
      </c>
      <c r="H22" s="75">
        <f t="shared" si="3"/>
        <v>0</v>
      </c>
      <c r="I22" s="74">
        <v>0</v>
      </c>
      <c r="J22" s="75">
        <v>0</v>
      </c>
      <c r="K22" s="75">
        <f t="shared" si="0"/>
        <v>0</v>
      </c>
      <c r="L22" s="76">
        <f t="shared" si="1"/>
        <v>0</v>
      </c>
      <c r="M22" s="77"/>
    </row>
    <row r="23" spans="1:13" s="78" customFormat="1" ht="30" customHeight="1" x14ac:dyDescent="0.3">
      <c r="A23" s="73"/>
      <c r="B23" s="73" t="s">
        <v>108</v>
      </c>
      <c r="C23" s="73" t="s">
        <v>107</v>
      </c>
      <c r="D23" s="73" t="s">
        <v>1</v>
      </c>
      <c r="E23" s="74">
        <v>12956</v>
      </c>
      <c r="F23" s="75">
        <v>647.79999999999995</v>
      </c>
      <c r="G23" s="75">
        <f t="shared" si="2"/>
        <v>628.36599999999999</v>
      </c>
      <c r="H23" s="75">
        <f t="shared" si="3"/>
        <v>19.433999999999997</v>
      </c>
      <c r="I23" s="74">
        <v>0</v>
      </c>
      <c r="J23" s="75">
        <v>0</v>
      </c>
      <c r="K23" s="75">
        <f t="shared" si="0"/>
        <v>0</v>
      </c>
      <c r="L23" s="76">
        <f t="shared" si="1"/>
        <v>0</v>
      </c>
      <c r="M23" s="77"/>
    </row>
    <row r="24" spans="1:13" s="78" customFormat="1" ht="30" customHeight="1" x14ac:dyDescent="0.3">
      <c r="A24" s="73"/>
      <c r="B24" s="73" t="s">
        <v>164</v>
      </c>
      <c r="C24" s="73" t="s">
        <v>168</v>
      </c>
      <c r="D24" s="73" t="s">
        <v>1</v>
      </c>
      <c r="E24" s="74">
        <v>1751</v>
      </c>
      <c r="F24" s="75">
        <v>87.55</v>
      </c>
      <c r="G24" s="75">
        <f t="shared" si="2"/>
        <v>84.923500000000004</v>
      </c>
      <c r="H24" s="75">
        <f t="shared" si="3"/>
        <v>2.6264999999999996</v>
      </c>
      <c r="I24" s="74">
        <v>0</v>
      </c>
      <c r="J24" s="75">
        <v>0</v>
      </c>
      <c r="K24" s="75">
        <f t="shared" si="0"/>
        <v>0</v>
      </c>
      <c r="L24" s="76">
        <f t="shared" si="1"/>
        <v>0</v>
      </c>
      <c r="M24" s="77"/>
    </row>
    <row r="25" spans="1:13" s="78" customFormat="1" ht="30" customHeight="1" x14ac:dyDescent="0.3">
      <c r="A25" s="73"/>
      <c r="B25" s="73" t="s">
        <v>164</v>
      </c>
      <c r="C25" s="73" t="s">
        <v>167</v>
      </c>
      <c r="D25" s="73" t="s">
        <v>1</v>
      </c>
      <c r="E25" s="74">
        <v>104</v>
      </c>
      <c r="F25" s="75">
        <v>5.2</v>
      </c>
      <c r="G25" s="75">
        <f t="shared" si="2"/>
        <v>5.0440000000000005</v>
      </c>
      <c r="H25" s="75">
        <f t="shared" si="3"/>
        <v>0.156</v>
      </c>
      <c r="I25" s="74">
        <v>0</v>
      </c>
      <c r="J25" s="75">
        <v>0</v>
      </c>
      <c r="K25" s="75">
        <f t="shared" si="0"/>
        <v>0</v>
      </c>
      <c r="L25" s="76">
        <f t="shared" si="1"/>
        <v>0</v>
      </c>
      <c r="M25" s="77"/>
    </row>
    <row r="26" spans="1:13" s="78" customFormat="1" ht="30" customHeight="1" x14ac:dyDescent="0.3">
      <c r="A26" s="73"/>
      <c r="B26" s="73" t="s">
        <v>164</v>
      </c>
      <c r="C26" s="73" t="s">
        <v>166</v>
      </c>
      <c r="D26" s="73" t="s">
        <v>1</v>
      </c>
      <c r="E26" s="74">
        <v>853</v>
      </c>
      <c r="F26" s="75">
        <v>42.65</v>
      </c>
      <c r="G26" s="75">
        <f t="shared" si="2"/>
        <v>41.3705</v>
      </c>
      <c r="H26" s="75">
        <f t="shared" si="3"/>
        <v>1.2794999999999999</v>
      </c>
      <c r="I26" s="74">
        <v>0</v>
      </c>
      <c r="J26" s="75">
        <v>0</v>
      </c>
      <c r="K26" s="75">
        <f t="shared" si="0"/>
        <v>0</v>
      </c>
      <c r="L26" s="76">
        <f t="shared" si="1"/>
        <v>0</v>
      </c>
      <c r="M26" s="77"/>
    </row>
    <row r="27" spans="1:13" s="78" customFormat="1" ht="30" customHeight="1" x14ac:dyDescent="0.3">
      <c r="A27" s="73"/>
      <c r="B27" s="73" t="s">
        <v>164</v>
      </c>
      <c r="C27" s="73" t="s">
        <v>165</v>
      </c>
      <c r="D27" s="73" t="s">
        <v>1</v>
      </c>
      <c r="E27" s="74">
        <v>5005</v>
      </c>
      <c r="F27" s="75">
        <v>250.25</v>
      </c>
      <c r="G27" s="75">
        <f t="shared" si="2"/>
        <v>242.74250000000001</v>
      </c>
      <c r="H27" s="75">
        <f t="shared" si="3"/>
        <v>7.5074999999999994</v>
      </c>
      <c r="I27" s="74">
        <v>0</v>
      </c>
      <c r="J27" s="75">
        <v>0</v>
      </c>
      <c r="K27" s="75">
        <f t="shared" si="0"/>
        <v>0</v>
      </c>
      <c r="L27" s="76">
        <f t="shared" si="1"/>
        <v>0</v>
      </c>
      <c r="M27" s="77"/>
    </row>
    <row r="28" spans="1:13" s="78" customFormat="1" ht="30" customHeight="1" x14ac:dyDescent="0.3">
      <c r="A28" s="73"/>
      <c r="B28" s="73" t="s">
        <v>164</v>
      </c>
      <c r="C28" s="73" t="s">
        <v>163</v>
      </c>
      <c r="D28" s="73" t="s">
        <v>1</v>
      </c>
      <c r="E28" s="74">
        <v>5472</v>
      </c>
      <c r="F28" s="75">
        <v>273.60000000000002</v>
      </c>
      <c r="G28" s="75">
        <f t="shared" si="2"/>
        <v>265.392</v>
      </c>
      <c r="H28" s="75">
        <f t="shared" si="3"/>
        <v>8.2080000000000002</v>
      </c>
      <c r="I28" s="74">
        <v>0</v>
      </c>
      <c r="J28" s="75">
        <v>0</v>
      </c>
      <c r="K28" s="75">
        <f t="shared" si="0"/>
        <v>0</v>
      </c>
      <c r="L28" s="76">
        <f t="shared" si="1"/>
        <v>0</v>
      </c>
      <c r="M28" s="77"/>
    </row>
    <row r="29" spans="1:13" s="78" customFormat="1" ht="30" customHeight="1" x14ac:dyDescent="0.3">
      <c r="A29" s="73"/>
      <c r="B29" s="73" t="s">
        <v>164</v>
      </c>
      <c r="C29" s="73" t="s">
        <v>263</v>
      </c>
      <c r="D29" s="73" t="s">
        <v>1</v>
      </c>
      <c r="E29" s="74">
        <v>10016</v>
      </c>
      <c r="F29" s="75">
        <v>500.8</v>
      </c>
      <c r="G29" s="75">
        <f t="shared" si="2"/>
        <v>485.77600000000001</v>
      </c>
      <c r="H29" s="75">
        <f t="shared" si="3"/>
        <v>15.023999999999999</v>
      </c>
      <c r="I29" s="74">
        <v>0</v>
      </c>
      <c r="J29" s="75">
        <v>0</v>
      </c>
      <c r="K29" s="75">
        <f t="shared" si="0"/>
        <v>0</v>
      </c>
      <c r="L29" s="76">
        <f t="shared" si="1"/>
        <v>0</v>
      </c>
      <c r="M29" s="77"/>
    </row>
    <row r="30" spans="1:13" s="78" customFormat="1" ht="30" customHeight="1" x14ac:dyDescent="0.3">
      <c r="A30" s="73"/>
      <c r="B30" s="73" t="s">
        <v>121</v>
      </c>
      <c r="C30" s="73" t="s">
        <v>122</v>
      </c>
      <c r="D30" s="73" t="s">
        <v>1</v>
      </c>
      <c r="E30" s="74">
        <v>1125</v>
      </c>
      <c r="F30" s="75">
        <v>56.25</v>
      </c>
      <c r="G30" s="75">
        <f t="shared" si="2"/>
        <v>54.5625</v>
      </c>
      <c r="H30" s="75">
        <f t="shared" si="3"/>
        <v>1.6875</v>
      </c>
      <c r="I30" s="74">
        <v>0</v>
      </c>
      <c r="J30" s="75">
        <v>0</v>
      </c>
      <c r="K30" s="75">
        <f t="shared" si="0"/>
        <v>0</v>
      </c>
      <c r="L30" s="76">
        <f t="shared" si="1"/>
        <v>0</v>
      </c>
      <c r="M30" s="77"/>
    </row>
    <row r="31" spans="1:13" s="78" customFormat="1" ht="30" customHeight="1" x14ac:dyDescent="0.3">
      <c r="A31" s="73"/>
      <c r="B31" s="73" t="s">
        <v>121</v>
      </c>
      <c r="C31" s="73" t="s">
        <v>289</v>
      </c>
      <c r="D31" s="73" t="s">
        <v>1</v>
      </c>
      <c r="E31" s="74">
        <v>4985</v>
      </c>
      <c r="F31" s="75">
        <v>249.25</v>
      </c>
      <c r="G31" s="75">
        <f t="shared" si="2"/>
        <v>241.77250000000001</v>
      </c>
      <c r="H31" s="75">
        <f t="shared" si="3"/>
        <v>7.4775</v>
      </c>
      <c r="I31" s="74">
        <v>0</v>
      </c>
      <c r="J31" s="75">
        <v>0</v>
      </c>
      <c r="K31" s="75">
        <f t="shared" si="0"/>
        <v>0</v>
      </c>
      <c r="L31" s="76">
        <f t="shared" si="1"/>
        <v>0</v>
      </c>
      <c r="M31" s="77"/>
    </row>
    <row r="32" spans="1:13" s="78" customFormat="1" ht="30" customHeight="1" x14ac:dyDescent="0.3">
      <c r="A32" s="73"/>
      <c r="B32" s="73" t="s">
        <v>121</v>
      </c>
      <c r="C32" s="73" t="s">
        <v>120</v>
      </c>
      <c r="D32" s="73" t="s">
        <v>1</v>
      </c>
      <c r="E32" s="74">
        <v>20465</v>
      </c>
      <c r="F32" s="75">
        <v>1023.25</v>
      </c>
      <c r="G32" s="75">
        <f t="shared" si="2"/>
        <v>992.55250000000001</v>
      </c>
      <c r="H32" s="75">
        <f t="shared" si="3"/>
        <v>30.697499999999998</v>
      </c>
      <c r="I32" s="74">
        <v>38104</v>
      </c>
      <c r="J32" s="75">
        <v>7620.8</v>
      </c>
      <c r="K32" s="75">
        <f t="shared" si="0"/>
        <v>7392.1760000000004</v>
      </c>
      <c r="L32" s="76">
        <f t="shared" si="1"/>
        <v>228.624</v>
      </c>
      <c r="M32" s="77"/>
    </row>
    <row r="33" spans="1:13" s="78" customFormat="1" ht="30" customHeight="1" x14ac:dyDescent="0.3">
      <c r="A33" s="73"/>
      <c r="B33" s="73" t="s">
        <v>96</v>
      </c>
      <c r="C33" s="73" t="s">
        <v>97</v>
      </c>
      <c r="D33" s="73" t="s">
        <v>1</v>
      </c>
      <c r="E33" s="74">
        <v>3726</v>
      </c>
      <c r="F33" s="75">
        <v>186.3</v>
      </c>
      <c r="G33" s="75">
        <f t="shared" si="2"/>
        <v>180.71100000000001</v>
      </c>
      <c r="H33" s="75">
        <f t="shared" si="3"/>
        <v>5.5890000000000004</v>
      </c>
      <c r="I33" s="74">
        <v>84712</v>
      </c>
      <c r="J33" s="75">
        <v>16942.400000000001</v>
      </c>
      <c r="K33" s="75">
        <f t="shared" si="0"/>
        <v>16434.128000000001</v>
      </c>
      <c r="L33" s="76">
        <f t="shared" si="1"/>
        <v>508.27200000000005</v>
      </c>
      <c r="M33" s="77"/>
    </row>
    <row r="34" spans="1:13" s="78" customFormat="1" ht="30" customHeight="1" x14ac:dyDescent="0.3">
      <c r="A34" s="79"/>
      <c r="B34" s="73" t="s">
        <v>96</v>
      </c>
      <c r="C34" s="73" t="s">
        <v>95</v>
      </c>
      <c r="D34" s="73" t="s">
        <v>1</v>
      </c>
      <c r="E34" s="74">
        <v>0</v>
      </c>
      <c r="F34" s="75">
        <v>0</v>
      </c>
      <c r="G34" s="75">
        <f t="shared" si="2"/>
        <v>0</v>
      </c>
      <c r="H34" s="75">
        <f t="shared" si="3"/>
        <v>0</v>
      </c>
      <c r="I34" s="74">
        <v>69527</v>
      </c>
      <c r="J34" s="75">
        <v>13905.4</v>
      </c>
      <c r="K34" s="75">
        <f t="shared" si="0"/>
        <v>13488.237999999999</v>
      </c>
      <c r="L34" s="76">
        <f t="shared" si="1"/>
        <v>417.16199999999998</v>
      </c>
    </row>
    <row r="35" spans="1:13" s="78" customFormat="1" ht="43.2" x14ac:dyDescent="0.3">
      <c r="A35" s="79" t="s">
        <v>245</v>
      </c>
      <c r="B35" s="73" t="s">
        <v>237</v>
      </c>
      <c r="C35" s="73" t="s">
        <v>373</v>
      </c>
      <c r="D35" s="73" t="s">
        <v>1</v>
      </c>
      <c r="E35" s="74">
        <v>1056482</v>
      </c>
      <c r="F35" s="75">
        <v>45120.75</v>
      </c>
      <c r="G35" s="75">
        <f t="shared" si="2"/>
        <v>43767.127500000002</v>
      </c>
      <c r="H35" s="75">
        <f t="shared" si="3"/>
        <v>1353.6224999999999</v>
      </c>
      <c r="I35" s="74">
        <v>75121</v>
      </c>
      <c r="J35" s="75">
        <v>15024.2</v>
      </c>
      <c r="K35" s="75">
        <f t="shared" si="0"/>
        <v>14573.474</v>
      </c>
      <c r="L35" s="76">
        <f t="shared" si="1"/>
        <v>450.726</v>
      </c>
    </row>
    <row r="36" spans="1:13" s="78" customFormat="1" ht="30" customHeight="1" x14ac:dyDescent="0.3">
      <c r="A36" s="73"/>
      <c r="B36" s="73" t="s">
        <v>203</v>
      </c>
      <c r="C36" s="73" t="s">
        <v>202</v>
      </c>
      <c r="D36" s="73" t="s">
        <v>1</v>
      </c>
      <c r="E36" s="74">
        <v>11511</v>
      </c>
      <c r="F36" s="75">
        <v>575.54999999999995</v>
      </c>
      <c r="G36" s="75">
        <f t="shared" si="2"/>
        <v>558.2835</v>
      </c>
      <c r="H36" s="75">
        <f t="shared" si="3"/>
        <v>17.266499999999997</v>
      </c>
      <c r="I36" s="74">
        <v>0</v>
      </c>
      <c r="J36" s="75">
        <v>0</v>
      </c>
      <c r="K36" s="75">
        <f t="shared" si="0"/>
        <v>0</v>
      </c>
      <c r="L36" s="76">
        <f t="shared" si="1"/>
        <v>0</v>
      </c>
    </row>
    <row r="37" spans="1:13" s="78" customFormat="1" ht="30" customHeight="1" x14ac:dyDescent="0.3">
      <c r="A37" s="73"/>
      <c r="B37" s="73" t="s">
        <v>239</v>
      </c>
      <c r="C37" s="73" t="s">
        <v>240</v>
      </c>
      <c r="D37" s="73" t="s">
        <v>1</v>
      </c>
      <c r="E37" s="74">
        <v>2642.28</v>
      </c>
      <c r="F37" s="75">
        <v>132.11000000000001</v>
      </c>
      <c r="G37" s="75">
        <f t="shared" si="2"/>
        <v>128.14670000000001</v>
      </c>
      <c r="H37" s="75">
        <f t="shared" si="3"/>
        <v>3.9633000000000003</v>
      </c>
      <c r="I37" s="74">
        <v>83977.88</v>
      </c>
      <c r="J37" s="75">
        <v>16795.580000000002</v>
      </c>
      <c r="K37" s="75">
        <f t="shared" si="0"/>
        <v>16291.712600000003</v>
      </c>
      <c r="L37" s="76">
        <f t="shared" si="1"/>
        <v>503.86740000000003</v>
      </c>
    </row>
    <row r="38" spans="1:13" s="78" customFormat="1" ht="30" customHeight="1" x14ac:dyDescent="0.3">
      <c r="A38" s="73"/>
      <c r="B38" s="73" t="s">
        <v>123</v>
      </c>
      <c r="C38" s="73" t="s">
        <v>125</v>
      </c>
      <c r="D38" s="73" t="s">
        <v>1</v>
      </c>
      <c r="E38" s="74">
        <v>850</v>
      </c>
      <c r="F38" s="75">
        <v>42.5</v>
      </c>
      <c r="G38" s="75">
        <f t="shared" si="2"/>
        <v>41.225000000000001</v>
      </c>
      <c r="H38" s="75">
        <f t="shared" si="3"/>
        <v>1.2749999999999999</v>
      </c>
      <c r="I38" s="74">
        <v>0</v>
      </c>
      <c r="J38" s="75">
        <v>0</v>
      </c>
      <c r="K38" s="75">
        <f t="shared" si="0"/>
        <v>0</v>
      </c>
      <c r="L38" s="76">
        <f t="shared" si="1"/>
        <v>0</v>
      </c>
    </row>
    <row r="39" spans="1:13" s="78" customFormat="1" ht="30" customHeight="1" x14ac:dyDescent="0.3">
      <c r="A39" s="73"/>
      <c r="B39" s="73" t="s">
        <v>123</v>
      </c>
      <c r="C39" s="73" t="s">
        <v>124</v>
      </c>
      <c r="D39" s="73" t="s">
        <v>1</v>
      </c>
      <c r="E39" s="74">
        <v>861</v>
      </c>
      <c r="F39" s="75">
        <v>43.05</v>
      </c>
      <c r="G39" s="75">
        <f t="shared" si="2"/>
        <v>41.758499999999998</v>
      </c>
      <c r="H39" s="75">
        <f t="shared" si="3"/>
        <v>1.2914999999999999</v>
      </c>
      <c r="I39" s="74">
        <v>0</v>
      </c>
      <c r="J39" s="75">
        <v>0</v>
      </c>
      <c r="K39" s="75">
        <f t="shared" si="0"/>
        <v>0</v>
      </c>
      <c r="L39" s="76">
        <f t="shared" si="1"/>
        <v>0</v>
      </c>
      <c r="M39" s="77"/>
    </row>
    <row r="40" spans="1:13" s="78" customFormat="1" ht="30" customHeight="1" x14ac:dyDescent="0.3">
      <c r="A40" s="73"/>
      <c r="B40" s="73" t="s">
        <v>123</v>
      </c>
      <c r="C40" s="73" t="s">
        <v>233</v>
      </c>
      <c r="D40" s="73" t="s">
        <v>1</v>
      </c>
      <c r="E40" s="74">
        <v>7331</v>
      </c>
      <c r="F40" s="75">
        <v>366.55</v>
      </c>
      <c r="G40" s="75">
        <f t="shared" si="2"/>
        <v>355.55349999999999</v>
      </c>
      <c r="H40" s="75">
        <f t="shared" si="3"/>
        <v>10.996499999999999</v>
      </c>
      <c r="I40" s="74">
        <v>3967</v>
      </c>
      <c r="J40" s="75">
        <v>793.4</v>
      </c>
      <c r="K40" s="75">
        <f t="shared" si="0"/>
        <v>769.59799999999996</v>
      </c>
      <c r="L40" s="76">
        <f t="shared" si="1"/>
        <v>23.802</v>
      </c>
      <c r="M40" s="77"/>
    </row>
    <row r="41" spans="1:13" s="78" customFormat="1" ht="30" customHeight="1" x14ac:dyDescent="0.3">
      <c r="A41" s="73"/>
      <c r="B41" s="73" t="s">
        <v>123</v>
      </c>
      <c r="C41" s="73" t="s">
        <v>246</v>
      </c>
      <c r="D41" s="73" t="s">
        <v>1</v>
      </c>
      <c r="E41" s="74">
        <v>0</v>
      </c>
      <c r="F41" s="75">
        <v>0</v>
      </c>
      <c r="G41" s="75">
        <f t="shared" si="2"/>
        <v>0</v>
      </c>
      <c r="H41" s="75">
        <f t="shared" si="3"/>
        <v>0</v>
      </c>
      <c r="I41" s="74">
        <v>0</v>
      </c>
      <c r="J41" s="75">
        <v>0</v>
      </c>
      <c r="K41" s="75">
        <f t="shared" si="0"/>
        <v>0</v>
      </c>
      <c r="L41" s="76">
        <f t="shared" si="1"/>
        <v>0</v>
      </c>
      <c r="M41" s="77"/>
    </row>
    <row r="42" spans="1:13" s="78" customFormat="1" ht="30" customHeight="1" x14ac:dyDescent="0.3">
      <c r="A42" s="73"/>
      <c r="B42" s="73" t="s">
        <v>175</v>
      </c>
      <c r="C42" s="73" t="s">
        <v>174</v>
      </c>
      <c r="D42" s="73" t="s">
        <v>1</v>
      </c>
      <c r="E42" s="74">
        <v>9897</v>
      </c>
      <c r="F42" s="75">
        <v>484</v>
      </c>
      <c r="G42" s="75">
        <f t="shared" si="2"/>
        <v>469</v>
      </c>
      <c r="H42" s="75">
        <v>15</v>
      </c>
      <c r="I42" s="74">
        <v>55</v>
      </c>
      <c r="J42" s="75">
        <v>11</v>
      </c>
      <c r="K42" s="75">
        <v>11</v>
      </c>
      <c r="L42" s="76">
        <v>0</v>
      </c>
      <c r="M42" s="77"/>
    </row>
    <row r="43" spans="1:13" s="78" customFormat="1" ht="30" customHeight="1" x14ac:dyDescent="0.3">
      <c r="A43" s="73"/>
      <c r="B43" s="73" t="s">
        <v>344</v>
      </c>
      <c r="C43" s="73" t="s">
        <v>375</v>
      </c>
      <c r="D43" s="73" t="s">
        <v>376</v>
      </c>
      <c r="E43" s="74">
        <v>221559</v>
      </c>
      <c r="F43" s="75">
        <v>11078</v>
      </c>
      <c r="G43" s="75">
        <v>10746</v>
      </c>
      <c r="H43" s="75">
        <v>332</v>
      </c>
      <c r="I43" s="74">
        <v>0</v>
      </c>
      <c r="J43" s="75">
        <v>0</v>
      </c>
      <c r="K43" s="75">
        <v>0</v>
      </c>
      <c r="L43" s="76">
        <v>0</v>
      </c>
      <c r="M43" s="77"/>
    </row>
    <row r="44" spans="1:13" s="78" customFormat="1" ht="30" customHeight="1" x14ac:dyDescent="0.3">
      <c r="A44" s="73"/>
      <c r="B44" s="73" t="s">
        <v>380</v>
      </c>
      <c r="C44" s="73" t="s">
        <v>64</v>
      </c>
      <c r="D44" s="73" t="s">
        <v>1</v>
      </c>
      <c r="E44" s="74">
        <v>12050</v>
      </c>
      <c r="F44" s="75">
        <v>602.5</v>
      </c>
      <c r="G44" s="75">
        <f t="shared" si="2"/>
        <v>584.42499999999995</v>
      </c>
      <c r="H44" s="75">
        <f t="shared" si="3"/>
        <v>18.074999999999999</v>
      </c>
      <c r="I44" s="74">
        <v>0</v>
      </c>
      <c r="J44" s="75">
        <v>0</v>
      </c>
      <c r="K44" s="75">
        <f t="shared" si="0"/>
        <v>0</v>
      </c>
      <c r="L44" s="76">
        <f t="shared" si="1"/>
        <v>0</v>
      </c>
      <c r="M44" s="77"/>
    </row>
    <row r="45" spans="1:13" s="78" customFormat="1" ht="30" customHeight="1" x14ac:dyDescent="0.3">
      <c r="A45" s="73"/>
      <c r="B45" s="73" t="s">
        <v>63</v>
      </c>
      <c r="C45" s="73" t="s">
        <v>62</v>
      </c>
      <c r="D45" s="73" t="s">
        <v>1</v>
      </c>
      <c r="E45" s="74">
        <v>18083</v>
      </c>
      <c r="F45" s="75">
        <v>904.15</v>
      </c>
      <c r="G45" s="75">
        <f t="shared" si="2"/>
        <v>904.15</v>
      </c>
      <c r="H45" s="75">
        <v>0</v>
      </c>
      <c r="I45" s="74">
        <v>0</v>
      </c>
      <c r="J45" s="75">
        <v>0</v>
      </c>
      <c r="K45" s="75">
        <f t="shared" si="0"/>
        <v>0</v>
      </c>
      <c r="L45" s="76">
        <f t="shared" si="1"/>
        <v>0</v>
      </c>
      <c r="M45" s="80"/>
    </row>
    <row r="46" spans="1:13" s="78" customFormat="1" ht="30" customHeight="1" x14ac:dyDescent="0.3">
      <c r="A46" s="73"/>
      <c r="B46" s="73" t="s">
        <v>110</v>
      </c>
      <c r="C46" s="73" t="s">
        <v>109</v>
      </c>
      <c r="D46" s="73" t="s">
        <v>1</v>
      </c>
      <c r="E46" s="74">
        <v>1463</v>
      </c>
      <c r="F46" s="75">
        <v>73</v>
      </c>
      <c r="G46" s="75">
        <f t="shared" si="2"/>
        <v>71</v>
      </c>
      <c r="H46" s="75">
        <v>2</v>
      </c>
      <c r="I46" s="74">
        <v>0</v>
      </c>
      <c r="J46" s="75">
        <v>0</v>
      </c>
      <c r="K46" s="75">
        <f t="shared" si="0"/>
        <v>0</v>
      </c>
      <c r="L46" s="76">
        <f t="shared" si="1"/>
        <v>0</v>
      </c>
      <c r="M46" s="80"/>
    </row>
    <row r="47" spans="1:13" s="78" customFormat="1" ht="28.8" x14ac:dyDescent="0.3">
      <c r="A47" s="73"/>
      <c r="B47" s="73" t="s">
        <v>139</v>
      </c>
      <c r="C47" s="73" t="s">
        <v>281</v>
      </c>
      <c r="D47" s="73" t="s">
        <v>1</v>
      </c>
      <c r="E47" s="74">
        <v>112015.08</v>
      </c>
      <c r="F47" s="75">
        <v>5600.75</v>
      </c>
      <c r="G47" s="75">
        <f t="shared" si="2"/>
        <v>5432.7275</v>
      </c>
      <c r="H47" s="75">
        <f t="shared" si="3"/>
        <v>168.02250000000001</v>
      </c>
      <c r="I47" s="74">
        <v>39416.39</v>
      </c>
      <c r="J47" s="75">
        <v>7883.27</v>
      </c>
      <c r="K47" s="75">
        <f t="shared" si="0"/>
        <v>7646.7719000000006</v>
      </c>
      <c r="L47" s="76">
        <f t="shared" si="1"/>
        <v>236.49809999999999</v>
      </c>
      <c r="M47" s="77"/>
    </row>
    <row r="48" spans="1:13" s="78" customFormat="1" ht="30" customHeight="1" x14ac:dyDescent="0.3">
      <c r="A48" s="73"/>
      <c r="B48" s="73" t="s">
        <v>205</v>
      </c>
      <c r="C48" s="73" t="s">
        <v>204</v>
      </c>
      <c r="D48" s="73" t="s">
        <v>1</v>
      </c>
      <c r="E48" s="74">
        <v>3941</v>
      </c>
      <c r="F48" s="75">
        <v>197.05</v>
      </c>
      <c r="G48" s="75">
        <f t="shared" si="2"/>
        <v>191.13850000000002</v>
      </c>
      <c r="H48" s="75">
        <f t="shared" si="3"/>
        <v>5.9115000000000002</v>
      </c>
      <c r="I48" s="74">
        <v>0</v>
      </c>
      <c r="J48" s="75">
        <v>0</v>
      </c>
      <c r="K48" s="75">
        <f t="shared" si="0"/>
        <v>0</v>
      </c>
      <c r="L48" s="76">
        <f t="shared" si="1"/>
        <v>0</v>
      </c>
      <c r="M48" s="77"/>
    </row>
    <row r="49" spans="1:13" s="78" customFormat="1" ht="30" customHeight="1" x14ac:dyDescent="0.3">
      <c r="A49" s="73"/>
      <c r="B49" s="73" t="s">
        <v>106</v>
      </c>
      <c r="C49" s="73" t="s">
        <v>105</v>
      </c>
      <c r="D49" s="73" t="s">
        <v>1</v>
      </c>
      <c r="E49" s="74">
        <v>10174</v>
      </c>
      <c r="F49" s="75">
        <v>508.7</v>
      </c>
      <c r="G49" s="75">
        <f t="shared" si="2"/>
        <v>493.43899999999996</v>
      </c>
      <c r="H49" s="75">
        <f t="shared" si="3"/>
        <v>15.260999999999999</v>
      </c>
      <c r="I49" s="74">
        <v>0</v>
      </c>
      <c r="J49" s="75">
        <v>0</v>
      </c>
      <c r="K49" s="75">
        <f t="shared" si="0"/>
        <v>0</v>
      </c>
      <c r="L49" s="76">
        <f t="shared" si="1"/>
        <v>0</v>
      </c>
      <c r="M49" s="77"/>
    </row>
    <row r="50" spans="1:13" s="78" customFormat="1" ht="30" customHeight="1" x14ac:dyDescent="0.3">
      <c r="A50" s="73"/>
      <c r="B50" s="73" t="s">
        <v>267</v>
      </c>
      <c r="C50" s="73" t="s">
        <v>268</v>
      </c>
      <c r="D50" s="73" t="s">
        <v>1</v>
      </c>
      <c r="E50" s="74">
        <v>9093</v>
      </c>
      <c r="F50" s="75">
        <v>454.65</v>
      </c>
      <c r="G50" s="75">
        <f t="shared" si="2"/>
        <v>441.01049999999998</v>
      </c>
      <c r="H50" s="75">
        <f t="shared" si="3"/>
        <v>13.639499999999998</v>
      </c>
      <c r="I50" s="74">
        <v>168055</v>
      </c>
      <c r="J50" s="75">
        <v>33611</v>
      </c>
      <c r="K50" s="75">
        <f t="shared" si="0"/>
        <v>32602.67</v>
      </c>
      <c r="L50" s="76">
        <f t="shared" si="1"/>
        <v>1008.3299999999999</v>
      </c>
      <c r="M50" s="77"/>
    </row>
    <row r="51" spans="1:13" s="78" customFormat="1" ht="30" customHeight="1" x14ac:dyDescent="0.3">
      <c r="A51" s="73"/>
      <c r="B51" s="73" t="s">
        <v>68</v>
      </c>
      <c r="C51" s="73" t="s">
        <v>69</v>
      </c>
      <c r="D51" s="73" t="s">
        <v>1</v>
      </c>
      <c r="E51" s="74">
        <v>6656</v>
      </c>
      <c r="F51" s="75">
        <v>332.8</v>
      </c>
      <c r="G51" s="75">
        <f t="shared" si="2"/>
        <v>322.81600000000003</v>
      </c>
      <c r="H51" s="75">
        <f t="shared" si="3"/>
        <v>9.984</v>
      </c>
      <c r="I51" s="74">
        <v>0</v>
      </c>
      <c r="J51" s="75">
        <v>0</v>
      </c>
      <c r="K51" s="75">
        <f t="shared" si="0"/>
        <v>0</v>
      </c>
      <c r="L51" s="76">
        <f t="shared" si="1"/>
        <v>0</v>
      </c>
      <c r="M51" s="77"/>
    </row>
    <row r="52" spans="1:13" s="78" customFormat="1" ht="30" customHeight="1" x14ac:dyDescent="0.3">
      <c r="A52" s="73"/>
      <c r="B52" s="73" t="s">
        <v>68</v>
      </c>
      <c r="C52" s="73" t="s">
        <v>67</v>
      </c>
      <c r="D52" s="73" t="s">
        <v>1</v>
      </c>
      <c r="E52" s="74">
        <v>26119</v>
      </c>
      <c r="F52" s="75">
        <v>1305.95</v>
      </c>
      <c r="G52" s="75">
        <f t="shared" si="2"/>
        <v>1266.7715000000001</v>
      </c>
      <c r="H52" s="75">
        <f t="shared" si="3"/>
        <v>39.1785</v>
      </c>
      <c r="I52" s="74">
        <v>0</v>
      </c>
      <c r="J52" s="75">
        <v>0</v>
      </c>
      <c r="K52" s="75">
        <f t="shared" si="0"/>
        <v>0</v>
      </c>
      <c r="L52" s="76">
        <f t="shared" si="1"/>
        <v>0</v>
      </c>
      <c r="M52" s="77"/>
    </row>
    <row r="53" spans="1:13" s="78" customFormat="1" ht="30" customHeight="1" x14ac:dyDescent="0.3">
      <c r="A53" s="73" t="s">
        <v>274</v>
      </c>
      <c r="B53" s="73" t="s">
        <v>275</v>
      </c>
      <c r="C53" s="73" t="s">
        <v>353</v>
      </c>
      <c r="D53" s="73" t="s">
        <v>1</v>
      </c>
      <c r="E53" s="74">
        <v>1920</v>
      </c>
      <c r="F53" s="75">
        <v>96</v>
      </c>
      <c r="G53" s="75">
        <f t="shared" si="2"/>
        <v>93.12</v>
      </c>
      <c r="H53" s="75">
        <f t="shared" si="3"/>
        <v>2.88</v>
      </c>
      <c r="I53" s="74">
        <v>0</v>
      </c>
      <c r="J53" s="75">
        <v>0</v>
      </c>
      <c r="K53" s="75">
        <f t="shared" si="0"/>
        <v>0</v>
      </c>
      <c r="L53" s="76">
        <f t="shared" si="1"/>
        <v>0</v>
      </c>
      <c r="M53" s="77"/>
    </row>
    <row r="54" spans="1:13" s="78" customFormat="1" ht="30" customHeight="1" x14ac:dyDescent="0.3">
      <c r="A54" s="73" t="s">
        <v>274</v>
      </c>
      <c r="B54" s="73" t="s">
        <v>275</v>
      </c>
      <c r="C54" s="73" t="s">
        <v>352</v>
      </c>
      <c r="D54" s="73" t="s">
        <v>1</v>
      </c>
      <c r="E54" s="74">
        <v>815</v>
      </c>
      <c r="F54" s="75">
        <v>40.25</v>
      </c>
      <c r="G54" s="75">
        <f t="shared" si="2"/>
        <v>39.042499999999997</v>
      </c>
      <c r="H54" s="75">
        <f t="shared" si="3"/>
        <v>1.2075</v>
      </c>
      <c r="I54" s="74">
        <v>0</v>
      </c>
      <c r="J54" s="75">
        <v>0</v>
      </c>
      <c r="K54" s="75">
        <f t="shared" si="0"/>
        <v>0</v>
      </c>
      <c r="L54" s="76">
        <f t="shared" si="1"/>
        <v>0</v>
      </c>
      <c r="M54" s="77"/>
    </row>
    <row r="55" spans="1:13" s="78" customFormat="1" ht="30" customHeight="1" x14ac:dyDescent="0.3">
      <c r="A55" s="73" t="s">
        <v>274</v>
      </c>
      <c r="B55" s="73" t="s">
        <v>275</v>
      </c>
      <c r="C55" s="73" t="s">
        <v>176</v>
      </c>
      <c r="D55" s="73" t="s">
        <v>1</v>
      </c>
      <c r="E55" s="74">
        <v>9820</v>
      </c>
      <c r="F55" s="75">
        <v>491</v>
      </c>
      <c r="G55" s="75">
        <f t="shared" si="2"/>
        <v>476.27</v>
      </c>
      <c r="H55" s="75">
        <f t="shared" si="3"/>
        <v>14.729999999999999</v>
      </c>
      <c r="I55" s="74">
        <v>0</v>
      </c>
      <c r="J55" s="75">
        <v>0</v>
      </c>
      <c r="K55" s="75">
        <f t="shared" si="0"/>
        <v>0</v>
      </c>
      <c r="L55" s="76">
        <f t="shared" si="1"/>
        <v>0</v>
      </c>
      <c r="M55" s="77"/>
    </row>
    <row r="56" spans="1:13" s="78" customFormat="1" ht="30" customHeight="1" x14ac:dyDescent="0.3">
      <c r="A56" s="73"/>
      <c r="B56" s="79" t="s">
        <v>3</v>
      </c>
      <c r="C56" s="79" t="s">
        <v>2</v>
      </c>
      <c r="D56" s="79" t="s">
        <v>1</v>
      </c>
      <c r="E56" s="74">
        <v>3817</v>
      </c>
      <c r="F56" s="75">
        <v>190.85</v>
      </c>
      <c r="G56" s="75">
        <f t="shared" si="2"/>
        <v>185.12449999999998</v>
      </c>
      <c r="H56" s="75">
        <f t="shared" si="3"/>
        <v>5.7254999999999994</v>
      </c>
      <c r="I56" s="74">
        <v>18200</v>
      </c>
      <c r="J56" s="75">
        <v>3640</v>
      </c>
      <c r="K56" s="75">
        <f t="shared" si="0"/>
        <v>3530.8</v>
      </c>
      <c r="L56" s="76">
        <f t="shared" si="1"/>
        <v>109.2</v>
      </c>
      <c r="M56" s="77"/>
    </row>
    <row r="57" spans="1:13" s="78" customFormat="1" ht="30" customHeight="1" x14ac:dyDescent="0.3">
      <c r="A57" s="73"/>
      <c r="B57" s="79" t="s">
        <v>3</v>
      </c>
      <c r="C57" s="79" t="s">
        <v>381</v>
      </c>
      <c r="D57" s="79" t="s">
        <v>1</v>
      </c>
      <c r="E57" s="74">
        <v>311817</v>
      </c>
      <c r="F57" s="75">
        <v>15590.85</v>
      </c>
      <c r="G57" s="75">
        <f t="shared" si="2"/>
        <v>15123.1245</v>
      </c>
      <c r="H57" s="75">
        <f t="shared" si="3"/>
        <v>467.72550000000001</v>
      </c>
      <c r="I57" s="74">
        <v>139168</v>
      </c>
      <c r="J57" s="75">
        <v>27833.599999999999</v>
      </c>
      <c r="K57" s="75">
        <f t="shared" si="0"/>
        <v>26998.591999999997</v>
      </c>
      <c r="L57" s="76">
        <f t="shared" si="1"/>
        <v>835.00799999999992</v>
      </c>
      <c r="M57" s="77"/>
    </row>
    <row r="58" spans="1:13" s="78" customFormat="1" ht="30" customHeight="1" x14ac:dyDescent="0.3">
      <c r="A58" s="73"/>
      <c r="B58" s="73" t="s">
        <v>46</v>
      </c>
      <c r="C58" s="73" t="s">
        <v>57</v>
      </c>
      <c r="D58" s="73" t="s">
        <v>1</v>
      </c>
      <c r="E58" s="74">
        <v>32635</v>
      </c>
      <c r="F58" s="75">
        <v>1631.75</v>
      </c>
      <c r="G58" s="75">
        <f t="shared" si="2"/>
        <v>1582.7974999999999</v>
      </c>
      <c r="H58" s="75">
        <f t="shared" si="3"/>
        <v>48.952500000000001</v>
      </c>
      <c r="I58" s="74">
        <v>0</v>
      </c>
      <c r="J58" s="75">
        <v>0</v>
      </c>
      <c r="K58" s="75">
        <f t="shared" si="0"/>
        <v>0</v>
      </c>
      <c r="L58" s="76">
        <f t="shared" si="1"/>
        <v>0</v>
      </c>
      <c r="M58" s="77"/>
    </row>
    <row r="59" spans="1:13" s="78" customFormat="1" ht="30" customHeight="1" x14ac:dyDescent="0.3">
      <c r="A59" s="73"/>
      <c r="B59" s="73" t="s">
        <v>46</v>
      </c>
      <c r="C59" s="73" t="s">
        <v>56</v>
      </c>
      <c r="D59" s="73" t="s">
        <v>1</v>
      </c>
      <c r="E59" s="74">
        <v>0</v>
      </c>
      <c r="F59" s="75">
        <v>0</v>
      </c>
      <c r="G59" s="75">
        <f t="shared" si="2"/>
        <v>0</v>
      </c>
      <c r="H59" s="75">
        <f t="shared" si="3"/>
        <v>0</v>
      </c>
      <c r="I59" s="74">
        <v>0</v>
      </c>
      <c r="J59" s="75">
        <v>0</v>
      </c>
      <c r="K59" s="75">
        <f t="shared" si="0"/>
        <v>0</v>
      </c>
      <c r="L59" s="76">
        <f t="shared" si="1"/>
        <v>0</v>
      </c>
      <c r="M59" s="77"/>
    </row>
    <row r="60" spans="1:13" s="78" customFormat="1" ht="30" customHeight="1" x14ac:dyDescent="0.3">
      <c r="A60" s="73"/>
      <c r="B60" s="73" t="s">
        <v>46</v>
      </c>
      <c r="C60" s="73" t="s">
        <v>55</v>
      </c>
      <c r="D60" s="73" t="s">
        <v>1</v>
      </c>
      <c r="E60" s="74">
        <v>26907</v>
      </c>
      <c r="F60" s="75">
        <v>1345.35</v>
      </c>
      <c r="G60" s="75">
        <f t="shared" si="2"/>
        <v>1304.9894999999999</v>
      </c>
      <c r="H60" s="75">
        <f t="shared" si="3"/>
        <v>40.360499999999995</v>
      </c>
      <c r="I60" s="74">
        <v>0</v>
      </c>
      <c r="J60" s="75">
        <v>0</v>
      </c>
      <c r="K60" s="75">
        <f t="shared" si="0"/>
        <v>0</v>
      </c>
      <c r="L60" s="76">
        <f t="shared" si="1"/>
        <v>0</v>
      </c>
      <c r="M60" s="77"/>
    </row>
    <row r="61" spans="1:13" s="78" customFormat="1" ht="30" customHeight="1" x14ac:dyDescent="0.3">
      <c r="A61" s="73"/>
      <c r="B61" s="73" t="s">
        <v>46</v>
      </c>
      <c r="C61" s="73" t="s">
        <v>54</v>
      </c>
      <c r="D61" s="73" t="s">
        <v>1</v>
      </c>
      <c r="E61" s="74">
        <v>0</v>
      </c>
      <c r="F61" s="75">
        <v>0</v>
      </c>
      <c r="G61" s="75">
        <f t="shared" si="2"/>
        <v>0</v>
      </c>
      <c r="H61" s="75">
        <f t="shared" si="3"/>
        <v>0</v>
      </c>
      <c r="I61" s="74">
        <v>0</v>
      </c>
      <c r="J61" s="75">
        <v>0</v>
      </c>
      <c r="K61" s="75">
        <f t="shared" si="0"/>
        <v>0</v>
      </c>
      <c r="L61" s="76">
        <f t="shared" si="1"/>
        <v>0</v>
      </c>
      <c r="M61" s="77"/>
    </row>
    <row r="62" spans="1:13" s="78" customFormat="1" ht="30" customHeight="1" x14ac:dyDescent="0.3">
      <c r="A62" s="73"/>
      <c r="B62" s="73" t="s">
        <v>46</v>
      </c>
      <c r="C62" s="73" t="s">
        <v>53</v>
      </c>
      <c r="D62" s="73" t="s">
        <v>1</v>
      </c>
      <c r="E62" s="74">
        <v>1382</v>
      </c>
      <c r="F62" s="75">
        <v>69.099999999999994</v>
      </c>
      <c r="G62" s="75">
        <f t="shared" si="2"/>
        <v>67.027000000000001</v>
      </c>
      <c r="H62" s="75">
        <f t="shared" si="3"/>
        <v>2.073</v>
      </c>
      <c r="I62" s="74">
        <v>0</v>
      </c>
      <c r="J62" s="75">
        <v>0</v>
      </c>
      <c r="K62" s="75">
        <f t="shared" si="0"/>
        <v>0</v>
      </c>
      <c r="L62" s="76">
        <f t="shared" si="1"/>
        <v>0</v>
      </c>
      <c r="M62" s="77"/>
    </row>
    <row r="63" spans="1:13" s="78" customFormat="1" ht="30" customHeight="1" x14ac:dyDescent="0.3">
      <c r="A63" s="73"/>
      <c r="B63" s="73" t="s">
        <v>46</v>
      </c>
      <c r="C63" s="73" t="s">
        <v>52</v>
      </c>
      <c r="D63" s="73" t="s">
        <v>1</v>
      </c>
      <c r="E63" s="74">
        <v>0</v>
      </c>
      <c r="F63" s="75">
        <v>0</v>
      </c>
      <c r="G63" s="75">
        <f t="shared" si="2"/>
        <v>0</v>
      </c>
      <c r="H63" s="75">
        <f t="shared" si="3"/>
        <v>0</v>
      </c>
      <c r="I63" s="74">
        <v>0</v>
      </c>
      <c r="J63" s="75">
        <v>0</v>
      </c>
      <c r="K63" s="75">
        <f t="shared" si="0"/>
        <v>0</v>
      </c>
      <c r="L63" s="76">
        <f t="shared" si="1"/>
        <v>0</v>
      </c>
      <c r="M63" s="77"/>
    </row>
    <row r="64" spans="1:13" s="78" customFormat="1" ht="30" customHeight="1" x14ac:dyDescent="0.3">
      <c r="A64" s="73"/>
      <c r="B64" s="73" t="s">
        <v>46</v>
      </c>
      <c r="C64" s="73" t="s">
        <v>51</v>
      </c>
      <c r="D64" s="73" t="s">
        <v>1</v>
      </c>
      <c r="E64" s="74">
        <v>966</v>
      </c>
      <c r="F64" s="75">
        <v>48.3</v>
      </c>
      <c r="G64" s="75">
        <f t="shared" si="2"/>
        <v>46.850999999999999</v>
      </c>
      <c r="H64" s="75">
        <f t="shared" si="3"/>
        <v>1.4489999999999998</v>
      </c>
      <c r="I64" s="74">
        <v>0</v>
      </c>
      <c r="J64" s="75">
        <v>0</v>
      </c>
      <c r="K64" s="75">
        <f t="shared" si="0"/>
        <v>0</v>
      </c>
      <c r="L64" s="76">
        <f t="shared" si="1"/>
        <v>0</v>
      </c>
      <c r="M64" s="77"/>
    </row>
    <row r="65" spans="1:13" s="78" customFormat="1" ht="30" customHeight="1" x14ac:dyDescent="0.3">
      <c r="A65" s="73"/>
      <c r="B65" s="73" t="s">
        <v>46</v>
      </c>
      <c r="C65" s="73" t="s">
        <v>50</v>
      </c>
      <c r="D65" s="73" t="s">
        <v>1</v>
      </c>
      <c r="E65" s="74">
        <v>131</v>
      </c>
      <c r="F65" s="75">
        <v>6.55</v>
      </c>
      <c r="G65" s="75">
        <f t="shared" si="2"/>
        <v>6.3534999999999995</v>
      </c>
      <c r="H65" s="75">
        <f t="shared" si="3"/>
        <v>0.19649999999999998</v>
      </c>
      <c r="I65" s="74">
        <v>0</v>
      </c>
      <c r="J65" s="75">
        <v>0</v>
      </c>
      <c r="K65" s="75">
        <f t="shared" si="0"/>
        <v>0</v>
      </c>
      <c r="L65" s="76">
        <f t="shared" si="1"/>
        <v>0</v>
      </c>
      <c r="M65" s="77"/>
    </row>
    <row r="66" spans="1:13" s="78" customFormat="1" ht="30" customHeight="1" x14ac:dyDescent="0.3">
      <c r="A66" s="73"/>
      <c r="B66" s="73" t="s">
        <v>46</v>
      </c>
      <c r="C66" s="73" t="s">
        <v>49</v>
      </c>
      <c r="D66" s="73" t="s">
        <v>1</v>
      </c>
      <c r="E66" s="74">
        <v>4242</v>
      </c>
      <c r="F66" s="75">
        <v>212.1</v>
      </c>
      <c r="G66" s="75">
        <f t="shared" si="2"/>
        <v>205.73699999999999</v>
      </c>
      <c r="H66" s="75">
        <f t="shared" si="3"/>
        <v>6.3629999999999995</v>
      </c>
      <c r="I66" s="74">
        <v>0</v>
      </c>
      <c r="J66" s="75">
        <v>0</v>
      </c>
      <c r="K66" s="75">
        <f t="shared" si="0"/>
        <v>0</v>
      </c>
      <c r="L66" s="76">
        <f t="shared" si="1"/>
        <v>0</v>
      </c>
      <c r="M66" s="77"/>
    </row>
    <row r="67" spans="1:13" s="78" customFormat="1" ht="30" customHeight="1" x14ac:dyDescent="0.3">
      <c r="A67" s="73"/>
      <c r="B67" s="73" t="s">
        <v>46</v>
      </c>
      <c r="C67" s="73" t="s">
        <v>48</v>
      </c>
      <c r="D67" s="73" t="s">
        <v>1</v>
      </c>
      <c r="E67" s="74">
        <v>31837</v>
      </c>
      <c r="F67" s="75">
        <v>1591.85</v>
      </c>
      <c r="G67" s="75">
        <f t="shared" si="2"/>
        <v>1544.0944999999999</v>
      </c>
      <c r="H67" s="75">
        <f t="shared" si="3"/>
        <v>47.755499999999998</v>
      </c>
      <c r="I67" s="74">
        <v>0</v>
      </c>
      <c r="J67" s="75">
        <v>0</v>
      </c>
      <c r="K67" s="75">
        <f t="shared" si="0"/>
        <v>0</v>
      </c>
      <c r="L67" s="76">
        <f t="shared" si="1"/>
        <v>0</v>
      </c>
      <c r="M67" s="77"/>
    </row>
    <row r="68" spans="1:13" s="78" customFormat="1" ht="30" customHeight="1" x14ac:dyDescent="0.3">
      <c r="A68" s="73"/>
      <c r="B68" s="73" t="s">
        <v>46</v>
      </c>
      <c r="C68" s="73" t="s">
        <v>47</v>
      </c>
      <c r="D68" s="73" t="s">
        <v>1</v>
      </c>
      <c r="E68" s="74">
        <v>8079</v>
      </c>
      <c r="F68" s="75">
        <v>403.95</v>
      </c>
      <c r="G68" s="75">
        <f t="shared" si="2"/>
        <v>391.83150000000001</v>
      </c>
      <c r="H68" s="75">
        <f t="shared" si="3"/>
        <v>12.118499999999999</v>
      </c>
      <c r="I68" s="74">
        <v>0</v>
      </c>
      <c r="J68" s="75">
        <v>0</v>
      </c>
      <c r="K68" s="75">
        <f t="shared" si="0"/>
        <v>0</v>
      </c>
      <c r="L68" s="76">
        <f t="shared" si="1"/>
        <v>0</v>
      </c>
      <c r="M68" s="77"/>
    </row>
    <row r="69" spans="1:13" s="78" customFormat="1" ht="30" customHeight="1" x14ac:dyDescent="0.3">
      <c r="A69" s="73"/>
      <c r="B69" s="73" t="s">
        <v>46</v>
      </c>
      <c r="C69" s="73" t="s">
        <v>45</v>
      </c>
      <c r="D69" s="73" t="s">
        <v>1</v>
      </c>
      <c r="E69" s="74">
        <v>100</v>
      </c>
      <c r="F69" s="75">
        <v>5</v>
      </c>
      <c r="G69" s="75">
        <f t="shared" si="2"/>
        <v>4.8499999999999996</v>
      </c>
      <c r="H69" s="75">
        <f t="shared" si="3"/>
        <v>0.15</v>
      </c>
      <c r="I69" s="74">
        <v>0</v>
      </c>
      <c r="J69" s="75">
        <v>0</v>
      </c>
      <c r="K69" s="75">
        <f t="shared" ref="K69:K146" si="4">J69-L69</f>
        <v>0</v>
      </c>
      <c r="L69" s="76">
        <f t="shared" ref="L69:L146" si="5">J69*$L$4</f>
        <v>0</v>
      </c>
      <c r="M69" s="77"/>
    </row>
    <row r="70" spans="1:13" s="78" customFormat="1" ht="30" customHeight="1" x14ac:dyDescent="0.3">
      <c r="A70" s="73"/>
      <c r="B70" s="73" t="s">
        <v>89</v>
      </c>
      <c r="C70" s="73" t="s">
        <v>94</v>
      </c>
      <c r="D70" s="73" t="s">
        <v>1</v>
      </c>
      <c r="E70" s="74">
        <v>4675</v>
      </c>
      <c r="F70" s="75">
        <v>233.75</v>
      </c>
      <c r="G70" s="75">
        <f t="shared" ref="G70:G147" si="6">F70-H70</f>
        <v>226.73750000000001</v>
      </c>
      <c r="H70" s="75">
        <f t="shared" si="3"/>
        <v>7.0125000000000002</v>
      </c>
      <c r="I70" s="74">
        <v>0</v>
      </c>
      <c r="J70" s="75">
        <v>0</v>
      </c>
      <c r="K70" s="75">
        <f t="shared" si="4"/>
        <v>0</v>
      </c>
      <c r="L70" s="76">
        <f t="shared" si="5"/>
        <v>0</v>
      </c>
      <c r="M70" s="77"/>
    </row>
    <row r="71" spans="1:13" s="78" customFormat="1" ht="30" customHeight="1" x14ac:dyDescent="0.3">
      <c r="A71" s="73"/>
      <c r="B71" s="73" t="s">
        <v>89</v>
      </c>
      <c r="C71" s="73" t="s">
        <v>93</v>
      </c>
      <c r="D71" s="73" t="s">
        <v>1</v>
      </c>
      <c r="E71" s="74">
        <v>0</v>
      </c>
      <c r="F71" s="75">
        <v>0</v>
      </c>
      <c r="G71" s="75">
        <f t="shared" si="6"/>
        <v>0</v>
      </c>
      <c r="H71" s="75">
        <f t="shared" si="3"/>
        <v>0</v>
      </c>
      <c r="I71" s="74">
        <v>0</v>
      </c>
      <c r="J71" s="75">
        <v>0</v>
      </c>
      <c r="K71" s="75">
        <f t="shared" si="4"/>
        <v>0</v>
      </c>
      <c r="L71" s="76">
        <f t="shared" si="5"/>
        <v>0</v>
      </c>
      <c r="M71" s="77"/>
    </row>
    <row r="72" spans="1:13" s="78" customFormat="1" ht="30" customHeight="1" x14ac:dyDescent="0.3">
      <c r="A72" s="73"/>
      <c r="B72" s="73" t="s">
        <v>89</v>
      </c>
      <c r="C72" s="73" t="s">
        <v>92</v>
      </c>
      <c r="D72" s="73" t="s">
        <v>1</v>
      </c>
      <c r="E72" s="74">
        <v>15160</v>
      </c>
      <c r="F72" s="75">
        <v>758</v>
      </c>
      <c r="G72" s="75">
        <f t="shared" si="6"/>
        <v>735.26</v>
      </c>
      <c r="H72" s="75">
        <f t="shared" ref="H72:H138" si="7">F72*$H$4</f>
        <v>22.74</v>
      </c>
      <c r="I72" s="74">
        <v>0</v>
      </c>
      <c r="J72" s="75">
        <v>0</v>
      </c>
      <c r="K72" s="75">
        <f t="shared" si="4"/>
        <v>0</v>
      </c>
      <c r="L72" s="76">
        <f t="shared" si="5"/>
        <v>0</v>
      </c>
      <c r="M72" s="77"/>
    </row>
    <row r="73" spans="1:13" s="78" customFormat="1" ht="30" customHeight="1" x14ac:dyDescent="0.3">
      <c r="A73" s="73"/>
      <c r="B73" s="73" t="s">
        <v>89</v>
      </c>
      <c r="C73" s="73" t="s">
        <v>91</v>
      </c>
      <c r="D73" s="73" t="s">
        <v>1</v>
      </c>
      <c r="E73" s="74">
        <v>3305</v>
      </c>
      <c r="F73" s="75">
        <v>165.25</v>
      </c>
      <c r="G73" s="75">
        <f t="shared" si="6"/>
        <v>160.29249999999999</v>
      </c>
      <c r="H73" s="75">
        <f t="shared" si="7"/>
        <v>4.9574999999999996</v>
      </c>
      <c r="I73" s="74">
        <v>0</v>
      </c>
      <c r="J73" s="75">
        <v>0</v>
      </c>
      <c r="K73" s="75">
        <f t="shared" si="4"/>
        <v>0</v>
      </c>
      <c r="L73" s="76">
        <f t="shared" si="5"/>
        <v>0</v>
      </c>
      <c r="M73" s="77"/>
    </row>
    <row r="74" spans="1:13" s="78" customFormat="1" ht="30" customHeight="1" x14ac:dyDescent="0.3">
      <c r="A74" s="73"/>
      <c r="B74" s="73" t="s">
        <v>89</v>
      </c>
      <c r="C74" s="73" t="s">
        <v>90</v>
      </c>
      <c r="D74" s="73" t="s">
        <v>1</v>
      </c>
      <c r="E74" s="74">
        <v>5490</v>
      </c>
      <c r="F74" s="75">
        <v>274.5</v>
      </c>
      <c r="G74" s="75">
        <f t="shared" si="6"/>
        <v>266.26499999999999</v>
      </c>
      <c r="H74" s="75">
        <f t="shared" si="7"/>
        <v>8.2349999999999994</v>
      </c>
      <c r="I74" s="74">
        <v>0</v>
      </c>
      <c r="J74" s="75">
        <v>0</v>
      </c>
      <c r="K74" s="75">
        <f t="shared" si="4"/>
        <v>0</v>
      </c>
      <c r="L74" s="76">
        <f t="shared" si="5"/>
        <v>0</v>
      </c>
      <c r="M74" s="77"/>
    </row>
    <row r="75" spans="1:13" s="78" customFormat="1" ht="30" customHeight="1" x14ac:dyDescent="0.3">
      <c r="A75" s="73"/>
      <c r="B75" s="73" t="s">
        <v>89</v>
      </c>
      <c r="C75" s="73" t="s">
        <v>88</v>
      </c>
      <c r="D75" s="73" t="s">
        <v>1</v>
      </c>
      <c r="E75" s="74">
        <v>21370</v>
      </c>
      <c r="F75" s="75">
        <v>1068.5</v>
      </c>
      <c r="G75" s="75">
        <f t="shared" si="6"/>
        <v>1036.4449999999999</v>
      </c>
      <c r="H75" s="75">
        <f t="shared" si="7"/>
        <v>32.055</v>
      </c>
      <c r="I75" s="74">
        <v>0</v>
      </c>
      <c r="J75" s="75">
        <v>0</v>
      </c>
      <c r="K75" s="75">
        <f t="shared" si="4"/>
        <v>0</v>
      </c>
      <c r="L75" s="76">
        <f t="shared" si="5"/>
        <v>0</v>
      </c>
      <c r="M75" s="77"/>
    </row>
    <row r="76" spans="1:13" s="78" customFormat="1" ht="30" customHeight="1" x14ac:dyDescent="0.3">
      <c r="A76" s="73"/>
      <c r="B76" s="73" t="s">
        <v>66</v>
      </c>
      <c r="C76" s="73" t="s">
        <v>65</v>
      </c>
      <c r="D76" s="73" t="s">
        <v>1</v>
      </c>
      <c r="E76" s="74">
        <v>1505</v>
      </c>
      <c r="F76" s="75">
        <v>75.25</v>
      </c>
      <c r="G76" s="75">
        <f t="shared" si="6"/>
        <v>75.25</v>
      </c>
      <c r="H76" s="75">
        <v>0</v>
      </c>
      <c r="I76" s="74">
        <v>0</v>
      </c>
      <c r="J76" s="75">
        <v>0</v>
      </c>
      <c r="K76" s="75">
        <f t="shared" si="4"/>
        <v>0</v>
      </c>
      <c r="L76" s="76">
        <f t="shared" si="5"/>
        <v>0</v>
      </c>
      <c r="M76" s="77"/>
    </row>
    <row r="77" spans="1:13" s="78" customFormat="1" ht="30" customHeight="1" x14ac:dyDescent="0.3">
      <c r="A77" s="73"/>
      <c r="B77" s="73" t="s">
        <v>59</v>
      </c>
      <c r="C77" s="73" t="s">
        <v>61</v>
      </c>
      <c r="D77" s="73" t="s">
        <v>1</v>
      </c>
      <c r="E77" s="74">
        <v>235</v>
      </c>
      <c r="F77" s="75">
        <v>11.75</v>
      </c>
      <c r="G77" s="75">
        <f t="shared" si="6"/>
        <v>11.397500000000001</v>
      </c>
      <c r="H77" s="75">
        <f t="shared" si="7"/>
        <v>0.35249999999999998</v>
      </c>
      <c r="I77" s="74">
        <v>0</v>
      </c>
      <c r="J77" s="75">
        <v>0</v>
      </c>
      <c r="K77" s="75">
        <f t="shared" si="4"/>
        <v>0</v>
      </c>
      <c r="L77" s="76">
        <f t="shared" si="5"/>
        <v>0</v>
      </c>
      <c r="M77" s="77"/>
    </row>
    <row r="78" spans="1:13" s="78" customFormat="1" ht="30" customHeight="1" x14ac:dyDescent="0.3">
      <c r="A78" s="73"/>
      <c r="B78" s="73" t="s">
        <v>59</v>
      </c>
      <c r="C78" s="73" t="s">
        <v>60</v>
      </c>
      <c r="D78" s="73" t="s">
        <v>1</v>
      </c>
      <c r="E78" s="74">
        <v>0</v>
      </c>
      <c r="F78" s="75">
        <v>0</v>
      </c>
      <c r="G78" s="75">
        <f t="shared" si="6"/>
        <v>0</v>
      </c>
      <c r="H78" s="75">
        <f t="shared" si="7"/>
        <v>0</v>
      </c>
      <c r="I78" s="74">
        <v>0</v>
      </c>
      <c r="J78" s="75">
        <v>0</v>
      </c>
      <c r="K78" s="75">
        <f t="shared" si="4"/>
        <v>0</v>
      </c>
      <c r="L78" s="76">
        <f t="shared" si="5"/>
        <v>0</v>
      </c>
      <c r="M78" s="77"/>
    </row>
    <row r="79" spans="1:13" s="78" customFormat="1" ht="30" customHeight="1" x14ac:dyDescent="0.3">
      <c r="A79" s="73"/>
      <c r="B79" s="73" t="s">
        <v>59</v>
      </c>
      <c r="C79" s="73" t="s">
        <v>58</v>
      </c>
      <c r="D79" s="73" t="s">
        <v>1</v>
      </c>
      <c r="E79" s="74">
        <v>4950</v>
      </c>
      <c r="F79" s="75">
        <v>247.5</v>
      </c>
      <c r="G79" s="75">
        <f t="shared" si="6"/>
        <v>240.07499999999999</v>
      </c>
      <c r="H79" s="75">
        <f t="shared" si="7"/>
        <v>7.4249999999999998</v>
      </c>
      <c r="I79" s="74">
        <v>0</v>
      </c>
      <c r="J79" s="75">
        <v>0</v>
      </c>
      <c r="K79" s="75">
        <f t="shared" si="4"/>
        <v>0</v>
      </c>
      <c r="L79" s="76">
        <f t="shared" si="5"/>
        <v>0</v>
      </c>
      <c r="M79" s="77"/>
    </row>
    <row r="80" spans="1:13" s="78" customFormat="1" ht="30" customHeight="1" x14ac:dyDescent="0.3">
      <c r="A80" s="73"/>
      <c r="B80" s="73" t="s">
        <v>21</v>
      </c>
      <c r="C80" s="73" t="s">
        <v>20</v>
      </c>
      <c r="D80" s="73" t="s">
        <v>1</v>
      </c>
      <c r="E80" s="74">
        <v>5088</v>
      </c>
      <c r="F80" s="75">
        <v>254.4</v>
      </c>
      <c r="G80" s="75">
        <f t="shared" si="6"/>
        <v>247</v>
      </c>
      <c r="H80" s="75">
        <v>7.4</v>
      </c>
      <c r="I80" s="74">
        <v>0</v>
      </c>
      <c r="J80" s="75">
        <v>0</v>
      </c>
      <c r="K80" s="75">
        <f t="shared" si="4"/>
        <v>0</v>
      </c>
      <c r="L80" s="76">
        <f t="shared" si="5"/>
        <v>0</v>
      </c>
      <c r="M80" s="80"/>
    </row>
    <row r="81" spans="1:13" s="78" customFormat="1" ht="30" customHeight="1" x14ac:dyDescent="0.3">
      <c r="A81" s="73"/>
      <c r="B81" s="73" t="s">
        <v>38</v>
      </c>
      <c r="C81" s="73" t="s">
        <v>37</v>
      </c>
      <c r="D81" s="73" t="s">
        <v>1</v>
      </c>
      <c r="E81" s="74">
        <v>3600</v>
      </c>
      <c r="F81" s="75">
        <v>180</v>
      </c>
      <c r="G81" s="75">
        <f t="shared" si="6"/>
        <v>174.6</v>
      </c>
      <c r="H81" s="75">
        <f t="shared" si="7"/>
        <v>5.3999999999999995</v>
      </c>
      <c r="I81" s="74">
        <v>2180</v>
      </c>
      <c r="J81" s="75">
        <v>436</v>
      </c>
      <c r="K81" s="75">
        <f t="shared" si="4"/>
        <v>422.92</v>
      </c>
      <c r="L81" s="76">
        <f t="shared" si="5"/>
        <v>13.08</v>
      </c>
      <c r="M81" s="77"/>
    </row>
    <row r="82" spans="1:13" s="78" customFormat="1" ht="30" customHeight="1" x14ac:dyDescent="0.3">
      <c r="A82" s="73"/>
      <c r="B82" s="73" t="s">
        <v>278</v>
      </c>
      <c r="C82" s="73" t="s">
        <v>382</v>
      </c>
      <c r="D82" s="73" t="s">
        <v>1</v>
      </c>
      <c r="E82" s="74">
        <v>0</v>
      </c>
      <c r="F82" s="75">
        <v>0</v>
      </c>
      <c r="G82" s="75">
        <f t="shared" ref="G82:G92" si="8">F82-H82</f>
        <v>0</v>
      </c>
      <c r="H82" s="75">
        <f t="shared" si="7"/>
        <v>0</v>
      </c>
      <c r="I82" s="74">
        <v>0</v>
      </c>
      <c r="J82" s="75">
        <v>0</v>
      </c>
      <c r="K82" s="75">
        <f t="shared" ref="K82:K92" si="9">J82-L82</f>
        <v>0</v>
      </c>
      <c r="L82" s="76">
        <f t="shared" ref="L82:L92" si="10">J82*$L$4</f>
        <v>0</v>
      </c>
      <c r="M82" s="77"/>
    </row>
    <row r="83" spans="1:13" s="78" customFormat="1" ht="30" customHeight="1" x14ac:dyDescent="0.3">
      <c r="A83" s="73" t="s">
        <v>360</v>
      </c>
      <c r="B83" s="73" t="s">
        <v>249</v>
      </c>
      <c r="C83" s="73" t="s">
        <v>85</v>
      </c>
      <c r="D83" s="73" t="s">
        <v>1</v>
      </c>
      <c r="E83" s="74">
        <v>155</v>
      </c>
      <c r="F83" s="75">
        <v>7.75</v>
      </c>
      <c r="G83" s="75">
        <f t="shared" si="8"/>
        <v>7.5175000000000001</v>
      </c>
      <c r="H83" s="75">
        <f t="shared" si="7"/>
        <v>0.23249999999999998</v>
      </c>
      <c r="I83" s="74">
        <v>56004</v>
      </c>
      <c r="J83" s="75">
        <v>11202.8</v>
      </c>
      <c r="K83" s="75">
        <f t="shared" si="9"/>
        <v>10866.715999999999</v>
      </c>
      <c r="L83" s="76">
        <f t="shared" si="10"/>
        <v>336.08399999999995</v>
      </c>
    </row>
    <row r="84" spans="1:13" s="78" customFormat="1" ht="30" customHeight="1" x14ac:dyDescent="0.3">
      <c r="A84" s="73" t="s">
        <v>360</v>
      </c>
      <c r="B84" s="73" t="s">
        <v>249</v>
      </c>
      <c r="C84" s="73" t="s">
        <v>191</v>
      </c>
      <c r="D84" s="73" t="s">
        <v>1</v>
      </c>
      <c r="E84" s="74">
        <v>5012</v>
      </c>
      <c r="F84" s="75">
        <v>250.6</v>
      </c>
      <c r="G84" s="75">
        <f t="shared" si="8"/>
        <v>243.08199999999999</v>
      </c>
      <c r="H84" s="75">
        <f t="shared" si="7"/>
        <v>7.5179999999999998</v>
      </c>
      <c r="I84" s="74">
        <v>33066</v>
      </c>
      <c r="J84" s="75">
        <v>6613.2</v>
      </c>
      <c r="K84" s="75">
        <f t="shared" si="9"/>
        <v>6414.8040000000001</v>
      </c>
      <c r="L84" s="76">
        <f t="shared" si="10"/>
        <v>198.39599999999999</v>
      </c>
      <c r="M84" s="77"/>
    </row>
    <row r="85" spans="1:13" s="78" customFormat="1" ht="30" customHeight="1" x14ac:dyDescent="0.3">
      <c r="A85" s="73" t="s">
        <v>360</v>
      </c>
      <c r="B85" s="73" t="s">
        <v>249</v>
      </c>
      <c r="C85" s="73" t="s">
        <v>190</v>
      </c>
      <c r="D85" s="73" t="s">
        <v>1</v>
      </c>
      <c r="E85" s="74">
        <v>233</v>
      </c>
      <c r="F85" s="75">
        <v>11.65</v>
      </c>
      <c r="G85" s="75">
        <f t="shared" si="8"/>
        <v>11.3005</v>
      </c>
      <c r="H85" s="75">
        <f t="shared" si="7"/>
        <v>0.34949999999999998</v>
      </c>
      <c r="I85" s="74">
        <v>5999</v>
      </c>
      <c r="J85" s="75">
        <v>1199.8</v>
      </c>
      <c r="K85" s="75">
        <f t="shared" si="9"/>
        <v>1163.806</v>
      </c>
      <c r="L85" s="76">
        <f t="shared" si="10"/>
        <v>35.994</v>
      </c>
      <c r="M85" s="77"/>
    </row>
    <row r="86" spans="1:13" s="78" customFormat="1" ht="30" customHeight="1" x14ac:dyDescent="0.3">
      <c r="A86" s="73" t="s">
        <v>360</v>
      </c>
      <c r="B86" s="73" t="s">
        <v>249</v>
      </c>
      <c r="C86" s="73" t="s">
        <v>189</v>
      </c>
      <c r="D86" s="73" t="s">
        <v>1</v>
      </c>
      <c r="E86" s="74">
        <v>10561</v>
      </c>
      <c r="F86" s="75">
        <v>528.04999999999995</v>
      </c>
      <c r="G86" s="75">
        <f t="shared" si="8"/>
        <v>512.20849999999996</v>
      </c>
      <c r="H86" s="75">
        <f t="shared" si="7"/>
        <v>15.841499999999998</v>
      </c>
      <c r="I86" s="74">
        <v>6026</v>
      </c>
      <c r="J86" s="75">
        <v>1205.2</v>
      </c>
      <c r="K86" s="75">
        <f t="shared" si="9"/>
        <v>1169.0440000000001</v>
      </c>
      <c r="L86" s="76">
        <f t="shared" si="10"/>
        <v>36.155999999999999</v>
      </c>
      <c r="M86" s="77"/>
    </row>
    <row r="87" spans="1:13" s="78" customFormat="1" ht="30" customHeight="1" x14ac:dyDescent="0.3">
      <c r="A87" s="73" t="s">
        <v>360</v>
      </c>
      <c r="B87" s="73" t="s">
        <v>249</v>
      </c>
      <c r="C87" s="73" t="s">
        <v>188</v>
      </c>
      <c r="D87" s="73" t="s">
        <v>1</v>
      </c>
      <c r="E87" s="74">
        <v>880</v>
      </c>
      <c r="F87" s="75">
        <v>44</v>
      </c>
      <c r="G87" s="75">
        <f t="shared" si="8"/>
        <v>42.68</v>
      </c>
      <c r="H87" s="75">
        <f t="shared" si="7"/>
        <v>1.3199999999999998</v>
      </c>
      <c r="I87" s="74">
        <v>59579</v>
      </c>
      <c r="J87" s="75">
        <v>11915.73</v>
      </c>
      <c r="K87" s="75">
        <f t="shared" si="9"/>
        <v>11558.258099999999</v>
      </c>
      <c r="L87" s="76">
        <f t="shared" si="10"/>
        <v>357.47189999999995</v>
      </c>
      <c r="M87" s="77"/>
    </row>
    <row r="88" spans="1:13" s="78" customFormat="1" ht="30" customHeight="1" x14ac:dyDescent="0.3">
      <c r="A88" s="73" t="s">
        <v>360</v>
      </c>
      <c r="B88" s="73" t="s">
        <v>249</v>
      </c>
      <c r="C88" s="73" t="s">
        <v>187</v>
      </c>
      <c r="D88" s="73" t="s">
        <v>1</v>
      </c>
      <c r="E88" s="74">
        <v>572</v>
      </c>
      <c r="F88" s="75">
        <v>28.6</v>
      </c>
      <c r="G88" s="75">
        <f t="shared" si="8"/>
        <v>27.742000000000001</v>
      </c>
      <c r="H88" s="75">
        <f t="shared" si="7"/>
        <v>0.85799999999999998</v>
      </c>
      <c r="I88" s="74">
        <v>6281</v>
      </c>
      <c r="J88" s="75">
        <v>1256.2</v>
      </c>
      <c r="K88" s="75">
        <f t="shared" si="9"/>
        <v>1218.5140000000001</v>
      </c>
      <c r="L88" s="76">
        <f t="shared" si="10"/>
        <v>37.686</v>
      </c>
      <c r="M88" s="77"/>
    </row>
    <row r="89" spans="1:13" s="78" customFormat="1" ht="43.2" x14ac:dyDescent="0.3">
      <c r="A89" s="73" t="s">
        <v>360</v>
      </c>
      <c r="B89" s="73" t="s">
        <v>249</v>
      </c>
      <c r="C89" s="73" t="s">
        <v>443</v>
      </c>
      <c r="D89" s="73" t="s">
        <v>1</v>
      </c>
      <c r="E89" s="74">
        <v>1892</v>
      </c>
      <c r="F89" s="75">
        <v>94.6</v>
      </c>
      <c r="G89" s="75">
        <f t="shared" si="8"/>
        <v>91.762</v>
      </c>
      <c r="H89" s="75">
        <f t="shared" si="7"/>
        <v>2.8379999999999996</v>
      </c>
      <c r="I89" s="74">
        <v>62264</v>
      </c>
      <c r="J89" s="75">
        <v>12452.78</v>
      </c>
      <c r="K89" s="75">
        <f t="shared" si="9"/>
        <v>12079.196600000001</v>
      </c>
      <c r="L89" s="76">
        <f t="shared" si="10"/>
        <v>373.58339999999998</v>
      </c>
      <c r="M89" s="77"/>
    </row>
    <row r="90" spans="1:13" s="78" customFormat="1" ht="30" customHeight="1" x14ac:dyDescent="0.3">
      <c r="A90" s="73" t="s">
        <v>360</v>
      </c>
      <c r="B90" s="73" t="s">
        <v>249</v>
      </c>
      <c r="C90" s="73" t="s">
        <v>294</v>
      </c>
      <c r="D90" s="73" t="s">
        <v>288</v>
      </c>
      <c r="E90" s="74">
        <v>230012</v>
      </c>
      <c r="F90" s="75">
        <v>11500.58</v>
      </c>
      <c r="G90" s="75">
        <f t="shared" si="8"/>
        <v>11155.562599999999</v>
      </c>
      <c r="H90" s="75">
        <f t="shared" si="7"/>
        <v>345.01740000000001</v>
      </c>
      <c r="I90" s="74">
        <v>132443</v>
      </c>
      <c r="J90" s="75">
        <v>26488.62</v>
      </c>
      <c r="K90" s="75">
        <f t="shared" si="9"/>
        <v>25693.9614</v>
      </c>
      <c r="L90" s="76">
        <f t="shared" si="10"/>
        <v>794.65859999999998</v>
      </c>
      <c r="M90" s="77"/>
    </row>
    <row r="91" spans="1:13" s="78" customFormat="1" ht="30" customHeight="1" x14ac:dyDescent="0.3">
      <c r="A91" s="73" t="s">
        <v>360</v>
      </c>
      <c r="B91" s="73" t="s">
        <v>249</v>
      </c>
      <c r="C91" s="73" t="s">
        <v>354</v>
      </c>
      <c r="D91" s="73" t="s">
        <v>1</v>
      </c>
      <c r="E91" s="74">
        <v>174</v>
      </c>
      <c r="F91" s="75">
        <v>295.2</v>
      </c>
      <c r="G91" s="75">
        <f t="shared" si="8"/>
        <v>286.34399999999999</v>
      </c>
      <c r="H91" s="75">
        <f t="shared" si="7"/>
        <v>8.8559999999999999</v>
      </c>
      <c r="I91" s="74">
        <v>1476</v>
      </c>
      <c r="J91" s="75">
        <v>295.2</v>
      </c>
      <c r="K91" s="75">
        <f t="shared" si="9"/>
        <v>286.34399999999999</v>
      </c>
      <c r="L91" s="76">
        <f t="shared" si="10"/>
        <v>8.8559999999999999</v>
      </c>
      <c r="M91" s="77"/>
    </row>
    <row r="92" spans="1:13" s="78" customFormat="1" ht="30" customHeight="1" x14ac:dyDescent="0.3">
      <c r="A92" s="73" t="s">
        <v>250</v>
      </c>
      <c r="B92" s="79" t="s">
        <v>249</v>
      </c>
      <c r="C92" s="79" t="s">
        <v>227</v>
      </c>
      <c r="D92" s="79" t="s">
        <v>1</v>
      </c>
      <c r="E92" s="74">
        <v>29182</v>
      </c>
      <c r="F92" s="75">
        <v>1459.09</v>
      </c>
      <c r="G92" s="75">
        <f t="shared" si="8"/>
        <v>1415.3172999999999</v>
      </c>
      <c r="H92" s="75">
        <f t="shared" si="7"/>
        <v>43.772699999999993</v>
      </c>
      <c r="I92" s="74">
        <v>76527</v>
      </c>
      <c r="J92" s="75">
        <v>15305.48</v>
      </c>
      <c r="K92" s="75">
        <f t="shared" si="9"/>
        <v>14846.3156</v>
      </c>
      <c r="L92" s="76">
        <f t="shared" si="10"/>
        <v>459.16439999999994</v>
      </c>
      <c r="M92" s="77"/>
    </row>
    <row r="93" spans="1:13" s="78" customFormat="1" ht="30" customHeight="1" x14ac:dyDescent="0.3">
      <c r="A93" s="73"/>
      <c r="B93" s="73" t="s">
        <v>127</v>
      </c>
      <c r="C93" s="73" t="s">
        <v>128</v>
      </c>
      <c r="D93" s="73" t="s">
        <v>1</v>
      </c>
      <c r="E93" s="74">
        <v>22095</v>
      </c>
      <c r="F93" s="75">
        <v>1104.75</v>
      </c>
      <c r="G93" s="75">
        <f t="shared" si="6"/>
        <v>1071.6075000000001</v>
      </c>
      <c r="H93" s="75">
        <f t="shared" si="7"/>
        <v>33.142499999999998</v>
      </c>
      <c r="I93" s="74">
        <v>0</v>
      </c>
      <c r="J93" s="75">
        <v>0</v>
      </c>
      <c r="K93" s="75">
        <f t="shared" si="4"/>
        <v>0</v>
      </c>
      <c r="L93" s="76">
        <f t="shared" si="5"/>
        <v>0</v>
      </c>
      <c r="M93" s="77"/>
    </row>
    <row r="94" spans="1:13" s="78" customFormat="1" ht="30" customHeight="1" x14ac:dyDescent="0.3">
      <c r="A94" s="73"/>
      <c r="B94" s="73" t="s">
        <v>127</v>
      </c>
      <c r="C94" s="73" t="s">
        <v>126</v>
      </c>
      <c r="D94" s="73" t="s">
        <v>1</v>
      </c>
      <c r="E94" s="74">
        <v>14213</v>
      </c>
      <c r="F94" s="75">
        <v>710.65</v>
      </c>
      <c r="G94" s="75">
        <f t="shared" si="6"/>
        <v>689.33050000000003</v>
      </c>
      <c r="H94" s="75">
        <f t="shared" si="7"/>
        <v>21.319499999999998</v>
      </c>
      <c r="I94" s="74">
        <v>0</v>
      </c>
      <c r="J94" s="75">
        <v>0</v>
      </c>
      <c r="K94" s="75">
        <f t="shared" si="4"/>
        <v>0</v>
      </c>
      <c r="L94" s="76">
        <f t="shared" si="5"/>
        <v>0</v>
      </c>
      <c r="M94" s="77"/>
    </row>
    <row r="95" spans="1:13" s="78" customFormat="1" ht="30" customHeight="1" x14ac:dyDescent="0.3">
      <c r="A95" s="73"/>
      <c r="B95" s="73" t="s">
        <v>127</v>
      </c>
      <c r="C95" s="73" t="s">
        <v>34</v>
      </c>
      <c r="D95" s="73" t="s">
        <v>1</v>
      </c>
      <c r="E95" s="74">
        <v>4564</v>
      </c>
      <c r="F95" s="75">
        <v>228.2</v>
      </c>
      <c r="G95" s="75">
        <f t="shared" si="6"/>
        <v>221.35399999999998</v>
      </c>
      <c r="H95" s="75">
        <f t="shared" si="7"/>
        <v>6.8459999999999992</v>
      </c>
      <c r="I95" s="74">
        <v>0</v>
      </c>
      <c r="J95" s="75">
        <v>0</v>
      </c>
      <c r="K95" s="75">
        <f t="shared" si="4"/>
        <v>0</v>
      </c>
      <c r="L95" s="76">
        <f t="shared" si="5"/>
        <v>0</v>
      </c>
      <c r="M95" s="77"/>
    </row>
    <row r="96" spans="1:13" s="78" customFormat="1" ht="30" customHeight="1" x14ac:dyDescent="0.3">
      <c r="A96" s="73"/>
      <c r="B96" s="79" t="s">
        <v>127</v>
      </c>
      <c r="C96" s="79" t="s">
        <v>231</v>
      </c>
      <c r="D96" s="79" t="s">
        <v>1</v>
      </c>
      <c r="E96" s="74">
        <v>4574</v>
      </c>
      <c r="F96" s="75">
        <v>228.7</v>
      </c>
      <c r="G96" s="75">
        <f t="shared" si="6"/>
        <v>221.839</v>
      </c>
      <c r="H96" s="75">
        <f t="shared" si="7"/>
        <v>6.8609999999999998</v>
      </c>
      <c r="I96" s="74">
        <v>0</v>
      </c>
      <c r="J96" s="75">
        <v>0</v>
      </c>
      <c r="K96" s="75">
        <f t="shared" si="4"/>
        <v>0</v>
      </c>
      <c r="L96" s="76">
        <f t="shared" si="5"/>
        <v>0</v>
      </c>
      <c r="M96" s="77"/>
    </row>
    <row r="97" spans="1:13" s="78" customFormat="1" ht="30" customHeight="1" x14ac:dyDescent="0.3">
      <c r="A97" s="73"/>
      <c r="B97" s="79" t="s">
        <v>127</v>
      </c>
      <c r="C97" s="79" t="s">
        <v>269</v>
      </c>
      <c r="D97" s="79" t="s">
        <v>1</v>
      </c>
      <c r="E97" s="74">
        <v>18959</v>
      </c>
      <c r="F97" s="75">
        <v>947.95</v>
      </c>
      <c r="G97" s="75">
        <f t="shared" si="6"/>
        <v>919.51150000000007</v>
      </c>
      <c r="H97" s="75">
        <f t="shared" si="7"/>
        <v>28.438500000000001</v>
      </c>
      <c r="I97" s="74">
        <v>0</v>
      </c>
      <c r="J97" s="75">
        <v>0</v>
      </c>
      <c r="K97" s="75">
        <f t="shared" si="4"/>
        <v>0</v>
      </c>
      <c r="L97" s="76">
        <f t="shared" si="5"/>
        <v>0</v>
      </c>
      <c r="M97" s="77"/>
    </row>
    <row r="98" spans="1:13" s="78" customFormat="1" ht="30" customHeight="1" x14ac:dyDescent="0.3">
      <c r="A98" s="73"/>
      <c r="B98" s="73" t="s">
        <v>143</v>
      </c>
      <c r="C98" s="73" t="s">
        <v>142</v>
      </c>
      <c r="D98" s="73" t="s">
        <v>1</v>
      </c>
      <c r="E98" s="74">
        <v>640</v>
      </c>
      <c r="F98" s="75">
        <v>32</v>
      </c>
      <c r="G98" s="75">
        <f t="shared" si="6"/>
        <v>31.04</v>
      </c>
      <c r="H98" s="75">
        <f t="shared" si="7"/>
        <v>0.96</v>
      </c>
      <c r="I98" s="74">
        <v>71299</v>
      </c>
      <c r="J98" s="75">
        <v>14259.8</v>
      </c>
      <c r="K98" s="75">
        <f t="shared" si="4"/>
        <v>13832.005999999999</v>
      </c>
      <c r="L98" s="76">
        <f t="shared" si="5"/>
        <v>427.79399999999998</v>
      </c>
      <c r="M98" s="77"/>
    </row>
    <row r="99" spans="1:13" s="78" customFormat="1" ht="28.8" x14ac:dyDescent="0.3">
      <c r="A99" s="73"/>
      <c r="B99" s="73" t="s">
        <v>117</v>
      </c>
      <c r="C99" s="73" t="s">
        <v>258</v>
      </c>
      <c r="D99" s="73" t="s">
        <v>1</v>
      </c>
      <c r="E99" s="74">
        <v>47231</v>
      </c>
      <c r="F99" s="75">
        <v>2361.5500000000002</v>
      </c>
      <c r="G99" s="75">
        <f t="shared" si="6"/>
        <v>2290.7035000000001</v>
      </c>
      <c r="H99" s="75">
        <f t="shared" si="7"/>
        <v>70.846500000000006</v>
      </c>
      <c r="I99" s="74">
        <v>266288</v>
      </c>
      <c r="J99" s="75">
        <v>53257.599999999999</v>
      </c>
      <c r="K99" s="75">
        <f t="shared" si="4"/>
        <v>51659.871999999996</v>
      </c>
      <c r="L99" s="76">
        <f t="shared" si="5"/>
        <v>1597.7279999999998</v>
      </c>
      <c r="M99" s="77"/>
    </row>
    <row r="100" spans="1:13" s="78" customFormat="1" ht="30" customHeight="1" x14ac:dyDescent="0.3">
      <c r="A100" s="73"/>
      <c r="B100" s="79" t="s">
        <v>228</v>
      </c>
      <c r="C100" s="79" t="s">
        <v>234</v>
      </c>
      <c r="D100" s="79" t="s">
        <v>1</v>
      </c>
      <c r="E100" s="74">
        <v>4079</v>
      </c>
      <c r="F100" s="75">
        <v>203.95</v>
      </c>
      <c r="G100" s="75">
        <f t="shared" si="6"/>
        <v>203.95</v>
      </c>
      <c r="H100" s="75">
        <v>0</v>
      </c>
      <c r="I100" s="74">
        <v>0</v>
      </c>
      <c r="J100" s="75">
        <v>0</v>
      </c>
      <c r="K100" s="75">
        <f t="shared" si="4"/>
        <v>0</v>
      </c>
      <c r="L100" s="76">
        <f t="shared" si="5"/>
        <v>0</v>
      </c>
      <c r="M100" s="80"/>
    </row>
    <row r="101" spans="1:13" s="78" customFormat="1" ht="30" customHeight="1" x14ac:dyDescent="0.3">
      <c r="A101" s="73"/>
      <c r="B101" s="73" t="s">
        <v>15</v>
      </c>
      <c r="C101" s="73" t="s">
        <v>17</v>
      </c>
      <c r="D101" s="73" t="s">
        <v>1</v>
      </c>
      <c r="E101" s="74">
        <v>31320</v>
      </c>
      <c r="F101" s="75">
        <v>1566</v>
      </c>
      <c r="G101" s="75">
        <f t="shared" si="6"/>
        <v>1519</v>
      </c>
      <c r="H101" s="75">
        <v>47</v>
      </c>
      <c r="I101" s="74">
        <v>0</v>
      </c>
      <c r="J101" s="75">
        <v>0</v>
      </c>
      <c r="K101" s="75">
        <f t="shared" si="4"/>
        <v>0</v>
      </c>
      <c r="L101" s="76">
        <f t="shared" si="5"/>
        <v>0</v>
      </c>
      <c r="M101" s="80"/>
    </row>
    <row r="102" spans="1:13" s="78" customFormat="1" ht="30" customHeight="1" x14ac:dyDescent="0.3">
      <c r="A102" s="73"/>
      <c r="B102" s="73" t="s">
        <v>15</v>
      </c>
      <c r="C102" s="73" t="s">
        <v>16</v>
      </c>
      <c r="D102" s="73" t="s">
        <v>1</v>
      </c>
      <c r="E102" s="74">
        <v>14040</v>
      </c>
      <c r="F102" s="75">
        <v>702</v>
      </c>
      <c r="G102" s="75">
        <f t="shared" si="6"/>
        <v>681</v>
      </c>
      <c r="H102" s="75">
        <v>21</v>
      </c>
      <c r="I102" s="74">
        <v>0</v>
      </c>
      <c r="J102" s="75">
        <v>0</v>
      </c>
      <c r="K102" s="75">
        <f t="shared" si="4"/>
        <v>0</v>
      </c>
      <c r="L102" s="76">
        <f t="shared" si="5"/>
        <v>0</v>
      </c>
      <c r="M102" s="80"/>
    </row>
    <row r="103" spans="1:13" s="78" customFormat="1" ht="30" customHeight="1" x14ac:dyDescent="0.3">
      <c r="A103" s="73"/>
      <c r="B103" s="73" t="s">
        <v>15</v>
      </c>
      <c r="C103" s="73" t="s">
        <v>14</v>
      </c>
      <c r="D103" s="73" t="s">
        <v>1</v>
      </c>
      <c r="E103" s="74">
        <v>2160</v>
      </c>
      <c r="F103" s="75">
        <v>108</v>
      </c>
      <c r="G103" s="75">
        <f t="shared" si="6"/>
        <v>105</v>
      </c>
      <c r="H103" s="75">
        <v>3</v>
      </c>
      <c r="I103" s="74">
        <v>0</v>
      </c>
      <c r="J103" s="75">
        <v>0</v>
      </c>
      <c r="K103" s="75">
        <f t="shared" si="4"/>
        <v>0</v>
      </c>
      <c r="L103" s="76">
        <f t="shared" si="5"/>
        <v>0</v>
      </c>
      <c r="M103" s="80"/>
    </row>
    <row r="104" spans="1:13" s="78" customFormat="1" ht="30" customHeight="1" x14ac:dyDescent="0.3">
      <c r="A104" s="73"/>
      <c r="B104" s="73" t="s">
        <v>15</v>
      </c>
      <c r="C104" s="73" t="s">
        <v>379</v>
      </c>
      <c r="D104" s="73" t="s">
        <v>1</v>
      </c>
      <c r="E104" s="74">
        <v>0</v>
      </c>
      <c r="F104" s="75">
        <v>0</v>
      </c>
      <c r="G104" s="75">
        <v>0</v>
      </c>
      <c r="H104" s="75">
        <v>0</v>
      </c>
      <c r="I104" s="74">
        <v>0</v>
      </c>
      <c r="J104" s="75">
        <v>0</v>
      </c>
      <c r="K104" s="75">
        <v>0</v>
      </c>
      <c r="L104" s="76">
        <f t="shared" si="5"/>
        <v>0</v>
      </c>
      <c r="M104" s="80"/>
    </row>
    <row r="105" spans="1:13" s="78" customFormat="1" ht="30" customHeight="1" x14ac:dyDescent="0.3">
      <c r="A105" s="73"/>
      <c r="B105" s="73" t="s">
        <v>40</v>
      </c>
      <c r="C105" s="73" t="s">
        <v>39</v>
      </c>
      <c r="D105" s="73" t="s">
        <v>1</v>
      </c>
      <c r="E105" s="74">
        <v>200</v>
      </c>
      <c r="F105" s="75">
        <v>10</v>
      </c>
      <c r="G105" s="75">
        <f>F105-H105</f>
        <v>9.6999999999999993</v>
      </c>
      <c r="H105" s="75">
        <f t="shared" si="7"/>
        <v>0.3</v>
      </c>
      <c r="I105" s="74">
        <v>0</v>
      </c>
      <c r="J105" s="75">
        <v>0</v>
      </c>
      <c r="K105" s="75">
        <f>J105-L105</f>
        <v>0</v>
      </c>
      <c r="L105" s="76">
        <f>J105*$L$4</f>
        <v>0</v>
      </c>
      <c r="M105" s="77"/>
    </row>
    <row r="106" spans="1:13" s="78" customFormat="1" ht="30" customHeight="1" x14ac:dyDescent="0.3">
      <c r="A106" s="73"/>
      <c r="B106" s="73" t="s">
        <v>262</v>
      </c>
      <c r="C106" s="73" t="s">
        <v>287</v>
      </c>
      <c r="D106" s="73" t="s">
        <v>1</v>
      </c>
      <c r="E106" s="74">
        <v>21818.28</v>
      </c>
      <c r="F106" s="75">
        <v>1090.9100000000001</v>
      </c>
      <c r="G106" s="75">
        <f>F106-H106</f>
        <v>1058.1827000000001</v>
      </c>
      <c r="H106" s="75">
        <f t="shared" si="7"/>
        <v>32.7273</v>
      </c>
      <c r="I106" s="74">
        <v>381865.64</v>
      </c>
      <c r="J106" s="75">
        <v>76373.13</v>
      </c>
      <c r="K106" s="75">
        <f>J106-L106</f>
        <v>74081.936100000006</v>
      </c>
      <c r="L106" s="76">
        <f>J106*$L$4</f>
        <v>2291.1939000000002</v>
      </c>
      <c r="M106" s="77"/>
    </row>
    <row r="107" spans="1:13" s="78" customFormat="1" ht="30" customHeight="1" x14ac:dyDescent="0.3">
      <c r="A107" s="73"/>
      <c r="B107" s="73" t="s">
        <v>262</v>
      </c>
      <c r="C107" s="73" t="s">
        <v>319</v>
      </c>
      <c r="D107" s="73" t="s">
        <v>1</v>
      </c>
      <c r="E107" s="74">
        <v>19762.57</v>
      </c>
      <c r="F107" s="75">
        <v>988.13</v>
      </c>
      <c r="G107" s="75">
        <f>F107-H107</f>
        <v>958.48609999999996</v>
      </c>
      <c r="H107" s="75">
        <f t="shared" si="7"/>
        <v>29.643899999999999</v>
      </c>
      <c r="I107" s="74">
        <v>409997.92</v>
      </c>
      <c r="J107" s="75">
        <v>81999.58</v>
      </c>
      <c r="K107" s="75">
        <f>J107-L107</f>
        <v>79539.592600000004</v>
      </c>
      <c r="L107" s="76">
        <f>J107*$L$4</f>
        <v>2459.9874</v>
      </c>
      <c r="M107" s="77"/>
    </row>
    <row r="108" spans="1:13" s="78" customFormat="1" ht="30" customHeight="1" x14ac:dyDescent="0.3">
      <c r="A108" s="73" t="s">
        <v>241</v>
      </c>
      <c r="B108" s="73" t="s">
        <v>6</v>
      </c>
      <c r="C108" s="73" t="s">
        <v>5</v>
      </c>
      <c r="D108" s="73" t="s">
        <v>1</v>
      </c>
      <c r="E108" s="74">
        <v>0</v>
      </c>
      <c r="F108" s="75">
        <v>0</v>
      </c>
      <c r="G108" s="75">
        <f t="shared" si="6"/>
        <v>0</v>
      </c>
      <c r="H108" s="75">
        <f t="shared" si="7"/>
        <v>0</v>
      </c>
      <c r="I108" s="74">
        <v>22763</v>
      </c>
      <c r="J108" s="75">
        <v>4552.6000000000004</v>
      </c>
      <c r="K108" s="75">
        <f t="shared" si="4"/>
        <v>4416.0219999999999</v>
      </c>
      <c r="L108" s="76">
        <f t="shared" si="5"/>
        <v>136.578</v>
      </c>
      <c r="M108" s="77"/>
    </row>
    <row r="109" spans="1:13" s="78" customFormat="1" ht="30" customHeight="1" x14ac:dyDescent="0.3">
      <c r="A109" s="73"/>
      <c r="B109" s="73" t="s">
        <v>141</v>
      </c>
      <c r="C109" s="73" t="s">
        <v>140</v>
      </c>
      <c r="D109" s="73" t="s">
        <v>1</v>
      </c>
      <c r="E109" s="74">
        <v>23527</v>
      </c>
      <c r="F109" s="75">
        <v>1176.3499999999999</v>
      </c>
      <c r="G109" s="75">
        <f t="shared" si="6"/>
        <v>1141.0594999999998</v>
      </c>
      <c r="H109" s="75">
        <f t="shared" si="7"/>
        <v>35.290499999999994</v>
      </c>
      <c r="I109" s="74">
        <v>0</v>
      </c>
      <c r="J109" s="75">
        <v>0</v>
      </c>
      <c r="K109" s="75">
        <f t="shared" si="4"/>
        <v>0</v>
      </c>
      <c r="L109" s="76">
        <f t="shared" si="5"/>
        <v>0</v>
      </c>
      <c r="M109" s="77"/>
    </row>
    <row r="110" spans="1:13" s="78" customFormat="1" ht="30" customHeight="1" x14ac:dyDescent="0.3">
      <c r="A110" s="73"/>
      <c r="B110" s="73" t="s">
        <v>36</v>
      </c>
      <c r="C110" s="73" t="s">
        <v>35</v>
      </c>
      <c r="D110" s="73" t="s">
        <v>1</v>
      </c>
      <c r="E110" s="74">
        <v>0</v>
      </c>
      <c r="F110" s="75">
        <v>0</v>
      </c>
      <c r="G110" s="75">
        <f t="shared" si="6"/>
        <v>0</v>
      </c>
      <c r="H110" s="75">
        <f t="shared" si="7"/>
        <v>0</v>
      </c>
      <c r="I110" s="74">
        <v>0</v>
      </c>
      <c r="J110" s="75">
        <v>0</v>
      </c>
      <c r="K110" s="75">
        <f t="shared" si="4"/>
        <v>0</v>
      </c>
      <c r="L110" s="76">
        <f t="shared" si="5"/>
        <v>0</v>
      </c>
      <c r="M110" s="77"/>
    </row>
    <row r="111" spans="1:13" s="78" customFormat="1" ht="30" customHeight="1" x14ac:dyDescent="0.3">
      <c r="A111" s="73" t="s">
        <v>238</v>
      </c>
      <c r="B111" s="79" t="s">
        <v>225</v>
      </c>
      <c r="C111" s="79" t="s">
        <v>226</v>
      </c>
      <c r="D111" s="79" t="s">
        <v>1</v>
      </c>
      <c r="E111" s="74">
        <v>6902</v>
      </c>
      <c r="F111" s="75">
        <v>345.1</v>
      </c>
      <c r="G111" s="75">
        <f t="shared" si="6"/>
        <v>334.74700000000001</v>
      </c>
      <c r="H111" s="75">
        <f t="shared" si="7"/>
        <v>10.353</v>
      </c>
      <c r="I111" s="74">
        <v>84576</v>
      </c>
      <c r="J111" s="75">
        <v>16915.2</v>
      </c>
      <c r="K111" s="75">
        <f t="shared" si="4"/>
        <v>16407.744000000002</v>
      </c>
      <c r="L111" s="76">
        <f t="shared" si="5"/>
        <v>507.45600000000002</v>
      </c>
      <c r="M111" s="77"/>
    </row>
    <row r="112" spans="1:13" s="78" customFormat="1" ht="30" customHeight="1" x14ac:dyDescent="0.3">
      <c r="A112" s="73" t="s">
        <v>238</v>
      </c>
      <c r="B112" s="79" t="s">
        <v>225</v>
      </c>
      <c r="C112" s="79" t="s">
        <v>232</v>
      </c>
      <c r="D112" s="79" t="s">
        <v>1</v>
      </c>
      <c r="E112" s="74">
        <v>7487</v>
      </c>
      <c r="F112" s="75">
        <v>374.35</v>
      </c>
      <c r="G112" s="75">
        <f t="shared" si="6"/>
        <v>363.11950000000002</v>
      </c>
      <c r="H112" s="75">
        <f t="shared" si="7"/>
        <v>11.230500000000001</v>
      </c>
      <c r="I112" s="74">
        <v>84917</v>
      </c>
      <c r="J112" s="75">
        <v>16983.400000000001</v>
      </c>
      <c r="K112" s="75">
        <f t="shared" si="4"/>
        <v>16473.898000000001</v>
      </c>
      <c r="L112" s="76">
        <f t="shared" si="5"/>
        <v>509.50200000000001</v>
      </c>
      <c r="M112" s="77"/>
    </row>
    <row r="113" spans="1:13" s="78" customFormat="1" ht="30" customHeight="1" x14ac:dyDescent="0.3">
      <c r="A113" s="73" t="s">
        <v>238</v>
      </c>
      <c r="B113" s="79" t="s">
        <v>225</v>
      </c>
      <c r="C113" s="79" t="s">
        <v>254</v>
      </c>
      <c r="D113" s="79" t="s">
        <v>1</v>
      </c>
      <c r="E113" s="74">
        <v>7588</v>
      </c>
      <c r="F113" s="75">
        <v>379.4</v>
      </c>
      <c r="G113" s="75">
        <f t="shared" si="6"/>
        <v>368.01799999999997</v>
      </c>
      <c r="H113" s="75">
        <f t="shared" si="7"/>
        <v>11.382</v>
      </c>
      <c r="I113" s="74">
        <v>89038</v>
      </c>
      <c r="J113" s="75">
        <v>17807.599999999999</v>
      </c>
      <c r="K113" s="75">
        <f t="shared" si="4"/>
        <v>17273.371999999999</v>
      </c>
      <c r="L113" s="76">
        <f t="shared" si="5"/>
        <v>534.22799999999995</v>
      </c>
      <c r="M113" s="77"/>
    </row>
    <row r="114" spans="1:13" s="78" customFormat="1" ht="30" customHeight="1" x14ac:dyDescent="0.3">
      <c r="A114" s="73" t="s">
        <v>238</v>
      </c>
      <c r="B114" s="79" t="s">
        <v>225</v>
      </c>
      <c r="C114" s="79" t="s">
        <v>255</v>
      </c>
      <c r="D114" s="79" t="s">
        <v>1</v>
      </c>
      <c r="E114" s="74">
        <v>7611</v>
      </c>
      <c r="F114" s="75">
        <v>380.55</v>
      </c>
      <c r="G114" s="75">
        <f t="shared" si="6"/>
        <v>369.13350000000003</v>
      </c>
      <c r="H114" s="75">
        <f t="shared" si="7"/>
        <v>11.416499999999999</v>
      </c>
      <c r="I114" s="74">
        <v>84363</v>
      </c>
      <c r="J114" s="75">
        <v>16872.599999999999</v>
      </c>
      <c r="K114" s="75">
        <f t="shared" si="4"/>
        <v>16366.421999999999</v>
      </c>
      <c r="L114" s="76">
        <f t="shared" si="5"/>
        <v>506.17799999999994</v>
      </c>
      <c r="M114" s="77"/>
    </row>
    <row r="115" spans="1:13" s="78" customFormat="1" ht="30" customHeight="1" x14ac:dyDescent="0.3">
      <c r="A115" s="73" t="s">
        <v>238</v>
      </c>
      <c r="B115" s="79" t="s">
        <v>225</v>
      </c>
      <c r="C115" s="79" t="s">
        <v>347</v>
      </c>
      <c r="D115" s="79" t="s">
        <v>1</v>
      </c>
      <c r="E115" s="74">
        <v>2868</v>
      </c>
      <c r="F115" s="75">
        <v>143.4</v>
      </c>
      <c r="G115" s="75">
        <f t="shared" si="6"/>
        <v>139.09800000000001</v>
      </c>
      <c r="H115" s="75">
        <f t="shared" si="7"/>
        <v>4.3019999999999996</v>
      </c>
      <c r="I115" s="74">
        <v>69641</v>
      </c>
      <c r="J115" s="75">
        <v>13928.2</v>
      </c>
      <c r="K115" s="75">
        <f t="shared" si="4"/>
        <v>13510.354000000001</v>
      </c>
      <c r="L115" s="76">
        <f t="shared" si="5"/>
        <v>417.846</v>
      </c>
      <c r="M115" s="77"/>
    </row>
    <row r="116" spans="1:13" s="78" customFormat="1" ht="30" customHeight="1" x14ac:dyDescent="0.3">
      <c r="A116" s="73" t="s">
        <v>238</v>
      </c>
      <c r="B116" s="79" t="s">
        <v>225</v>
      </c>
      <c r="C116" s="79" t="s">
        <v>378</v>
      </c>
      <c r="D116" s="79" t="s">
        <v>288</v>
      </c>
      <c r="E116" s="74">
        <v>2704</v>
      </c>
      <c r="F116" s="75">
        <v>135.19999999999999</v>
      </c>
      <c r="G116" s="75">
        <f t="shared" si="6"/>
        <v>131.14399999999998</v>
      </c>
      <c r="H116" s="75">
        <f t="shared" si="7"/>
        <v>4.0559999999999992</v>
      </c>
      <c r="I116" s="74">
        <v>71068</v>
      </c>
      <c r="J116" s="75">
        <v>14213.6</v>
      </c>
      <c r="K116" s="75">
        <f t="shared" si="4"/>
        <v>13787.192000000001</v>
      </c>
      <c r="L116" s="76">
        <f t="shared" si="5"/>
        <v>426.40800000000002</v>
      </c>
      <c r="M116" s="77"/>
    </row>
    <row r="117" spans="1:13" s="78" customFormat="1" ht="30" customHeight="1" x14ac:dyDescent="0.3">
      <c r="A117" s="73" t="s">
        <v>238</v>
      </c>
      <c r="B117" s="79" t="s">
        <v>225</v>
      </c>
      <c r="C117" s="79" t="s">
        <v>377</v>
      </c>
      <c r="D117" s="79" t="s">
        <v>1</v>
      </c>
      <c r="E117" s="74">
        <v>7508</v>
      </c>
      <c r="F117" s="75">
        <v>375.4</v>
      </c>
      <c r="G117" s="75">
        <f t="shared" si="6"/>
        <v>364.13799999999998</v>
      </c>
      <c r="H117" s="75">
        <f t="shared" si="7"/>
        <v>11.261999999999999</v>
      </c>
      <c r="I117" s="74">
        <v>88542</v>
      </c>
      <c r="J117" s="75">
        <v>17708.400000000001</v>
      </c>
      <c r="K117" s="75">
        <f t="shared" si="4"/>
        <v>17177.148000000001</v>
      </c>
      <c r="L117" s="76">
        <f t="shared" si="5"/>
        <v>531.25200000000007</v>
      </c>
      <c r="M117" s="77"/>
    </row>
    <row r="118" spans="1:13" s="78" customFormat="1" ht="30" customHeight="1" x14ac:dyDescent="0.3">
      <c r="A118" s="73" t="s">
        <v>290</v>
      </c>
      <c r="B118" s="73" t="s">
        <v>158</v>
      </c>
      <c r="C118" s="73" t="s">
        <v>162</v>
      </c>
      <c r="D118" s="73" t="s">
        <v>1</v>
      </c>
      <c r="E118" s="74">
        <v>10715</v>
      </c>
      <c r="F118" s="75">
        <v>535.75</v>
      </c>
      <c r="G118" s="75">
        <f t="shared" si="6"/>
        <v>519.67750000000001</v>
      </c>
      <c r="H118" s="75">
        <f t="shared" si="7"/>
        <v>16.072499999999998</v>
      </c>
      <c r="I118" s="74">
        <v>0</v>
      </c>
      <c r="J118" s="75">
        <v>0</v>
      </c>
      <c r="K118" s="75">
        <f t="shared" si="4"/>
        <v>0</v>
      </c>
      <c r="L118" s="76">
        <f t="shared" si="5"/>
        <v>0</v>
      </c>
      <c r="M118" s="77"/>
    </row>
    <row r="119" spans="1:13" s="78" customFormat="1" ht="30" customHeight="1" x14ac:dyDescent="0.3">
      <c r="A119" s="73"/>
      <c r="B119" s="73" t="s">
        <v>158</v>
      </c>
      <c r="C119" s="73" t="s">
        <v>161</v>
      </c>
      <c r="D119" s="73" t="s">
        <v>1</v>
      </c>
      <c r="E119" s="74">
        <v>760</v>
      </c>
      <c r="F119" s="75">
        <v>38</v>
      </c>
      <c r="G119" s="75">
        <f t="shared" si="6"/>
        <v>36.86</v>
      </c>
      <c r="H119" s="75">
        <f t="shared" si="7"/>
        <v>1.1399999999999999</v>
      </c>
      <c r="I119" s="74">
        <v>1375</v>
      </c>
      <c r="J119" s="75">
        <v>275</v>
      </c>
      <c r="K119" s="75">
        <f t="shared" si="4"/>
        <v>266.75</v>
      </c>
      <c r="L119" s="76">
        <f t="shared" si="5"/>
        <v>8.25</v>
      </c>
      <c r="M119" s="77"/>
    </row>
    <row r="120" spans="1:13" s="78" customFormat="1" ht="30" customHeight="1" x14ac:dyDescent="0.3">
      <c r="A120" s="73"/>
      <c r="B120" s="73" t="s">
        <v>158</v>
      </c>
      <c r="C120" s="73" t="s">
        <v>160</v>
      </c>
      <c r="D120" s="73" t="s">
        <v>1</v>
      </c>
      <c r="E120" s="74">
        <v>3544</v>
      </c>
      <c r="F120" s="75">
        <v>177.2</v>
      </c>
      <c r="G120" s="75">
        <f t="shared" si="6"/>
        <v>171.88399999999999</v>
      </c>
      <c r="H120" s="75">
        <f t="shared" si="7"/>
        <v>5.3159999999999998</v>
      </c>
      <c r="I120" s="74">
        <v>0</v>
      </c>
      <c r="J120" s="75">
        <v>0</v>
      </c>
      <c r="K120" s="75">
        <f t="shared" si="4"/>
        <v>0</v>
      </c>
      <c r="L120" s="76">
        <f t="shared" si="5"/>
        <v>0</v>
      </c>
      <c r="M120" s="77"/>
    </row>
    <row r="121" spans="1:13" s="78" customFormat="1" ht="30" customHeight="1" x14ac:dyDescent="0.3">
      <c r="A121" s="73"/>
      <c r="B121" s="73" t="s">
        <v>158</v>
      </c>
      <c r="C121" s="73" t="s">
        <v>159</v>
      </c>
      <c r="D121" s="73" t="s">
        <v>1</v>
      </c>
      <c r="E121" s="74">
        <v>6638</v>
      </c>
      <c r="F121" s="75">
        <v>331.9</v>
      </c>
      <c r="G121" s="75">
        <f t="shared" si="6"/>
        <v>321.94299999999998</v>
      </c>
      <c r="H121" s="75">
        <f t="shared" si="7"/>
        <v>9.956999999999999</v>
      </c>
      <c r="I121" s="74">
        <v>0</v>
      </c>
      <c r="J121" s="75">
        <v>0</v>
      </c>
      <c r="K121" s="75">
        <f t="shared" si="4"/>
        <v>0</v>
      </c>
      <c r="L121" s="76">
        <f t="shared" si="5"/>
        <v>0</v>
      </c>
      <c r="M121" s="77"/>
    </row>
    <row r="122" spans="1:13" s="78" customFormat="1" ht="30" customHeight="1" x14ac:dyDescent="0.3">
      <c r="A122" s="73"/>
      <c r="B122" s="73" t="s">
        <v>158</v>
      </c>
      <c r="C122" s="73" t="s">
        <v>247</v>
      </c>
      <c r="D122" s="73" t="s">
        <v>1</v>
      </c>
      <c r="E122" s="74">
        <v>6125</v>
      </c>
      <c r="F122" s="75">
        <v>306.25</v>
      </c>
      <c r="G122" s="75">
        <f t="shared" si="6"/>
        <v>297.0625</v>
      </c>
      <c r="H122" s="75">
        <f t="shared" si="7"/>
        <v>9.1875</v>
      </c>
      <c r="I122" s="74">
        <v>6841</v>
      </c>
      <c r="J122" s="75">
        <v>1368.2</v>
      </c>
      <c r="K122" s="75">
        <f t="shared" si="4"/>
        <v>1327.154</v>
      </c>
      <c r="L122" s="76">
        <f t="shared" si="5"/>
        <v>41.045999999999999</v>
      </c>
      <c r="M122" s="77"/>
    </row>
    <row r="123" spans="1:13" s="78" customFormat="1" ht="30" customHeight="1" x14ac:dyDescent="0.3">
      <c r="A123" s="73"/>
      <c r="B123" s="73" t="s">
        <v>158</v>
      </c>
      <c r="C123" s="73" t="s">
        <v>157</v>
      </c>
      <c r="D123" s="73" t="s">
        <v>1</v>
      </c>
      <c r="E123" s="74">
        <v>0</v>
      </c>
      <c r="F123" s="75">
        <v>0</v>
      </c>
      <c r="G123" s="75">
        <f t="shared" si="6"/>
        <v>0</v>
      </c>
      <c r="H123" s="75">
        <f t="shared" si="7"/>
        <v>0</v>
      </c>
      <c r="I123" s="74">
        <v>0</v>
      </c>
      <c r="J123" s="75">
        <v>0</v>
      </c>
      <c r="K123" s="75">
        <f t="shared" si="4"/>
        <v>0</v>
      </c>
      <c r="L123" s="76">
        <f t="shared" si="5"/>
        <v>0</v>
      </c>
      <c r="M123" s="77"/>
    </row>
    <row r="124" spans="1:13" s="78" customFormat="1" ht="30" customHeight="1" x14ac:dyDescent="0.3">
      <c r="A124" s="73"/>
      <c r="B124" s="73" t="s">
        <v>338</v>
      </c>
      <c r="C124" s="73" t="s">
        <v>339</v>
      </c>
      <c r="D124" s="73" t="s">
        <v>1</v>
      </c>
      <c r="E124" s="74">
        <v>13536</v>
      </c>
      <c r="F124" s="75">
        <v>676.8</v>
      </c>
      <c r="G124" s="75">
        <f t="shared" si="6"/>
        <v>656.49599999999998</v>
      </c>
      <c r="H124" s="75">
        <f t="shared" si="7"/>
        <v>20.303999999999998</v>
      </c>
      <c r="I124" s="74">
        <v>0</v>
      </c>
      <c r="J124" s="75">
        <v>0</v>
      </c>
      <c r="K124" s="75">
        <f t="shared" si="4"/>
        <v>0</v>
      </c>
      <c r="L124" s="76">
        <f t="shared" si="5"/>
        <v>0</v>
      </c>
      <c r="M124" s="77"/>
    </row>
    <row r="125" spans="1:13" s="78" customFormat="1" ht="30" customHeight="1" x14ac:dyDescent="0.3">
      <c r="A125" s="73"/>
      <c r="B125" s="73" t="s">
        <v>261</v>
      </c>
      <c r="C125" s="73" t="s">
        <v>84</v>
      </c>
      <c r="D125" s="73" t="s">
        <v>1</v>
      </c>
      <c r="E125" s="74">
        <v>8733</v>
      </c>
      <c r="F125" s="75">
        <v>436.65</v>
      </c>
      <c r="G125" s="75">
        <f>F125-H125</f>
        <v>423.56</v>
      </c>
      <c r="H125" s="75">
        <v>13.09</v>
      </c>
      <c r="I125" s="74">
        <v>0</v>
      </c>
      <c r="J125" s="75">
        <v>0</v>
      </c>
      <c r="K125" s="75">
        <f>J125-L125</f>
        <v>0</v>
      </c>
      <c r="L125" s="76">
        <f>J125*$L$4</f>
        <v>0</v>
      </c>
    </row>
    <row r="126" spans="1:13" s="78" customFormat="1" ht="30" customHeight="1" x14ac:dyDescent="0.3">
      <c r="A126" s="73"/>
      <c r="B126" s="73" t="s">
        <v>12</v>
      </c>
      <c r="C126" s="73" t="s">
        <v>11</v>
      </c>
      <c r="D126" s="73" t="s">
        <v>1</v>
      </c>
      <c r="E126" s="74">
        <v>0</v>
      </c>
      <c r="F126" s="75">
        <v>0</v>
      </c>
      <c r="G126" s="75">
        <f t="shared" si="6"/>
        <v>0</v>
      </c>
      <c r="H126" s="75">
        <f t="shared" si="7"/>
        <v>0</v>
      </c>
      <c r="I126" s="74">
        <v>0</v>
      </c>
      <c r="J126" s="75">
        <v>0</v>
      </c>
      <c r="K126" s="75">
        <f t="shared" si="4"/>
        <v>0</v>
      </c>
      <c r="L126" s="76">
        <f t="shared" si="5"/>
        <v>0</v>
      </c>
      <c r="M126" s="77"/>
    </row>
    <row r="127" spans="1:13" s="78" customFormat="1" ht="30" customHeight="1" x14ac:dyDescent="0.3">
      <c r="A127" s="73"/>
      <c r="B127" s="73" t="s">
        <v>71</v>
      </c>
      <c r="C127" s="73" t="s">
        <v>70</v>
      </c>
      <c r="D127" s="73" t="s">
        <v>1</v>
      </c>
      <c r="E127" s="74">
        <v>6575</v>
      </c>
      <c r="F127" s="75">
        <v>328.75</v>
      </c>
      <c r="G127" s="75">
        <f t="shared" si="6"/>
        <v>318.88749999999999</v>
      </c>
      <c r="H127" s="75">
        <f t="shared" si="7"/>
        <v>9.8624999999999989</v>
      </c>
      <c r="I127" s="74">
        <v>0</v>
      </c>
      <c r="J127" s="75">
        <v>0</v>
      </c>
      <c r="K127" s="75">
        <f t="shared" si="4"/>
        <v>0</v>
      </c>
      <c r="L127" s="76">
        <f t="shared" si="5"/>
        <v>0</v>
      </c>
      <c r="M127" s="77"/>
    </row>
    <row r="128" spans="1:13" s="78" customFormat="1" ht="30" customHeight="1" x14ac:dyDescent="0.3">
      <c r="A128" s="73" t="s">
        <v>270</v>
      </c>
      <c r="B128" s="73" t="s">
        <v>271</v>
      </c>
      <c r="C128" s="73" t="s">
        <v>272</v>
      </c>
      <c r="D128" s="73" t="s">
        <v>1</v>
      </c>
      <c r="E128" s="74">
        <v>450</v>
      </c>
      <c r="F128" s="75">
        <v>22.5</v>
      </c>
      <c r="G128" s="75">
        <f t="shared" si="6"/>
        <v>22.5</v>
      </c>
      <c r="H128" s="75">
        <v>0</v>
      </c>
      <c r="I128" s="74">
        <v>0</v>
      </c>
      <c r="J128" s="75">
        <v>0</v>
      </c>
      <c r="K128" s="75">
        <f t="shared" si="4"/>
        <v>0</v>
      </c>
      <c r="L128" s="76">
        <f t="shared" si="5"/>
        <v>0</v>
      </c>
      <c r="M128" s="80"/>
    </row>
    <row r="129" spans="1:13" s="78" customFormat="1" ht="30" customHeight="1" x14ac:dyDescent="0.3">
      <c r="A129" s="73" t="s">
        <v>248</v>
      </c>
      <c r="B129" s="73" t="s">
        <v>229</v>
      </c>
      <c r="C129" s="73" t="s">
        <v>80</v>
      </c>
      <c r="D129" s="73" t="s">
        <v>1</v>
      </c>
      <c r="E129" s="74">
        <v>1504</v>
      </c>
      <c r="F129" s="75">
        <v>75.2</v>
      </c>
      <c r="G129" s="75">
        <f t="shared" si="6"/>
        <v>75.2</v>
      </c>
      <c r="H129" s="75">
        <v>0</v>
      </c>
      <c r="I129" s="74">
        <v>0</v>
      </c>
      <c r="J129" s="75">
        <v>0</v>
      </c>
      <c r="K129" s="75">
        <f t="shared" si="4"/>
        <v>0</v>
      </c>
      <c r="L129" s="76">
        <f t="shared" si="5"/>
        <v>0</v>
      </c>
      <c r="M129" s="80"/>
    </row>
    <row r="130" spans="1:13" s="78" customFormat="1" ht="30" customHeight="1" x14ac:dyDescent="0.3">
      <c r="A130" s="73" t="s">
        <v>248</v>
      </c>
      <c r="B130" s="73" t="s">
        <v>229</v>
      </c>
      <c r="C130" s="73" t="s">
        <v>79</v>
      </c>
      <c r="D130" s="73" t="s">
        <v>1</v>
      </c>
      <c r="E130" s="74">
        <v>573</v>
      </c>
      <c r="F130" s="75">
        <v>28.65</v>
      </c>
      <c r="G130" s="75">
        <f t="shared" si="6"/>
        <v>28.65</v>
      </c>
      <c r="H130" s="75">
        <v>0</v>
      </c>
      <c r="I130" s="74">
        <v>0</v>
      </c>
      <c r="J130" s="75">
        <v>0</v>
      </c>
      <c r="K130" s="75">
        <f t="shared" si="4"/>
        <v>0</v>
      </c>
      <c r="L130" s="76">
        <f t="shared" si="5"/>
        <v>0</v>
      </c>
      <c r="M130" s="80"/>
    </row>
    <row r="131" spans="1:13" s="78" customFormat="1" ht="30" customHeight="1" x14ac:dyDescent="0.3">
      <c r="A131" s="73" t="s">
        <v>248</v>
      </c>
      <c r="B131" s="73" t="s">
        <v>229</v>
      </c>
      <c r="C131" s="73" t="s">
        <v>78</v>
      </c>
      <c r="D131" s="73" t="s">
        <v>1</v>
      </c>
      <c r="E131" s="74">
        <v>0</v>
      </c>
      <c r="F131" s="75">
        <v>0</v>
      </c>
      <c r="G131" s="75">
        <f t="shared" si="6"/>
        <v>0</v>
      </c>
      <c r="H131" s="75">
        <f t="shared" si="7"/>
        <v>0</v>
      </c>
      <c r="I131" s="74">
        <v>0</v>
      </c>
      <c r="J131" s="75">
        <v>0</v>
      </c>
      <c r="K131" s="75">
        <f t="shared" si="4"/>
        <v>0</v>
      </c>
      <c r="L131" s="76">
        <f t="shared" si="5"/>
        <v>0</v>
      </c>
      <c r="M131" s="77"/>
    </row>
    <row r="132" spans="1:13" s="78" customFormat="1" ht="30" customHeight="1" x14ac:dyDescent="0.3">
      <c r="A132" s="73"/>
      <c r="B132" s="73" t="s">
        <v>149</v>
      </c>
      <c r="C132" s="73" t="s">
        <v>150</v>
      </c>
      <c r="D132" s="73" t="s">
        <v>1</v>
      </c>
      <c r="E132" s="74">
        <v>8872</v>
      </c>
      <c r="F132" s="75">
        <v>443.6</v>
      </c>
      <c r="G132" s="75">
        <f t="shared" si="6"/>
        <v>430.3</v>
      </c>
      <c r="H132" s="75">
        <v>13.3</v>
      </c>
      <c r="I132" s="74">
        <v>0</v>
      </c>
      <c r="J132" s="75">
        <v>0</v>
      </c>
      <c r="K132" s="75">
        <f t="shared" si="4"/>
        <v>0</v>
      </c>
      <c r="L132" s="76">
        <f t="shared" si="5"/>
        <v>0</v>
      </c>
      <c r="M132" s="77"/>
    </row>
    <row r="133" spans="1:13" s="78" customFormat="1" ht="30" customHeight="1" x14ac:dyDescent="0.3">
      <c r="A133" s="73"/>
      <c r="B133" s="73" t="s">
        <v>149</v>
      </c>
      <c r="C133" s="73" t="s">
        <v>148</v>
      </c>
      <c r="D133" s="73" t="s">
        <v>1</v>
      </c>
      <c r="E133" s="74">
        <v>9140</v>
      </c>
      <c r="F133" s="75">
        <v>457</v>
      </c>
      <c r="G133" s="75">
        <f t="shared" si="6"/>
        <v>443.29</v>
      </c>
      <c r="H133" s="75">
        <f t="shared" si="7"/>
        <v>13.709999999999999</v>
      </c>
      <c r="I133" s="74">
        <v>0</v>
      </c>
      <c r="J133" s="75">
        <v>0</v>
      </c>
      <c r="K133" s="75">
        <f t="shared" si="4"/>
        <v>0</v>
      </c>
      <c r="L133" s="76">
        <f t="shared" si="5"/>
        <v>0</v>
      </c>
      <c r="M133" s="77"/>
    </row>
    <row r="134" spans="1:13" s="78" customFormat="1" ht="30" customHeight="1" x14ac:dyDescent="0.3">
      <c r="A134" s="73"/>
      <c r="B134" s="73" t="s">
        <v>104</v>
      </c>
      <c r="C134" s="73" t="s">
        <v>103</v>
      </c>
      <c r="D134" s="73" t="s">
        <v>1</v>
      </c>
      <c r="E134" s="74">
        <v>0</v>
      </c>
      <c r="F134" s="75">
        <v>0</v>
      </c>
      <c r="G134" s="75">
        <f t="shared" si="6"/>
        <v>0</v>
      </c>
      <c r="H134" s="75">
        <f t="shared" si="7"/>
        <v>0</v>
      </c>
      <c r="I134" s="74">
        <v>0</v>
      </c>
      <c r="J134" s="75">
        <v>0</v>
      </c>
      <c r="K134" s="75">
        <f t="shared" si="4"/>
        <v>0</v>
      </c>
      <c r="L134" s="76">
        <f t="shared" si="5"/>
        <v>0</v>
      </c>
      <c r="M134" s="77"/>
    </row>
    <row r="135" spans="1:13" s="78" customFormat="1" ht="30" customHeight="1" x14ac:dyDescent="0.3">
      <c r="A135" s="73" t="s">
        <v>280</v>
      </c>
      <c r="B135" s="73" t="s">
        <v>119</v>
      </c>
      <c r="C135" s="73" t="s">
        <v>118</v>
      </c>
      <c r="D135" s="73" t="s">
        <v>1</v>
      </c>
      <c r="E135" s="74">
        <v>58591</v>
      </c>
      <c r="F135" s="75">
        <v>2929.55</v>
      </c>
      <c r="G135" s="75">
        <f t="shared" si="6"/>
        <v>2841.6635000000001</v>
      </c>
      <c r="H135" s="75">
        <f t="shared" si="7"/>
        <v>87.886499999999998</v>
      </c>
      <c r="I135" s="74">
        <v>0</v>
      </c>
      <c r="J135" s="75">
        <v>0</v>
      </c>
      <c r="K135" s="75">
        <f t="shared" si="4"/>
        <v>0</v>
      </c>
      <c r="L135" s="76">
        <f t="shared" si="5"/>
        <v>0</v>
      </c>
      <c r="M135" s="77"/>
    </row>
    <row r="136" spans="1:13" s="78" customFormat="1" ht="30" customHeight="1" x14ac:dyDescent="0.3">
      <c r="A136" s="73"/>
      <c r="B136" s="73" t="s">
        <v>77</v>
      </c>
      <c r="C136" s="73" t="s">
        <v>76</v>
      </c>
      <c r="D136" s="73" t="s">
        <v>1</v>
      </c>
      <c r="E136" s="74">
        <v>9632.86</v>
      </c>
      <c r="F136" s="75">
        <v>481.64</v>
      </c>
      <c r="G136" s="75">
        <f t="shared" si="6"/>
        <v>467.2</v>
      </c>
      <c r="H136" s="75">
        <v>14.44</v>
      </c>
      <c r="I136" s="74">
        <v>0</v>
      </c>
      <c r="J136" s="75">
        <v>0</v>
      </c>
      <c r="K136" s="75">
        <f t="shared" si="4"/>
        <v>0</v>
      </c>
      <c r="L136" s="76">
        <f t="shared" si="5"/>
        <v>0</v>
      </c>
      <c r="M136" s="80"/>
    </row>
    <row r="137" spans="1:13" s="78" customFormat="1" ht="28.8" x14ac:dyDescent="0.3">
      <c r="A137" s="73"/>
      <c r="B137" s="73" t="s">
        <v>19</v>
      </c>
      <c r="C137" s="73" t="s">
        <v>383</v>
      </c>
      <c r="D137" s="73" t="s">
        <v>1</v>
      </c>
      <c r="E137" s="74">
        <v>42152</v>
      </c>
      <c r="F137" s="75">
        <v>2107.6</v>
      </c>
      <c r="G137" s="75">
        <f t="shared" si="6"/>
        <v>2107.6</v>
      </c>
      <c r="H137" s="75">
        <v>0</v>
      </c>
      <c r="I137" s="74">
        <v>0</v>
      </c>
      <c r="J137" s="75">
        <v>0</v>
      </c>
      <c r="K137" s="75">
        <f t="shared" si="4"/>
        <v>0</v>
      </c>
      <c r="L137" s="76">
        <f t="shared" si="5"/>
        <v>0</v>
      </c>
      <c r="M137" s="77"/>
    </row>
    <row r="138" spans="1:13" s="78" customFormat="1" ht="30" customHeight="1" x14ac:dyDescent="0.3">
      <c r="A138" s="73"/>
      <c r="B138" s="73" t="s">
        <v>170</v>
      </c>
      <c r="C138" s="73" t="s">
        <v>171</v>
      </c>
      <c r="D138" s="73" t="s">
        <v>1</v>
      </c>
      <c r="E138" s="74">
        <v>2022</v>
      </c>
      <c r="F138" s="75">
        <v>101.1</v>
      </c>
      <c r="G138" s="75">
        <f t="shared" si="6"/>
        <v>98.066999999999993</v>
      </c>
      <c r="H138" s="75">
        <f t="shared" si="7"/>
        <v>3.0329999999999999</v>
      </c>
      <c r="I138" s="74">
        <v>0</v>
      </c>
      <c r="J138" s="75">
        <v>0</v>
      </c>
      <c r="K138" s="75">
        <f t="shared" si="4"/>
        <v>0</v>
      </c>
      <c r="L138" s="76">
        <f t="shared" si="5"/>
        <v>0</v>
      </c>
      <c r="M138" s="77"/>
    </row>
    <row r="139" spans="1:13" s="78" customFormat="1" ht="30" customHeight="1" x14ac:dyDescent="0.3">
      <c r="A139" s="73"/>
      <c r="B139" s="73" t="s">
        <v>170</v>
      </c>
      <c r="C139" s="73" t="s">
        <v>169</v>
      </c>
      <c r="D139" s="73" t="s">
        <v>1</v>
      </c>
      <c r="E139" s="74">
        <v>7400</v>
      </c>
      <c r="F139" s="75">
        <v>370</v>
      </c>
      <c r="G139" s="75">
        <f t="shared" si="6"/>
        <v>358.9</v>
      </c>
      <c r="H139" s="75">
        <f t="shared" ref="H139:H202" si="11">F139*$H$4</f>
        <v>11.1</v>
      </c>
      <c r="I139" s="74">
        <v>0</v>
      </c>
      <c r="J139" s="75">
        <v>0</v>
      </c>
      <c r="K139" s="75">
        <f t="shared" si="4"/>
        <v>0</v>
      </c>
      <c r="L139" s="76">
        <f t="shared" si="5"/>
        <v>0</v>
      </c>
      <c r="M139" s="77"/>
    </row>
    <row r="140" spans="1:13" s="78" customFormat="1" ht="30" customHeight="1" x14ac:dyDescent="0.3">
      <c r="A140" s="73"/>
      <c r="B140" s="73" t="s">
        <v>349</v>
      </c>
      <c r="C140" s="73" t="s">
        <v>350</v>
      </c>
      <c r="D140" s="73" t="s">
        <v>1</v>
      </c>
      <c r="E140" s="74">
        <v>14032</v>
      </c>
      <c r="F140" s="75">
        <v>701.6</v>
      </c>
      <c r="G140" s="75">
        <f t="shared" si="6"/>
        <v>680.56000000000006</v>
      </c>
      <c r="H140" s="75">
        <v>21.04</v>
      </c>
      <c r="I140" s="74">
        <v>0</v>
      </c>
      <c r="J140" s="75">
        <v>0</v>
      </c>
      <c r="K140" s="75">
        <f t="shared" si="4"/>
        <v>0</v>
      </c>
      <c r="L140" s="76">
        <f t="shared" si="5"/>
        <v>0</v>
      </c>
      <c r="M140" s="77"/>
    </row>
    <row r="141" spans="1:13" s="78" customFormat="1" ht="30" customHeight="1" x14ac:dyDescent="0.3">
      <c r="A141" s="73" t="s">
        <v>279</v>
      </c>
      <c r="B141" s="73" t="s">
        <v>115</v>
      </c>
      <c r="C141" s="73" t="s">
        <v>199</v>
      </c>
      <c r="D141" s="73" t="s">
        <v>1</v>
      </c>
      <c r="E141" s="74">
        <v>0</v>
      </c>
      <c r="F141" s="75">
        <v>0</v>
      </c>
      <c r="G141" s="75">
        <f t="shared" si="6"/>
        <v>0</v>
      </c>
      <c r="H141" s="75">
        <f t="shared" si="11"/>
        <v>0</v>
      </c>
      <c r="I141" s="74">
        <v>0</v>
      </c>
      <c r="J141" s="75">
        <v>0</v>
      </c>
      <c r="K141" s="75">
        <f t="shared" si="4"/>
        <v>0</v>
      </c>
      <c r="L141" s="76">
        <f t="shared" si="5"/>
        <v>0</v>
      </c>
      <c r="M141" s="77"/>
    </row>
    <row r="142" spans="1:13" s="78" customFormat="1" ht="30" customHeight="1" x14ac:dyDescent="0.3">
      <c r="A142" s="73" t="s">
        <v>279</v>
      </c>
      <c r="B142" s="73" t="s">
        <v>115</v>
      </c>
      <c r="C142" s="73" t="s">
        <v>116</v>
      </c>
      <c r="D142" s="73" t="s">
        <v>1</v>
      </c>
      <c r="E142" s="74">
        <v>17345.71</v>
      </c>
      <c r="F142" s="75">
        <v>866.6</v>
      </c>
      <c r="G142" s="75">
        <v>840.61</v>
      </c>
      <c r="H142" s="75">
        <f t="shared" si="11"/>
        <v>25.998000000000001</v>
      </c>
      <c r="I142" s="74">
        <v>0</v>
      </c>
      <c r="J142" s="75">
        <v>0</v>
      </c>
      <c r="K142" s="75">
        <f t="shared" si="4"/>
        <v>0</v>
      </c>
      <c r="L142" s="76">
        <f t="shared" si="5"/>
        <v>0</v>
      </c>
      <c r="M142" s="77"/>
    </row>
    <row r="143" spans="1:13" s="78" customFormat="1" ht="30" customHeight="1" x14ac:dyDescent="0.3">
      <c r="A143" s="73" t="s">
        <v>372</v>
      </c>
      <c r="B143" s="73" t="s">
        <v>115</v>
      </c>
      <c r="C143" s="73" t="s">
        <v>114</v>
      </c>
      <c r="D143" s="73" t="s">
        <v>1</v>
      </c>
      <c r="E143" s="74">
        <v>15137</v>
      </c>
      <c r="F143" s="75">
        <v>756.85</v>
      </c>
      <c r="G143" s="75">
        <v>734.15</v>
      </c>
      <c r="H143" s="75">
        <f t="shared" si="11"/>
        <v>22.705500000000001</v>
      </c>
      <c r="I143" s="74">
        <v>0</v>
      </c>
      <c r="J143" s="75">
        <v>0</v>
      </c>
      <c r="K143" s="75">
        <f t="shared" si="4"/>
        <v>0</v>
      </c>
      <c r="L143" s="76">
        <f t="shared" si="5"/>
        <v>0</v>
      </c>
      <c r="M143" s="77"/>
    </row>
    <row r="144" spans="1:13" s="78" customFormat="1" ht="30" customHeight="1" x14ac:dyDescent="0.3">
      <c r="A144" s="73" t="s">
        <v>371</v>
      </c>
      <c r="B144" s="73" t="s">
        <v>152</v>
      </c>
      <c r="C144" s="73" t="s">
        <v>156</v>
      </c>
      <c r="D144" s="73" t="s">
        <v>1</v>
      </c>
      <c r="E144" s="74">
        <v>28360</v>
      </c>
      <c r="F144" s="75">
        <v>1418</v>
      </c>
      <c r="G144" s="75">
        <f t="shared" si="6"/>
        <v>1375.46</v>
      </c>
      <c r="H144" s="75">
        <f t="shared" si="11"/>
        <v>42.54</v>
      </c>
      <c r="I144" s="74">
        <v>14803</v>
      </c>
      <c r="J144" s="75">
        <v>2960.6</v>
      </c>
      <c r="K144" s="75">
        <f t="shared" si="4"/>
        <v>2871.7819999999997</v>
      </c>
      <c r="L144" s="76">
        <f t="shared" si="5"/>
        <v>88.817999999999998</v>
      </c>
      <c r="M144" s="77"/>
    </row>
    <row r="145" spans="1:13" s="78" customFormat="1" ht="30" customHeight="1" x14ac:dyDescent="0.3">
      <c r="A145" s="73" t="s">
        <v>371</v>
      </c>
      <c r="B145" s="73" t="s">
        <v>152</v>
      </c>
      <c r="C145" s="73" t="s">
        <v>155</v>
      </c>
      <c r="D145" s="73" t="s">
        <v>1</v>
      </c>
      <c r="E145" s="74">
        <v>794</v>
      </c>
      <c r="F145" s="75">
        <v>39.700000000000003</v>
      </c>
      <c r="G145" s="75">
        <f t="shared" si="6"/>
        <v>38.509</v>
      </c>
      <c r="H145" s="75">
        <f t="shared" si="11"/>
        <v>1.1910000000000001</v>
      </c>
      <c r="I145" s="74">
        <v>57335</v>
      </c>
      <c r="J145" s="75">
        <v>11467</v>
      </c>
      <c r="K145" s="75">
        <f t="shared" si="4"/>
        <v>11122.99</v>
      </c>
      <c r="L145" s="76">
        <f t="shared" si="5"/>
        <v>344.01</v>
      </c>
      <c r="M145" s="77"/>
    </row>
    <row r="146" spans="1:13" s="78" customFormat="1" ht="30" customHeight="1" x14ac:dyDescent="0.3">
      <c r="A146" s="73" t="s">
        <v>371</v>
      </c>
      <c r="B146" s="73" t="s">
        <v>152</v>
      </c>
      <c r="C146" s="73" t="s">
        <v>154</v>
      </c>
      <c r="D146" s="73" t="s">
        <v>1</v>
      </c>
      <c r="E146" s="74">
        <v>38809</v>
      </c>
      <c r="F146" s="75">
        <v>1940.45</v>
      </c>
      <c r="G146" s="75">
        <f t="shared" si="6"/>
        <v>1882.2365</v>
      </c>
      <c r="H146" s="75">
        <f t="shared" si="11"/>
        <v>58.213499999999996</v>
      </c>
      <c r="I146" s="74">
        <v>24130</v>
      </c>
      <c r="J146" s="75">
        <v>4826</v>
      </c>
      <c r="K146" s="75">
        <f t="shared" si="4"/>
        <v>4681.22</v>
      </c>
      <c r="L146" s="76">
        <f t="shared" si="5"/>
        <v>144.78</v>
      </c>
      <c r="M146" s="77"/>
    </row>
    <row r="147" spans="1:13" s="78" customFormat="1" ht="30" customHeight="1" x14ac:dyDescent="0.3">
      <c r="A147" s="73" t="s">
        <v>371</v>
      </c>
      <c r="B147" s="73" t="s">
        <v>152</v>
      </c>
      <c r="C147" s="73" t="s">
        <v>153</v>
      </c>
      <c r="D147" s="73" t="s">
        <v>1</v>
      </c>
      <c r="E147" s="74">
        <v>0</v>
      </c>
      <c r="F147" s="75">
        <v>0</v>
      </c>
      <c r="G147" s="75">
        <f t="shared" si="6"/>
        <v>0</v>
      </c>
      <c r="H147" s="75">
        <f t="shared" si="11"/>
        <v>0</v>
      </c>
      <c r="I147" s="74">
        <v>35077</v>
      </c>
      <c r="J147" s="75">
        <v>7015.4</v>
      </c>
      <c r="K147" s="75">
        <f t="shared" ref="K147:K201" si="12">J147-L147</f>
        <v>6804.9380000000001</v>
      </c>
      <c r="L147" s="76">
        <f t="shared" ref="L147:L201" si="13">J147*$L$4</f>
        <v>210.46199999999999</v>
      </c>
      <c r="M147" s="77"/>
    </row>
    <row r="148" spans="1:13" s="78" customFormat="1" ht="30" customHeight="1" x14ac:dyDescent="0.3">
      <c r="A148" s="73" t="s">
        <v>371</v>
      </c>
      <c r="B148" s="73" t="s">
        <v>152</v>
      </c>
      <c r="C148" s="73" t="s">
        <v>151</v>
      </c>
      <c r="D148" s="73" t="s">
        <v>1</v>
      </c>
      <c r="E148" s="74">
        <v>0</v>
      </c>
      <c r="F148" s="75">
        <v>0</v>
      </c>
      <c r="G148" s="75">
        <f t="shared" ref="G148:G202" si="14">F148-H148</f>
        <v>0</v>
      </c>
      <c r="H148" s="75">
        <f t="shared" si="11"/>
        <v>0</v>
      </c>
      <c r="I148" s="74">
        <v>120552</v>
      </c>
      <c r="J148" s="75">
        <v>24110.400000000001</v>
      </c>
      <c r="K148" s="75">
        <f t="shared" si="12"/>
        <v>23387.088</v>
      </c>
      <c r="L148" s="76">
        <f t="shared" si="13"/>
        <v>723.31200000000001</v>
      </c>
      <c r="M148" s="77"/>
    </row>
    <row r="149" spans="1:13" s="78" customFormat="1" ht="30" customHeight="1" x14ac:dyDescent="0.3">
      <c r="A149" s="73" t="s">
        <v>371</v>
      </c>
      <c r="B149" s="73" t="s">
        <v>152</v>
      </c>
      <c r="C149" s="73" t="s">
        <v>284</v>
      </c>
      <c r="D149" s="73" t="s">
        <v>285</v>
      </c>
      <c r="E149" s="74">
        <v>0</v>
      </c>
      <c r="F149" s="75">
        <v>0</v>
      </c>
      <c r="G149" s="75">
        <f t="shared" si="14"/>
        <v>0</v>
      </c>
      <c r="H149" s="75">
        <f t="shared" si="11"/>
        <v>0</v>
      </c>
      <c r="I149" s="74">
        <v>3324</v>
      </c>
      <c r="J149" s="75">
        <v>664.8</v>
      </c>
      <c r="K149" s="75">
        <f t="shared" si="12"/>
        <v>644.85599999999999</v>
      </c>
      <c r="L149" s="76">
        <f t="shared" si="13"/>
        <v>19.943999999999999</v>
      </c>
      <c r="M149" s="77"/>
    </row>
    <row r="150" spans="1:13" s="78" customFormat="1" ht="30" customHeight="1" x14ac:dyDescent="0.3">
      <c r="A150" s="73"/>
      <c r="B150" s="73" t="s">
        <v>10</v>
      </c>
      <c r="C150" s="73" t="s">
        <v>260</v>
      </c>
      <c r="D150" s="73" t="s">
        <v>1</v>
      </c>
      <c r="E150" s="74">
        <v>0</v>
      </c>
      <c r="F150" s="75">
        <v>0</v>
      </c>
      <c r="G150" s="75">
        <f t="shared" si="14"/>
        <v>0</v>
      </c>
      <c r="H150" s="75">
        <f t="shared" si="11"/>
        <v>0</v>
      </c>
      <c r="I150" s="74">
        <v>0</v>
      </c>
      <c r="J150" s="75">
        <v>0</v>
      </c>
      <c r="K150" s="75">
        <f t="shared" si="12"/>
        <v>0</v>
      </c>
      <c r="L150" s="76">
        <f t="shared" si="13"/>
        <v>0</v>
      </c>
      <c r="M150" s="77"/>
    </row>
    <row r="151" spans="1:13" s="78" customFormat="1" ht="30" customHeight="1" x14ac:dyDescent="0.3">
      <c r="A151" s="73"/>
      <c r="B151" s="73" t="s">
        <v>73</v>
      </c>
      <c r="C151" s="73" t="s">
        <v>72</v>
      </c>
      <c r="D151" s="73" t="s">
        <v>1</v>
      </c>
      <c r="E151" s="74">
        <v>0</v>
      </c>
      <c r="F151" s="75">
        <v>0</v>
      </c>
      <c r="G151" s="75">
        <f t="shared" si="14"/>
        <v>0</v>
      </c>
      <c r="H151" s="75">
        <f t="shared" si="11"/>
        <v>0</v>
      </c>
      <c r="I151" s="74">
        <v>0</v>
      </c>
      <c r="J151" s="75">
        <v>0</v>
      </c>
      <c r="K151" s="75">
        <f t="shared" si="12"/>
        <v>0</v>
      </c>
      <c r="L151" s="76">
        <f t="shared" si="13"/>
        <v>0</v>
      </c>
      <c r="M151" s="77"/>
    </row>
    <row r="152" spans="1:13" s="78" customFormat="1" ht="30" customHeight="1" x14ac:dyDescent="0.3">
      <c r="A152" s="73"/>
      <c r="B152" s="73" t="s">
        <v>198</v>
      </c>
      <c r="C152" s="73" t="s">
        <v>197</v>
      </c>
      <c r="D152" s="73" t="s">
        <v>1</v>
      </c>
      <c r="E152" s="74">
        <v>580</v>
      </c>
      <c r="F152" s="75">
        <v>29</v>
      </c>
      <c r="G152" s="75">
        <f t="shared" si="14"/>
        <v>28.13</v>
      </c>
      <c r="H152" s="75">
        <f t="shared" si="11"/>
        <v>0.87</v>
      </c>
      <c r="I152" s="74">
        <v>0</v>
      </c>
      <c r="J152" s="75">
        <v>0</v>
      </c>
      <c r="K152" s="75">
        <f t="shared" si="12"/>
        <v>0</v>
      </c>
      <c r="L152" s="76">
        <f t="shared" si="13"/>
        <v>0</v>
      </c>
      <c r="M152" s="77"/>
    </row>
    <row r="153" spans="1:13" s="78" customFormat="1" ht="30" customHeight="1" x14ac:dyDescent="0.3">
      <c r="A153" s="73"/>
      <c r="B153" s="73" t="s">
        <v>183</v>
      </c>
      <c r="C153" s="73" t="s">
        <v>182</v>
      </c>
      <c r="D153" s="73" t="s">
        <v>1</v>
      </c>
      <c r="E153" s="74">
        <v>31577</v>
      </c>
      <c r="F153" s="75">
        <v>1578.85</v>
      </c>
      <c r="G153" s="75">
        <f t="shared" si="14"/>
        <v>1531.4845</v>
      </c>
      <c r="H153" s="75">
        <f t="shared" si="11"/>
        <v>47.365499999999997</v>
      </c>
      <c r="I153" s="74">
        <v>37263</v>
      </c>
      <c r="J153" s="75">
        <v>7452.6</v>
      </c>
      <c r="K153" s="75">
        <f t="shared" si="12"/>
        <v>7229.0219999999999</v>
      </c>
      <c r="L153" s="76">
        <f t="shared" si="13"/>
        <v>223.578</v>
      </c>
      <c r="M153" s="77"/>
    </row>
    <row r="154" spans="1:13" s="78" customFormat="1" ht="30" customHeight="1" x14ac:dyDescent="0.3">
      <c r="A154" s="73"/>
      <c r="B154" s="73" t="s">
        <v>207</v>
      </c>
      <c r="C154" s="73" t="s">
        <v>206</v>
      </c>
      <c r="D154" s="73" t="s">
        <v>1</v>
      </c>
      <c r="E154" s="74">
        <v>4891</v>
      </c>
      <c r="F154" s="75">
        <v>244.55</v>
      </c>
      <c r="G154" s="75">
        <f t="shared" si="14"/>
        <v>237.22</v>
      </c>
      <c r="H154" s="75">
        <v>7.33</v>
      </c>
      <c r="I154" s="74">
        <v>0</v>
      </c>
      <c r="J154" s="75">
        <v>0</v>
      </c>
      <c r="K154" s="75">
        <f t="shared" si="12"/>
        <v>0</v>
      </c>
      <c r="L154" s="76">
        <f t="shared" si="13"/>
        <v>0</v>
      </c>
      <c r="M154" s="77"/>
    </row>
    <row r="155" spans="1:13" s="78" customFormat="1" ht="30" customHeight="1" x14ac:dyDescent="0.3">
      <c r="A155" s="73"/>
      <c r="B155" s="73" t="s">
        <v>135</v>
      </c>
      <c r="C155" s="73" t="s">
        <v>137</v>
      </c>
      <c r="D155" s="73" t="s">
        <v>1</v>
      </c>
      <c r="E155" s="74">
        <v>455</v>
      </c>
      <c r="F155" s="75">
        <v>22.75</v>
      </c>
      <c r="G155" s="75">
        <f t="shared" si="14"/>
        <v>22.75</v>
      </c>
      <c r="H155" s="75">
        <v>0</v>
      </c>
      <c r="I155" s="74">
        <v>0</v>
      </c>
      <c r="J155" s="75">
        <v>0</v>
      </c>
      <c r="K155" s="75">
        <f t="shared" si="12"/>
        <v>0</v>
      </c>
      <c r="L155" s="76">
        <f t="shared" si="13"/>
        <v>0</v>
      </c>
      <c r="M155" s="80"/>
    </row>
    <row r="156" spans="1:13" s="78" customFormat="1" ht="30" customHeight="1" x14ac:dyDescent="0.3">
      <c r="A156" s="73"/>
      <c r="B156" s="73" t="s">
        <v>135</v>
      </c>
      <c r="C156" s="73" t="s">
        <v>136</v>
      </c>
      <c r="D156" s="73" t="s">
        <v>1</v>
      </c>
      <c r="E156" s="74">
        <v>0</v>
      </c>
      <c r="F156" s="75">
        <v>0</v>
      </c>
      <c r="G156" s="75">
        <v>0</v>
      </c>
      <c r="H156" s="75">
        <v>0</v>
      </c>
      <c r="I156" s="74">
        <v>0</v>
      </c>
      <c r="J156" s="75">
        <v>0</v>
      </c>
      <c r="K156" s="75">
        <f t="shared" si="12"/>
        <v>0</v>
      </c>
      <c r="L156" s="76">
        <f t="shared" si="13"/>
        <v>0</v>
      </c>
      <c r="M156" s="77"/>
    </row>
    <row r="157" spans="1:13" s="78" customFormat="1" ht="30" customHeight="1" x14ac:dyDescent="0.3">
      <c r="A157" s="73"/>
      <c r="B157" s="73" t="s">
        <v>135</v>
      </c>
      <c r="C157" s="73" t="s">
        <v>134</v>
      </c>
      <c r="D157" s="73" t="s">
        <v>1</v>
      </c>
      <c r="E157" s="74">
        <v>455</v>
      </c>
      <c r="F157" s="75">
        <v>22.75</v>
      </c>
      <c r="G157" s="75">
        <f t="shared" si="14"/>
        <v>22.75</v>
      </c>
      <c r="H157" s="75">
        <v>0</v>
      </c>
      <c r="I157" s="74">
        <v>0</v>
      </c>
      <c r="J157" s="75">
        <v>0</v>
      </c>
      <c r="K157" s="75">
        <f t="shared" si="12"/>
        <v>0</v>
      </c>
      <c r="L157" s="76">
        <f t="shared" si="13"/>
        <v>0</v>
      </c>
      <c r="M157" s="80"/>
    </row>
    <row r="158" spans="1:13" s="78" customFormat="1" ht="30" customHeight="1" x14ac:dyDescent="0.3">
      <c r="A158" s="73" t="s">
        <v>251</v>
      </c>
      <c r="B158" s="73" t="s">
        <v>193</v>
      </c>
      <c r="C158" s="73" t="s">
        <v>196</v>
      </c>
      <c r="D158" s="73" t="s">
        <v>1</v>
      </c>
      <c r="E158" s="74">
        <v>2018</v>
      </c>
      <c r="F158" s="75">
        <v>100.9</v>
      </c>
      <c r="G158" s="75">
        <f t="shared" si="14"/>
        <v>97.88000000000001</v>
      </c>
      <c r="H158" s="75">
        <v>3.02</v>
      </c>
      <c r="I158" s="74">
        <v>0</v>
      </c>
      <c r="J158" s="75">
        <v>0</v>
      </c>
      <c r="K158" s="75">
        <f t="shared" si="12"/>
        <v>0</v>
      </c>
      <c r="L158" s="76">
        <f t="shared" si="13"/>
        <v>0</v>
      </c>
      <c r="M158" s="77"/>
    </row>
    <row r="159" spans="1:13" s="78" customFormat="1" ht="30" customHeight="1" x14ac:dyDescent="0.3">
      <c r="A159" s="73" t="s">
        <v>251</v>
      </c>
      <c r="B159" s="73" t="s">
        <v>193</v>
      </c>
      <c r="C159" s="73" t="s">
        <v>195</v>
      </c>
      <c r="D159" s="73" t="s">
        <v>1</v>
      </c>
      <c r="E159" s="74">
        <v>1005</v>
      </c>
      <c r="F159" s="75">
        <v>50.25</v>
      </c>
      <c r="G159" s="75">
        <f t="shared" si="14"/>
        <v>48.75</v>
      </c>
      <c r="H159" s="75">
        <v>1.5</v>
      </c>
      <c r="I159" s="74">
        <v>0</v>
      </c>
      <c r="J159" s="75">
        <v>0</v>
      </c>
      <c r="K159" s="75">
        <f t="shared" si="12"/>
        <v>0</v>
      </c>
      <c r="L159" s="76">
        <f t="shared" si="13"/>
        <v>0</v>
      </c>
      <c r="M159" s="77"/>
    </row>
    <row r="160" spans="1:13" s="78" customFormat="1" ht="30" customHeight="1" x14ac:dyDescent="0.3">
      <c r="A160" s="73" t="s">
        <v>251</v>
      </c>
      <c r="B160" s="73" t="s">
        <v>193</v>
      </c>
      <c r="C160" s="73" t="s">
        <v>194</v>
      </c>
      <c r="D160" s="73" t="s">
        <v>1</v>
      </c>
      <c r="E160" s="74">
        <v>2910</v>
      </c>
      <c r="F160" s="75">
        <v>145.5</v>
      </c>
      <c r="G160" s="75">
        <f t="shared" si="14"/>
        <v>141.13999999999999</v>
      </c>
      <c r="H160" s="75">
        <v>4.3600000000000003</v>
      </c>
      <c r="I160" s="74">
        <v>0</v>
      </c>
      <c r="J160" s="75">
        <v>0</v>
      </c>
      <c r="K160" s="75">
        <f t="shared" si="12"/>
        <v>0</v>
      </c>
      <c r="L160" s="76">
        <f t="shared" si="13"/>
        <v>0</v>
      </c>
      <c r="M160" s="77"/>
    </row>
    <row r="161" spans="1:13" s="78" customFormat="1" ht="30" customHeight="1" x14ac:dyDescent="0.3">
      <c r="A161" s="73" t="s">
        <v>251</v>
      </c>
      <c r="B161" s="73" t="s">
        <v>193</v>
      </c>
      <c r="C161" s="73" t="s">
        <v>192</v>
      </c>
      <c r="D161" s="73" t="s">
        <v>1</v>
      </c>
      <c r="E161" s="74">
        <v>1317</v>
      </c>
      <c r="F161" s="75">
        <v>65.849999999999994</v>
      </c>
      <c r="G161" s="75">
        <f t="shared" si="14"/>
        <v>63.874499999999998</v>
      </c>
      <c r="H161" s="75">
        <f t="shared" si="11"/>
        <v>1.9754999999999998</v>
      </c>
      <c r="I161" s="74">
        <v>0</v>
      </c>
      <c r="J161" s="75">
        <v>0</v>
      </c>
      <c r="K161" s="75">
        <f t="shared" si="12"/>
        <v>0</v>
      </c>
      <c r="L161" s="76">
        <f t="shared" si="13"/>
        <v>0</v>
      </c>
      <c r="M161" s="77"/>
    </row>
    <row r="162" spans="1:13" s="78" customFormat="1" ht="30" customHeight="1" x14ac:dyDescent="0.3">
      <c r="A162" s="73"/>
      <c r="B162" s="73" t="s">
        <v>173</v>
      </c>
      <c r="C162" s="73" t="s">
        <v>172</v>
      </c>
      <c r="D162" s="73" t="s">
        <v>1</v>
      </c>
      <c r="E162" s="74">
        <v>36778</v>
      </c>
      <c r="F162" s="75">
        <v>1838.9</v>
      </c>
      <c r="G162" s="75">
        <f t="shared" si="14"/>
        <v>1783.7330000000002</v>
      </c>
      <c r="H162" s="75">
        <f t="shared" si="11"/>
        <v>55.167000000000002</v>
      </c>
      <c r="I162" s="74">
        <v>0</v>
      </c>
      <c r="J162" s="75">
        <v>0</v>
      </c>
      <c r="K162" s="75">
        <f t="shared" si="12"/>
        <v>0</v>
      </c>
      <c r="L162" s="76">
        <f t="shared" si="13"/>
        <v>0</v>
      </c>
      <c r="M162" s="77"/>
    </row>
    <row r="163" spans="1:13" s="78" customFormat="1" ht="30" customHeight="1" x14ac:dyDescent="0.3">
      <c r="A163" s="73" t="s">
        <v>252</v>
      </c>
      <c r="B163" s="73" t="s">
        <v>145</v>
      </c>
      <c r="C163" s="73" t="s">
        <v>144</v>
      </c>
      <c r="D163" s="73" t="s">
        <v>1</v>
      </c>
      <c r="E163" s="74">
        <v>15389</v>
      </c>
      <c r="F163" s="75">
        <v>769.45</v>
      </c>
      <c r="G163" s="75">
        <f t="shared" si="14"/>
        <v>746.36650000000009</v>
      </c>
      <c r="H163" s="75">
        <f t="shared" si="11"/>
        <v>23.083500000000001</v>
      </c>
      <c r="I163" s="74">
        <v>0</v>
      </c>
      <c r="J163" s="75">
        <v>0</v>
      </c>
      <c r="K163" s="75">
        <f t="shared" si="12"/>
        <v>0</v>
      </c>
      <c r="L163" s="76">
        <f t="shared" si="13"/>
        <v>0</v>
      </c>
      <c r="M163" s="77"/>
    </row>
    <row r="164" spans="1:13" s="78" customFormat="1" ht="30" customHeight="1" x14ac:dyDescent="0.3">
      <c r="A164" s="73"/>
      <c r="B164" s="73" t="s">
        <v>185</v>
      </c>
      <c r="C164" s="73" t="s">
        <v>186</v>
      </c>
      <c r="D164" s="73" t="s">
        <v>1</v>
      </c>
      <c r="E164" s="74">
        <v>10870</v>
      </c>
      <c r="F164" s="75">
        <v>543.5</v>
      </c>
      <c r="G164" s="75">
        <f t="shared" si="14"/>
        <v>527.19500000000005</v>
      </c>
      <c r="H164" s="75">
        <f t="shared" si="11"/>
        <v>16.305</v>
      </c>
      <c r="I164" s="74">
        <v>0</v>
      </c>
      <c r="J164" s="75">
        <v>0</v>
      </c>
      <c r="K164" s="75">
        <f t="shared" si="12"/>
        <v>0</v>
      </c>
      <c r="L164" s="76">
        <f t="shared" si="13"/>
        <v>0</v>
      </c>
      <c r="M164" s="77"/>
    </row>
    <row r="165" spans="1:13" s="78" customFormat="1" ht="30" customHeight="1" x14ac:dyDescent="0.3">
      <c r="A165" s="73"/>
      <c r="B165" s="73" t="s">
        <v>185</v>
      </c>
      <c r="C165" s="73" t="s">
        <v>184</v>
      </c>
      <c r="D165" s="73" t="s">
        <v>1</v>
      </c>
      <c r="E165" s="74">
        <v>2316</v>
      </c>
      <c r="F165" s="75">
        <v>115.8</v>
      </c>
      <c r="G165" s="75">
        <f t="shared" si="14"/>
        <v>112.32599999999999</v>
      </c>
      <c r="H165" s="75">
        <f t="shared" si="11"/>
        <v>3.4739999999999998</v>
      </c>
      <c r="I165" s="74">
        <v>0</v>
      </c>
      <c r="J165" s="75">
        <v>0</v>
      </c>
      <c r="K165" s="75">
        <f t="shared" si="12"/>
        <v>0</v>
      </c>
      <c r="L165" s="76">
        <f t="shared" si="13"/>
        <v>0</v>
      </c>
      <c r="M165" s="77"/>
    </row>
    <row r="166" spans="1:13" s="78" customFormat="1" ht="30" customHeight="1" x14ac:dyDescent="0.3">
      <c r="A166" s="73"/>
      <c r="B166" s="73" t="s">
        <v>75</v>
      </c>
      <c r="C166" s="73" t="s">
        <v>74</v>
      </c>
      <c r="D166" s="73" t="s">
        <v>1</v>
      </c>
      <c r="E166" s="74">
        <v>120</v>
      </c>
      <c r="F166" s="75">
        <v>6</v>
      </c>
      <c r="G166" s="75">
        <f t="shared" si="14"/>
        <v>6</v>
      </c>
      <c r="H166" s="75">
        <v>0</v>
      </c>
      <c r="I166" s="74">
        <v>120</v>
      </c>
      <c r="J166" s="75">
        <v>24</v>
      </c>
      <c r="K166" s="75">
        <f t="shared" si="12"/>
        <v>24</v>
      </c>
      <c r="L166" s="76">
        <v>0</v>
      </c>
      <c r="M166" s="80"/>
    </row>
    <row r="167" spans="1:13" s="78" customFormat="1" ht="30" customHeight="1" x14ac:dyDescent="0.3">
      <c r="A167" s="73"/>
      <c r="B167" s="73" t="s">
        <v>26</v>
      </c>
      <c r="C167" s="73" t="s">
        <v>27</v>
      </c>
      <c r="D167" s="73" t="s">
        <v>1</v>
      </c>
      <c r="E167" s="74">
        <v>449</v>
      </c>
      <c r="F167" s="75">
        <v>22.45</v>
      </c>
      <c r="G167" s="75">
        <f t="shared" si="14"/>
        <v>21.776499999999999</v>
      </c>
      <c r="H167" s="75">
        <f t="shared" si="11"/>
        <v>0.67349999999999999</v>
      </c>
      <c r="I167" s="74">
        <v>0</v>
      </c>
      <c r="J167" s="75">
        <v>0</v>
      </c>
      <c r="K167" s="75">
        <f t="shared" si="12"/>
        <v>0</v>
      </c>
      <c r="L167" s="76">
        <f t="shared" si="13"/>
        <v>0</v>
      </c>
      <c r="M167" s="77"/>
    </row>
    <row r="168" spans="1:13" s="78" customFormat="1" ht="30" customHeight="1" x14ac:dyDescent="0.3">
      <c r="A168" s="73"/>
      <c r="B168" s="73" t="s">
        <v>26</v>
      </c>
      <c r="C168" s="73" t="s">
        <v>25</v>
      </c>
      <c r="D168" s="73" t="s">
        <v>1</v>
      </c>
      <c r="E168" s="74">
        <v>6610</v>
      </c>
      <c r="F168" s="75">
        <v>330.5</v>
      </c>
      <c r="G168" s="75">
        <f t="shared" si="14"/>
        <v>330.5</v>
      </c>
      <c r="H168" s="75">
        <v>0</v>
      </c>
      <c r="I168" s="74">
        <v>0</v>
      </c>
      <c r="J168" s="75">
        <v>0</v>
      </c>
      <c r="K168" s="75">
        <f t="shared" si="12"/>
        <v>0</v>
      </c>
      <c r="L168" s="76">
        <f t="shared" si="13"/>
        <v>0</v>
      </c>
      <c r="M168" s="77"/>
    </row>
    <row r="169" spans="1:13" s="78" customFormat="1" ht="30" customHeight="1" x14ac:dyDescent="0.3">
      <c r="A169" s="73" t="s">
        <v>242</v>
      </c>
      <c r="B169" s="73" t="s">
        <v>82</v>
      </c>
      <c r="C169" s="73" t="s">
        <v>83</v>
      </c>
      <c r="D169" s="73" t="s">
        <v>1</v>
      </c>
      <c r="E169" s="74">
        <v>8593.3700000000008</v>
      </c>
      <c r="F169" s="75">
        <v>429.67</v>
      </c>
      <c r="G169" s="75">
        <f t="shared" si="14"/>
        <v>416.7799</v>
      </c>
      <c r="H169" s="75">
        <f t="shared" si="11"/>
        <v>12.8901</v>
      </c>
      <c r="I169" s="74">
        <v>945</v>
      </c>
      <c r="J169" s="75">
        <v>189</v>
      </c>
      <c r="K169" s="75">
        <f t="shared" si="12"/>
        <v>183.33</v>
      </c>
      <c r="L169" s="76">
        <f t="shared" si="13"/>
        <v>5.67</v>
      </c>
      <c r="M169" s="77"/>
    </row>
    <row r="170" spans="1:13" s="78" customFormat="1" ht="30" customHeight="1" x14ac:dyDescent="0.3">
      <c r="A170" s="73" t="s">
        <v>242</v>
      </c>
      <c r="B170" s="73" t="s">
        <v>82</v>
      </c>
      <c r="C170" s="73" t="s">
        <v>81</v>
      </c>
      <c r="D170" s="73" t="s">
        <v>1</v>
      </c>
      <c r="E170" s="74">
        <v>7766</v>
      </c>
      <c r="F170" s="75">
        <v>388.3</v>
      </c>
      <c r="G170" s="75">
        <f t="shared" si="14"/>
        <v>376.65100000000001</v>
      </c>
      <c r="H170" s="75">
        <f t="shared" si="11"/>
        <v>11.648999999999999</v>
      </c>
      <c r="I170" s="74">
        <v>0</v>
      </c>
      <c r="J170" s="75">
        <v>0</v>
      </c>
      <c r="K170" s="75">
        <f t="shared" si="12"/>
        <v>0</v>
      </c>
      <c r="L170" s="76">
        <f t="shared" si="13"/>
        <v>0</v>
      </c>
      <c r="M170" s="77"/>
    </row>
    <row r="171" spans="1:13" s="78" customFormat="1" ht="30" customHeight="1" x14ac:dyDescent="0.3">
      <c r="A171" s="73" t="s">
        <v>370</v>
      </c>
      <c r="B171" s="73" t="s">
        <v>102</v>
      </c>
      <c r="C171" s="73" t="s">
        <v>101</v>
      </c>
      <c r="D171" s="73" t="s">
        <v>1</v>
      </c>
      <c r="E171" s="74">
        <v>1685.7</v>
      </c>
      <c r="F171" s="75">
        <v>84.29</v>
      </c>
      <c r="G171" s="75">
        <f t="shared" si="14"/>
        <v>81.761300000000006</v>
      </c>
      <c r="H171" s="75">
        <f t="shared" si="11"/>
        <v>2.5287000000000002</v>
      </c>
      <c r="I171" s="74">
        <v>0</v>
      </c>
      <c r="J171" s="75">
        <v>0</v>
      </c>
      <c r="K171" s="75">
        <f t="shared" si="12"/>
        <v>0</v>
      </c>
      <c r="L171" s="76">
        <f t="shared" si="13"/>
        <v>0</v>
      </c>
      <c r="M171" s="77"/>
    </row>
    <row r="172" spans="1:13" s="78" customFormat="1" ht="30" customHeight="1" x14ac:dyDescent="0.3">
      <c r="A172" s="73" t="s">
        <v>370</v>
      </c>
      <c r="B172" s="73" t="s">
        <v>102</v>
      </c>
      <c r="C172" s="73" t="s">
        <v>276</v>
      </c>
      <c r="D172" s="73" t="s">
        <v>1</v>
      </c>
      <c r="E172" s="74">
        <v>277300.5</v>
      </c>
      <c r="F172" s="75">
        <v>13865.03</v>
      </c>
      <c r="G172" s="75">
        <f t="shared" si="14"/>
        <v>13449.079100000001</v>
      </c>
      <c r="H172" s="75">
        <f t="shared" si="11"/>
        <v>415.95089999999999</v>
      </c>
      <c r="I172" s="74">
        <v>57519.34</v>
      </c>
      <c r="J172" s="75">
        <v>11503.87</v>
      </c>
      <c r="K172" s="75">
        <f t="shared" si="12"/>
        <v>11158.753900000002</v>
      </c>
      <c r="L172" s="76">
        <f t="shared" si="13"/>
        <v>345.11610000000002</v>
      </c>
      <c r="M172" s="77"/>
    </row>
    <row r="173" spans="1:13" s="78" customFormat="1" ht="43.2" x14ac:dyDescent="0.3">
      <c r="A173" s="73" t="s">
        <v>277</v>
      </c>
      <c r="B173" s="79" t="s">
        <v>224</v>
      </c>
      <c r="C173" s="79" t="s">
        <v>355</v>
      </c>
      <c r="D173" s="79" t="s">
        <v>1</v>
      </c>
      <c r="E173" s="74">
        <v>4968</v>
      </c>
      <c r="F173" s="75">
        <v>248.4</v>
      </c>
      <c r="G173" s="75">
        <f t="shared" si="14"/>
        <v>240.94800000000001</v>
      </c>
      <c r="H173" s="75">
        <f t="shared" si="11"/>
        <v>7.452</v>
      </c>
      <c r="I173" s="74">
        <v>279160</v>
      </c>
      <c r="J173" s="75">
        <v>55832</v>
      </c>
      <c r="K173" s="75">
        <f t="shared" si="12"/>
        <v>54157.04</v>
      </c>
      <c r="L173" s="76">
        <f t="shared" si="13"/>
        <v>1674.96</v>
      </c>
      <c r="M173" s="77"/>
    </row>
    <row r="174" spans="1:13" s="78" customFormat="1" ht="30" customHeight="1" x14ac:dyDescent="0.3">
      <c r="A174" s="73"/>
      <c r="B174" s="73" t="s">
        <v>31</v>
      </c>
      <c r="C174" s="73" t="s">
        <v>33</v>
      </c>
      <c r="D174" s="73" t="s">
        <v>1</v>
      </c>
      <c r="E174" s="74">
        <v>3266</v>
      </c>
      <c r="F174" s="75">
        <v>163.30000000000001</v>
      </c>
      <c r="G174" s="75">
        <f t="shared" si="14"/>
        <v>163.30000000000001</v>
      </c>
      <c r="H174" s="75">
        <v>0</v>
      </c>
      <c r="I174" s="74">
        <v>0</v>
      </c>
      <c r="J174" s="75">
        <v>0</v>
      </c>
      <c r="K174" s="75">
        <f t="shared" si="12"/>
        <v>0</v>
      </c>
      <c r="L174" s="76">
        <f t="shared" si="13"/>
        <v>0</v>
      </c>
      <c r="M174" s="80"/>
    </row>
    <row r="175" spans="1:13" s="78" customFormat="1" ht="30" customHeight="1" x14ac:dyDescent="0.3">
      <c r="A175" s="73"/>
      <c r="B175" s="73" t="s">
        <v>31</v>
      </c>
      <c r="C175" s="73" t="s">
        <v>32</v>
      </c>
      <c r="D175" s="73" t="s">
        <v>1</v>
      </c>
      <c r="E175" s="74">
        <v>7144</v>
      </c>
      <c r="F175" s="75">
        <v>357.2</v>
      </c>
      <c r="G175" s="75">
        <f t="shared" si="14"/>
        <v>357.2</v>
      </c>
      <c r="H175" s="75">
        <v>0</v>
      </c>
      <c r="I175" s="74">
        <v>0</v>
      </c>
      <c r="J175" s="75">
        <v>0</v>
      </c>
      <c r="K175" s="75">
        <f t="shared" si="12"/>
        <v>0</v>
      </c>
      <c r="L175" s="76">
        <f t="shared" si="13"/>
        <v>0</v>
      </c>
      <c r="M175" s="80"/>
    </row>
    <row r="176" spans="1:13" s="78" customFormat="1" ht="30" customHeight="1" x14ac:dyDescent="0.3">
      <c r="A176" s="73"/>
      <c r="B176" s="73" t="s">
        <v>31</v>
      </c>
      <c r="C176" s="73" t="s">
        <v>30</v>
      </c>
      <c r="D176" s="73" t="s">
        <v>1</v>
      </c>
      <c r="E176" s="74">
        <v>15485</v>
      </c>
      <c r="F176" s="75">
        <v>774.25</v>
      </c>
      <c r="G176" s="75">
        <f t="shared" si="14"/>
        <v>774.25</v>
      </c>
      <c r="H176" s="75">
        <v>0</v>
      </c>
      <c r="I176" s="74">
        <v>0</v>
      </c>
      <c r="J176" s="75">
        <v>0</v>
      </c>
      <c r="K176" s="75">
        <f t="shared" si="12"/>
        <v>0</v>
      </c>
      <c r="L176" s="76">
        <f t="shared" si="13"/>
        <v>0</v>
      </c>
      <c r="M176" s="80"/>
    </row>
    <row r="177" spans="1:13" s="78" customFormat="1" ht="30" customHeight="1" x14ac:dyDescent="0.3">
      <c r="A177" s="73" t="s">
        <v>243</v>
      </c>
      <c r="B177" s="73" t="s">
        <v>112</v>
      </c>
      <c r="C177" s="73" t="s">
        <v>113</v>
      </c>
      <c r="D177" s="73" t="s">
        <v>1</v>
      </c>
      <c r="E177" s="74">
        <v>196953</v>
      </c>
      <c r="F177" s="75">
        <v>9847.65</v>
      </c>
      <c r="G177" s="75">
        <f t="shared" si="14"/>
        <v>9552.2204999999994</v>
      </c>
      <c r="H177" s="75">
        <f t="shared" si="11"/>
        <v>295.42949999999996</v>
      </c>
      <c r="I177" s="74">
        <v>9649</v>
      </c>
      <c r="J177" s="75">
        <v>1929.8</v>
      </c>
      <c r="K177" s="75">
        <f t="shared" si="12"/>
        <v>1871.9059999999999</v>
      </c>
      <c r="L177" s="76">
        <f t="shared" si="13"/>
        <v>57.893999999999998</v>
      </c>
      <c r="M177" s="77"/>
    </row>
    <row r="178" spans="1:13" s="78" customFormat="1" ht="30" customHeight="1" x14ac:dyDescent="0.3">
      <c r="A178" s="73" t="s">
        <v>243</v>
      </c>
      <c r="B178" s="73" t="s">
        <v>112</v>
      </c>
      <c r="C178" s="73" t="s">
        <v>138</v>
      </c>
      <c r="D178" s="73" t="s">
        <v>1</v>
      </c>
      <c r="E178" s="74">
        <v>37177</v>
      </c>
      <c r="F178" s="75">
        <v>1858.85</v>
      </c>
      <c r="G178" s="75">
        <f t="shared" si="14"/>
        <v>1803.0844999999999</v>
      </c>
      <c r="H178" s="75">
        <f t="shared" si="11"/>
        <v>55.765499999999996</v>
      </c>
      <c r="I178" s="74">
        <v>10067</v>
      </c>
      <c r="J178" s="75">
        <v>2013.4</v>
      </c>
      <c r="K178" s="75">
        <f t="shared" si="12"/>
        <v>1952.998</v>
      </c>
      <c r="L178" s="76">
        <f t="shared" si="13"/>
        <v>60.402000000000001</v>
      </c>
      <c r="M178" s="77"/>
    </row>
    <row r="179" spans="1:13" s="78" customFormat="1" ht="30" customHeight="1" x14ac:dyDescent="0.3">
      <c r="A179" s="73" t="s">
        <v>243</v>
      </c>
      <c r="B179" s="73" t="s">
        <v>112</v>
      </c>
      <c r="C179" s="73" t="s">
        <v>111</v>
      </c>
      <c r="D179" s="73" t="s">
        <v>1</v>
      </c>
      <c r="E179" s="74">
        <v>51363</v>
      </c>
      <c r="F179" s="75">
        <v>2568.15</v>
      </c>
      <c r="G179" s="75">
        <f t="shared" si="14"/>
        <v>2491.1055000000001</v>
      </c>
      <c r="H179" s="75">
        <f t="shared" si="11"/>
        <v>77.044499999999999</v>
      </c>
      <c r="I179" s="74">
        <v>51059</v>
      </c>
      <c r="J179" s="75">
        <v>10211.799999999999</v>
      </c>
      <c r="K179" s="75">
        <f t="shared" si="12"/>
        <v>9905.4459999999999</v>
      </c>
      <c r="L179" s="76">
        <f t="shared" si="13"/>
        <v>306.35399999999998</v>
      </c>
      <c r="M179" s="77"/>
    </row>
    <row r="180" spans="1:13" s="78" customFormat="1" ht="30" customHeight="1" x14ac:dyDescent="0.3">
      <c r="A180" s="73" t="s">
        <v>259</v>
      </c>
      <c r="B180" s="79" t="s">
        <v>230</v>
      </c>
      <c r="C180" s="79" t="s">
        <v>4</v>
      </c>
      <c r="D180" s="79" t="s">
        <v>1</v>
      </c>
      <c r="E180" s="74">
        <v>0</v>
      </c>
      <c r="F180" s="75">
        <v>0</v>
      </c>
      <c r="G180" s="75">
        <f t="shared" si="14"/>
        <v>0</v>
      </c>
      <c r="H180" s="75">
        <f t="shared" si="11"/>
        <v>0</v>
      </c>
      <c r="I180" s="74">
        <v>0</v>
      </c>
      <c r="J180" s="75">
        <v>0</v>
      </c>
      <c r="K180" s="75">
        <f t="shared" si="12"/>
        <v>0</v>
      </c>
      <c r="L180" s="76">
        <f t="shared" si="13"/>
        <v>0</v>
      </c>
      <c r="M180" s="77"/>
    </row>
    <row r="181" spans="1:13" s="78" customFormat="1" ht="30" customHeight="1" x14ac:dyDescent="0.3">
      <c r="A181" s="79" t="s">
        <v>244</v>
      </c>
      <c r="B181" s="73" t="s">
        <v>23</v>
      </c>
      <c r="C181" s="73" t="s">
        <v>24</v>
      </c>
      <c r="D181" s="73" t="s">
        <v>1</v>
      </c>
      <c r="E181" s="74">
        <v>5823</v>
      </c>
      <c r="F181" s="75">
        <v>291.14999999999998</v>
      </c>
      <c r="G181" s="75">
        <f t="shared" si="14"/>
        <v>282.41549999999995</v>
      </c>
      <c r="H181" s="75">
        <f t="shared" si="11"/>
        <v>8.7344999999999988</v>
      </c>
      <c r="I181" s="74">
        <v>8894</v>
      </c>
      <c r="J181" s="75">
        <v>1778.8</v>
      </c>
      <c r="K181" s="75">
        <f t="shared" si="12"/>
        <v>1725.4359999999999</v>
      </c>
      <c r="L181" s="76">
        <f t="shared" si="13"/>
        <v>53.363999999999997</v>
      </c>
      <c r="M181" s="77"/>
    </row>
    <row r="182" spans="1:13" s="78" customFormat="1" ht="30" customHeight="1" x14ac:dyDescent="0.3">
      <c r="A182" s="79" t="s">
        <v>244</v>
      </c>
      <c r="B182" s="73" t="s">
        <v>23</v>
      </c>
      <c r="C182" s="73" t="s">
        <v>22</v>
      </c>
      <c r="D182" s="73" t="s">
        <v>1</v>
      </c>
      <c r="E182" s="74">
        <v>10356</v>
      </c>
      <c r="F182" s="75">
        <v>517.79999999999995</v>
      </c>
      <c r="G182" s="75">
        <f t="shared" si="14"/>
        <v>502.26599999999996</v>
      </c>
      <c r="H182" s="75">
        <f t="shared" si="11"/>
        <v>15.533999999999999</v>
      </c>
      <c r="I182" s="74">
        <v>23793</v>
      </c>
      <c r="J182" s="75">
        <v>4758.6000000000004</v>
      </c>
      <c r="K182" s="75">
        <f t="shared" si="12"/>
        <v>4615.8420000000006</v>
      </c>
      <c r="L182" s="76">
        <f t="shared" si="13"/>
        <v>142.75800000000001</v>
      </c>
      <c r="M182" s="77"/>
    </row>
    <row r="183" spans="1:13" s="78" customFormat="1" ht="30" customHeight="1" x14ac:dyDescent="0.3">
      <c r="A183" s="79"/>
      <c r="B183" s="73" t="s">
        <v>282</v>
      </c>
      <c r="C183" s="73" t="s">
        <v>283</v>
      </c>
      <c r="D183" s="73" t="s">
        <v>1</v>
      </c>
      <c r="E183" s="74">
        <v>1354</v>
      </c>
      <c r="F183" s="75">
        <v>67.7</v>
      </c>
      <c r="G183" s="75">
        <f t="shared" si="14"/>
        <v>65.668999999999997</v>
      </c>
      <c r="H183" s="75">
        <f t="shared" si="11"/>
        <v>2.0310000000000001</v>
      </c>
      <c r="I183" s="74">
        <v>120958.1</v>
      </c>
      <c r="J183" s="75">
        <v>24191.62</v>
      </c>
      <c r="K183" s="75">
        <f t="shared" si="12"/>
        <v>23465.8714</v>
      </c>
      <c r="L183" s="76">
        <f t="shared" si="13"/>
        <v>725.7485999999999</v>
      </c>
      <c r="M183" s="77"/>
    </row>
    <row r="184" spans="1:13" s="78" customFormat="1" ht="30" customHeight="1" x14ac:dyDescent="0.3">
      <c r="A184" s="90"/>
      <c r="B184" s="79" t="s">
        <v>256</v>
      </c>
      <c r="C184" s="79" t="s">
        <v>257</v>
      </c>
      <c r="D184" s="79" t="s">
        <v>1</v>
      </c>
      <c r="E184" s="91">
        <v>42077.082999999999</v>
      </c>
      <c r="F184" s="92">
        <v>2103.85</v>
      </c>
      <c r="G184" s="75">
        <f t="shared" si="14"/>
        <v>2040.7345</v>
      </c>
      <c r="H184" s="75">
        <f t="shared" si="11"/>
        <v>63.115499999999997</v>
      </c>
      <c r="I184" s="91">
        <v>184521.90599999999</v>
      </c>
      <c r="J184" s="92">
        <v>36904.379999999997</v>
      </c>
      <c r="K184" s="75">
        <f t="shared" si="12"/>
        <v>35797.248599999999</v>
      </c>
      <c r="L184" s="76">
        <f t="shared" si="13"/>
        <v>1107.1314</v>
      </c>
    </row>
    <row r="185" spans="1:13" s="78" customFormat="1" ht="30" customHeight="1" x14ac:dyDescent="0.3">
      <c r="A185" s="79"/>
      <c r="B185" s="73" t="s">
        <v>130</v>
      </c>
      <c r="C185" s="73" t="s">
        <v>129</v>
      </c>
      <c r="D185" s="73" t="s">
        <v>1</v>
      </c>
      <c r="E185" s="74">
        <v>8011</v>
      </c>
      <c r="F185" s="75">
        <v>400.55</v>
      </c>
      <c r="G185" s="75">
        <f t="shared" si="14"/>
        <v>388.5335</v>
      </c>
      <c r="H185" s="75">
        <f t="shared" si="11"/>
        <v>12.016500000000001</v>
      </c>
      <c r="I185" s="74">
        <v>0</v>
      </c>
      <c r="J185" s="75">
        <v>0</v>
      </c>
      <c r="K185" s="75">
        <f t="shared" si="12"/>
        <v>0</v>
      </c>
      <c r="L185" s="76">
        <f t="shared" si="13"/>
        <v>0</v>
      </c>
      <c r="M185" s="77"/>
    </row>
    <row r="186" spans="1:13" s="78" customFormat="1" ht="30" customHeight="1" x14ac:dyDescent="0.3">
      <c r="A186" s="79"/>
      <c r="B186" s="73" t="s">
        <v>411</v>
      </c>
      <c r="C186" s="73" t="s">
        <v>98</v>
      </c>
      <c r="D186" s="73" t="s">
        <v>1</v>
      </c>
      <c r="E186" s="74">
        <v>0</v>
      </c>
      <c r="F186" s="75">
        <v>0</v>
      </c>
      <c r="G186" s="75">
        <f t="shared" si="14"/>
        <v>0</v>
      </c>
      <c r="H186" s="75">
        <f t="shared" si="11"/>
        <v>0</v>
      </c>
      <c r="I186" s="74">
        <v>0</v>
      </c>
      <c r="J186" s="75">
        <v>0</v>
      </c>
      <c r="K186" s="75">
        <f t="shared" si="12"/>
        <v>0</v>
      </c>
      <c r="L186" s="76">
        <f t="shared" si="13"/>
        <v>0</v>
      </c>
      <c r="M186" s="77"/>
    </row>
    <row r="187" spans="1:13" s="78" customFormat="1" ht="30" customHeight="1" x14ac:dyDescent="0.3">
      <c r="A187" s="79" t="s">
        <v>277</v>
      </c>
      <c r="B187" s="73" t="s">
        <v>147</v>
      </c>
      <c r="C187" s="73" t="s">
        <v>146</v>
      </c>
      <c r="D187" s="73" t="s">
        <v>1</v>
      </c>
      <c r="E187" s="74">
        <v>12748</v>
      </c>
      <c r="F187" s="75">
        <v>637.4</v>
      </c>
      <c r="G187" s="75">
        <f t="shared" si="14"/>
        <v>618.27800000000002</v>
      </c>
      <c r="H187" s="75">
        <f t="shared" si="11"/>
        <v>19.122</v>
      </c>
      <c r="I187" s="74">
        <v>42998</v>
      </c>
      <c r="J187" s="75">
        <v>8599.6</v>
      </c>
      <c r="K187" s="75">
        <f t="shared" si="12"/>
        <v>8341.612000000001</v>
      </c>
      <c r="L187" s="76">
        <f t="shared" si="13"/>
        <v>257.988</v>
      </c>
      <c r="M187" s="77"/>
    </row>
    <row r="188" spans="1:13" s="78" customFormat="1" ht="30" customHeight="1" x14ac:dyDescent="0.3">
      <c r="A188" s="79"/>
      <c r="B188" s="73" t="s">
        <v>29</v>
      </c>
      <c r="C188" s="73" t="s">
        <v>28</v>
      </c>
      <c r="D188" s="73" t="s">
        <v>1</v>
      </c>
      <c r="E188" s="74">
        <v>339</v>
      </c>
      <c r="F188" s="75">
        <v>16.95</v>
      </c>
      <c r="G188" s="75">
        <f t="shared" si="14"/>
        <v>16.95</v>
      </c>
      <c r="H188" s="75">
        <v>0</v>
      </c>
      <c r="I188" s="74">
        <v>0</v>
      </c>
      <c r="J188" s="75">
        <v>0</v>
      </c>
      <c r="K188" s="75">
        <f t="shared" si="12"/>
        <v>0</v>
      </c>
      <c r="L188" s="76">
        <f t="shared" si="13"/>
        <v>0</v>
      </c>
      <c r="M188" s="80"/>
    </row>
    <row r="189" spans="1:13" s="78" customFormat="1" ht="30" customHeight="1" x14ac:dyDescent="0.3">
      <c r="A189" s="79"/>
      <c r="B189" s="73" t="s">
        <v>181</v>
      </c>
      <c r="C189" s="73" t="s">
        <v>180</v>
      </c>
      <c r="D189" s="73" t="s">
        <v>1</v>
      </c>
      <c r="E189" s="74">
        <v>8750.67</v>
      </c>
      <c r="F189" s="75">
        <v>437.53</v>
      </c>
      <c r="G189" s="75">
        <f t="shared" si="14"/>
        <v>424.40999999999997</v>
      </c>
      <c r="H189" s="75">
        <v>13.12</v>
      </c>
      <c r="I189" s="74">
        <v>0</v>
      </c>
      <c r="J189" s="75">
        <v>0</v>
      </c>
      <c r="K189" s="75">
        <f t="shared" si="12"/>
        <v>0</v>
      </c>
      <c r="L189" s="76">
        <f t="shared" si="13"/>
        <v>0</v>
      </c>
      <c r="M189" s="77"/>
    </row>
    <row r="190" spans="1:13" s="59" customFormat="1" ht="30" customHeight="1" x14ac:dyDescent="0.3">
      <c r="A190" s="37"/>
      <c r="B190" s="37"/>
      <c r="C190" s="37"/>
      <c r="D190" s="37"/>
      <c r="E190" s="48">
        <v>0</v>
      </c>
      <c r="F190" s="49">
        <v>0</v>
      </c>
      <c r="G190" s="47">
        <f t="shared" si="14"/>
        <v>0</v>
      </c>
      <c r="H190" s="47">
        <f t="shared" si="11"/>
        <v>0</v>
      </c>
      <c r="I190" s="48">
        <v>0</v>
      </c>
      <c r="J190" s="49">
        <v>0</v>
      </c>
      <c r="K190" s="47">
        <f t="shared" si="12"/>
        <v>0</v>
      </c>
      <c r="L190" s="57">
        <f t="shared" si="13"/>
        <v>0</v>
      </c>
      <c r="M190" s="58"/>
    </row>
    <row r="191" spans="1:13" s="59" customFormat="1" ht="30" customHeight="1" x14ac:dyDescent="0.3">
      <c r="A191" s="37"/>
      <c r="B191" s="37"/>
      <c r="C191" s="37"/>
      <c r="D191" s="37"/>
      <c r="E191" s="48">
        <v>0</v>
      </c>
      <c r="F191" s="49">
        <v>0</v>
      </c>
      <c r="G191" s="47">
        <f t="shared" si="14"/>
        <v>0</v>
      </c>
      <c r="H191" s="47">
        <f t="shared" si="11"/>
        <v>0</v>
      </c>
      <c r="I191" s="48">
        <v>0</v>
      </c>
      <c r="J191" s="49">
        <v>0</v>
      </c>
      <c r="K191" s="47">
        <f t="shared" si="12"/>
        <v>0</v>
      </c>
      <c r="L191" s="57">
        <f t="shared" si="13"/>
        <v>0</v>
      </c>
      <c r="M191" s="58"/>
    </row>
    <row r="192" spans="1:13" s="59" customFormat="1" ht="30" customHeight="1" x14ac:dyDescent="0.3">
      <c r="A192" s="37"/>
      <c r="B192" s="37"/>
      <c r="C192" s="37"/>
      <c r="D192" s="37"/>
      <c r="E192" s="48">
        <v>0</v>
      </c>
      <c r="F192" s="49">
        <v>0</v>
      </c>
      <c r="G192" s="47">
        <f t="shared" si="14"/>
        <v>0</v>
      </c>
      <c r="H192" s="47">
        <f t="shared" si="11"/>
        <v>0</v>
      </c>
      <c r="I192" s="48">
        <v>0</v>
      </c>
      <c r="J192" s="49">
        <v>0</v>
      </c>
      <c r="K192" s="47">
        <f t="shared" si="12"/>
        <v>0</v>
      </c>
      <c r="L192" s="57">
        <f t="shared" si="13"/>
        <v>0</v>
      </c>
      <c r="M192" s="58"/>
    </row>
    <row r="193" spans="1:13" s="59" customFormat="1" ht="30" customHeight="1" x14ac:dyDescent="0.3">
      <c r="A193" s="37"/>
      <c r="B193" s="37"/>
      <c r="C193" s="37"/>
      <c r="D193" s="37"/>
      <c r="E193" s="48">
        <v>0</v>
      </c>
      <c r="F193" s="49">
        <v>0</v>
      </c>
      <c r="G193" s="47">
        <f t="shared" si="14"/>
        <v>0</v>
      </c>
      <c r="H193" s="47">
        <f t="shared" si="11"/>
        <v>0</v>
      </c>
      <c r="I193" s="48">
        <v>0</v>
      </c>
      <c r="J193" s="49">
        <v>0</v>
      </c>
      <c r="K193" s="47">
        <f t="shared" si="12"/>
        <v>0</v>
      </c>
      <c r="L193" s="57">
        <f t="shared" si="13"/>
        <v>0</v>
      </c>
      <c r="M193" s="58"/>
    </row>
    <row r="194" spans="1:13" s="59" customFormat="1" ht="30" customHeight="1" x14ac:dyDescent="0.3">
      <c r="A194" s="37"/>
      <c r="B194" s="37"/>
      <c r="C194" s="37"/>
      <c r="D194" s="37"/>
      <c r="E194" s="48">
        <v>0</v>
      </c>
      <c r="F194" s="49">
        <v>0</v>
      </c>
      <c r="G194" s="47">
        <f t="shared" si="14"/>
        <v>0</v>
      </c>
      <c r="H194" s="47">
        <f t="shared" si="11"/>
        <v>0</v>
      </c>
      <c r="I194" s="48">
        <v>0</v>
      </c>
      <c r="J194" s="49">
        <v>0</v>
      </c>
      <c r="K194" s="47">
        <f t="shared" si="12"/>
        <v>0</v>
      </c>
      <c r="L194" s="57">
        <f t="shared" si="13"/>
        <v>0</v>
      </c>
      <c r="M194" s="58"/>
    </row>
    <row r="195" spans="1:13" s="59" customFormat="1" ht="30" customHeight="1" x14ac:dyDescent="0.3">
      <c r="A195" s="37"/>
      <c r="B195" s="37"/>
      <c r="C195" s="37"/>
      <c r="D195" s="37"/>
      <c r="E195" s="48">
        <v>0</v>
      </c>
      <c r="F195" s="49">
        <v>0</v>
      </c>
      <c r="G195" s="47">
        <f t="shared" si="14"/>
        <v>0</v>
      </c>
      <c r="H195" s="47">
        <f t="shared" si="11"/>
        <v>0</v>
      </c>
      <c r="I195" s="48">
        <v>0</v>
      </c>
      <c r="J195" s="49">
        <v>0</v>
      </c>
      <c r="K195" s="47">
        <f t="shared" si="12"/>
        <v>0</v>
      </c>
      <c r="L195" s="57">
        <f t="shared" si="13"/>
        <v>0</v>
      </c>
      <c r="M195" s="58"/>
    </row>
    <row r="196" spans="1:13" s="59" customFormat="1" ht="30" customHeight="1" x14ac:dyDescent="0.3">
      <c r="A196" s="37"/>
      <c r="B196" s="37"/>
      <c r="C196" s="37"/>
      <c r="D196" s="37"/>
      <c r="E196" s="60">
        <v>0</v>
      </c>
      <c r="F196" s="49">
        <v>0</v>
      </c>
      <c r="G196" s="47">
        <f t="shared" si="14"/>
        <v>0</v>
      </c>
      <c r="H196" s="47">
        <f t="shared" si="11"/>
        <v>0</v>
      </c>
      <c r="I196" s="48">
        <v>0</v>
      </c>
      <c r="J196" s="49">
        <v>0</v>
      </c>
      <c r="K196" s="47">
        <f t="shared" si="12"/>
        <v>0</v>
      </c>
      <c r="L196" s="57">
        <f t="shared" si="13"/>
        <v>0</v>
      </c>
      <c r="M196" s="58"/>
    </row>
    <row r="197" spans="1:13" s="59" customFormat="1" ht="30" customHeight="1" x14ac:dyDescent="0.3">
      <c r="A197" s="37"/>
      <c r="B197" s="37"/>
      <c r="C197" s="37"/>
      <c r="D197" s="37"/>
      <c r="E197" s="60">
        <v>0</v>
      </c>
      <c r="F197" s="49">
        <v>0</v>
      </c>
      <c r="G197" s="47">
        <f t="shared" si="14"/>
        <v>0</v>
      </c>
      <c r="H197" s="47">
        <f t="shared" si="11"/>
        <v>0</v>
      </c>
      <c r="I197" s="48">
        <v>0</v>
      </c>
      <c r="J197" s="49">
        <v>0</v>
      </c>
      <c r="K197" s="47">
        <f t="shared" si="12"/>
        <v>0</v>
      </c>
      <c r="L197" s="57">
        <f t="shared" si="13"/>
        <v>0</v>
      </c>
      <c r="M197" s="58"/>
    </row>
    <row r="198" spans="1:13" s="59" customFormat="1" ht="30" customHeight="1" x14ac:dyDescent="0.3">
      <c r="A198" s="37"/>
      <c r="B198" s="37"/>
      <c r="C198" s="37"/>
      <c r="D198" s="37"/>
      <c r="E198" s="60">
        <v>0</v>
      </c>
      <c r="F198" s="49">
        <v>0</v>
      </c>
      <c r="G198" s="47">
        <f t="shared" si="14"/>
        <v>0</v>
      </c>
      <c r="H198" s="47">
        <f t="shared" si="11"/>
        <v>0</v>
      </c>
      <c r="I198" s="48">
        <v>0</v>
      </c>
      <c r="J198" s="49">
        <v>0</v>
      </c>
      <c r="K198" s="47">
        <f t="shared" si="12"/>
        <v>0</v>
      </c>
      <c r="L198" s="57">
        <f t="shared" si="13"/>
        <v>0</v>
      </c>
      <c r="M198" s="58"/>
    </row>
    <row r="199" spans="1:13" s="59" customFormat="1" ht="30" customHeight="1" x14ac:dyDescent="0.3">
      <c r="A199" s="37"/>
      <c r="B199" s="37"/>
      <c r="C199" s="37"/>
      <c r="D199" s="37"/>
      <c r="E199" s="60">
        <v>0</v>
      </c>
      <c r="F199" s="49">
        <v>0</v>
      </c>
      <c r="G199" s="47">
        <f t="shared" si="14"/>
        <v>0</v>
      </c>
      <c r="H199" s="47">
        <f t="shared" si="11"/>
        <v>0</v>
      </c>
      <c r="I199" s="48">
        <v>0</v>
      </c>
      <c r="J199" s="49">
        <v>0</v>
      </c>
      <c r="K199" s="47">
        <f t="shared" si="12"/>
        <v>0</v>
      </c>
      <c r="L199" s="57">
        <f t="shared" si="13"/>
        <v>0</v>
      </c>
      <c r="M199" s="58"/>
    </row>
    <row r="200" spans="1:13" s="59" customFormat="1" ht="30" customHeight="1" x14ac:dyDescent="0.3">
      <c r="A200" s="37"/>
      <c r="B200" s="37"/>
      <c r="C200" s="37"/>
      <c r="D200" s="37"/>
      <c r="E200" s="60">
        <v>0</v>
      </c>
      <c r="F200" s="49">
        <v>0</v>
      </c>
      <c r="G200" s="47">
        <f t="shared" si="14"/>
        <v>0</v>
      </c>
      <c r="H200" s="47">
        <f t="shared" si="11"/>
        <v>0</v>
      </c>
      <c r="I200" s="48">
        <v>0</v>
      </c>
      <c r="J200" s="49">
        <v>0</v>
      </c>
      <c r="K200" s="47">
        <f t="shared" si="12"/>
        <v>0</v>
      </c>
      <c r="L200" s="57">
        <f t="shared" si="13"/>
        <v>0</v>
      </c>
      <c r="M200" s="58"/>
    </row>
    <row r="201" spans="1:13" s="59" customFormat="1" ht="30" customHeight="1" x14ac:dyDescent="0.3">
      <c r="A201" s="37"/>
      <c r="B201" s="37"/>
      <c r="C201" s="37"/>
      <c r="D201" s="37"/>
      <c r="E201" s="60">
        <v>0</v>
      </c>
      <c r="F201" s="49">
        <v>0</v>
      </c>
      <c r="G201" s="47">
        <f t="shared" si="14"/>
        <v>0</v>
      </c>
      <c r="H201" s="47">
        <f t="shared" si="11"/>
        <v>0</v>
      </c>
      <c r="I201" s="48">
        <v>0</v>
      </c>
      <c r="J201" s="49">
        <v>0</v>
      </c>
      <c r="K201" s="47">
        <f t="shared" si="12"/>
        <v>0</v>
      </c>
      <c r="L201" s="57">
        <f t="shared" si="13"/>
        <v>0</v>
      </c>
      <c r="M201" s="58"/>
    </row>
    <row r="202" spans="1:13" s="59" customFormat="1" ht="30" customHeight="1" x14ac:dyDescent="0.3">
      <c r="A202" s="37"/>
      <c r="B202" s="37"/>
      <c r="C202" s="37"/>
      <c r="D202" s="37"/>
      <c r="E202" s="60">
        <v>0</v>
      </c>
      <c r="F202" s="49">
        <v>0</v>
      </c>
      <c r="G202" s="47">
        <f t="shared" si="14"/>
        <v>0</v>
      </c>
      <c r="H202" s="47">
        <f t="shared" si="11"/>
        <v>0</v>
      </c>
      <c r="I202" s="48">
        <v>0</v>
      </c>
      <c r="J202" s="49">
        <v>0</v>
      </c>
      <c r="K202" s="47">
        <f t="shared" ref="K202:K205" si="15">J202-L202</f>
        <v>0</v>
      </c>
      <c r="L202" s="57">
        <f t="shared" ref="L202:L205" si="16">J202*$L$4</f>
        <v>0</v>
      </c>
      <c r="M202" s="58"/>
    </row>
    <row r="203" spans="1:13" s="59" customFormat="1" ht="30" customHeight="1" x14ac:dyDescent="0.3">
      <c r="A203" s="37"/>
      <c r="B203" s="37"/>
      <c r="C203" s="37"/>
      <c r="D203" s="37"/>
      <c r="E203" s="60">
        <v>0</v>
      </c>
      <c r="F203" s="49">
        <v>0</v>
      </c>
      <c r="G203" s="47">
        <f t="shared" ref="G203:G205" si="17">F203-H203</f>
        <v>0</v>
      </c>
      <c r="H203" s="47">
        <f t="shared" ref="H203:H205" si="18">F203*$H$4</f>
        <v>0</v>
      </c>
      <c r="I203" s="60">
        <v>0</v>
      </c>
      <c r="J203" s="49">
        <v>0</v>
      </c>
      <c r="K203" s="47">
        <f t="shared" si="15"/>
        <v>0</v>
      </c>
      <c r="L203" s="57">
        <f t="shared" si="16"/>
        <v>0</v>
      </c>
      <c r="M203" s="58"/>
    </row>
    <row r="204" spans="1:13" s="59" customFormat="1" ht="30" customHeight="1" x14ac:dyDescent="0.3">
      <c r="A204" s="37"/>
      <c r="B204" s="37"/>
      <c r="C204" s="37"/>
      <c r="D204" s="37"/>
      <c r="E204" s="60">
        <v>0</v>
      </c>
      <c r="F204" s="49">
        <v>0</v>
      </c>
      <c r="G204" s="47">
        <f t="shared" si="17"/>
        <v>0</v>
      </c>
      <c r="H204" s="47">
        <f t="shared" si="18"/>
        <v>0</v>
      </c>
      <c r="I204" s="60">
        <v>0</v>
      </c>
      <c r="J204" s="49">
        <v>0</v>
      </c>
      <c r="K204" s="47">
        <f t="shared" si="15"/>
        <v>0</v>
      </c>
      <c r="L204" s="57">
        <f t="shared" si="16"/>
        <v>0</v>
      </c>
      <c r="M204" s="58"/>
    </row>
    <row r="205" spans="1:13" s="59" customFormat="1" ht="30" customHeight="1" x14ac:dyDescent="0.3">
      <c r="A205" s="37"/>
      <c r="B205" s="37"/>
      <c r="C205" s="37"/>
      <c r="D205" s="37"/>
      <c r="E205" s="60">
        <v>0</v>
      </c>
      <c r="F205" s="49">
        <v>0</v>
      </c>
      <c r="G205" s="47">
        <f t="shared" si="17"/>
        <v>0</v>
      </c>
      <c r="H205" s="47">
        <f t="shared" si="18"/>
        <v>0</v>
      </c>
      <c r="I205" s="60">
        <v>0</v>
      </c>
      <c r="J205" s="49">
        <v>0</v>
      </c>
      <c r="K205" s="47">
        <f t="shared" si="15"/>
        <v>0</v>
      </c>
      <c r="L205" s="57">
        <f t="shared" si="16"/>
        <v>0</v>
      </c>
      <c r="M205" s="58"/>
    </row>
    <row r="206" spans="1:13" s="59" customFormat="1" ht="30" customHeight="1" x14ac:dyDescent="0.3">
      <c r="A206" s="37"/>
      <c r="B206" s="37"/>
      <c r="C206" s="37"/>
      <c r="D206" s="37"/>
      <c r="E206" s="81">
        <f t="shared" ref="E206:L206" si="19">SUM(E7:E205)</f>
        <v>3879975.2829999998</v>
      </c>
      <c r="F206" s="82">
        <f t="shared" si="19"/>
        <v>186569.73200000008</v>
      </c>
      <c r="G206" s="82">
        <f t="shared" si="19"/>
        <v>181131.91164000003</v>
      </c>
      <c r="H206" s="82">
        <f t="shared" si="19"/>
        <v>5437.8338600000006</v>
      </c>
      <c r="I206" s="81">
        <f t="shared" si="19"/>
        <v>4102656.6359999999</v>
      </c>
      <c r="J206" s="82">
        <f t="shared" si="19"/>
        <v>820533.33000000007</v>
      </c>
      <c r="K206" s="82">
        <f t="shared" si="19"/>
        <v>795918.38009999995</v>
      </c>
      <c r="L206" s="82">
        <f t="shared" si="19"/>
        <v>24614.949899999992</v>
      </c>
      <c r="M206" s="58"/>
    </row>
    <row r="207" spans="1:13" ht="30" customHeight="1" x14ac:dyDescent="0.3">
      <c r="M207" s="52"/>
    </row>
  </sheetData>
  <sortState ref="A2:L203">
    <sortCondition ref="A7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205"/>
  <sheetViews>
    <sheetView zoomScale="80" zoomScaleNormal="80" workbookViewId="0">
      <pane ySplit="6" topLeftCell="A40" activePane="bottomLeft" state="frozenSplit"/>
      <selection activeCell="A7" sqref="A7"/>
      <selection pane="bottomLeft" activeCell="A45" sqref="A45:XFD45"/>
    </sheetView>
  </sheetViews>
  <sheetFormatPr defaultColWidth="9.109375" defaultRowHeight="15.6" x14ac:dyDescent="0.3"/>
  <cols>
    <col min="1" max="1" width="34.6640625" style="8" customWidth="1"/>
    <col min="2" max="2" width="33.6640625" style="10" customWidth="1"/>
    <col min="3" max="3" width="20.88671875" style="11" customWidth="1"/>
    <col min="4" max="4" width="14.88671875" style="8" customWidth="1"/>
    <col min="5" max="5" width="12.44140625" style="12" customWidth="1"/>
    <col min="6" max="6" width="15.6640625" style="8" bestFit="1" customWidth="1"/>
    <col min="7" max="7" width="14.109375" style="8" bestFit="1" customWidth="1"/>
    <col min="8" max="8" width="12.88671875" style="8" customWidth="1"/>
    <col min="9" max="9" width="14" style="13" bestFit="1" customWidth="1"/>
    <col min="10" max="10" width="14.109375" style="8" customWidth="1"/>
    <col min="11" max="11" width="14.109375" style="14" customWidth="1"/>
    <col min="12" max="12" width="12.6640625" style="8" customWidth="1"/>
    <col min="13" max="13" width="10.33203125" style="9" bestFit="1" customWidth="1"/>
    <col min="14" max="14" width="9.5546875" style="8" bestFit="1" customWidth="1"/>
    <col min="15" max="15" width="2.6640625" style="8" customWidth="1"/>
    <col min="16" max="16384" width="9.109375" style="8"/>
  </cols>
  <sheetData>
    <row r="1" spans="1:20" ht="30" customHeight="1" x14ac:dyDescent="0.3">
      <c r="A1" s="1"/>
      <c r="B1" s="2"/>
      <c r="C1" s="3"/>
      <c r="D1" s="4"/>
      <c r="E1" s="5"/>
      <c r="F1" s="4"/>
      <c r="G1" s="6"/>
      <c r="H1" s="6"/>
      <c r="I1" s="6"/>
      <c r="J1" s="6"/>
      <c r="K1" s="6"/>
      <c r="L1" s="6"/>
      <c r="M1" s="7"/>
    </row>
    <row r="2" spans="1:20" s="25" customFormat="1" ht="30" customHeight="1" x14ac:dyDescent="0.3">
      <c r="A2" s="44"/>
      <c r="B2" s="45"/>
      <c r="C2" s="45"/>
      <c r="D2" s="45" t="s">
        <v>219</v>
      </c>
      <c r="E2" s="45"/>
      <c r="F2" s="45"/>
      <c r="G2" s="46"/>
      <c r="H2" s="23"/>
      <c r="I2" s="23"/>
      <c r="J2" s="23"/>
      <c r="K2" s="23"/>
      <c r="L2" s="23"/>
      <c r="M2" s="24"/>
    </row>
    <row r="3" spans="1:20" s="25" customFormat="1" ht="30" customHeight="1" x14ac:dyDescent="0.3">
      <c r="A3" s="44"/>
      <c r="B3" s="45"/>
      <c r="C3" s="45"/>
      <c r="D3" s="45" t="s">
        <v>218</v>
      </c>
      <c r="E3" s="45"/>
      <c r="F3" s="45"/>
      <c r="G3" s="46">
        <v>2015</v>
      </c>
      <c r="H3" s="23"/>
      <c r="I3" s="23"/>
      <c r="J3" s="23"/>
      <c r="K3" s="23"/>
      <c r="L3" s="23"/>
      <c r="M3" s="24"/>
    </row>
    <row r="4" spans="1:20" ht="30" customHeight="1" thickBot="1" x14ac:dyDescent="0.35">
      <c r="A4" s="15"/>
      <c r="B4" s="16"/>
      <c r="C4" s="3"/>
      <c r="D4" s="16"/>
      <c r="E4" s="16"/>
      <c r="F4" s="16"/>
      <c r="G4" s="16"/>
      <c r="H4" s="69">
        <v>0.03</v>
      </c>
      <c r="I4" s="4"/>
      <c r="J4" s="17"/>
      <c r="K4" s="16"/>
      <c r="L4" s="69">
        <v>0.03</v>
      </c>
      <c r="N4" s="7"/>
      <c r="O4" s="7"/>
      <c r="P4" s="7"/>
      <c r="Q4" s="7"/>
      <c r="R4" s="7"/>
      <c r="S4" s="7"/>
      <c r="T4" s="7"/>
    </row>
    <row r="5" spans="1:20" ht="32.25" customHeight="1" x14ac:dyDescent="0.3">
      <c r="A5" s="38"/>
      <c r="B5" s="39" t="s">
        <v>361</v>
      </c>
      <c r="C5" s="40" t="s">
        <v>362</v>
      </c>
      <c r="D5" s="41" t="s">
        <v>265</v>
      </c>
      <c r="E5" s="139" t="s">
        <v>217</v>
      </c>
      <c r="F5" s="140"/>
      <c r="G5" s="140"/>
      <c r="H5" s="141"/>
      <c r="I5" s="142" t="s">
        <v>216</v>
      </c>
      <c r="J5" s="143"/>
      <c r="K5" s="143"/>
      <c r="L5" s="144"/>
      <c r="M5" s="7"/>
      <c r="N5" s="7"/>
      <c r="O5" s="7"/>
      <c r="P5" s="7"/>
      <c r="Q5" s="7"/>
      <c r="R5" s="7"/>
      <c r="S5" s="7"/>
    </row>
    <row r="6" spans="1:20" ht="48.75" customHeight="1" x14ac:dyDescent="0.3">
      <c r="A6" s="42" t="s">
        <v>235</v>
      </c>
      <c r="B6" s="42" t="s">
        <v>215</v>
      </c>
      <c r="C6" s="42" t="s">
        <v>214</v>
      </c>
      <c r="D6" s="42" t="s">
        <v>213</v>
      </c>
      <c r="E6" s="43" t="s">
        <v>211</v>
      </c>
      <c r="F6" s="43" t="s">
        <v>212</v>
      </c>
      <c r="G6" s="42" t="s">
        <v>209</v>
      </c>
      <c r="H6" s="42" t="s">
        <v>208</v>
      </c>
      <c r="I6" s="42" t="s">
        <v>211</v>
      </c>
      <c r="J6" s="42" t="s">
        <v>210</v>
      </c>
      <c r="K6" s="42" t="s">
        <v>209</v>
      </c>
      <c r="L6" s="42" t="s">
        <v>208</v>
      </c>
      <c r="M6" s="7"/>
      <c r="N6" s="7"/>
      <c r="O6" s="7"/>
      <c r="P6" s="7"/>
      <c r="Q6" s="7"/>
      <c r="R6" s="7"/>
      <c r="S6" s="7"/>
    </row>
    <row r="7" spans="1:20" s="96" customFormat="1" ht="30" customHeight="1" x14ac:dyDescent="0.3">
      <c r="A7" s="73"/>
      <c r="B7" s="73" t="s">
        <v>87</v>
      </c>
      <c r="C7" s="73" t="s">
        <v>86</v>
      </c>
      <c r="D7" s="73" t="s">
        <v>1</v>
      </c>
      <c r="E7" s="74">
        <v>4907</v>
      </c>
      <c r="F7" s="75">
        <v>245.35</v>
      </c>
      <c r="G7" s="75">
        <f>F7-H7</f>
        <v>245.35</v>
      </c>
      <c r="H7" s="75">
        <v>0</v>
      </c>
      <c r="I7" s="74">
        <v>0</v>
      </c>
      <c r="J7" s="75">
        <v>0</v>
      </c>
      <c r="K7" s="75">
        <f t="shared" ref="K7:K69" si="0">J7-L7</f>
        <v>0</v>
      </c>
      <c r="L7" s="94">
        <f>J7*$L$4</f>
        <v>0</v>
      </c>
      <c r="M7" s="103"/>
    </row>
    <row r="8" spans="1:20" s="96" customFormat="1" ht="43.2" x14ac:dyDescent="0.3">
      <c r="A8" s="73"/>
      <c r="B8" s="73" t="s">
        <v>312</v>
      </c>
      <c r="C8" s="73" t="s">
        <v>297</v>
      </c>
      <c r="D8" s="73" t="str">
        <f>'1st Quarter 2015'!D10</f>
        <v>Brine Disposal</v>
      </c>
      <c r="E8" s="74">
        <v>12454.06</v>
      </c>
      <c r="F8" s="75">
        <v>622.70000000000005</v>
      </c>
      <c r="G8" s="75">
        <f t="shared" ref="G8:G70" si="1">F8-H8</f>
        <v>604.01900000000001</v>
      </c>
      <c r="H8" s="75">
        <f>F8*$H$4</f>
        <v>18.681000000000001</v>
      </c>
      <c r="I8" s="74">
        <v>18106.75</v>
      </c>
      <c r="J8" s="75">
        <v>3621.35</v>
      </c>
      <c r="K8" s="75">
        <f t="shared" si="0"/>
        <v>3512.7094999999999</v>
      </c>
      <c r="L8" s="94">
        <f t="shared" ref="L8:L70" si="2">J8*$L$4</f>
        <v>108.64049999999999</v>
      </c>
    </row>
    <row r="9" spans="1:20" s="96" customFormat="1" ht="30" customHeight="1" x14ac:dyDescent="0.3">
      <c r="A9" s="73"/>
      <c r="B9" s="73" t="s">
        <v>100</v>
      </c>
      <c r="C9" s="73" t="s">
        <v>99</v>
      </c>
      <c r="D9" s="73" t="s">
        <v>1</v>
      </c>
      <c r="E9" s="74">
        <v>32932</v>
      </c>
      <c r="F9" s="75">
        <v>1646.6</v>
      </c>
      <c r="G9" s="75">
        <f t="shared" si="1"/>
        <v>1597.202</v>
      </c>
      <c r="H9" s="75">
        <f t="shared" ref="H9:H70" si="3">F9*$H$4</f>
        <v>49.397999999999996</v>
      </c>
      <c r="I9" s="74">
        <v>29231</v>
      </c>
      <c r="J9" s="75">
        <v>5846.2</v>
      </c>
      <c r="K9" s="75">
        <f t="shared" si="0"/>
        <v>5670.8139999999994</v>
      </c>
      <c r="L9" s="94">
        <f t="shared" si="2"/>
        <v>175.386</v>
      </c>
    </row>
    <row r="10" spans="1:20" s="96" customFormat="1" ht="30" customHeight="1" x14ac:dyDescent="0.3">
      <c r="A10" s="73"/>
      <c r="B10" s="73" t="str">
        <f>$B$9</f>
        <v>American Energy Associates, Inc.</v>
      </c>
      <c r="C10" s="73" t="s">
        <v>302</v>
      </c>
      <c r="D10" s="73" t="s">
        <v>1</v>
      </c>
      <c r="E10" s="74">
        <v>3137</v>
      </c>
      <c r="F10" s="75">
        <v>156.85</v>
      </c>
      <c r="G10" s="75">
        <f t="shared" si="1"/>
        <v>152.14449999999999</v>
      </c>
      <c r="H10" s="75">
        <f t="shared" si="3"/>
        <v>4.7054999999999998</v>
      </c>
      <c r="I10" s="74">
        <v>37104</v>
      </c>
      <c r="J10" s="75">
        <v>7420.8</v>
      </c>
      <c r="K10" s="75">
        <f t="shared" si="0"/>
        <v>7198.1760000000004</v>
      </c>
      <c r="L10" s="94">
        <f t="shared" si="2"/>
        <v>222.624</v>
      </c>
    </row>
    <row r="11" spans="1:20" s="96" customFormat="1" ht="30" customHeight="1" x14ac:dyDescent="0.3">
      <c r="A11" s="73"/>
      <c r="B11" s="73" t="s">
        <v>8</v>
      </c>
      <c r="C11" s="73" t="s">
        <v>9</v>
      </c>
      <c r="D11" s="73" t="s">
        <v>1</v>
      </c>
      <c r="E11" s="74">
        <v>936</v>
      </c>
      <c r="F11" s="75">
        <v>46.8</v>
      </c>
      <c r="G11" s="75">
        <f t="shared" si="1"/>
        <v>45.396000000000001</v>
      </c>
      <c r="H11" s="75">
        <f t="shared" si="3"/>
        <v>1.4039999999999999</v>
      </c>
      <c r="I11" s="74">
        <v>0</v>
      </c>
      <c r="J11" s="75">
        <v>0</v>
      </c>
      <c r="K11" s="75">
        <f t="shared" si="0"/>
        <v>0</v>
      </c>
      <c r="L11" s="94">
        <f t="shared" si="2"/>
        <v>0</v>
      </c>
    </row>
    <row r="12" spans="1:20" s="96" customFormat="1" ht="30" customHeight="1" x14ac:dyDescent="0.3">
      <c r="A12" s="73"/>
      <c r="B12" s="73" t="s">
        <v>8</v>
      </c>
      <c r="C12" s="73" t="s">
        <v>7</v>
      </c>
      <c r="D12" s="73" t="s">
        <v>1</v>
      </c>
      <c r="E12" s="74">
        <v>16532</v>
      </c>
      <c r="F12" s="75">
        <v>826.6</v>
      </c>
      <c r="G12" s="75">
        <f t="shared" si="1"/>
        <v>801.80200000000002</v>
      </c>
      <c r="H12" s="75">
        <f t="shared" si="3"/>
        <v>24.797999999999998</v>
      </c>
      <c r="I12" s="74">
        <v>0</v>
      </c>
      <c r="J12" s="75">
        <v>0</v>
      </c>
      <c r="K12" s="75">
        <f t="shared" si="0"/>
        <v>0</v>
      </c>
      <c r="L12" s="94">
        <f t="shared" si="2"/>
        <v>0</v>
      </c>
    </row>
    <row r="13" spans="1:20" s="96" customFormat="1" ht="30" customHeight="1" x14ac:dyDescent="0.3">
      <c r="A13" s="73"/>
      <c r="B13" s="73" t="s">
        <v>261</v>
      </c>
      <c r="C13" s="73" t="s">
        <v>84</v>
      </c>
      <c r="D13" s="73" t="s">
        <v>1</v>
      </c>
      <c r="E13" s="74">
        <v>14502</v>
      </c>
      <c r="F13" s="75">
        <v>725.1</v>
      </c>
      <c r="G13" s="75">
        <f t="shared" si="1"/>
        <v>703.34699999999998</v>
      </c>
      <c r="H13" s="75">
        <f t="shared" si="3"/>
        <v>21.753</v>
      </c>
      <c r="I13" s="74">
        <v>0</v>
      </c>
      <c r="J13" s="75">
        <v>0</v>
      </c>
      <c r="K13" s="75">
        <f t="shared" si="0"/>
        <v>0</v>
      </c>
      <c r="L13" s="94">
        <f t="shared" si="2"/>
        <v>0</v>
      </c>
    </row>
    <row r="14" spans="1:20" s="96" customFormat="1" ht="28.8" x14ac:dyDescent="0.3">
      <c r="A14" s="74"/>
      <c r="B14" s="73" t="s">
        <v>132</v>
      </c>
      <c r="C14" s="73" t="s">
        <v>384</v>
      </c>
      <c r="D14" s="73" t="s">
        <v>1</v>
      </c>
      <c r="E14" s="74">
        <v>16944.080000000002</v>
      </c>
      <c r="F14" s="75">
        <v>847.2</v>
      </c>
      <c r="G14" s="75">
        <f t="shared" si="1"/>
        <v>821.78399999999999</v>
      </c>
      <c r="H14" s="75">
        <f t="shared" si="3"/>
        <v>25.416</v>
      </c>
      <c r="I14" s="74">
        <v>28323.19</v>
      </c>
      <c r="J14" s="75">
        <v>5664.64</v>
      </c>
      <c r="K14" s="75">
        <f t="shared" si="0"/>
        <v>5494.7008000000005</v>
      </c>
      <c r="L14" s="94">
        <f t="shared" si="2"/>
        <v>169.9392</v>
      </c>
    </row>
    <row r="15" spans="1:20" s="96" customFormat="1" ht="30" customHeight="1" x14ac:dyDescent="0.3">
      <c r="A15" s="73"/>
      <c r="B15" s="73" t="s">
        <v>132</v>
      </c>
      <c r="C15" s="73" t="s">
        <v>133</v>
      </c>
      <c r="D15" s="73" t="s">
        <v>1</v>
      </c>
      <c r="E15" s="74">
        <v>21059.39</v>
      </c>
      <c r="F15" s="75">
        <v>1052.97</v>
      </c>
      <c r="G15" s="75">
        <f t="shared" si="1"/>
        <v>1021.3809</v>
      </c>
      <c r="H15" s="75">
        <f t="shared" si="3"/>
        <v>31.589099999999998</v>
      </c>
      <c r="I15" s="74">
        <v>76.28</v>
      </c>
      <c r="J15" s="75">
        <v>15.26</v>
      </c>
      <c r="K15" s="75">
        <f t="shared" si="0"/>
        <v>14.802199999999999</v>
      </c>
      <c r="L15" s="94">
        <f t="shared" si="2"/>
        <v>0.45779999999999998</v>
      </c>
    </row>
    <row r="16" spans="1:20" s="96" customFormat="1" ht="30" customHeight="1" x14ac:dyDescent="0.3">
      <c r="A16" s="73"/>
      <c r="B16" s="73" t="s">
        <v>132</v>
      </c>
      <c r="C16" s="73" t="s">
        <v>131</v>
      </c>
      <c r="D16" s="73" t="s">
        <v>1</v>
      </c>
      <c r="E16" s="74">
        <v>29547.9</v>
      </c>
      <c r="F16" s="75">
        <v>1477.4</v>
      </c>
      <c r="G16" s="75">
        <f t="shared" si="1"/>
        <v>1433.078</v>
      </c>
      <c r="H16" s="75">
        <f t="shared" si="3"/>
        <v>44.322000000000003</v>
      </c>
      <c r="I16" s="74">
        <v>0</v>
      </c>
      <c r="J16" s="75">
        <v>0</v>
      </c>
      <c r="K16" s="75">
        <f t="shared" si="0"/>
        <v>0</v>
      </c>
      <c r="L16" s="94">
        <f t="shared" si="2"/>
        <v>0</v>
      </c>
    </row>
    <row r="17" spans="1:13" s="96" customFormat="1" ht="30" customHeight="1" x14ac:dyDescent="0.3">
      <c r="A17" s="73"/>
      <c r="B17" s="73" t="s">
        <v>201</v>
      </c>
      <c r="C17" s="73" t="s">
        <v>200</v>
      </c>
      <c r="D17" s="73" t="s">
        <v>1</v>
      </c>
      <c r="E17" s="74">
        <v>7949</v>
      </c>
      <c r="F17" s="75">
        <v>397.45</v>
      </c>
      <c r="G17" s="75">
        <f t="shared" si="1"/>
        <v>385.5265</v>
      </c>
      <c r="H17" s="75">
        <f t="shared" si="3"/>
        <v>11.923499999999999</v>
      </c>
      <c r="I17" s="74">
        <v>0</v>
      </c>
      <c r="J17" s="75">
        <v>0</v>
      </c>
      <c r="K17" s="75">
        <f t="shared" si="0"/>
        <v>0</v>
      </c>
      <c r="L17" s="94">
        <f t="shared" si="2"/>
        <v>0</v>
      </c>
    </row>
    <row r="18" spans="1:13" s="96" customFormat="1" ht="30" customHeight="1" x14ac:dyDescent="0.3">
      <c r="A18" s="73"/>
      <c r="B18" s="73" t="s">
        <v>42</v>
      </c>
      <c r="C18" s="73" t="s">
        <v>44</v>
      </c>
      <c r="D18" s="73" t="s">
        <v>1</v>
      </c>
      <c r="E18" s="74">
        <v>546</v>
      </c>
      <c r="F18" s="75">
        <v>27.3</v>
      </c>
      <c r="G18" s="75">
        <f t="shared" si="1"/>
        <v>26.481000000000002</v>
      </c>
      <c r="H18" s="75">
        <f t="shared" si="3"/>
        <v>0.81899999999999995</v>
      </c>
      <c r="I18" s="74">
        <v>0</v>
      </c>
      <c r="J18" s="75">
        <v>0</v>
      </c>
      <c r="K18" s="75">
        <f t="shared" si="0"/>
        <v>0</v>
      </c>
      <c r="L18" s="94">
        <f t="shared" si="2"/>
        <v>0</v>
      </c>
    </row>
    <row r="19" spans="1:13" s="96" customFormat="1" ht="30" customHeight="1" x14ac:dyDescent="0.3">
      <c r="A19" s="73"/>
      <c r="B19" s="73" t="s">
        <v>42</v>
      </c>
      <c r="C19" s="73" t="s">
        <v>43</v>
      </c>
      <c r="D19" s="73" t="s">
        <v>1</v>
      </c>
      <c r="E19" s="74">
        <v>9588</v>
      </c>
      <c r="F19" s="75">
        <v>479.4</v>
      </c>
      <c r="G19" s="75">
        <f t="shared" si="1"/>
        <v>465.01799999999997</v>
      </c>
      <c r="H19" s="75">
        <f t="shared" si="3"/>
        <v>14.382</v>
      </c>
      <c r="I19" s="74">
        <v>0</v>
      </c>
      <c r="J19" s="75">
        <v>0</v>
      </c>
      <c r="K19" s="75">
        <f t="shared" si="0"/>
        <v>0</v>
      </c>
      <c r="L19" s="94">
        <f t="shared" si="2"/>
        <v>0</v>
      </c>
    </row>
    <row r="20" spans="1:13" s="96" customFormat="1" ht="30" customHeight="1" x14ac:dyDescent="0.3">
      <c r="A20" s="73"/>
      <c r="B20" s="73" t="s">
        <v>42</v>
      </c>
      <c r="C20" s="73" t="s">
        <v>41</v>
      </c>
      <c r="D20" s="73" t="s">
        <v>1</v>
      </c>
      <c r="E20" s="74">
        <v>6712</v>
      </c>
      <c r="F20" s="75">
        <v>335.6</v>
      </c>
      <c r="G20" s="75">
        <f t="shared" si="1"/>
        <v>325.53200000000004</v>
      </c>
      <c r="H20" s="75">
        <f t="shared" si="3"/>
        <v>10.068</v>
      </c>
      <c r="I20" s="74">
        <v>0</v>
      </c>
      <c r="J20" s="75">
        <v>0</v>
      </c>
      <c r="K20" s="75">
        <f t="shared" si="0"/>
        <v>0</v>
      </c>
      <c r="L20" s="94">
        <f t="shared" si="2"/>
        <v>0</v>
      </c>
    </row>
    <row r="21" spans="1:13" s="96" customFormat="1" ht="30" customHeight="1" x14ac:dyDescent="0.3">
      <c r="A21" s="73"/>
      <c r="B21" s="73" t="s">
        <v>13</v>
      </c>
      <c r="C21" s="73" t="s">
        <v>394</v>
      </c>
      <c r="D21" s="73" t="s">
        <v>1</v>
      </c>
      <c r="E21" s="74">
        <v>0</v>
      </c>
      <c r="F21" s="75">
        <v>0</v>
      </c>
      <c r="G21" s="75">
        <f t="shared" si="1"/>
        <v>0</v>
      </c>
      <c r="H21" s="75">
        <f t="shared" si="3"/>
        <v>0</v>
      </c>
      <c r="I21" s="74">
        <v>0</v>
      </c>
      <c r="J21" s="75">
        <v>0</v>
      </c>
      <c r="K21" s="75">
        <f t="shared" si="0"/>
        <v>0</v>
      </c>
      <c r="L21" s="94">
        <f t="shared" si="2"/>
        <v>0</v>
      </c>
      <c r="M21" s="95"/>
    </row>
    <row r="22" spans="1:13" s="96" customFormat="1" ht="30" customHeight="1" x14ac:dyDescent="0.3">
      <c r="A22" s="73"/>
      <c r="B22" s="73" t="s">
        <v>13</v>
      </c>
      <c r="C22" s="73" t="s">
        <v>393</v>
      </c>
      <c r="D22" s="73" t="s">
        <v>1</v>
      </c>
      <c r="E22" s="74">
        <v>0</v>
      </c>
      <c r="F22" s="75">
        <v>0</v>
      </c>
      <c r="G22" s="75">
        <f t="shared" si="1"/>
        <v>0</v>
      </c>
      <c r="H22" s="75">
        <f t="shared" si="3"/>
        <v>0</v>
      </c>
      <c r="I22" s="74">
        <v>0</v>
      </c>
      <c r="J22" s="75">
        <v>0</v>
      </c>
      <c r="K22" s="75">
        <f t="shared" si="0"/>
        <v>0</v>
      </c>
      <c r="L22" s="94">
        <f t="shared" si="2"/>
        <v>0</v>
      </c>
      <c r="M22" s="95"/>
    </row>
    <row r="23" spans="1:13" s="96" customFormat="1" ht="30" customHeight="1" x14ac:dyDescent="0.3">
      <c r="A23" s="73"/>
      <c r="B23" s="73" t="s">
        <v>13</v>
      </c>
      <c r="C23" s="73" t="s">
        <v>392</v>
      </c>
      <c r="D23" s="73" t="s">
        <v>1</v>
      </c>
      <c r="E23" s="74">
        <v>0</v>
      </c>
      <c r="F23" s="75">
        <v>0</v>
      </c>
      <c r="G23" s="75">
        <f t="shared" si="1"/>
        <v>0</v>
      </c>
      <c r="H23" s="75">
        <f t="shared" si="3"/>
        <v>0</v>
      </c>
      <c r="I23" s="74">
        <v>0</v>
      </c>
      <c r="J23" s="75">
        <v>0</v>
      </c>
      <c r="K23" s="75">
        <f t="shared" si="0"/>
        <v>0</v>
      </c>
      <c r="L23" s="94">
        <f t="shared" si="2"/>
        <v>0</v>
      </c>
      <c r="M23" s="95"/>
    </row>
    <row r="24" spans="1:13" s="96" customFormat="1" ht="30" customHeight="1" x14ac:dyDescent="0.3">
      <c r="A24" s="73"/>
      <c r="B24" s="73" t="s">
        <v>108</v>
      </c>
      <c r="C24" s="73" t="s">
        <v>107</v>
      </c>
      <c r="D24" s="73" t="s">
        <v>1</v>
      </c>
      <c r="E24" s="74">
        <v>13338</v>
      </c>
      <c r="F24" s="75">
        <v>666.9</v>
      </c>
      <c r="G24" s="75">
        <f t="shared" si="1"/>
        <v>646.9</v>
      </c>
      <c r="H24" s="75">
        <v>20</v>
      </c>
      <c r="I24" s="74">
        <v>0</v>
      </c>
      <c r="J24" s="75">
        <v>0</v>
      </c>
      <c r="K24" s="75">
        <f t="shared" si="0"/>
        <v>0</v>
      </c>
      <c r="L24" s="94">
        <f t="shared" si="2"/>
        <v>0</v>
      </c>
      <c r="M24" s="98"/>
    </row>
    <row r="25" spans="1:13" s="96" customFormat="1" ht="30" customHeight="1" x14ac:dyDescent="0.3">
      <c r="A25" s="73"/>
      <c r="B25" s="73" t="s">
        <v>164</v>
      </c>
      <c r="C25" s="73" t="s">
        <v>168</v>
      </c>
      <c r="D25" s="73" t="s">
        <v>1</v>
      </c>
      <c r="E25" s="74">
        <v>2001</v>
      </c>
      <c r="F25" s="75">
        <v>100.05</v>
      </c>
      <c r="G25" s="75">
        <f t="shared" si="1"/>
        <v>97.048500000000004</v>
      </c>
      <c r="H25" s="75">
        <f t="shared" si="3"/>
        <v>3.0014999999999996</v>
      </c>
      <c r="I25" s="74">
        <v>0</v>
      </c>
      <c r="J25" s="75">
        <v>0</v>
      </c>
      <c r="K25" s="75">
        <f t="shared" si="0"/>
        <v>0</v>
      </c>
      <c r="L25" s="94">
        <f t="shared" si="2"/>
        <v>0</v>
      </c>
      <c r="M25" s="95"/>
    </row>
    <row r="26" spans="1:13" s="96" customFormat="1" ht="30" customHeight="1" x14ac:dyDescent="0.3">
      <c r="A26" s="73"/>
      <c r="B26" s="73" t="s">
        <v>164</v>
      </c>
      <c r="C26" s="73" t="s">
        <v>167</v>
      </c>
      <c r="D26" s="73" t="s">
        <v>1</v>
      </c>
      <c r="E26" s="74">
        <v>105</v>
      </c>
      <c r="F26" s="75">
        <v>5.25</v>
      </c>
      <c r="G26" s="75">
        <f t="shared" si="1"/>
        <v>5.0925000000000002</v>
      </c>
      <c r="H26" s="75">
        <f t="shared" si="3"/>
        <v>0.1575</v>
      </c>
      <c r="I26" s="74">
        <v>0</v>
      </c>
      <c r="J26" s="75">
        <v>0</v>
      </c>
      <c r="K26" s="75">
        <f t="shared" si="0"/>
        <v>0</v>
      </c>
      <c r="L26" s="94">
        <f t="shared" si="2"/>
        <v>0</v>
      </c>
      <c r="M26" s="95"/>
    </row>
    <row r="27" spans="1:13" s="96" customFormat="1" ht="30" customHeight="1" x14ac:dyDescent="0.3">
      <c r="A27" s="73"/>
      <c r="B27" s="73" t="s">
        <v>164</v>
      </c>
      <c r="C27" s="73" t="s">
        <v>166</v>
      </c>
      <c r="D27" s="73" t="s">
        <v>1</v>
      </c>
      <c r="E27" s="74">
        <v>9263</v>
      </c>
      <c r="F27" s="75">
        <v>463.15</v>
      </c>
      <c r="G27" s="75">
        <f t="shared" si="1"/>
        <v>449.25549999999998</v>
      </c>
      <c r="H27" s="75">
        <f t="shared" si="3"/>
        <v>13.894499999999999</v>
      </c>
      <c r="I27" s="74">
        <v>0</v>
      </c>
      <c r="J27" s="75">
        <v>0</v>
      </c>
      <c r="K27" s="75">
        <f t="shared" si="0"/>
        <v>0</v>
      </c>
      <c r="L27" s="94">
        <f t="shared" si="2"/>
        <v>0</v>
      </c>
      <c r="M27" s="95"/>
    </row>
    <row r="28" spans="1:13" s="96" customFormat="1" ht="30" customHeight="1" x14ac:dyDescent="0.3">
      <c r="A28" s="73"/>
      <c r="B28" s="73" t="s">
        <v>164</v>
      </c>
      <c r="C28" s="73" t="s">
        <v>165</v>
      </c>
      <c r="D28" s="73" t="s">
        <v>1</v>
      </c>
      <c r="E28" s="74">
        <v>2240</v>
      </c>
      <c r="F28" s="75">
        <v>112</v>
      </c>
      <c r="G28" s="75">
        <f t="shared" si="1"/>
        <v>108.64</v>
      </c>
      <c r="H28" s="75">
        <f t="shared" si="3"/>
        <v>3.36</v>
      </c>
      <c r="I28" s="74">
        <v>0</v>
      </c>
      <c r="J28" s="75">
        <v>0</v>
      </c>
      <c r="K28" s="75">
        <f t="shared" si="0"/>
        <v>0</v>
      </c>
      <c r="L28" s="94">
        <f t="shared" si="2"/>
        <v>0</v>
      </c>
      <c r="M28" s="95"/>
    </row>
    <row r="29" spans="1:13" s="96" customFormat="1" ht="30" customHeight="1" x14ac:dyDescent="0.3">
      <c r="A29" s="73"/>
      <c r="B29" s="73" t="s">
        <v>164</v>
      </c>
      <c r="C29" s="73" t="s">
        <v>163</v>
      </c>
      <c r="D29" s="73" t="s">
        <v>1</v>
      </c>
      <c r="E29" s="74">
        <v>3466</v>
      </c>
      <c r="F29" s="75">
        <v>173.3</v>
      </c>
      <c r="G29" s="75">
        <f t="shared" si="1"/>
        <v>168.101</v>
      </c>
      <c r="H29" s="75">
        <f t="shared" si="3"/>
        <v>5.1989999999999998</v>
      </c>
      <c r="I29" s="74">
        <v>6955</v>
      </c>
      <c r="J29" s="75">
        <v>1391</v>
      </c>
      <c r="K29" s="75">
        <f t="shared" si="0"/>
        <v>1349.27</v>
      </c>
      <c r="L29" s="94">
        <f t="shared" si="2"/>
        <v>41.73</v>
      </c>
      <c r="M29" s="95"/>
    </row>
    <row r="30" spans="1:13" s="96" customFormat="1" ht="30" customHeight="1" x14ac:dyDescent="0.3">
      <c r="A30" s="73"/>
      <c r="B30" s="73" t="s">
        <v>164</v>
      </c>
      <c r="C30" s="73" t="s">
        <v>263</v>
      </c>
      <c r="D30" s="73" t="s">
        <v>1</v>
      </c>
      <c r="E30" s="74">
        <v>14892</v>
      </c>
      <c r="F30" s="75">
        <v>744.6</v>
      </c>
      <c r="G30" s="75">
        <f t="shared" si="1"/>
        <v>722.26200000000006</v>
      </c>
      <c r="H30" s="75">
        <f t="shared" si="3"/>
        <v>22.338000000000001</v>
      </c>
      <c r="I30" s="74">
        <v>260</v>
      </c>
      <c r="J30" s="75">
        <v>52</v>
      </c>
      <c r="K30" s="75">
        <f t="shared" si="0"/>
        <v>50.44</v>
      </c>
      <c r="L30" s="94">
        <f t="shared" si="2"/>
        <v>1.56</v>
      </c>
      <c r="M30" s="95"/>
    </row>
    <row r="31" spans="1:13" s="96" customFormat="1" ht="30" customHeight="1" x14ac:dyDescent="0.3">
      <c r="A31" s="73"/>
      <c r="B31" s="73" t="s">
        <v>121</v>
      </c>
      <c r="C31" s="73" t="s">
        <v>122</v>
      </c>
      <c r="D31" s="73" t="s">
        <v>1</v>
      </c>
      <c r="E31" s="74">
        <v>1210</v>
      </c>
      <c r="F31" s="75">
        <v>60.5</v>
      </c>
      <c r="G31" s="75">
        <f t="shared" si="1"/>
        <v>58.685000000000002</v>
      </c>
      <c r="H31" s="75">
        <f t="shared" si="3"/>
        <v>1.8149999999999999</v>
      </c>
      <c r="I31" s="74">
        <v>0</v>
      </c>
      <c r="J31" s="75">
        <v>0</v>
      </c>
      <c r="K31" s="75">
        <f t="shared" si="0"/>
        <v>0</v>
      </c>
      <c r="L31" s="94">
        <f t="shared" si="2"/>
        <v>0</v>
      </c>
      <c r="M31" s="95"/>
    </row>
    <row r="32" spans="1:13" s="96" customFormat="1" ht="30" customHeight="1" x14ac:dyDescent="0.3">
      <c r="A32" s="73"/>
      <c r="B32" s="73" t="s">
        <v>121</v>
      </c>
      <c r="C32" s="73" t="s">
        <v>289</v>
      </c>
      <c r="D32" s="73" t="s">
        <v>1</v>
      </c>
      <c r="E32" s="74">
        <v>2970</v>
      </c>
      <c r="F32" s="75">
        <v>148.5</v>
      </c>
      <c r="G32" s="75">
        <f t="shared" si="1"/>
        <v>144.04499999999999</v>
      </c>
      <c r="H32" s="75">
        <f t="shared" si="3"/>
        <v>4.4550000000000001</v>
      </c>
      <c r="I32" s="74">
        <v>0</v>
      </c>
      <c r="J32" s="75">
        <v>0</v>
      </c>
      <c r="K32" s="75">
        <f t="shared" si="0"/>
        <v>0</v>
      </c>
      <c r="L32" s="94">
        <f t="shared" si="2"/>
        <v>0</v>
      </c>
      <c r="M32" s="95"/>
    </row>
    <row r="33" spans="1:13" s="96" customFormat="1" ht="30" customHeight="1" x14ac:dyDescent="0.3">
      <c r="A33" s="73"/>
      <c r="B33" s="73" t="s">
        <v>121</v>
      </c>
      <c r="C33" s="73" t="s">
        <v>120</v>
      </c>
      <c r="D33" s="73" t="s">
        <v>1</v>
      </c>
      <c r="E33" s="74">
        <v>23683</v>
      </c>
      <c r="F33" s="75">
        <v>1184.1500000000001</v>
      </c>
      <c r="G33" s="75">
        <f t="shared" si="1"/>
        <v>1148.6255000000001</v>
      </c>
      <c r="H33" s="75">
        <f t="shared" si="3"/>
        <v>35.524500000000003</v>
      </c>
      <c r="I33" s="74">
        <v>46794</v>
      </c>
      <c r="J33" s="75">
        <v>9358.7999999999993</v>
      </c>
      <c r="K33" s="75">
        <f t="shared" si="0"/>
        <v>9078.0360000000001</v>
      </c>
      <c r="L33" s="94">
        <f t="shared" si="2"/>
        <v>280.76399999999995</v>
      </c>
      <c r="M33" s="95"/>
    </row>
    <row r="34" spans="1:13" s="96" customFormat="1" ht="30" customHeight="1" x14ac:dyDescent="0.3">
      <c r="A34" s="73"/>
      <c r="B34" s="73" t="s">
        <v>96</v>
      </c>
      <c r="C34" s="73" t="s">
        <v>97</v>
      </c>
      <c r="D34" s="73" t="s">
        <v>1</v>
      </c>
      <c r="E34" s="74">
        <v>4388</v>
      </c>
      <c r="F34" s="75">
        <v>219.4</v>
      </c>
      <c r="G34" s="75">
        <f t="shared" si="1"/>
        <v>212.81800000000001</v>
      </c>
      <c r="H34" s="75">
        <f t="shared" si="3"/>
        <v>6.5819999999999999</v>
      </c>
      <c r="I34" s="74">
        <v>64857</v>
      </c>
      <c r="J34" s="75">
        <v>12971.4</v>
      </c>
      <c r="K34" s="75">
        <f t="shared" si="0"/>
        <v>12582.258</v>
      </c>
      <c r="L34" s="94">
        <f t="shared" si="2"/>
        <v>389.142</v>
      </c>
      <c r="M34" s="95"/>
    </row>
    <row r="35" spans="1:13" s="96" customFormat="1" ht="30" customHeight="1" x14ac:dyDescent="0.3">
      <c r="A35" s="97"/>
      <c r="B35" s="73" t="s">
        <v>96</v>
      </c>
      <c r="C35" s="73" t="s">
        <v>95</v>
      </c>
      <c r="D35" s="73" t="s">
        <v>1</v>
      </c>
      <c r="E35" s="74">
        <v>0</v>
      </c>
      <c r="F35" s="75">
        <v>0</v>
      </c>
      <c r="G35" s="75">
        <f t="shared" si="1"/>
        <v>0</v>
      </c>
      <c r="H35" s="75">
        <f t="shared" si="3"/>
        <v>0</v>
      </c>
      <c r="I35" s="74">
        <v>1040</v>
      </c>
      <c r="J35" s="75">
        <v>208</v>
      </c>
      <c r="K35" s="75">
        <f t="shared" si="0"/>
        <v>201.76</v>
      </c>
      <c r="L35" s="94">
        <f t="shared" si="2"/>
        <v>6.24</v>
      </c>
    </row>
    <row r="36" spans="1:13" s="96" customFormat="1" ht="57.6" x14ac:dyDescent="0.3">
      <c r="A36" s="97"/>
      <c r="B36" s="73" t="s">
        <v>237</v>
      </c>
      <c r="C36" s="73" t="s">
        <v>386</v>
      </c>
      <c r="D36" s="73" t="s">
        <v>1</v>
      </c>
      <c r="E36" s="74">
        <v>1214953</v>
      </c>
      <c r="F36" s="75">
        <v>11226.65</v>
      </c>
      <c r="G36" s="75">
        <f t="shared" si="1"/>
        <v>10889.8505</v>
      </c>
      <c r="H36" s="75">
        <f t="shared" si="3"/>
        <v>336.79949999999997</v>
      </c>
      <c r="I36" s="74">
        <v>39920</v>
      </c>
      <c r="J36" s="75">
        <v>7984</v>
      </c>
      <c r="K36" s="75">
        <f t="shared" si="0"/>
        <v>7744.48</v>
      </c>
      <c r="L36" s="94">
        <f t="shared" si="2"/>
        <v>239.51999999999998</v>
      </c>
    </row>
    <row r="37" spans="1:13" s="96" customFormat="1" ht="30" customHeight="1" x14ac:dyDescent="0.3">
      <c r="A37" s="73"/>
      <c r="B37" s="73" t="s">
        <v>203</v>
      </c>
      <c r="C37" s="73" t="s">
        <v>202</v>
      </c>
      <c r="D37" s="73" t="s">
        <v>1</v>
      </c>
      <c r="E37" s="74">
        <v>9758</v>
      </c>
      <c r="F37" s="75">
        <v>487.9</v>
      </c>
      <c r="G37" s="75">
        <f t="shared" si="1"/>
        <v>473.26299999999998</v>
      </c>
      <c r="H37" s="75">
        <f t="shared" si="3"/>
        <v>14.636999999999999</v>
      </c>
      <c r="I37" s="74">
        <v>0</v>
      </c>
      <c r="J37" s="75">
        <v>0</v>
      </c>
      <c r="K37" s="75">
        <f t="shared" si="0"/>
        <v>0</v>
      </c>
      <c r="L37" s="94">
        <f t="shared" si="2"/>
        <v>0</v>
      </c>
    </row>
    <row r="38" spans="1:13" s="96" customFormat="1" ht="30" customHeight="1" x14ac:dyDescent="0.3">
      <c r="A38" s="73"/>
      <c r="B38" s="73" t="s">
        <v>239</v>
      </c>
      <c r="C38" s="73" t="s">
        <v>240</v>
      </c>
      <c r="D38" s="73" t="s">
        <v>1</v>
      </c>
      <c r="E38" s="74">
        <v>3826.25</v>
      </c>
      <c r="F38" s="75">
        <v>191.31</v>
      </c>
      <c r="G38" s="75">
        <f t="shared" si="1"/>
        <v>185.57069999999999</v>
      </c>
      <c r="H38" s="75">
        <f t="shared" si="3"/>
        <v>5.7393000000000001</v>
      </c>
      <c r="I38" s="74">
        <v>51872.11</v>
      </c>
      <c r="J38" s="75">
        <v>10374.42</v>
      </c>
      <c r="K38" s="75">
        <f t="shared" si="0"/>
        <v>10063.187400000001</v>
      </c>
      <c r="L38" s="94">
        <f t="shared" si="2"/>
        <v>311.23259999999999</v>
      </c>
    </row>
    <row r="39" spans="1:13" s="96" customFormat="1" ht="30" customHeight="1" x14ac:dyDescent="0.3">
      <c r="A39" s="73"/>
      <c r="B39" s="73" t="s">
        <v>123</v>
      </c>
      <c r="C39" s="73" t="s">
        <v>125</v>
      </c>
      <c r="D39" s="73" t="s">
        <v>1</v>
      </c>
      <c r="E39" s="74">
        <v>11978</v>
      </c>
      <c r="F39" s="75">
        <v>598.9</v>
      </c>
      <c r="G39" s="75">
        <f t="shared" si="1"/>
        <v>580.93299999999999</v>
      </c>
      <c r="H39" s="75">
        <f t="shared" si="3"/>
        <v>17.966999999999999</v>
      </c>
      <c r="I39" s="74">
        <v>49169</v>
      </c>
      <c r="J39" s="75">
        <v>9833.7999999999993</v>
      </c>
      <c r="K39" s="75">
        <f t="shared" si="0"/>
        <v>9538.7860000000001</v>
      </c>
      <c r="L39" s="94">
        <f t="shared" si="2"/>
        <v>295.01399999999995</v>
      </c>
    </row>
    <row r="40" spans="1:13" s="96" customFormat="1" ht="30" customHeight="1" x14ac:dyDescent="0.3">
      <c r="A40" s="73"/>
      <c r="B40" s="73" t="s">
        <v>123</v>
      </c>
      <c r="C40" s="73" t="s">
        <v>124</v>
      </c>
      <c r="D40" s="73" t="s">
        <v>1</v>
      </c>
      <c r="E40" s="74">
        <v>5205</v>
      </c>
      <c r="F40" s="75">
        <v>260.25</v>
      </c>
      <c r="G40" s="75">
        <f t="shared" si="1"/>
        <v>252.4425</v>
      </c>
      <c r="H40" s="75">
        <f t="shared" si="3"/>
        <v>7.8075000000000001</v>
      </c>
      <c r="I40" s="74">
        <v>200</v>
      </c>
      <c r="J40" s="75">
        <v>40</v>
      </c>
      <c r="K40" s="75">
        <f t="shared" si="0"/>
        <v>38.799999999999997</v>
      </c>
      <c r="L40" s="94">
        <f t="shared" si="2"/>
        <v>1.2</v>
      </c>
      <c r="M40" s="95"/>
    </row>
    <row r="41" spans="1:13" s="96" customFormat="1" ht="30" customHeight="1" x14ac:dyDescent="0.3">
      <c r="A41" s="73"/>
      <c r="B41" s="73" t="s">
        <v>123</v>
      </c>
      <c r="C41" s="73" t="s">
        <v>233</v>
      </c>
      <c r="D41" s="73" t="s">
        <v>1</v>
      </c>
      <c r="E41" s="74">
        <v>3307</v>
      </c>
      <c r="F41" s="75">
        <v>165.35</v>
      </c>
      <c r="G41" s="75">
        <f t="shared" si="1"/>
        <v>160.3895</v>
      </c>
      <c r="H41" s="75">
        <f t="shared" si="3"/>
        <v>4.9604999999999997</v>
      </c>
      <c r="I41" s="74">
        <v>0</v>
      </c>
      <c r="J41" s="75">
        <v>0</v>
      </c>
      <c r="K41" s="75">
        <f t="shared" si="0"/>
        <v>0</v>
      </c>
      <c r="L41" s="94">
        <f t="shared" si="2"/>
        <v>0</v>
      </c>
      <c r="M41" s="95"/>
    </row>
    <row r="42" spans="1:13" s="96" customFormat="1" ht="30" customHeight="1" x14ac:dyDescent="0.3">
      <c r="A42" s="73"/>
      <c r="B42" s="73" t="s">
        <v>123</v>
      </c>
      <c r="C42" s="73" t="s">
        <v>246</v>
      </c>
      <c r="D42" s="73" t="s">
        <v>1</v>
      </c>
      <c r="E42" s="74">
        <v>0</v>
      </c>
      <c r="F42" s="75">
        <v>0</v>
      </c>
      <c r="G42" s="75">
        <f t="shared" si="1"/>
        <v>0</v>
      </c>
      <c r="H42" s="75">
        <f t="shared" si="3"/>
        <v>0</v>
      </c>
      <c r="I42" s="74">
        <v>0</v>
      </c>
      <c r="J42" s="75">
        <v>0</v>
      </c>
      <c r="K42" s="75">
        <f t="shared" si="0"/>
        <v>0</v>
      </c>
      <c r="L42" s="94">
        <f t="shared" si="2"/>
        <v>0</v>
      </c>
      <c r="M42" s="95"/>
    </row>
    <row r="43" spans="1:13" s="96" customFormat="1" ht="30" customHeight="1" x14ac:dyDescent="0.3">
      <c r="A43" s="73"/>
      <c r="B43" s="73" t="s">
        <v>175</v>
      </c>
      <c r="C43" s="73" t="s">
        <v>174</v>
      </c>
      <c r="D43" s="73" t="s">
        <v>1</v>
      </c>
      <c r="E43" s="74">
        <v>9027</v>
      </c>
      <c r="F43" s="75">
        <v>451</v>
      </c>
      <c r="G43" s="75">
        <f t="shared" si="1"/>
        <v>436</v>
      </c>
      <c r="H43" s="75">
        <v>15</v>
      </c>
      <c r="I43" s="74">
        <v>0</v>
      </c>
      <c r="J43" s="75">
        <v>0</v>
      </c>
      <c r="K43" s="75">
        <f t="shared" si="0"/>
        <v>0</v>
      </c>
      <c r="L43" s="94">
        <f t="shared" si="2"/>
        <v>0</v>
      </c>
      <c r="M43" s="98"/>
    </row>
    <row r="44" spans="1:13" s="96" customFormat="1" ht="30" customHeight="1" x14ac:dyDescent="0.3">
      <c r="A44" s="73"/>
      <c r="B44" s="73" t="s">
        <v>344</v>
      </c>
      <c r="C44" s="73" t="s">
        <v>345</v>
      </c>
      <c r="D44" s="73" t="s">
        <v>1</v>
      </c>
      <c r="E44" s="74">
        <v>324291.59999999998</v>
      </c>
      <c r="F44" s="75">
        <v>16214.58</v>
      </c>
      <c r="G44" s="75">
        <f t="shared" si="1"/>
        <v>15728.14</v>
      </c>
      <c r="H44" s="75">
        <v>486.44</v>
      </c>
      <c r="I44" s="74">
        <v>86215.8</v>
      </c>
      <c r="J44" s="75">
        <v>17243.16</v>
      </c>
      <c r="K44" s="75">
        <f t="shared" si="0"/>
        <v>16725.8652</v>
      </c>
      <c r="L44" s="94">
        <f t="shared" si="2"/>
        <v>517.29480000000001</v>
      </c>
      <c r="M44" s="95"/>
    </row>
    <row r="45" spans="1:13" s="96" customFormat="1" ht="30" customHeight="1" x14ac:dyDescent="0.3">
      <c r="A45" s="73"/>
      <c r="B45" s="73" t="s">
        <v>63</v>
      </c>
      <c r="C45" s="73" t="s">
        <v>62</v>
      </c>
      <c r="D45" s="73" t="s">
        <v>1</v>
      </c>
      <c r="E45" s="74">
        <v>8810</v>
      </c>
      <c r="F45" s="75">
        <v>440.5</v>
      </c>
      <c r="G45" s="75">
        <f t="shared" si="1"/>
        <v>440.5</v>
      </c>
      <c r="H45" s="75">
        <v>0</v>
      </c>
      <c r="I45" s="74">
        <v>0</v>
      </c>
      <c r="J45" s="75">
        <v>0</v>
      </c>
      <c r="K45" s="75">
        <f t="shared" si="0"/>
        <v>0</v>
      </c>
      <c r="L45" s="94">
        <f t="shared" si="2"/>
        <v>0</v>
      </c>
      <c r="M45" s="98"/>
    </row>
    <row r="46" spans="1:13" s="96" customFormat="1" ht="30" customHeight="1" x14ac:dyDescent="0.3">
      <c r="A46" s="73"/>
      <c r="B46" s="73" t="s">
        <v>110</v>
      </c>
      <c r="C46" s="73" t="s">
        <v>109</v>
      </c>
      <c r="D46" s="73" t="s">
        <v>1</v>
      </c>
      <c r="E46" s="74">
        <v>3608</v>
      </c>
      <c r="F46" s="75">
        <v>180</v>
      </c>
      <c r="G46" s="75">
        <f t="shared" si="1"/>
        <v>175</v>
      </c>
      <c r="H46" s="75">
        <v>5</v>
      </c>
      <c r="I46" s="74">
        <v>0</v>
      </c>
      <c r="J46" s="75">
        <v>0</v>
      </c>
      <c r="K46" s="75">
        <f t="shared" si="0"/>
        <v>0</v>
      </c>
      <c r="L46" s="94">
        <f t="shared" si="2"/>
        <v>0</v>
      </c>
      <c r="M46" s="98"/>
    </row>
    <row r="47" spans="1:13" s="96" customFormat="1" ht="43.2" x14ac:dyDescent="0.3">
      <c r="A47" s="73"/>
      <c r="B47" s="73" t="s">
        <v>139</v>
      </c>
      <c r="C47" s="73" t="s">
        <v>296</v>
      </c>
      <c r="D47" s="73" t="s">
        <v>1</v>
      </c>
      <c r="E47" s="74">
        <v>113659.41</v>
      </c>
      <c r="F47" s="75">
        <v>5682.97</v>
      </c>
      <c r="G47" s="75">
        <f t="shared" si="1"/>
        <v>5512.4809000000005</v>
      </c>
      <c r="H47" s="75">
        <f t="shared" si="3"/>
        <v>170.48910000000001</v>
      </c>
      <c r="I47" s="74">
        <v>68651.12</v>
      </c>
      <c r="J47" s="75">
        <v>13730.23</v>
      </c>
      <c r="K47" s="75">
        <f t="shared" si="0"/>
        <v>13318.3231</v>
      </c>
      <c r="L47" s="94">
        <f t="shared" si="2"/>
        <v>411.90689999999995</v>
      </c>
      <c r="M47" s="95"/>
    </row>
    <row r="48" spans="1:13" s="96" customFormat="1" ht="30" customHeight="1" x14ac:dyDescent="0.3">
      <c r="A48" s="73"/>
      <c r="B48" s="73" t="s">
        <v>205</v>
      </c>
      <c r="C48" s="73" t="s">
        <v>204</v>
      </c>
      <c r="D48" s="73" t="s">
        <v>1</v>
      </c>
      <c r="E48" s="74">
        <v>2374</v>
      </c>
      <c r="F48" s="75">
        <v>118.7</v>
      </c>
      <c r="G48" s="75">
        <f t="shared" si="1"/>
        <v>115.13900000000001</v>
      </c>
      <c r="H48" s="75">
        <f t="shared" si="3"/>
        <v>3.5609999999999999</v>
      </c>
      <c r="I48" s="74">
        <v>0</v>
      </c>
      <c r="J48" s="75">
        <v>0</v>
      </c>
      <c r="K48" s="75">
        <f t="shared" si="0"/>
        <v>0</v>
      </c>
      <c r="L48" s="94">
        <f t="shared" si="2"/>
        <v>0</v>
      </c>
      <c r="M48" s="95"/>
    </row>
    <row r="49" spans="1:14" s="96" customFormat="1" ht="30" customHeight="1" x14ac:dyDescent="0.3">
      <c r="A49" s="73"/>
      <c r="B49" s="73" t="s">
        <v>106</v>
      </c>
      <c r="C49" s="73" t="s">
        <v>105</v>
      </c>
      <c r="D49" s="73" t="s">
        <v>1</v>
      </c>
      <c r="E49" s="74">
        <v>13299</v>
      </c>
      <c r="F49" s="75">
        <v>664.95</v>
      </c>
      <c r="G49" s="75">
        <f t="shared" si="1"/>
        <v>645.00150000000008</v>
      </c>
      <c r="H49" s="75">
        <f t="shared" si="3"/>
        <v>19.948499999999999</v>
      </c>
      <c r="I49" s="74">
        <v>0</v>
      </c>
      <c r="J49" s="75">
        <v>0</v>
      </c>
      <c r="K49" s="75">
        <f t="shared" si="0"/>
        <v>0</v>
      </c>
      <c r="L49" s="94">
        <f t="shared" si="2"/>
        <v>0</v>
      </c>
      <c r="M49" s="95"/>
    </row>
    <row r="50" spans="1:14" s="96" customFormat="1" ht="30" customHeight="1" x14ac:dyDescent="0.3">
      <c r="A50" s="73"/>
      <c r="B50" s="73" t="str">
        <f>'1st Quarter 2015'!B50</f>
        <v>D.T. Atha</v>
      </c>
      <c r="C50" s="73" t="str">
        <f>'1st Quarter 2015'!C50</f>
        <v>3400923761/SWIW #9</v>
      </c>
      <c r="D50" s="73" t="str">
        <f>'1st Quarter 2015'!D50</f>
        <v>Brine Disposal</v>
      </c>
      <c r="E50" s="74">
        <v>6456</v>
      </c>
      <c r="F50" s="75">
        <v>322.8</v>
      </c>
      <c r="G50" s="75">
        <f t="shared" si="1"/>
        <v>313.11599999999999</v>
      </c>
      <c r="H50" s="75">
        <f t="shared" si="3"/>
        <v>9.6839999999999993</v>
      </c>
      <c r="I50" s="74">
        <v>300411</v>
      </c>
      <c r="J50" s="75">
        <v>60082.2</v>
      </c>
      <c r="K50" s="75">
        <f t="shared" si="0"/>
        <v>58279.733999999997</v>
      </c>
      <c r="L50" s="94">
        <f t="shared" si="2"/>
        <v>1802.4659999999999</v>
      </c>
      <c r="M50" s="95"/>
    </row>
    <row r="51" spans="1:14" s="96" customFormat="1" ht="30" customHeight="1" x14ac:dyDescent="0.3">
      <c r="A51" s="73"/>
      <c r="B51" s="73" t="s">
        <v>68</v>
      </c>
      <c r="C51" s="73" t="s">
        <v>69</v>
      </c>
      <c r="D51" s="73" t="s">
        <v>1</v>
      </c>
      <c r="E51" s="74">
        <v>11720</v>
      </c>
      <c r="F51" s="75">
        <v>586</v>
      </c>
      <c r="G51" s="75">
        <f t="shared" si="1"/>
        <v>568.41999999999996</v>
      </c>
      <c r="H51" s="75">
        <f t="shared" si="3"/>
        <v>17.579999999999998</v>
      </c>
      <c r="I51" s="74">
        <v>0</v>
      </c>
      <c r="J51" s="75">
        <v>0</v>
      </c>
      <c r="K51" s="75">
        <f t="shared" si="0"/>
        <v>0</v>
      </c>
      <c r="L51" s="94">
        <f t="shared" si="2"/>
        <v>0</v>
      </c>
      <c r="M51" s="95"/>
    </row>
    <row r="52" spans="1:14" s="96" customFormat="1" ht="30" customHeight="1" x14ac:dyDescent="0.3">
      <c r="A52" s="73"/>
      <c r="B52" s="73" t="s">
        <v>68</v>
      </c>
      <c r="C52" s="73" t="s">
        <v>67</v>
      </c>
      <c r="D52" s="73" t="s">
        <v>1</v>
      </c>
      <c r="E52" s="74">
        <v>45994</v>
      </c>
      <c r="F52" s="75">
        <v>2299.6999999999998</v>
      </c>
      <c r="G52" s="75">
        <f t="shared" si="1"/>
        <v>2230.7089999999998</v>
      </c>
      <c r="H52" s="75">
        <f t="shared" si="3"/>
        <v>68.990999999999985</v>
      </c>
      <c r="I52" s="74">
        <v>0</v>
      </c>
      <c r="J52" s="75">
        <v>0</v>
      </c>
      <c r="K52" s="75">
        <f t="shared" si="0"/>
        <v>0</v>
      </c>
      <c r="L52" s="94">
        <f t="shared" si="2"/>
        <v>0</v>
      </c>
      <c r="M52" s="95"/>
    </row>
    <row r="53" spans="1:14" s="96" customFormat="1" ht="30" customHeight="1" x14ac:dyDescent="0.3">
      <c r="A53" s="73"/>
      <c r="B53" s="79" t="s">
        <v>3</v>
      </c>
      <c r="C53" s="79" t="s">
        <v>2</v>
      </c>
      <c r="D53" s="97" t="s">
        <v>1</v>
      </c>
      <c r="E53" s="74">
        <v>1068</v>
      </c>
      <c r="F53" s="75">
        <v>53.4</v>
      </c>
      <c r="G53" s="75">
        <f t="shared" si="1"/>
        <v>51.798000000000002</v>
      </c>
      <c r="H53" s="75">
        <f t="shared" si="3"/>
        <v>1.6019999999999999</v>
      </c>
      <c r="I53" s="74">
        <v>35763</v>
      </c>
      <c r="J53" s="75">
        <v>7152.6</v>
      </c>
      <c r="K53" s="75">
        <f t="shared" si="0"/>
        <v>6938.0219999999999</v>
      </c>
      <c r="L53" s="94">
        <f t="shared" si="2"/>
        <v>214.578</v>
      </c>
      <c r="M53" s="95"/>
    </row>
    <row r="54" spans="1:14" s="96" customFormat="1" ht="30" customHeight="1" x14ac:dyDescent="0.3">
      <c r="A54" s="73"/>
      <c r="B54" s="79" t="s">
        <v>3</v>
      </c>
      <c r="C54" s="79" t="s">
        <v>324</v>
      </c>
      <c r="D54" s="97" t="s">
        <v>1</v>
      </c>
      <c r="E54" s="74">
        <v>348132</v>
      </c>
      <c r="F54" s="75">
        <v>0</v>
      </c>
      <c r="G54" s="75">
        <f t="shared" si="1"/>
        <v>0</v>
      </c>
      <c r="H54" s="75">
        <f t="shared" si="3"/>
        <v>0</v>
      </c>
      <c r="I54" s="74">
        <v>384855</v>
      </c>
      <c r="J54" s="75">
        <v>57878.29</v>
      </c>
      <c r="K54" s="75">
        <f t="shared" si="0"/>
        <v>57878.29</v>
      </c>
      <c r="L54" s="94">
        <v>0</v>
      </c>
      <c r="M54" s="98" t="s">
        <v>387</v>
      </c>
      <c r="N54" s="103"/>
    </row>
    <row r="55" spans="1:14" s="96" customFormat="1" ht="30" customHeight="1" x14ac:dyDescent="0.3">
      <c r="A55" s="73"/>
      <c r="B55" s="73" t="s">
        <v>46</v>
      </c>
      <c r="C55" s="73" t="s">
        <v>57</v>
      </c>
      <c r="D55" s="73" t="s">
        <v>1</v>
      </c>
      <c r="E55" s="74">
        <v>28943</v>
      </c>
      <c r="F55" s="75">
        <v>1447.15</v>
      </c>
      <c r="G55" s="75">
        <f t="shared" si="1"/>
        <v>1403.73</v>
      </c>
      <c r="H55" s="75">
        <v>43.42</v>
      </c>
      <c r="I55" s="74">
        <v>0</v>
      </c>
      <c r="J55" s="75">
        <v>0</v>
      </c>
      <c r="K55" s="75">
        <f t="shared" si="0"/>
        <v>0</v>
      </c>
      <c r="L55" s="94">
        <f t="shared" si="2"/>
        <v>0</v>
      </c>
      <c r="M55" s="95"/>
    </row>
    <row r="56" spans="1:14" s="96" customFormat="1" ht="30" customHeight="1" x14ac:dyDescent="0.3">
      <c r="A56" s="73"/>
      <c r="B56" s="73" t="s">
        <v>46</v>
      </c>
      <c r="C56" s="73" t="s">
        <v>56</v>
      </c>
      <c r="D56" s="73" t="s">
        <v>1</v>
      </c>
      <c r="E56" s="74">
        <v>0</v>
      </c>
      <c r="F56" s="75">
        <v>0</v>
      </c>
      <c r="G56" s="75">
        <f t="shared" si="1"/>
        <v>0</v>
      </c>
      <c r="H56" s="75">
        <f t="shared" si="3"/>
        <v>0</v>
      </c>
      <c r="I56" s="74">
        <v>0</v>
      </c>
      <c r="J56" s="75">
        <v>0</v>
      </c>
      <c r="K56" s="75">
        <f t="shared" si="0"/>
        <v>0</v>
      </c>
      <c r="L56" s="94">
        <f t="shared" si="2"/>
        <v>0</v>
      </c>
      <c r="M56" s="95"/>
    </row>
    <row r="57" spans="1:14" s="96" customFormat="1" ht="30" customHeight="1" x14ac:dyDescent="0.3">
      <c r="A57" s="73"/>
      <c r="B57" s="73" t="s">
        <v>46</v>
      </c>
      <c r="C57" s="73" t="s">
        <v>55</v>
      </c>
      <c r="D57" s="73" t="s">
        <v>1</v>
      </c>
      <c r="E57" s="74">
        <v>26992</v>
      </c>
      <c r="F57" s="75">
        <v>1349.6</v>
      </c>
      <c r="G57" s="75">
        <f t="shared" si="1"/>
        <v>1309.1119999999999</v>
      </c>
      <c r="H57" s="75">
        <f t="shared" si="3"/>
        <v>40.487999999999992</v>
      </c>
      <c r="I57" s="74">
        <v>0</v>
      </c>
      <c r="J57" s="75">
        <v>0</v>
      </c>
      <c r="K57" s="75">
        <f t="shared" si="0"/>
        <v>0</v>
      </c>
      <c r="L57" s="94">
        <f t="shared" si="2"/>
        <v>0</v>
      </c>
      <c r="M57" s="95"/>
    </row>
    <row r="58" spans="1:14" s="96" customFormat="1" ht="30" customHeight="1" x14ac:dyDescent="0.3">
      <c r="A58" s="73"/>
      <c r="B58" s="73" t="s">
        <v>46</v>
      </c>
      <c r="C58" s="73" t="s">
        <v>54</v>
      </c>
      <c r="D58" s="73" t="s">
        <v>1</v>
      </c>
      <c r="E58" s="74">
        <v>0</v>
      </c>
      <c r="F58" s="75">
        <v>0</v>
      </c>
      <c r="G58" s="75">
        <f t="shared" si="1"/>
        <v>0</v>
      </c>
      <c r="H58" s="75">
        <f t="shared" si="3"/>
        <v>0</v>
      </c>
      <c r="I58" s="74">
        <v>0</v>
      </c>
      <c r="J58" s="75">
        <v>0</v>
      </c>
      <c r="K58" s="75">
        <f t="shared" si="0"/>
        <v>0</v>
      </c>
      <c r="L58" s="94">
        <f t="shared" si="2"/>
        <v>0</v>
      </c>
      <c r="M58" s="95"/>
    </row>
    <row r="59" spans="1:14" s="96" customFormat="1" ht="30" customHeight="1" x14ac:dyDescent="0.3">
      <c r="A59" s="73"/>
      <c r="B59" s="73" t="s">
        <v>46</v>
      </c>
      <c r="C59" s="73" t="s">
        <v>53</v>
      </c>
      <c r="D59" s="73" t="s">
        <v>1</v>
      </c>
      <c r="E59" s="74">
        <v>23777</v>
      </c>
      <c r="F59" s="75">
        <v>1188.8499999999999</v>
      </c>
      <c r="G59" s="75">
        <f t="shared" si="1"/>
        <v>1153.1844999999998</v>
      </c>
      <c r="H59" s="75">
        <f t="shared" si="3"/>
        <v>35.665499999999994</v>
      </c>
      <c r="I59" s="74">
        <v>0</v>
      </c>
      <c r="J59" s="75">
        <v>0</v>
      </c>
      <c r="K59" s="75">
        <f t="shared" si="0"/>
        <v>0</v>
      </c>
      <c r="L59" s="94">
        <f t="shared" si="2"/>
        <v>0</v>
      </c>
      <c r="M59" s="95"/>
    </row>
    <row r="60" spans="1:14" s="96" customFormat="1" ht="30" customHeight="1" x14ac:dyDescent="0.3">
      <c r="A60" s="73"/>
      <c r="B60" s="73" t="s">
        <v>46</v>
      </c>
      <c r="C60" s="73" t="s">
        <v>52</v>
      </c>
      <c r="D60" s="73" t="s">
        <v>1</v>
      </c>
      <c r="E60" s="74">
        <v>0</v>
      </c>
      <c r="F60" s="75">
        <v>0</v>
      </c>
      <c r="G60" s="75">
        <f t="shared" si="1"/>
        <v>0</v>
      </c>
      <c r="H60" s="75">
        <f t="shared" si="3"/>
        <v>0</v>
      </c>
      <c r="I60" s="74">
        <v>0</v>
      </c>
      <c r="J60" s="75">
        <v>0</v>
      </c>
      <c r="K60" s="75">
        <f t="shared" si="0"/>
        <v>0</v>
      </c>
      <c r="L60" s="94">
        <f t="shared" si="2"/>
        <v>0</v>
      </c>
      <c r="M60" s="95"/>
    </row>
    <row r="61" spans="1:14" s="96" customFormat="1" ht="30" customHeight="1" x14ac:dyDescent="0.3">
      <c r="A61" s="73"/>
      <c r="B61" s="73" t="s">
        <v>46</v>
      </c>
      <c r="C61" s="73" t="s">
        <v>51</v>
      </c>
      <c r="D61" s="73" t="s">
        <v>1</v>
      </c>
      <c r="E61" s="74">
        <v>603</v>
      </c>
      <c r="F61" s="75">
        <v>30.15</v>
      </c>
      <c r="G61" s="75">
        <f t="shared" si="1"/>
        <v>29.2455</v>
      </c>
      <c r="H61" s="75">
        <f t="shared" si="3"/>
        <v>0.90449999999999997</v>
      </c>
      <c r="I61" s="74">
        <v>0</v>
      </c>
      <c r="J61" s="75">
        <v>0</v>
      </c>
      <c r="K61" s="75">
        <f t="shared" si="0"/>
        <v>0</v>
      </c>
      <c r="L61" s="94">
        <f t="shared" si="2"/>
        <v>0</v>
      </c>
      <c r="M61" s="95"/>
    </row>
    <row r="62" spans="1:14" s="96" customFormat="1" ht="30" customHeight="1" x14ac:dyDescent="0.3">
      <c r="A62" s="73"/>
      <c r="B62" s="73" t="s">
        <v>46</v>
      </c>
      <c r="C62" s="73" t="s">
        <v>50</v>
      </c>
      <c r="D62" s="73" t="s">
        <v>1</v>
      </c>
      <c r="E62" s="74">
        <v>219</v>
      </c>
      <c r="F62" s="75">
        <v>10.95</v>
      </c>
      <c r="G62" s="75">
        <f t="shared" si="1"/>
        <v>10.621499999999999</v>
      </c>
      <c r="H62" s="75">
        <f t="shared" si="3"/>
        <v>0.32849999999999996</v>
      </c>
      <c r="I62" s="74">
        <v>0</v>
      </c>
      <c r="J62" s="75">
        <v>0</v>
      </c>
      <c r="K62" s="75">
        <f t="shared" si="0"/>
        <v>0</v>
      </c>
      <c r="L62" s="94">
        <f t="shared" si="2"/>
        <v>0</v>
      </c>
      <c r="M62" s="95"/>
    </row>
    <row r="63" spans="1:14" s="96" customFormat="1" ht="30" customHeight="1" x14ac:dyDescent="0.3">
      <c r="A63" s="73"/>
      <c r="B63" s="73" t="s">
        <v>46</v>
      </c>
      <c r="C63" s="73" t="s">
        <v>49</v>
      </c>
      <c r="D63" s="73" t="s">
        <v>1</v>
      </c>
      <c r="E63" s="74">
        <v>7863</v>
      </c>
      <c r="F63" s="75">
        <v>393.15</v>
      </c>
      <c r="G63" s="75">
        <f t="shared" si="1"/>
        <v>381.35550000000001</v>
      </c>
      <c r="H63" s="75">
        <f t="shared" si="3"/>
        <v>11.794499999999999</v>
      </c>
      <c r="I63" s="74">
        <v>0</v>
      </c>
      <c r="J63" s="75">
        <v>0</v>
      </c>
      <c r="K63" s="75">
        <f t="shared" si="0"/>
        <v>0</v>
      </c>
      <c r="L63" s="94">
        <f t="shared" si="2"/>
        <v>0</v>
      </c>
      <c r="M63" s="95"/>
    </row>
    <row r="64" spans="1:14" s="96" customFormat="1" ht="30" customHeight="1" x14ac:dyDescent="0.3">
      <c r="A64" s="73"/>
      <c r="B64" s="73" t="s">
        <v>46</v>
      </c>
      <c r="C64" s="73" t="s">
        <v>48</v>
      </c>
      <c r="D64" s="73" t="s">
        <v>1</v>
      </c>
      <c r="E64" s="74">
        <v>27254</v>
      </c>
      <c r="F64" s="75">
        <v>1362.7</v>
      </c>
      <c r="G64" s="75">
        <f t="shared" si="1"/>
        <v>1321.819</v>
      </c>
      <c r="H64" s="75">
        <f t="shared" si="3"/>
        <v>40.881</v>
      </c>
      <c r="I64" s="74">
        <v>0</v>
      </c>
      <c r="J64" s="75">
        <v>0</v>
      </c>
      <c r="K64" s="75">
        <f t="shared" si="0"/>
        <v>0</v>
      </c>
      <c r="L64" s="94">
        <f t="shared" si="2"/>
        <v>0</v>
      </c>
      <c r="M64" s="95"/>
    </row>
    <row r="65" spans="1:13" s="96" customFormat="1" ht="30" customHeight="1" x14ac:dyDescent="0.3">
      <c r="A65" s="73"/>
      <c r="B65" s="73" t="s">
        <v>46</v>
      </c>
      <c r="C65" s="73" t="s">
        <v>47</v>
      </c>
      <c r="D65" s="73" t="s">
        <v>1</v>
      </c>
      <c r="E65" s="74">
        <v>10754</v>
      </c>
      <c r="F65" s="75">
        <v>537.70000000000005</v>
      </c>
      <c r="G65" s="75">
        <f t="shared" si="1"/>
        <v>521.56900000000007</v>
      </c>
      <c r="H65" s="75">
        <f t="shared" si="3"/>
        <v>16.131</v>
      </c>
      <c r="I65" s="74">
        <v>0</v>
      </c>
      <c r="J65" s="75">
        <v>0</v>
      </c>
      <c r="K65" s="75">
        <f t="shared" si="0"/>
        <v>0</v>
      </c>
      <c r="L65" s="94">
        <f t="shared" si="2"/>
        <v>0</v>
      </c>
      <c r="M65" s="95"/>
    </row>
    <row r="66" spans="1:13" s="96" customFormat="1" ht="30" customHeight="1" x14ac:dyDescent="0.3">
      <c r="A66" s="73"/>
      <c r="B66" s="73" t="s">
        <v>46</v>
      </c>
      <c r="C66" s="73" t="s">
        <v>45</v>
      </c>
      <c r="D66" s="73" t="s">
        <v>1</v>
      </c>
      <c r="E66" s="74">
        <v>0</v>
      </c>
      <c r="F66" s="75">
        <v>0</v>
      </c>
      <c r="G66" s="75">
        <f t="shared" si="1"/>
        <v>0</v>
      </c>
      <c r="H66" s="75">
        <f t="shared" si="3"/>
        <v>0</v>
      </c>
      <c r="I66" s="74">
        <v>0</v>
      </c>
      <c r="J66" s="75">
        <v>0</v>
      </c>
      <c r="K66" s="75">
        <f t="shared" si="0"/>
        <v>0</v>
      </c>
      <c r="L66" s="94">
        <f t="shared" si="2"/>
        <v>0</v>
      </c>
      <c r="M66" s="95"/>
    </row>
    <row r="67" spans="1:13" s="96" customFormat="1" ht="30" customHeight="1" x14ac:dyDescent="0.3">
      <c r="A67" s="73"/>
      <c r="B67" s="73" t="s">
        <v>89</v>
      </c>
      <c r="C67" s="73" t="s">
        <v>94</v>
      </c>
      <c r="D67" s="73" t="s">
        <v>1</v>
      </c>
      <c r="E67" s="74">
        <v>4755</v>
      </c>
      <c r="F67" s="75">
        <v>237.75</v>
      </c>
      <c r="G67" s="75">
        <f t="shared" si="1"/>
        <v>230.61750000000001</v>
      </c>
      <c r="H67" s="75">
        <f t="shared" si="3"/>
        <v>7.1324999999999994</v>
      </c>
      <c r="I67" s="74">
        <v>0</v>
      </c>
      <c r="J67" s="75">
        <v>0</v>
      </c>
      <c r="K67" s="75">
        <f t="shared" si="0"/>
        <v>0</v>
      </c>
      <c r="L67" s="94">
        <f t="shared" si="2"/>
        <v>0</v>
      </c>
      <c r="M67" s="95"/>
    </row>
    <row r="68" spans="1:13" s="96" customFormat="1" ht="30" customHeight="1" x14ac:dyDescent="0.3">
      <c r="A68" s="73"/>
      <c r="B68" s="73" t="s">
        <v>89</v>
      </c>
      <c r="C68" s="73" t="s">
        <v>93</v>
      </c>
      <c r="D68" s="73" t="s">
        <v>1</v>
      </c>
      <c r="E68" s="74">
        <v>0</v>
      </c>
      <c r="F68" s="75">
        <v>0</v>
      </c>
      <c r="G68" s="75">
        <f t="shared" si="1"/>
        <v>0</v>
      </c>
      <c r="H68" s="75">
        <f t="shared" si="3"/>
        <v>0</v>
      </c>
      <c r="I68" s="74">
        <v>0</v>
      </c>
      <c r="J68" s="75">
        <v>0</v>
      </c>
      <c r="K68" s="75">
        <f t="shared" si="0"/>
        <v>0</v>
      </c>
      <c r="L68" s="94">
        <f t="shared" si="2"/>
        <v>0</v>
      </c>
      <c r="M68" s="95"/>
    </row>
    <row r="69" spans="1:13" s="96" customFormat="1" ht="30" customHeight="1" x14ac:dyDescent="0.3">
      <c r="A69" s="73"/>
      <c r="B69" s="73" t="s">
        <v>89</v>
      </c>
      <c r="C69" s="73" t="s">
        <v>92</v>
      </c>
      <c r="D69" s="73" t="s">
        <v>1</v>
      </c>
      <c r="E69" s="74">
        <v>27275</v>
      </c>
      <c r="F69" s="75">
        <v>1363.75</v>
      </c>
      <c r="G69" s="75">
        <f t="shared" si="1"/>
        <v>1322.8375000000001</v>
      </c>
      <c r="H69" s="75">
        <f t="shared" si="3"/>
        <v>40.912500000000001</v>
      </c>
      <c r="I69" s="74">
        <v>0</v>
      </c>
      <c r="J69" s="75">
        <v>0</v>
      </c>
      <c r="K69" s="75">
        <f t="shared" si="0"/>
        <v>0</v>
      </c>
      <c r="L69" s="94">
        <f t="shared" si="2"/>
        <v>0</v>
      </c>
      <c r="M69" s="95"/>
    </row>
    <row r="70" spans="1:13" s="96" customFormat="1" ht="30" customHeight="1" x14ac:dyDescent="0.3">
      <c r="A70" s="73"/>
      <c r="B70" s="73" t="s">
        <v>89</v>
      </c>
      <c r="C70" s="73" t="s">
        <v>91</v>
      </c>
      <c r="D70" s="73" t="s">
        <v>1</v>
      </c>
      <c r="E70" s="74">
        <v>3140</v>
      </c>
      <c r="F70" s="75">
        <v>157</v>
      </c>
      <c r="G70" s="75">
        <f t="shared" si="1"/>
        <v>152.29</v>
      </c>
      <c r="H70" s="75">
        <f t="shared" si="3"/>
        <v>4.71</v>
      </c>
      <c r="I70" s="74">
        <v>0</v>
      </c>
      <c r="J70" s="75">
        <v>0</v>
      </c>
      <c r="K70" s="75">
        <f t="shared" ref="K70:K137" si="4">J70-L70</f>
        <v>0</v>
      </c>
      <c r="L70" s="94">
        <f t="shared" si="2"/>
        <v>0</v>
      </c>
      <c r="M70" s="95"/>
    </row>
    <row r="71" spans="1:13" s="96" customFormat="1" ht="30" customHeight="1" x14ac:dyDescent="0.3">
      <c r="A71" s="73"/>
      <c r="B71" s="73" t="s">
        <v>89</v>
      </c>
      <c r="C71" s="73" t="s">
        <v>90</v>
      </c>
      <c r="D71" s="73" t="s">
        <v>1</v>
      </c>
      <c r="E71" s="74">
        <v>3000</v>
      </c>
      <c r="F71" s="75">
        <v>150</v>
      </c>
      <c r="G71" s="75">
        <f t="shared" ref="G71:G138" si="5">F71-H71</f>
        <v>145.5</v>
      </c>
      <c r="H71" s="75">
        <f t="shared" ref="H71:H138" si="6">F71*$H$4</f>
        <v>4.5</v>
      </c>
      <c r="I71" s="74">
        <v>0</v>
      </c>
      <c r="J71" s="75">
        <v>0</v>
      </c>
      <c r="K71" s="75">
        <f t="shared" si="4"/>
        <v>0</v>
      </c>
      <c r="L71" s="94">
        <f t="shared" ref="L71:L138" si="7">J71*$L$4</f>
        <v>0</v>
      </c>
      <c r="M71" s="95"/>
    </row>
    <row r="72" spans="1:13" s="96" customFormat="1" ht="30" customHeight="1" x14ac:dyDescent="0.3">
      <c r="A72" s="73"/>
      <c r="B72" s="73" t="s">
        <v>89</v>
      </c>
      <c r="C72" s="73" t="s">
        <v>88</v>
      </c>
      <c r="D72" s="73" t="s">
        <v>1</v>
      </c>
      <c r="E72" s="74">
        <v>27495</v>
      </c>
      <c r="F72" s="75">
        <v>1374.75</v>
      </c>
      <c r="G72" s="75">
        <f t="shared" si="5"/>
        <v>1333.5074999999999</v>
      </c>
      <c r="H72" s="75">
        <f t="shared" si="6"/>
        <v>41.2425</v>
      </c>
      <c r="I72" s="74">
        <v>0</v>
      </c>
      <c r="J72" s="75">
        <v>0</v>
      </c>
      <c r="K72" s="75">
        <f t="shared" si="4"/>
        <v>0</v>
      </c>
      <c r="L72" s="94">
        <f t="shared" si="7"/>
        <v>0</v>
      </c>
      <c r="M72" s="95"/>
    </row>
    <row r="73" spans="1:13" s="96" customFormat="1" ht="30" customHeight="1" x14ac:dyDescent="0.3">
      <c r="A73" s="73"/>
      <c r="B73" s="73" t="s">
        <v>66</v>
      </c>
      <c r="C73" s="73" t="s">
        <v>65</v>
      </c>
      <c r="D73" s="73" t="s">
        <v>1</v>
      </c>
      <c r="E73" s="74">
        <v>1006</v>
      </c>
      <c r="F73" s="75">
        <v>50.3</v>
      </c>
      <c r="G73" s="75">
        <f t="shared" si="5"/>
        <v>50.3</v>
      </c>
      <c r="H73" s="75">
        <v>0</v>
      </c>
      <c r="I73" s="74">
        <v>0</v>
      </c>
      <c r="J73" s="75">
        <v>0</v>
      </c>
      <c r="K73" s="75">
        <f t="shared" si="4"/>
        <v>0</v>
      </c>
      <c r="L73" s="94">
        <f t="shared" si="7"/>
        <v>0</v>
      </c>
      <c r="M73" s="98"/>
    </row>
    <row r="74" spans="1:13" s="96" customFormat="1" ht="30" customHeight="1" x14ac:dyDescent="0.3">
      <c r="A74" s="73"/>
      <c r="B74" s="73" t="s">
        <v>59</v>
      </c>
      <c r="C74" s="73" t="s">
        <v>61</v>
      </c>
      <c r="D74" s="73" t="s">
        <v>1</v>
      </c>
      <c r="E74" s="74">
        <v>220</v>
      </c>
      <c r="F74" s="75">
        <v>11</v>
      </c>
      <c r="G74" s="75">
        <f t="shared" si="5"/>
        <v>10.67</v>
      </c>
      <c r="H74" s="75">
        <f t="shared" si="6"/>
        <v>0.32999999999999996</v>
      </c>
      <c r="I74" s="74">
        <v>0</v>
      </c>
      <c r="J74" s="75">
        <v>0</v>
      </c>
      <c r="K74" s="75">
        <f t="shared" si="4"/>
        <v>0</v>
      </c>
      <c r="L74" s="94">
        <f t="shared" si="7"/>
        <v>0</v>
      </c>
      <c r="M74" s="95"/>
    </row>
    <row r="75" spans="1:13" s="96" customFormat="1" ht="30" customHeight="1" x14ac:dyDescent="0.3">
      <c r="A75" s="73"/>
      <c r="B75" s="73" t="s">
        <v>59</v>
      </c>
      <c r="C75" s="73" t="s">
        <v>60</v>
      </c>
      <c r="D75" s="73" t="s">
        <v>1</v>
      </c>
      <c r="E75" s="74">
        <v>0</v>
      </c>
      <c r="F75" s="75">
        <v>0</v>
      </c>
      <c r="G75" s="75">
        <f t="shared" si="5"/>
        <v>0</v>
      </c>
      <c r="H75" s="75">
        <f t="shared" si="6"/>
        <v>0</v>
      </c>
      <c r="I75" s="74">
        <v>0</v>
      </c>
      <c r="J75" s="75">
        <v>0</v>
      </c>
      <c r="K75" s="75">
        <f t="shared" si="4"/>
        <v>0</v>
      </c>
      <c r="L75" s="94">
        <f t="shared" si="7"/>
        <v>0</v>
      </c>
      <c r="M75" s="95"/>
    </row>
    <row r="76" spans="1:13" s="96" customFormat="1" ht="30" customHeight="1" x14ac:dyDescent="0.3">
      <c r="A76" s="73"/>
      <c r="B76" s="73" t="s">
        <v>59</v>
      </c>
      <c r="C76" s="73" t="s">
        <v>58</v>
      </c>
      <c r="D76" s="73" t="s">
        <v>1</v>
      </c>
      <c r="E76" s="74">
        <v>9550</v>
      </c>
      <c r="F76" s="75">
        <v>477.5</v>
      </c>
      <c r="G76" s="75">
        <f t="shared" si="5"/>
        <v>463.17500000000001</v>
      </c>
      <c r="H76" s="75">
        <f t="shared" si="6"/>
        <v>14.324999999999999</v>
      </c>
      <c r="I76" s="74">
        <v>0</v>
      </c>
      <c r="J76" s="75">
        <v>0</v>
      </c>
      <c r="K76" s="75">
        <f t="shared" si="4"/>
        <v>0</v>
      </c>
      <c r="L76" s="94">
        <f t="shared" si="7"/>
        <v>0</v>
      </c>
      <c r="M76" s="95"/>
    </row>
    <row r="77" spans="1:13" s="96" customFormat="1" ht="30" customHeight="1" x14ac:dyDescent="0.3">
      <c r="A77" s="73"/>
      <c r="B77" s="73" t="s">
        <v>21</v>
      </c>
      <c r="C77" s="73" t="s">
        <v>20</v>
      </c>
      <c r="D77" s="73" t="s">
        <v>1</v>
      </c>
      <c r="E77" s="74">
        <v>6395</v>
      </c>
      <c r="F77" s="75">
        <v>319.75</v>
      </c>
      <c r="G77" s="75">
        <f t="shared" si="5"/>
        <v>310.25</v>
      </c>
      <c r="H77" s="75">
        <v>9.5</v>
      </c>
      <c r="I77" s="74">
        <v>0</v>
      </c>
      <c r="J77" s="75">
        <v>0</v>
      </c>
      <c r="K77" s="75">
        <f t="shared" si="4"/>
        <v>0</v>
      </c>
      <c r="L77" s="94">
        <f t="shared" si="7"/>
        <v>0</v>
      </c>
      <c r="M77" s="98"/>
    </row>
    <row r="78" spans="1:13" s="96" customFormat="1" ht="30" customHeight="1" x14ac:dyDescent="0.3">
      <c r="A78" s="73"/>
      <c r="B78" s="73" t="s">
        <v>38</v>
      </c>
      <c r="C78" s="73" t="s">
        <v>37</v>
      </c>
      <c r="D78" s="73" t="s">
        <v>1</v>
      </c>
      <c r="E78" s="74">
        <v>0</v>
      </c>
      <c r="F78" s="75">
        <v>0</v>
      </c>
      <c r="G78" s="75">
        <f t="shared" si="5"/>
        <v>0</v>
      </c>
      <c r="H78" s="75">
        <f t="shared" si="6"/>
        <v>0</v>
      </c>
      <c r="I78" s="74">
        <v>0</v>
      </c>
      <c r="J78" s="75">
        <v>0</v>
      </c>
      <c r="K78" s="75">
        <f t="shared" si="4"/>
        <v>0</v>
      </c>
      <c r="L78" s="94">
        <f t="shared" si="7"/>
        <v>0</v>
      </c>
      <c r="M78" s="95"/>
    </row>
    <row r="79" spans="1:13" s="96" customFormat="1" ht="30" customHeight="1" x14ac:dyDescent="0.3">
      <c r="A79" s="73"/>
      <c r="B79" s="73" t="s">
        <v>303</v>
      </c>
      <c r="C79" s="73" t="s">
        <v>304</v>
      </c>
      <c r="D79" s="73" t="s">
        <v>1</v>
      </c>
      <c r="E79" s="74">
        <v>4250</v>
      </c>
      <c r="F79" s="75">
        <v>212.5</v>
      </c>
      <c r="G79" s="75">
        <f t="shared" si="5"/>
        <v>206.125</v>
      </c>
      <c r="H79" s="75">
        <f t="shared" si="6"/>
        <v>6.375</v>
      </c>
      <c r="I79" s="74">
        <v>0</v>
      </c>
      <c r="J79" s="75">
        <v>0</v>
      </c>
      <c r="K79" s="75">
        <f t="shared" si="4"/>
        <v>0</v>
      </c>
      <c r="L79" s="94">
        <f t="shared" si="7"/>
        <v>0</v>
      </c>
      <c r="M79" s="95"/>
    </row>
    <row r="80" spans="1:13" s="96" customFormat="1" ht="30" customHeight="1" x14ac:dyDescent="0.3">
      <c r="A80" s="73"/>
      <c r="B80" s="73" t="s">
        <v>278</v>
      </c>
      <c r="C80" s="73" t="s">
        <v>434</v>
      </c>
      <c r="D80" s="73" t="s">
        <v>1</v>
      </c>
      <c r="E80" s="74">
        <v>0</v>
      </c>
      <c r="F80" s="75">
        <v>0</v>
      </c>
      <c r="G80" s="75">
        <f t="shared" si="5"/>
        <v>0</v>
      </c>
      <c r="H80" s="75">
        <f t="shared" si="6"/>
        <v>0</v>
      </c>
      <c r="I80" s="74">
        <v>0</v>
      </c>
      <c r="J80" s="75">
        <v>0</v>
      </c>
      <c r="K80" s="75">
        <f t="shared" si="4"/>
        <v>0</v>
      </c>
      <c r="L80" s="94">
        <f t="shared" si="7"/>
        <v>0</v>
      </c>
      <c r="M80" s="95"/>
    </row>
    <row r="81" spans="1:14" s="96" customFormat="1" ht="30" customHeight="1" x14ac:dyDescent="0.3">
      <c r="A81" s="73"/>
      <c r="B81" s="73" t="s">
        <v>127</v>
      </c>
      <c r="C81" s="73" t="s">
        <v>128</v>
      </c>
      <c r="D81" s="73" t="s">
        <v>1</v>
      </c>
      <c r="E81" s="74">
        <v>27985.93</v>
      </c>
      <c r="F81" s="75">
        <v>1399.3</v>
      </c>
      <c r="G81" s="75">
        <f t="shared" si="5"/>
        <v>1357.3209999999999</v>
      </c>
      <c r="H81" s="75">
        <f t="shared" si="6"/>
        <v>41.978999999999999</v>
      </c>
      <c r="I81" s="74">
        <v>0</v>
      </c>
      <c r="J81" s="75">
        <v>0</v>
      </c>
      <c r="K81" s="75">
        <f t="shared" si="4"/>
        <v>0</v>
      </c>
      <c r="L81" s="94">
        <f t="shared" si="7"/>
        <v>0</v>
      </c>
      <c r="M81" s="95"/>
    </row>
    <row r="82" spans="1:14" s="96" customFormat="1" ht="30" customHeight="1" x14ac:dyDescent="0.3">
      <c r="A82" s="73"/>
      <c r="B82" s="73" t="s">
        <v>127</v>
      </c>
      <c r="C82" s="73" t="s">
        <v>126</v>
      </c>
      <c r="D82" s="73" t="s">
        <v>1</v>
      </c>
      <c r="E82" s="74">
        <v>42091.89</v>
      </c>
      <c r="F82" s="75">
        <v>2104.59</v>
      </c>
      <c r="G82" s="75">
        <f t="shared" si="5"/>
        <v>2041.4523000000002</v>
      </c>
      <c r="H82" s="75">
        <f t="shared" si="6"/>
        <v>63.137700000000002</v>
      </c>
      <c r="I82" s="74">
        <v>0</v>
      </c>
      <c r="J82" s="75">
        <v>0</v>
      </c>
      <c r="K82" s="75">
        <f t="shared" si="4"/>
        <v>0</v>
      </c>
      <c r="L82" s="94">
        <f t="shared" si="7"/>
        <v>0</v>
      </c>
      <c r="M82" s="95"/>
    </row>
    <row r="83" spans="1:14" s="96" customFormat="1" ht="14.4" x14ac:dyDescent="0.3">
      <c r="A83" s="73"/>
      <c r="B83" s="73" t="s">
        <v>127</v>
      </c>
      <c r="C83" s="73" t="s">
        <v>34</v>
      </c>
      <c r="D83" s="73" t="s">
        <v>1</v>
      </c>
      <c r="E83" s="74">
        <v>5070.71</v>
      </c>
      <c r="F83" s="75">
        <v>253.54</v>
      </c>
      <c r="G83" s="75">
        <f t="shared" si="5"/>
        <v>245.93379999999999</v>
      </c>
      <c r="H83" s="75">
        <f t="shared" si="6"/>
        <v>7.6061999999999994</v>
      </c>
      <c r="I83" s="74">
        <v>0</v>
      </c>
      <c r="J83" s="75">
        <v>0</v>
      </c>
      <c r="K83" s="75">
        <f t="shared" si="4"/>
        <v>0</v>
      </c>
      <c r="L83" s="94">
        <f t="shared" si="7"/>
        <v>0</v>
      </c>
      <c r="M83" s="95"/>
    </row>
    <row r="84" spans="1:14" s="96" customFormat="1" ht="30" customHeight="1" x14ac:dyDescent="0.3">
      <c r="A84" s="73"/>
      <c r="B84" s="79" t="s">
        <v>127</v>
      </c>
      <c r="C84" s="79" t="s">
        <v>231</v>
      </c>
      <c r="D84" s="97" t="s">
        <v>1</v>
      </c>
      <c r="E84" s="74">
        <v>3527.54</v>
      </c>
      <c r="F84" s="75">
        <v>176.38</v>
      </c>
      <c r="G84" s="75">
        <f t="shared" si="5"/>
        <v>171.08859999999999</v>
      </c>
      <c r="H84" s="75">
        <f t="shared" si="6"/>
        <v>5.2913999999999994</v>
      </c>
      <c r="I84" s="74">
        <v>0</v>
      </c>
      <c r="J84" s="75">
        <v>0</v>
      </c>
      <c r="K84" s="75">
        <f t="shared" si="4"/>
        <v>0</v>
      </c>
      <c r="L84" s="94">
        <f t="shared" si="7"/>
        <v>0</v>
      </c>
      <c r="M84" s="95"/>
    </row>
    <row r="85" spans="1:14" s="96" customFormat="1" ht="30" customHeight="1" x14ac:dyDescent="0.3">
      <c r="A85" s="73"/>
      <c r="B85" s="79" t="s">
        <v>127</v>
      </c>
      <c r="C85" s="79" t="s">
        <v>269</v>
      </c>
      <c r="D85" s="97" t="s">
        <v>1</v>
      </c>
      <c r="E85" s="74">
        <v>24385</v>
      </c>
      <c r="F85" s="75">
        <v>1219.25</v>
      </c>
      <c r="G85" s="75">
        <f t="shared" si="5"/>
        <v>1182.6724999999999</v>
      </c>
      <c r="H85" s="75">
        <f t="shared" si="6"/>
        <v>36.577500000000001</v>
      </c>
      <c r="I85" s="74">
        <v>0</v>
      </c>
      <c r="J85" s="75">
        <v>0</v>
      </c>
      <c r="K85" s="75">
        <f t="shared" si="4"/>
        <v>0</v>
      </c>
      <c r="L85" s="94">
        <f t="shared" si="7"/>
        <v>0</v>
      </c>
      <c r="M85" s="95"/>
    </row>
    <row r="86" spans="1:14" s="96" customFormat="1" ht="30" customHeight="1" x14ac:dyDescent="0.3">
      <c r="A86" s="73"/>
      <c r="B86" s="73" t="s">
        <v>143</v>
      </c>
      <c r="C86" s="73" t="s">
        <v>142</v>
      </c>
      <c r="D86" s="73" t="s">
        <v>1</v>
      </c>
      <c r="E86" s="74">
        <v>0</v>
      </c>
      <c r="F86" s="75">
        <v>0</v>
      </c>
      <c r="G86" s="75">
        <f t="shared" si="5"/>
        <v>0</v>
      </c>
      <c r="H86" s="75">
        <f t="shared" si="6"/>
        <v>0</v>
      </c>
      <c r="I86" s="74">
        <v>82920</v>
      </c>
      <c r="J86" s="75">
        <v>16584</v>
      </c>
      <c r="K86" s="75">
        <f t="shared" si="4"/>
        <v>16086.48</v>
      </c>
      <c r="L86" s="94">
        <f t="shared" si="7"/>
        <v>497.52</v>
      </c>
      <c r="M86" s="95"/>
    </row>
    <row r="87" spans="1:14" s="96" customFormat="1" ht="43.2" x14ac:dyDescent="0.3">
      <c r="A87" s="73"/>
      <c r="B87" s="73" t="s">
        <v>117</v>
      </c>
      <c r="C87" s="73" t="s">
        <v>258</v>
      </c>
      <c r="D87" s="73" t="s">
        <v>1</v>
      </c>
      <c r="E87" s="74">
        <v>83251</v>
      </c>
      <c r="F87" s="75">
        <v>4162.55</v>
      </c>
      <c r="G87" s="75">
        <f t="shared" si="5"/>
        <v>4037.6735000000003</v>
      </c>
      <c r="H87" s="75">
        <f t="shared" si="6"/>
        <v>124.87650000000001</v>
      </c>
      <c r="I87" s="74">
        <v>192989</v>
      </c>
      <c r="J87" s="75">
        <v>38597.800000000003</v>
      </c>
      <c r="K87" s="75">
        <f t="shared" si="4"/>
        <v>37439.866000000002</v>
      </c>
      <c r="L87" s="94">
        <f t="shared" si="7"/>
        <v>1157.934</v>
      </c>
      <c r="M87" s="95"/>
    </row>
    <row r="88" spans="1:14" s="96" customFormat="1" ht="30" customHeight="1" x14ac:dyDescent="0.3">
      <c r="A88" s="73"/>
      <c r="B88" s="79" t="s">
        <v>228</v>
      </c>
      <c r="C88" s="79" t="s">
        <v>234</v>
      </c>
      <c r="D88" s="97" t="s">
        <v>1</v>
      </c>
      <c r="E88" s="74">
        <v>7697</v>
      </c>
      <c r="F88" s="75">
        <v>384.85</v>
      </c>
      <c r="G88" s="75">
        <f t="shared" si="5"/>
        <v>384.85</v>
      </c>
      <c r="H88" s="75">
        <v>0</v>
      </c>
      <c r="I88" s="74">
        <v>0</v>
      </c>
      <c r="J88" s="75">
        <v>0</v>
      </c>
      <c r="K88" s="75">
        <f t="shared" si="4"/>
        <v>0</v>
      </c>
      <c r="L88" s="94">
        <f t="shared" si="7"/>
        <v>0</v>
      </c>
      <c r="M88" s="98"/>
    </row>
    <row r="89" spans="1:14" s="96" customFormat="1" ht="30" customHeight="1" x14ac:dyDescent="0.3">
      <c r="A89" s="73"/>
      <c r="B89" s="73" t="s">
        <v>15</v>
      </c>
      <c r="C89" s="73" t="s">
        <v>17</v>
      </c>
      <c r="D89" s="73" t="s">
        <v>1</v>
      </c>
      <c r="E89" s="74">
        <v>0</v>
      </c>
      <c r="F89" s="75">
        <v>0</v>
      </c>
      <c r="G89" s="75">
        <f t="shared" si="5"/>
        <v>0</v>
      </c>
      <c r="H89" s="75">
        <f t="shared" si="6"/>
        <v>0</v>
      </c>
      <c r="I89" s="74">
        <v>0</v>
      </c>
      <c r="J89" s="75">
        <v>0</v>
      </c>
      <c r="K89" s="75">
        <f t="shared" si="4"/>
        <v>0</v>
      </c>
      <c r="L89" s="94">
        <f t="shared" si="7"/>
        <v>0</v>
      </c>
      <c r="M89" s="95"/>
    </row>
    <row r="90" spans="1:14" s="96" customFormat="1" ht="30" customHeight="1" x14ac:dyDescent="0.3">
      <c r="A90" s="73"/>
      <c r="B90" s="73" t="s">
        <v>15</v>
      </c>
      <c r="C90" s="73" t="s">
        <v>16</v>
      </c>
      <c r="D90" s="73" t="s">
        <v>1</v>
      </c>
      <c r="E90" s="74">
        <v>0</v>
      </c>
      <c r="F90" s="75">
        <v>0</v>
      </c>
      <c r="G90" s="75">
        <f t="shared" si="5"/>
        <v>0</v>
      </c>
      <c r="H90" s="75">
        <f t="shared" si="6"/>
        <v>0</v>
      </c>
      <c r="I90" s="74">
        <v>0</v>
      </c>
      <c r="J90" s="75">
        <v>0</v>
      </c>
      <c r="K90" s="75">
        <f t="shared" si="4"/>
        <v>0</v>
      </c>
      <c r="L90" s="94">
        <f t="shared" si="7"/>
        <v>0</v>
      </c>
      <c r="M90" s="95"/>
    </row>
    <row r="91" spans="1:14" s="96" customFormat="1" ht="30" customHeight="1" x14ac:dyDescent="0.3">
      <c r="A91" s="73"/>
      <c r="B91" s="73" t="s">
        <v>15</v>
      </c>
      <c r="C91" s="73" t="s">
        <v>14</v>
      </c>
      <c r="D91" s="73" t="s">
        <v>1</v>
      </c>
      <c r="E91" s="74">
        <v>0</v>
      </c>
      <c r="F91" s="75">
        <v>0</v>
      </c>
      <c r="G91" s="75">
        <v>0</v>
      </c>
      <c r="H91" s="75">
        <f t="shared" si="6"/>
        <v>0</v>
      </c>
      <c r="I91" s="74">
        <v>0</v>
      </c>
      <c r="J91" s="75">
        <v>0</v>
      </c>
      <c r="K91" s="75">
        <f t="shared" si="4"/>
        <v>0</v>
      </c>
      <c r="L91" s="94">
        <f t="shared" si="7"/>
        <v>0</v>
      </c>
      <c r="M91" s="95"/>
    </row>
    <row r="92" spans="1:14" s="96" customFormat="1" ht="30" customHeight="1" x14ac:dyDescent="0.3">
      <c r="A92" s="73"/>
      <c r="B92" s="73" t="s">
        <v>15</v>
      </c>
      <c r="C92" s="73" t="s">
        <v>430</v>
      </c>
      <c r="D92" s="73" t="s">
        <v>1</v>
      </c>
      <c r="E92" s="74">
        <v>0</v>
      </c>
      <c r="F92" s="75">
        <v>0</v>
      </c>
      <c r="G92" s="75">
        <f t="shared" si="5"/>
        <v>0</v>
      </c>
      <c r="H92" s="75">
        <f t="shared" si="6"/>
        <v>0</v>
      </c>
      <c r="I92" s="74">
        <v>0</v>
      </c>
      <c r="J92" s="75">
        <v>0</v>
      </c>
      <c r="K92" s="75">
        <f t="shared" si="4"/>
        <v>0</v>
      </c>
      <c r="L92" s="94">
        <f t="shared" si="7"/>
        <v>0</v>
      </c>
      <c r="M92" s="95"/>
    </row>
    <row r="93" spans="1:14" s="96" customFormat="1" ht="30" customHeight="1" x14ac:dyDescent="0.3">
      <c r="A93" s="73"/>
      <c r="B93" s="73" t="s">
        <v>15</v>
      </c>
      <c r="C93" s="73" t="s">
        <v>438</v>
      </c>
      <c r="D93" s="73" t="s">
        <v>1</v>
      </c>
      <c r="E93" s="74">
        <v>725</v>
      </c>
      <c r="F93" s="75">
        <v>36.25</v>
      </c>
      <c r="G93" s="75">
        <f t="shared" si="5"/>
        <v>35.162500000000001</v>
      </c>
      <c r="H93" s="75">
        <f t="shared" si="6"/>
        <v>1.0874999999999999</v>
      </c>
      <c r="I93" s="74">
        <v>240</v>
      </c>
      <c r="J93" s="75">
        <v>48</v>
      </c>
      <c r="K93" s="75">
        <f t="shared" si="4"/>
        <v>46.56</v>
      </c>
      <c r="L93" s="94">
        <f t="shared" si="7"/>
        <v>1.44</v>
      </c>
      <c r="M93" s="95"/>
    </row>
    <row r="94" spans="1:14" s="96" customFormat="1" ht="30" customHeight="1" x14ac:dyDescent="0.3">
      <c r="A94" s="73"/>
      <c r="B94" s="73" t="s">
        <v>262</v>
      </c>
      <c r="C94" s="73" t="s">
        <v>316</v>
      </c>
      <c r="D94" s="73" t="s">
        <v>1</v>
      </c>
      <c r="E94" s="74">
        <v>33120.01</v>
      </c>
      <c r="F94" s="75">
        <v>0</v>
      </c>
      <c r="G94" s="75">
        <f t="shared" si="5"/>
        <v>0</v>
      </c>
      <c r="H94" s="75">
        <f t="shared" si="6"/>
        <v>0</v>
      </c>
      <c r="I94" s="74">
        <v>383952.72</v>
      </c>
      <c r="J94" s="75">
        <v>24859.88</v>
      </c>
      <c r="K94" s="75">
        <f t="shared" si="4"/>
        <v>24859.88</v>
      </c>
      <c r="L94" s="94">
        <v>0</v>
      </c>
      <c r="M94" s="98" t="s">
        <v>387</v>
      </c>
      <c r="N94" s="103"/>
    </row>
    <row r="95" spans="1:14" s="96" customFormat="1" ht="30" customHeight="1" x14ac:dyDescent="0.3">
      <c r="A95" s="73"/>
      <c r="B95" s="73" t="s">
        <v>262</v>
      </c>
      <c r="C95" s="73" t="s">
        <v>318</v>
      </c>
      <c r="D95" s="73" t="s">
        <v>1</v>
      </c>
      <c r="E95" s="74">
        <v>32759</v>
      </c>
      <c r="F95" s="75">
        <v>0</v>
      </c>
      <c r="G95" s="75">
        <f t="shared" si="5"/>
        <v>0</v>
      </c>
      <c r="H95" s="75">
        <f t="shared" si="6"/>
        <v>0</v>
      </c>
      <c r="I95" s="74">
        <v>381188</v>
      </c>
      <c r="J95" s="75">
        <v>19501.900000000001</v>
      </c>
      <c r="K95" s="75">
        <v>19501.900000000001</v>
      </c>
      <c r="L95" s="94">
        <v>0</v>
      </c>
      <c r="M95" s="98" t="s">
        <v>387</v>
      </c>
      <c r="N95" s="103"/>
    </row>
    <row r="96" spans="1:14" s="96" customFormat="1" ht="30" customHeight="1" x14ac:dyDescent="0.3">
      <c r="A96" s="73"/>
      <c r="B96" s="73" t="s">
        <v>40</v>
      </c>
      <c r="C96" s="73" t="s">
        <v>39</v>
      </c>
      <c r="D96" s="73" t="s">
        <v>1</v>
      </c>
      <c r="E96" s="74">
        <v>100</v>
      </c>
      <c r="F96" s="75">
        <v>5</v>
      </c>
      <c r="G96" s="75">
        <f t="shared" si="5"/>
        <v>4.8499999999999996</v>
      </c>
      <c r="H96" s="75">
        <f t="shared" si="6"/>
        <v>0.15</v>
      </c>
      <c r="I96" s="74">
        <v>0</v>
      </c>
      <c r="J96" s="75">
        <v>0</v>
      </c>
      <c r="K96" s="75">
        <f t="shared" si="4"/>
        <v>0</v>
      </c>
      <c r="L96" s="94">
        <f t="shared" si="7"/>
        <v>0</v>
      </c>
      <c r="M96" s="95"/>
    </row>
    <row r="97" spans="1:13" s="96" customFormat="1" ht="30" customHeight="1" x14ac:dyDescent="0.3">
      <c r="A97" s="73" t="s">
        <v>241</v>
      </c>
      <c r="B97" s="73" t="s">
        <v>6</v>
      </c>
      <c r="C97" s="73" t="s">
        <v>5</v>
      </c>
      <c r="D97" s="73" t="s">
        <v>1</v>
      </c>
      <c r="E97" s="74">
        <v>0</v>
      </c>
      <c r="F97" s="75">
        <v>0</v>
      </c>
      <c r="G97" s="75">
        <f t="shared" si="5"/>
        <v>0</v>
      </c>
      <c r="H97" s="75">
        <f t="shared" si="6"/>
        <v>0</v>
      </c>
      <c r="I97" s="74">
        <v>29184</v>
      </c>
      <c r="J97" s="75">
        <v>5836.8</v>
      </c>
      <c r="K97" s="75">
        <f t="shared" si="4"/>
        <v>5661.6959999999999</v>
      </c>
      <c r="L97" s="94">
        <f t="shared" si="7"/>
        <v>175.10399999999998</v>
      </c>
      <c r="M97" s="95"/>
    </row>
    <row r="98" spans="1:13" s="96" customFormat="1" ht="30" customHeight="1" x14ac:dyDescent="0.3">
      <c r="A98" s="73"/>
      <c r="B98" s="73" t="s">
        <v>141</v>
      </c>
      <c r="C98" s="73" t="s">
        <v>140</v>
      </c>
      <c r="D98" s="73" t="s">
        <v>1</v>
      </c>
      <c r="E98" s="74">
        <v>23747</v>
      </c>
      <c r="F98" s="75">
        <v>187.35</v>
      </c>
      <c r="G98" s="75">
        <f t="shared" si="5"/>
        <v>187.35</v>
      </c>
      <c r="H98" s="75">
        <v>0</v>
      </c>
      <c r="I98" s="74">
        <v>0</v>
      </c>
      <c r="J98" s="75">
        <v>0</v>
      </c>
      <c r="K98" s="75">
        <f t="shared" si="4"/>
        <v>0</v>
      </c>
      <c r="L98" s="94">
        <f t="shared" si="7"/>
        <v>0</v>
      </c>
      <c r="M98" s="98"/>
    </row>
    <row r="99" spans="1:13" s="96" customFormat="1" ht="30" customHeight="1" x14ac:dyDescent="0.3">
      <c r="A99" s="73"/>
      <c r="B99" s="73" t="s">
        <v>36</v>
      </c>
      <c r="C99" s="73" t="s">
        <v>35</v>
      </c>
      <c r="D99" s="73" t="s">
        <v>1</v>
      </c>
      <c r="E99" s="74">
        <v>0</v>
      </c>
      <c r="F99" s="75">
        <v>0</v>
      </c>
      <c r="G99" s="75">
        <f t="shared" si="5"/>
        <v>0</v>
      </c>
      <c r="H99" s="75">
        <f t="shared" si="6"/>
        <v>0</v>
      </c>
      <c r="I99" s="74">
        <v>0</v>
      </c>
      <c r="J99" s="75">
        <v>0</v>
      </c>
      <c r="K99" s="75">
        <f t="shared" si="4"/>
        <v>0</v>
      </c>
      <c r="L99" s="94">
        <f t="shared" si="7"/>
        <v>0</v>
      </c>
      <c r="M99" s="95"/>
    </row>
    <row r="100" spans="1:13" s="96" customFormat="1" ht="30" customHeight="1" x14ac:dyDescent="0.3">
      <c r="A100" s="73" t="s">
        <v>238</v>
      </c>
      <c r="B100" s="73" t="s">
        <v>225</v>
      </c>
      <c r="C100" s="73" t="s">
        <v>299</v>
      </c>
      <c r="D100" s="73" t="s">
        <v>1</v>
      </c>
      <c r="E100" s="74">
        <v>5167</v>
      </c>
      <c r="F100" s="75">
        <v>258.35000000000002</v>
      </c>
      <c r="G100" s="75">
        <f t="shared" si="5"/>
        <v>250.59950000000003</v>
      </c>
      <c r="H100" s="75">
        <f t="shared" si="6"/>
        <v>7.7505000000000006</v>
      </c>
      <c r="I100" s="74">
        <v>63334</v>
      </c>
      <c r="J100" s="75">
        <v>12666.8</v>
      </c>
      <c r="K100" s="75">
        <f t="shared" si="4"/>
        <v>12286.795999999998</v>
      </c>
      <c r="L100" s="94">
        <f t="shared" si="7"/>
        <v>380.00399999999996</v>
      </c>
      <c r="M100" s="95"/>
    </row>
    <row r="101" spans="1:13" s="96" customFormat="1" ht="30" customHeight="1" x14ac:dyDescent="0.3">
      <c r="A101" s="73" t="s">
        <v>238</v>
      </c>
      <c r="B101" s="73" t="s">
        <v>225</v>
      </c>
      <c r="C101" s="73" t="s">
        <v>298</v>
      </c>
      <c r="D101" s="73" t="s">
        <v>285</v>
      </c>
      <c r="E101" s="74">
        <v>5115</v>
      </c>
      <c r="F101" s="75">
        <v>255.75</v>
      </c>
      <c r="G101" s="75">
        <f t="shared" si="5"/>
        <v>248.07749999999999</v>
      </c>
      <c r="H101" s="75">
        <f t="shared" si="6"/>
        <v>7.6724999999999994</v>
      </c>
      <c r="I101" s="74">
        <v>64248</v>
      </c>
      <c r="J101" s="75">
        <v>12849.6</v>
      </c>
      <c r="K101" s="75">
        <f t="shared" si="4"/>
        <v>12464.112000000001</v>
      </c>
      <c r="L101" s="94">
        <f t="shared" si="7"/>
        <v>385.488</v>
      </c>
      <c r="M101" s="95"/>
    </row>
    <row r="102" spans="1:13" s="96" customFormat="1" ht="30" customHeight="1" x14ac:dyDescent="0.3">
      <c r="A102" s="73" t="s">
        <v>238</v>
      </c>
      <c r="B102" s="79" t="s">
        <v>225</v>
      </c>
      <c r="C102" s="79" t="s">
        <v>226</v>
      </c>
      <c r="D102" s="97" t="s">
        <v>1</v>
      </c>
      <c r="E102" s="74">
        <v>0</v>
      </c>
      <c r="F102" s="75">
        <v>0</v>
      </c>
      <c r="G102" s="75">
        <f t="shared" si="5"/>
        <v>0</v>
      </c>
      <c r="H102" s="75">
        <f t="shared" si="6"/>
        <v>0</v>
      </c>
      <c r="I102" s="74">
        <v>262</v>
      </c>
      <c r="J102" s="75">
        <v>52.4</v>
      </c>
      <c r="K102" s="75">
        <f t="shared" si="4"/>
        <v>50.827999999999996</v>
      </c>
      <c r="L102" s="94">
        <f t="shared" si="7"/>
        <v>1.5719999999999998</v>
      </c>
      <c r="M102" s="95"/>
    </row>
    <row r="103" spans="1:13" s="96" customFormat="1" ht="30" customHeight="1" x14ac:dyDescent="0.3">
      <c r="A103" s="73" t="s">
        <v>238</v>
      </c>
      <c r="B103" s="79" t="s">
        <v>225</v>
      </c>
      <c r="C103" s="79" t="s">
        <v>232</v>
      </c>
      <c r="D103" s="97" t="s">
        <v>1</v>
      </c>
      <c r="E103" s="74">
        <v>0</v>
      </c>
      <c r="F103" s="75">
        <v>0</v>
      </c>
      <c r="G103" s="75">
        <f t="shared" si="5"/>
        <v>0</v>
      </c>
      <c r="H103" s="75">
        <f t="shared" si="6"/>
        <v>0</v>
      </c>
      <c r="I103" s="74">
        <v>2363</v>
      </c>
      <c r="J103" s="75">
        <v>472.6</v>
      </c>
      <c r="K103" s="75">
        <f t="shared" si="4"/>
        <v>458.42200000000003</v>
      </c>
      <c r="L103" s="94">
        <f t="shared" si="7"/>
        <v>14.178000000000001</v>
      </c>
      <c r="M103" s="95"/>
    </row>
    <row r="104" spans="1:13" s="96" customFormat="1" ht="30" customHeight="1" x14ac:dyDescent="0.3">
      <c r="A104" s="73" t="s">
        <v>238</v>
      </c>
      <c r="B104" s="79" t="s">
        <v>225</v>
      </c>
      <c r="C104" s="79" t="s">
        <v>254</v>
      </c>
      <c r="D104" s="97" t="s">
        <v>1</v>
      </c>
      <c r="E104" s="74">
        <v>0</v>
      </c>
      <c r="F104" s="75">
        <v>0</v>
      </c>
      <c r="G104" s="75">
        <f t="shared" si="5"/>
        <v>0</v>
      </c>
      <c r="H104" s="75">
        <f t="shared" si="6"/>
        <v>0</v>
      </c>
      <c r="I104" s="74">
        <v>2364</v>
      </c>
      <c r="J104" s="75">
        <v>472.8</v>
      </c>
      <c r="K104" s="75">
        <f t="shared" si="4"/>
        <v>458.61599999999999</v>
      </c>
      <c r="L104" s="94">
        <f t="shared" si="7"/>
        <v>14.183999999999999</v>
      </c>
      <c r="M104" s="95"/>
    </row>
    <row r="105" spans="1:13" s="96" customFormat="1" ht="30" customHeight="1" x14ac:dyDescent="0.3">
      <c r="A105" s="73" t="s">
        <v>238</v>
      </c>
      <c r="B105" s="79" t="s">
        <v>225</v>
      </c>
      <c r="C105" s="79" t="s">
        <v>255</v>
      </c>
      <c r="D105" s="97" t="s">
        <v>1</v>
      </c>
      <c r="E105" s="74">
        <v>0</v>
      </c>
      <c r="F105" s="75">
        <v>0</v>
      </c>
      <c r="G105" s="75">
        <f t="shared" si="5"/>
        <v>0</v>
      </c>
      <c r="H105" s="75">
        <f t="shared" si="6"/>
        <v>0</v>
      </c>
      <c r="I105" s="74">
        <v>2608</v>
      </c>
      <c r="J105" s="75">
        <v>521.6</v>
      </c>
      <c r="K105" s="75">
        <f t="shared" si="4"/>
        <v>505.952</v>
      </c>
      <c r="L105" s="94">
        <f t="shared" si="7"/>
        <v>15.648</v>
      </c>
      <c r="M105" s="95"/>
    </row>
    <row r="106" spans="1:13" s="96" customFormat="1" ht="30" customHeight="1" x14ac:dyDescent="0.3">
      <c r="A106" s="73" t="s">
        <v>390</v>
      </c>
      <c r="B106" s="79" t="s">
        <v>225</v>
      </c>
      <c r="C106" s="79" t="s">
        <v>377</v>
      </c>
      <c r="D106" s="97" t="s">
        <v>1</v>
      </c>
      <c r="E106" s="74">
        <v>0</v>
      </c>
      <c r="F106" s="75">
        <v>0</v>
      </c>
      <c r="G106" s="75">
        <f t="shared" si="5"/>
        <v>0</v>
      </c>
      <c r="H106" s="75">
        <f t="shared" si="6"/>
        <v>0</v>
      </c>
      <c r="I106" s="74">
        <v>2699</v>
      </c>
      <c r="J106" s="75">
        <v>539.79999999999995</v>
      </c>
      <c r="K106" s="75">
        <f t="shared" si="4"/>
        <v>523.60599999999999</v>
      </c>
      <c r="L106" s="94">
        <f t="shared" si="7"/>
        <v>16.193999999999999</v>
      </c>
      <c r="M106" s="95"/>
    </row>
    <row r="107" spans="1:13" s="96" customFormat="1" ht="30" customHeight="1" x14ac:dyDescent="0.3">
      <c r="A107" s="73" t="s">
        <v>292</v>
      </c>
      <c r="B107" s="73" t="s">
        <v>158</v>
      </c>
      <c r="C107" s="73" t="s">
        <v>162</v>
      </c>
      <c r="D107" s="73" t="s">
        <v>1</v>
      </c>
      <c r="E107" s="74">
        <v>15414</v>
      </c>
      <c r="F107" s="75">
        <v>770.7</v>
      </c>
      <c r="G107" s="75">
        <f t="shared" si="5"/>
        <v>747.57900000000006</v>
      </c>
      <c r="H107" s="75">
        <f t="shared" si="6"/>
        <v>23.121000000000002</v>
      </c>
      <c r="I107" s="74">
        <v>0</v>
      </c>
      <c r="J107" s="75">
        <v>0</v>
      </c>
      <c r="K107" s="75">
        <f t="shared" si="4"/>
        <v>0</v>
      </c>
      <c r="L107" s="94">
        <f t="shared" si="7"/>
        <v>0</v>
      </c>
      <c r="M107" s="95"/>
    </row>
    <row r="108" spans="1:13" s="96" customFormat="1" ht="30" customHeight="1" x14ac:dyDescent="0.3">
      <c r="A108" s="73"/>
      <c r="B108" s="73" t="s">
        <v>158</v>
      </c>
      <c r="C108" s="73" t="s">
        <v>161</v>
      </c>
      <c r="D108" s="73" t="s">
        <v>1</v>
      </c>
      <c r="E108" s="74">
        <v>1358</v>
      </c>
      <c r="F108" s="75">
        <v>67.900000000000006</v>
      </c>
      <c r="G108" s="75">
        <f t="shared" si="5"/>
        <v>65.863</v>
      </c>
      <c r="H108" s="75">
        <f t="shared" si="6"/>
        <v>2.0369999999999999</v>
      </c>
      <c r="I108" s="74">
        <v>615</v>
      </c>
      <c r="J108" s="75">
        <v>123</v>
      </c>
      <c r="K108" s="75">
        <f t="shared" si="4"/>
        <v>119.31</v>
      </c>
      <c r="L108" s="94">
        <f t="shared" si="7"/>
        <v>3.69</v>
      </c>
      <c r="M108" s="95"/>
    </row>
    <row r="109" spans="1:13" s="96" customFormat="1" ht="30" customHeight="1" x14ac:dyDescent="0.3">
      <c r="A109" s="73"/>
      <c r="B109" s="73" t="s">
        <v>158</v>
      </c>
      <c r="C109" s="73" t="s">
        <v>160</v>
      </c>
      <c r="D109" s="73" t="s">
        <v>1</v>
      </c>
      <c r="E109" s="74">
        <v>3725</v>
      </c>
      <c r="F109" s="75">
        <v>186.25</v>
      </c>
      <c r="G109" s="75">
        <f t="shared" si="5"/>
        <v>180.66249999999999</v>
      </c>
      <c r="H109" s="75">
        <f t="shared" si="6"/>
        <v>5.5874999999999995</v>
      </c>
      <c r="I109" s="74">
        <v>0</v>
      </c>
      <c r="J109" s="75">
        <v>0</v>
      </c>
      <c r="K109" s="75">
        <f t="shared" si="4"/>
        <v>0</v>
      </c>
      <c r="L109" s="94">
        <f t="shared" si="7"/>
        <v>0</v>
      </c>
      <c r="M109" s="95"/>
    </row>
    <row r="110" spans="1:13" s="96" customFormat="1" ht="30" customHeight="1" x14ac:dyDescent="0.3">
      <c r="A110" s="73"/>
      <c r="B110" s="73" t="s">
        <v>158</v>
      </c>
      <c r="C110" s="73" t="s">
        <v>159</v>
      </c>
      <c r="D110" s="73" t="s">
        <v>1</v>
      </c>
      <c r="E110" s="74">
        <v>6315</v>
      </c>
      <c r="F110" s="75">
        <v>315.75</v>
      </c>
      <c r="G110" s="75">
        <f t="shared" si="5"/>
        <v>306.27749999999997</v>
      </c>
      <c r="H110" s="75">
        <f t="shared" si="6"/>
        <v>9.4725000000000001</v>
      </c>
      <c r="I110" s="74">
        <v>0</v>
      </c>
      <c r="J110" s="75">
        <v>0</v>
      </c>
      <c r="K110" s="75">
        <f t="shared" si="4"/>
        <v>0</v>
      </c>
      <c r="L110" s="94">
        <f t="shared" si="7"/>
        <v>0</v>
      </c>
      <c r="M110" s="95"/>
    </row>
    <row r="111" spans="1:13" s="96" customFormat="1" ht="30" customHeight="1" x14ac:dyDescent="0.3">
      <c r="A111" s="73"/>
      <c r="B111" s="73" t="s">
        <v>158</v>
      </c>
      <c r="C111" s="73" t="s">
        <v>247</v>
      </c>
      <c r="D111" s="73" t="s">
        <v>1</v>
      </c>
      <c r="E111" s="74">
        <v>8995</v>
      </c>
      <c r="F111" s="75">
        <v>449.75</v>
      </c>
      <c r="G111" s="75">
        <f t="shared" si="5"/>
        <v>436.25749999999999</v>
      </c>
      <c r="H111" s="75">
        <f t="shared" si="6"/>
        <v>13.4925</v>
      </c>
      <c r="I111" s="74">
        <v>4007</v>
      </c>
      <c r="J111" s="75">
        <v>801.4</v>
      </c>
      <c r="K111" s="75">
        <f t="shared" si="4"/>
        <v>777.35799999999995</v>
      </c>
      <c r="L111" s="94">
        <f t="shared" si="7"/>
        <v>24.041999999999998</v>
      </c>
      <c r="M111" s="95"/>
    </row>
    <row r="112" spans="1:13" s="96" customFormat="1" ht="30" customHeight="1" x14ac:dyDescent="0.3">
      <c r="A112" s="73"/>
      <c r="B112" s="73" t="s">
        <v>158</v>
      </c>
      <c r="C112" s="73" t="s">
        <v>157</v>
      </c>
      <c r="D112" s="73" t="s">
        <v>1</v>
      </c>
      <c r="E112" s="74">
        <v>0</v>
      </c>
      <c r="F112" s="75">
        <v>0</v>
      </c>
      <c r="G112" s="75">
        <f t="shared" si="5"/>
        <v>0</v>
      </c>
      <c r="H112" s="75">
        <f t="shared" si="6"/>
        <v>0</v>
      </c>
      <c r="I112" s="74">
        <v>0</v>
      </c>
      <c r="J112" s="75">
        <v>0</v>
      </c>
      <c r="K112" s="75">
        <f t="shared" si="4"/>
        <v>0</v>
      </c>
      <c r="L112" s="94">
        <f t="shared" si="7"/>
        <v>0</v>
      </c>
      <c r="M112" s="95"/>
    </row>
    <row r="113" spans="1:13" s="96" customFormat="1" ht="30" customHeight="1" x14ac:dyDescent="0.3">
      <c r="A113" s="73"/>
      <c r="B113" s="73" t="s">
        <v>400</v>
      </c>
      <c r="C113" s="73" t="s">
        <v>401</v>
      </c>
      <c r="D113" s="73" t="s">
        <v>1</v>
      </c>
      <c r="E113" s="74">
        <v>15733</v>
      </c>
      <c r="F113" s="75">
        <v>786.65</v>
      </c>
      <c r="G113" s="75">
        <v>763.05</v>
      </c>
      <c r="H113" s="75">
        <f t="shared" si="6"/>
        <v>23.599499999999999</v>
      </c>
      <c r="I113" s="74">
        <v>0</v>
      </c>
      <c r="J113" s="75">
        <v>0</v>
      </c>
      <c r="K113" s="75">
        <f t="shared" si="4"/>
        <v>0</v>
      </c>
      <c r="L113" s="94">
        <f t="shared" si="7"/>
        <v>0</v>
      </c>
      <c r="M113" s="95"/>
    </row>
    <row r="114" spans="1:13" s="96" customFormat="1" ht="30" customHeight="1" x14ac:dyDescent="0.3">
      <c r="A114" s="73" t="str">
        <f>'1st Quarter 2015'!A128</f>
        <v>Sun Valley Oil &amp; Gas LLC</v>
      </c>
      <c r="B114" s="73" t="str">
        <f>'1st Quarter 2015'!B128</f>
        <v>Lippizan Petroleum</v>
      </c>
      <c r="C114" s="73" t="str">
        <f>'1st Quarter 2015'!C128</f>
        <v>3408923406/SWIW #4</v>
      </c>
      <c r="D114" s="73" t="str">
        <f>'1st Quarter 2015'!D128</f>
        <v>Brine Disposal</v>
      </c>
      <c r="E114" s="74">
        <v>0</v>
      </c>
      <c r="F114" s="75">
        <v>0</v>
      </c>
      <c r="G114" s="75">
        <f t="shared" si="5"/>
        <v>0</v>
      </c>
      <c r="H114" s="75">
        <f t="shared" si="6"/>
        <v>0</v>
      </c>
      <c r="I114" s="74">
        <f>'1st Quarter 2015'!I128</f>
        <v>0</v>
      </c>
      <c r="J114" s="75">
        <f>'1st Quarter 2015'!J128</f>
        <v>0</v>
      </c>
      <c r="K114" s="75">
        <f t="shared" si="4"/>
        <v>0</v>
      </c>
      <c r="L114" s="94">
        <f t="shared" si="7"/>
        <v>0</v>
      </c>
      <c r="M114" s="95"/>
    </row>
    <row r="115" spans="1:13" s="96" customFormat="1" ht="30" customHeight="1" x14ac:dyDescent="0.3">
      <c r="A115" s="73"/>
      <c r="B115" s="73" t="s">
        <v>12</v>
      </c>
      <c r="C115" s="73" t="s">
        <v>11</v>
      </c>
      <c r="D115" s="73" t="s">
        <v>1</v>
      </c>
      <c r="E115" s="74">
        <v>0</v>
      </c>
      <c r="F115" s="75">
        <v>0</v>
      </c>
      <c r="G115" s="75">
        <f t="shared" si="5"/>
        <v>0</v>
      </c>
      <c r="H115" s="75">
        <f t="shared" si="6"/>
        <v>0</v>
      </c>
      <c r="I115" s="74">
        <v>0</v>
      </c>
      <c r="J115" s="75">
        <v>0</v>
      </c>
      <c r="K115" s="75">
        <f t="shared" si="4"/>
        <v>0</v>
      </c>
      <c r="L115" s="94">
        <f t="shared" si="7"/>
        <v>0</v>
      </c>
      <c r="M115" s="95"/>
    </row>
    <row r="116" spans="1:13" s="96" customFormat="1" ht="30" customHeight="1" x14ac:dyDescent="0.3">
      <c r="A116" s="73"/>
      <c r="B116" s="73" t="s">
        <v>71</v>
      </c>
      <c r="C116" s="73" t="s">
        <v>70</v>
      </c>
      <c r="D116" s="73" t="s">
        <v>1</v>
      </c>
      <c r="E116" s="74">
        <v>13450</v>
      </c>
      <c r="F116" s="75">
        <v>672.5</v>
      </c>
      <c r="G116" s="75">
        <f t="shared" si="5"/>
        <v>652.32500000000005</v>
      </c>
      <c r="H116" s="75">
        <f t="shared" si="6"/>
        <v>20.175000000000001</v>
      </c>
      <c r="I116" s="74">
        <v>0</v>
      </c>
      <c r="J116" s="75">
        <v>0</v>
      </c>
      <c r="K116" s="75">
        <f t="shared" si="4"/>
        <v>0</v>
      </c>
      <c r="L116" s="94">
        <f t="shared" si="7"/>
        <v>0</v>
      </c>
      <c r="M116" s="95"/>
    </row>
    <row r="117" spans="1:13" s="96" customFormat="1" ht="30" customHeight="1" x14ac:dyDescent="0.3">
      <c r="A117" s="73" t="str">
        <f>'1st Quarter 2015'!A128</f>
        <v>Sun Valley Oil &amp; Gas LLC</v>
      </c>
      <c r="B117" s="73" t="str">
        <f>'1st Quarter 2015'!B128</f>
        <v>Lippizan Petroleum</v>
      </c>
      <c r="C117" s="73" t="str">
        <f>'1st Quarter 2015'!C128</f>
        <v>3408923406/SWIW #4</v>
      </c>
      <c r="D117" s="73" t="str">
        <f>'1st Quarter 2015'!D128</f>
        <v>Brine Disposal</v>
      </c>
      <c r="E117" s="74">
        <v>0</v>
      </c>
      <c r="F117" s="75">
        <v>0</v>
      </c>
      <c r="G117" s="75">
        <f t="shared" si="5"/>
        <v>0</v>
      </c>
      <c r="H117" s="75">
        <f t="shared" si="6"/>
        <v>0</v>
      </c>
      <c r="I117" s="74">
        <v>0</v>
      </c>
      <c r="J117" s="75">
        <v>0</v>
      </c>
      <c r="K117" s="75">
        <f t="shared" si="4"/>
        <v>0</v>
      </c>
      <c r="L117" s="94">
        <f t="shared" si="7"/>
        <v>0</v>
      </c>
      <c r="M117" s="95"/>
    </row>
    <row r="118" spans="1:13" s="96" customFormat="1" ht="30" customHeight="1" x14ac:dyDescent="0.3">
      <c r="A118" s="73" t="s">
        <v>248</v>
      </c>
      <c r="B118" s="73" t="s">
        <v>229</v>
      </c>
      <c r="C118" s="73" t="s">
        <v>80</v>
      </c>
      <c r="D118" s="73" t="s">
        <v>1</v>
      </c>
      <c r="E118" s="74">
        <v>1330</v>
      </c>
      <c r="F118" s="75">
        <v>66.5</v>
      </c>
      <c r="G118" s="75">
        <f t="shared" si="5"/>
        <v>66.5</v>
      </c>
      <c r="H118" s="75">
        <v>0</v>
      </c>
      <c r="I118" s="74">
        <v>0</v>
      </c>
      <c r="J118" s="75">
        <v>0</v>
      </c>
      <c r="K118" s="75">
        <f t="shared" si="4"/>
        <v>0</v>
      </c>
      <c r="L118" s="94">
        <f t="shared" si="7"/>
        <v>0</v>
      </c>
      <c r="M118" s="95"/>
    </row>
    <row r="119" spans="1:13" s="96" customFormat="1" ht="30" customHeight="1" x14ac:dyDescent="0.3">
      <c r="A119" s="73" t="s">
        <v>248</v>
      </c>
      <c r="B119" s="73" t="s">
        <v>229</v>
      </c>
      <c r="C119" s="73" t="s">
        <v>79</v>
      </c>
      <c r="D119" s="73" t="s">
        <v>1</v>
      </c>
      <c r="E119" s="74">
        <v>120</v>
      </c>
      <c r="F119" s="75">
        <v>6</v>
      </c>
      <c r="G119" s="75">
        <f t="shared" si="5"/>
        <v>6</v>
      </c>
      <c r="H119" s="75">
        <v>0</v>
      </c>
      <c r="I119" s="74">
        <v>0</v>
      </c>
      <c r="J119" s="75">
        <v>0</v>
      </c>
      <c r="K119" s="75">
        <f t="shared" si="4"/>
        <v>0</v>
      </c>
      <c r="L119" s="94">
        <f t="shared" si="7"/>
        <v>0</v>
      </c>
      <c r="M119" s="95"/>
    </row>
    <row r="120" spans="1:13" s="96" customFormat="1" ht="30" customHeight="1" x14ac:dyDescent="0.3">
      <c r="A120" s="73" t="s">
        <v>248</v>
      </c>
      <c r="B120" s="73" t="s">
        <v>229</v>
      </c>
      <c r="C120" s="73" t="s">
        <v>78</v>
      </c>
      <c r="D120" s="73" t="s">
        <v>1</v>
      </c>
      <c r="E120" s="74">
        <v>0</v>
      </c>
      <c r="F120" s="75">
        <v>0</v>
      </c>
      <c r="G120" s="75">
        <f t="shared" si="5"/>
        <v>0</v>
      </c>
      <c r="H120" s="75">
        <f t="shared" si="6"/>
        <v>0</v>
      </c>
      <c r="I120" s="74">
        <v>0</v>
      </c>
      <c r="J120" s="75">
        <v>0</v>
      </c>
      <c r="K120" s="75">
        <f t="shared" si="4"/>
        <v>0</v>
      </c>
      <c r="L120" s="94">
        <f t="shared" si="7"/>
        <v>0</v>
      </c>
      <c r="M120" s="95"/>
    </row>
    <row r="121" spans="1:13" s="96" customFormat="1" ht="30" customHeight="1" x14ac:dyDescent="0.3">
      <c r="A121" s="73"/>
      <c r="B121" s="73" t="s">
        <v>149</v>
      </c>
      <c r="C121" s="73" t="s">
        <v>150</v>
      </c>
      <c r="D121" s="73" t="s">
        <v>1</v>
      </c>
      <c r="E121" s="74">
        <v>16835</v>
      </c>
      <c r="F121" s="75">
        <v>841.75</v>
      </c>
      <c r="G121" s="75">
        <f t="shared" si="5"/>
        <v>816.49749999999995</v>
      </c>
      <c r="H121" s="75">
        <f t="shared" si="6"/>
        <v>25.252499999999998</v>
      </c>
      <c r="I121" s="74">
        <v>0</v>
      </c>
      <c r="J121" s="75">
        <v>0</v>
      </c>
      <c r="K121" s="75">
        <f t="shared" si="4"/>
        <v>0</v>
      </c>
      <c r="L121" s="94">
        <f t="shared" si="7"/>
        <v>0</v>
      </c>
      <c r="M121" s="95"/>
    </row>
    <row r="122" spans="1:13" s="96" customFormat="1" ht="30" customHeight="1" x14ac:dyDescent="0.3">
      <c r="A122" s="73"/>
      <c r="B122" s="73" t="s">
        <v>149</v>
      </c>
      <c r="C122" s="73" t="s">
        <v>148</v>
      </c>
      <c r="D122" s="73" t="s">
        <v>1</v>
      </c>
      <c r="E122" s="74">
        <v>8804</v>
      </c>
      <c r="F122" s="75">
        <v>440.2</v>
      </c>
      <c r="G122" s="75">
        <f t="shared" si="5"/>
        <v>426.99399999999997</v>
      </c>
      <c r="H122" s="75">
        <f t="shared" si="6"/>
        <v>13.206</v>
      </c>
      <c r="I122" s="74">
        <v>0</v>
      </c>
      <c r="J122" s="75">
        <v>0</v>
      </c>
      <c r="K122" s="75">
        <f t="shared" si="4"/>
        <v>0</v>
      </c>
      <c r="L122" s="94">
        <f t="shared" si="7"/>
        <v>0</v>
      </c>
      <c r="M122" s="95"/>
    </row>
    <row r="123" spans="1:13" s="96" customFormat="1" ht="30" customHeight="1" x14ac:dyDescent="0.3">
      <c r="A123" s="73"/>
      <c r="B123" s="73" t="s">
        <v>104</v>
      </c>
      <c r="C123" s="73" t="s">
        <v>103</v>
      </c>
      <c r="D123" s="73" t="s">
        <v>1</v>
      </c>
      <c r="E123" s="74">
        <v>1105</v>
      </c>
      <c r="F123" s="75">
        <v>55.25</v>
      </c>
      <c r="G123" s="75">
        <f t="shared" si="5"/>
        <v>53.592500000000001</v>
      </c>
      <c r="H123" s="75">
        <f t="shared" si="6"/>
        <v>1.6575</v>
      </c>
      <c r="I123" s="74">
        <v>0</v>
      </c>
      <c r="J123" s="75">
        <v>0</v>
      </c>
      <c r="K123" s="75">
        <f t="shared" si="4"/>
        <v>0</v>
      </c>
      <c r="L123" s="94">
        <f t="shared" si="7"/>
        <v>0</v>
      </c>
      <c r="M123" s="95"/>
    </row>
    <row r="124" spans="1:13" s="96" customFormat="1" ht="30" customHeight="1" x14ac:dyDescent="0.3">
      <c r="A124" s="73" t="s">
        <v>291</v>
      </c>
      <c r="B124" s="73" t="s">
        <v>119</v>
      </c>
      <c r="C124" s="73" t="s">
        <v>118</v>
      </c>
      <c r="D124" s="73" t="s">
        <v>1</v>
      </c>
      <c r="E124" s="74">
        <v>58959</v>
      </c>
      <c r="F124" s="75">
        <v>2947.95</v>
      </c>
      <c r="G124" s="75">
        <f t="shared" si="5"/>
        <v>2859.5114999999996</v>
      </c>
      <c r="H124" s="75">
        <f t="shared" si="6"/>
        <v>88.438499999999991</v>
      </c>
      <c r="I124" s="74">
        <v>0</v>
      </c>
      <c r="J124" s="75">
        <v>0</v>
      </c>
      <c r="K124" s="75">
        <f t="shared" si="4"/>
        <v>0</v>
      </c>
      <c r="L124" s="94">
        <f t="shared" si="7"/>
        <v>0</v>
      </c>
      <c r="M124" s="95"/>
    </row>
    <row r="125" spans="1:13" s="96" customFormat="1" ht="30" customHeight="1" x14ac:dyDescent="0.3">
      <c r="A125" s="73"/>
      <c r="B125" s="73" t="s">
        <v>77</v>
      </c>
      <c r="C125" s="73" t="s">
        <v>76</v>
      </c>
      <c r="D125" s="73" t="s">
        <v>1</v>
      </c>
      <c r="E125" s="74">
        <v>0</v>
      </c>
      <c r="F125" s="75">
        <v>0</v>
      </c>
      <c r="G125" s="75">
        <f t="shared" si="5"/>
        <v>0</v>
      </c>
      <c r="H125" s="75">
        <f t="shared" si="6"/>
        <v>0</v>
      </c>
      <c r="I125" s="74">
        <v>0</v>
      </c>
      <c r="J125" s="75">
        <v>0</v>
      </c>
      <c r="K125" s="75">
        <f t="shared" si="4"/>
        <v>0</v>
      </c>
      <c r="L125" s="94">
        <f t="shared" si="7"/>
        <v>0</v>
      </c>
      <c r="M125" s="95"/>
    </row>
    <row r="126" spans="1:13" s="96" customFormat="1" ht="30" customHeight="1" x14ac:dyDescent="0.3">
      <c r="A126" s="73"/>
      <c r="B126" s="73" t="s">
        <v>19</v>
      </c>
      <c r="C126" s="73" t="s">
        <v>18</v>
      </c>
      <c r="D126" s="73" t="s">
        <v>1</v>
      </c>
      <c r="E126" s="74">
        <v>25709</v>
      </c>
      <c r="F126" s="75">
        <v>1285.45</v>
      </c>
      <c r="G126" s="75">
        <f t="shared" si="5"/>
        <v>1285.45</v>
      </c>
      <c r="H126" s="75">
        <v>0</v>
      </c>
      <c r="I126" s="74">
        <v>0</v>
      </c>
      <c r="J126" s="75">
        <v>0</v>
      </c>
      <c r="K126" s="75">
        <f t="shared" si="4"/>
        <v>0</v>
      </c>
      <c r="L126" s="94">
        <f t="shared" si="7"/>
        <v>0</v>
      </c>
      <c r="M126" s="98"/>
    </row>
    <row r="127" spans="1:13" s="96" customFormat="1" ht="30" customHeight="1" x14ac:dyDescent="0.3">
      <c r="A127" s="73"/>
      <c r="B127" s="73" t="s">
        <v>170</v>
      </c>
      <c r="C127" s="73" t="s">
        <v>171</v>
      </c>
      <c r="D127" s="73" t="s">
        <v>1</v>
      </c>
      <c r="E127" s="74">
        <v>2203</v>
      </c>
      <c r="F127" s="75">
        <v>110.15</v>
      </c>
      <c r="G127" s="75">
        <f t="shared" si="5"/>
        <v>106.8455</v>
      </c>
      <c r="H127" s="75">
        <f t="shared" si="6"/>
        <v>3.3045</v>
      </c>
      <c r="I127" s="74">
        <v>0</v>
      </c>
      <c r="J127" s="75">
        <v>0</v>
      </c>
      <c r="K127" s="75">
        <f t="shared" si="4"/>
        <v>0</v>
      </c>
      <c r="L127" s="94">
        <f t="shared" si="7"/>
        <v>0</v>
      </c>
      <c r="M127" s="95"/>
    </row>
    <row r="128" spans="1:13" s="96" customFormat="1" ht="30" customHeight="1" x14ac:dyDescent="0.3">
      <c r="A128" s="73"/>
      <c r="B128" s="73" t="s">
        <v>170</v>
      </c>
      <c r="C128" s="73" t="s">
        <v>169</v>
      </c>
      <c r="D128" s="73" t="s">
        <v>1</v>
      </c>
      <c r="E128" s="74">
        <v>5940</v>
      </c>
      <c r="F128" s="75">
        <v>297</v>
      </c>
      <c r="G128" s="75">
        <f t="shared" si="5"/>
        <v>288.08999999999997</v>
      </c>
      <c r="H128" s="75">
        <f t="shared" si="6"/>
        <v>8.91</v>
      </c>
      <c r="I128" s="74">
        <v>0</v>
      </c>
      <c r="J128" s="75">
        <v>0</v>
      </c>
      <c r="K128" s="75">
        <f t="shared" si="4"/>
        <v>0</v>
      </c>
      <c r="L128" s="94">
        <f t="shared" si="7"/>
        <v>0</v>
      </c>
      <c r="M128" s="95"/>
    </row>
    <row r="129" spans="1:13" s="96" customFormat="1" ht="30" customHeight="1" x14ac:dyDescent="0.3">
      <c r="A129" s="73"/>
      <c r="B129" s="73" t="s">
        <v>402</v>
      </c>
      <c r="C129" s="73" t="s">
        <v>403</v>
      </c>
      <c r="D129" s="73" t="s">
        <v>1</v>
      </c>
      <c r="E129" s="74">
        <v>20241</v>
      </c>
      <c r="F129" s="75">
        <v>1012.05</v>
      </c>
      <c r="G129" s="75">
        <v>981.68</v>
      </c>
      <c r="H129" s="75">
        <f t="shared" si="6"/>
        <v>30.361499999999996</v>
      </c>
      <c r="I129" s="74">
        <v>0</v>
      </c>
      <c r="J129" s="75">
        <v>0</v>
      </c>
      <c r="K129" s="75">
        <f t="shared" si="4"/>
        <v>0</v>
      </c>
      <c r="L129" s="94">
        <f t="shared" si="7"/>
        <v>0</v>
      </c>
      <c r="M129" s="95"/>
    </row>
    <row r="130" spans="1:13" s="96" customFormat="1" ht="30" customHeight="1" x14ac:dyDescent="0.3">
      <c r="A130" s="73"/>
      <c r="B130" s="73" t="s">
        <v>293</v>
      </c>
      <c r="C130" s="73" t="s">
        <v>85</v>
      </c>
      <c r="D130" s="73" t="s">
        <v>1</v>
      </c>
      <c r="E130" s="74">
        <v>0</v>
      </c>
      <c r="F130" s="75">
        <v>0</v>
      </c>
      <c r="G130" s="75">
        <f t="shared" si="5"/>
        <v>0</v>
      </c>
      <c r="H130" s="75">
        <f t="shared" si="6"/>
        <v>0</v>
      </c>
      <c r="I130" s="74">
        <v>53628</v>
      </c>
      <c r="J130" s="75">
        <v>10725.6</v>
      </c>
      <c r="K130" s="75">
        <f t="shared" si="4"/>
        <v>10403.832</v>
      </c>
      <c r="L130" s="94">
        <f t="shared" si="7"/>
        <v>321.76799999999997</v>
      </c>
      <c r="M130" s="95"/>
    </row>
    <row r="131" spans="1:13" s="96" customFormat="1" ht="30" customHeight="1" x14ac:dyDescent="0.3">
      <c r="A131" s="73"/>
      <c r="B131" s="73" t="s">
        <v>293</v>
      </c>
      <c r="C131" s="73" t="s">
        <v>191</v>
      </c>
      <c r="D131" s="73" t="s">
        <v>1</v>
      </c>
      <c r="E131" s="74">
        <v>2314</v>
      </c>
      <c r="F131" s="75">
        <v>115.7</v>
      </c>
      <c r="G131" s="75">
        <f t="shared" si="5"/>
        <v>112.229</v>
      </c>
      <c r="H131" s="75">
        <f t="shared" si="6"/>
        <v>3.4710000000000001</v>
      </c>
      <c r="I131" s="74">
        <v>31782</v>
      </c>
      <c r="J131" s="75">
        <v>6356.4</v>
      </c>
      <c r="K131" s="75">
        <f t="shared" si="4"/>
        <v>6165.7079999999996</v>
      </c>
      <c r="L131" s="94">
        <f t="shared" si="7"/>
        <v>190.69199999999998</v>
      </c>
      <c r="M131" s="95"/>
    </row>
    <row r="132" spans="1:13" s="96" customFormat="1" ht="30" customHeight="1" x14ac:dyDescent="0.3">
      <c r="A132" s="73"/>
      <c r="B132" s="73" t="s">
        <v>293</v>
      </c>
      <c r="C132" s="73" t="s">
        <v>190</v>
      </c>
      <c r="D132" s="73" t="s">
        <v>1</v>
      </c>
      <c r="E132" s="74">
        <v>288</v>
      </c>
      <c r="F132" s="75">
        <v>14.4</v>
      </c>
      <c r="G132" s="75">
        <f t="shared" si="5"/>
        <v>13.968</v>
      </c>
      <c r="H132" s="75">
        <f t="shared" si="6"/>
        <v>0.432</v>
      </c>
      <c r="I132" s="74">
        <v>45323</v>
      </c>
      <c r="J132" s="75">
        <v>9064.6</v>
      </c>
      <c r="K132" s="75">
        <f t="shared" si="4"/>
        <v>8792.6620000000003</v>
      </c>
      <c r="L132" s="94">
        <f t="shared" si="7"/>
        <v>271.93799999999999</v>
      </c>
      <c r="M132" s="95"/>
    </row>
    <row r="133" spans="1:13" s="96" customFormat="1" ht="30" customHeight="1" x14ac:dyDescent="0.3">
      <c r="A133" s="73"/>
      <c r="B133" s="73" t="s">
        <v>293</v>
      </c>
      <c r="C133" s="73" t="s">
        <v>189</v>
      </c>
      <c r="D133" s="73" t="s">
        <v>1</v>
      </c>
      <c r="E133" s="74">
        <v>5883</v>
      </c>
      <c r="F133" s="75">
        <v>294.14999999999998</v>
      </c>
      <c r="G133" s="75">
        <f t="shared" si="5"/>
        <v>285.32549999999998</v>
      </c>
      <c r="H133" s="75">
        <f t="shared" si="6"/>
        <v>8.8244999999999987</v>
      </c>
      <c r="I133" s="74">
        <v>1445</v>
      </c>
      <c r="J133" s="75">
        <v>289</v>
      </c>
      <c r="K133" s="75">
        <f t="shared" si="4"/>
        <v>280.33</v>
      </c>
      <c r="L133" s="94">
        <f t="shared" si="7"/>
        <v>8.67</v>
      </c>
      <c r="M133" s="95"/>
    </row>
    <row r="134" spans="1:13" s="96" customFormat="1" ht="30" customHeight="1" x14ac:dyDescent="0.3">
      <c r="A134" s="73"/>
      <c r="B134" s="73" t="s">
        <v>293</v>
      </c>
      <c r="C134" s="73" t="s">
        <v>188</v>
      </c>
      <c r="D134" s="73" t="s">
        <v>1</v>
      </c>
      <c r="E134" s="74">
        <v>160</v>
      </c>
      <c r="F134" s="75">
        <v>8</v>
      </c>
      <c r="G134" s="75">
        <f t="shared" si="5"/>
        <v>7.76</v>
      </c>
      <c r="H134" s="75">
        <f t="shared" si="6"/>
        <v>0.24</v>
      </c>
      <c r="I134" s="74">
        <v>66572</v>
      </c>
      <c r="J134" s="75">
        <v>13314.4</v>
      </c>
      <c r="K134" s="75">
        <f t="shared" si="4"/>
        <v>12914.967999999999</v>
      </c>
      <c r="L134" s="94">
        <f t="shared" si="7"/>
        <v>399.43199999999996</v>
      </c>
      <c r="M134" s="95"/>
    </row>
    <row r="135" spans="1:13" s="96" customFormat="1" ht="30" customHeight="1" x14ac:dyDescent="0.3">
      <c r="A135" s="73"/>
      <c r="B135" s="73" t="s">
        <v>293</v>
      </c>
      <c r="C135" s="73" t="s">
        <v>294</v>
      </c>
      <c r="D135" s="73" t="s">
        <v>1</v>
      </c>
      <c r="E135" s="74">
        <v>189437</v>
      </c>
      <c r="F135" s="75">
        <v>9471.85</v>
      </c>
      <c r="G135" s="75">
        <f t="shared" si="5"/>
        <v>9187.6944999999996</v>
      </c>
      <c r="H135" s="75">
        <f t="shared" si="6"/>
        <v>284.15550000000002</v>
      </c>
      <c r="I135" s="74">
        <v>196550</v>
      </c>
      <c r="J135" s="75">
        <v>39309.96</v>
      </c>
      <c r="K135" s="75">
        <f t="shared" si="4"/>
        <v>38130.661200000002</v>
      </c>
      <c r="L135" s="94">
        <f t="shared" si="7"/>
        <v>1179.2988</v>
      </c>
      <c r="M135" s="95"/>
    </row>
    <row r="136" spans="1:13" s="96" customFormat="1" ht="30" customHeight="1" x14ac:dyDescent="0.3">
      <c r="A136" s="73"/>
      <c r="B136" s="73" t="s">
        <v>293</v>
      </c>
      <c r="C136" s="73" t="s">
        <v>187</v>
      </c>
      <c r="D136" s="73" t="s">
        <v>1</v>
      </c>
      <c r="E136" s="74">
        <v>169</v>
      </c>
      <c r="F136" s="75">
        <v>8.4499999999999993</v>
      </c>
      <c r="G136" s="75">
        <f t="shared" si="5"/>
        <v>8.1964999999999986</v>
      </c>
      <c r="H136" s="75">
        <f t="shared" si="6"/>
        <v>0.25349999999999995</v>
      </c>
      <c r="I136" s="74">
        <v>10867</v>
      </c>
      <c r="J136" s="75">
        <v>2173.4</v>
      </c>
      <c r="K136" s="75">
        <f t="shared" si="4"/>
        <v>2108.1980000000003</v>
      </c>
      <c r="L136" s="94">
        <f t="shared" si="7"/>
        <v>65.201999999999998</v>
      </c>
      <c r="M136" s="95"/>
    </row>
    <row r="137" spans="1:13" s="96" customFormat="1" ht="30" customHeight="1" x14ac:dyDescent="0.3">
      <c r="A137" s="73"/>
      <c r="B137" s="73" t="s">
        <v>293</v>
      </c>
      <c r="C137" s="73" t="s">
        <v>321</v>
      </c>
      <c r="D137" s="73" t="s">
        <v>1</v>
      </c>
      <c r="E137" s="74">
        <v>24488</v>
      </c>
      <c r="F137" s="75">
        <v>1224.4000000000001</v>
      </c>
      <c r="G137" s="75">
        <f t="shared" si="5"/>
        <v>1187.6680000000001</v>
      </c>
      <c r="H137" s="75">
        <f t="shared" si="6"/>
        <v>36.731999999999999</v>
      </c>
      <c r="I137" s="74">
        <v>125977</v>
      </c>
      <c r="J137" s="75">
        <v>25195.34</v>
      </c>
      <c r="K137" s="75">
        <f t="shared" si="4"/>
        <v>24439.479800000001</v>
      </c>
      <c r="L137" s="94">
        <f t="shared" si="7"/>
        <v>755.86019999999996</v>
      </c>
      <c r="M137" s="95"/>
    </row>
    <row r="138" spans="1:13" s="96" customFormat="1" ht="14.4" x14ac:dyDescent="0.3">
      <c r="A138" s="73"/>
      <c r="B138" s="73" t="s">
        <v>293</v>
      </c>
      <c r="C138" s="73" t="s">
        <v>295</v>
      </c>
      <c r="D138" s="73" t="s">
        <v>1</v>
      </c>
      <c r="E138" s="74">
        <v>0</v>
      </c>
      <c r="F138" s="75">
        <v>0</v>
      </c>
      <c r="G138" s="75">
        <f t="shared" si="5"/>
        <v>0</v>
      </c>
      <c r="H138" s="75">
        <f t="shared" si="6"/>
        <v>0</v>
      </c>
      <c r="I138" s="74">
        <v>120</v>
      </c>
      <c r="J138" s="75">
        <v>24</v>
      </c>
      <c r="K138" s="75">
        <f t="shared" ref="K138:K202" si="8">J138-L138</f>
        <v>23.28</v>
      </c>
      <c r="L138" s="94">
        <f t="shared" si="7"/>
        <v>0.72</v>
      </c>
      <c r="M138" s="95"/>
    </row>
    <row r="139" spans="1:13" s="96" customFormat="1" ht="57.6" x14ac:dyDescent="0.3">
      <c r="A139" s="73"/>
      <c r="B139" s="73" t="s">
        <v>293</v>
      </c>
      <c r="C139" s="73" t="s">
        <v>443</v>
      </c>
      <c r="D139" s="73" t="s">
        <v>1</v>
      </c>
      <c r="E139" s="74">
        <v>175</v>
      </c>
      <c r="F139" s="75">
        <v>8.75</v>
      </c>
      <c r="G139" s="75">
        <f t="shared" ref="G139:G203" si="9">F139-H139</f>
        <v>8.4875000000000007</v>
      </c>
      <c r="H139" s="75">
        <f t="shared" ref="H139:H203" si="10">F139*$H$4</f>
        <v>0.26250000000000001</v>
      </c>
      <c r="I139" s="74">
        <v>63274</v>
      </c>
      <c r="J139" s="75">
        <v>12654.87</v>
      </c>
      <c r="K139" s="75">
        <f t="shared" si="8"/>
        <v>12275.223900000001</v>
      </c>
      <c r="L139" s="94">
        <f t="shared" ref="L139:L203" si="11">J139*$L$4</f>
        <v>379.64609999999999</v>
      </c>
      <c r="M139" s="95"/>
    </row>
    <row r="140" spans="1:13" s="96" customFormat="1" ht="30" customHeight="1" x14ac:dyDescent="0.3">
      <c r="A140" s="73"/>
      <c r="B140" s="73" t="s">
        <v>343</v>
      </c>
      <c r="C140" s="73" t="s">
        <v>199</v>
      </c>
      <c r="D140" s="73" t="s">
        <v>1</v>
      </c>
      <c r="E140" s="74">
        <v>0</v>
      </c>
      <c r="F140" s="75">
        <v>0</v>
      </c>
      <c r="G140" s="75">
        <f t="shared" si="9"/>
        <v>0</v>
      </c>
      <c r="H140" s="75">
        <f t="shared" si="10"/>
        <v>0</v>
      </c>
      <c r="I140" s="74">
        <v>0</v>
      </c>
      <c r="J140" s="75">
        <v>0</v>
      </c>
      <c r="K140" s="75">
        <f t="shared" si="8"/>
        <v>0</v>
      </c>
      <c r="L140" s="94">
        <f t="shared" si="11"/>
        <v>0</v>
      </c>
      <c r="M140" s="95"/>
    </row>
    <row r="141" spans="1:13" s="96" customFormat="1" ht="30" customHeight="1" x14ac:dyDescent="0.3">
      <c r="A141" s="73"/>
      <c r="B141" s="73" t="s">
        <v>343</v>
      </c>
      <c r="C141" s="73" t="s">
        <v>116</v>
      </c>
      <c r="D141" s="73" t="s">
        <v>1</v>
      </c>
      <c r="E141" s="74">
        <v>37414</v>
      </c>
      <c r="F141" s="75">
        <v>1870.7</v>
      </c>
      <c r="G141" s="75">
        <f t="shared" si="9"/>
        <v>1814.579</v>
      </c>
      <c r="H141" s="75">
        <f t="shared" si="10"/>
        <v>56.121000000000002</v>
      </c>
      <c r="I141" s="74">
        <v>0</v>
      </c>
      <c r="J141" s="75">
        <v>0</v>
      </c>
      <c r="K141" s="75">
        <f t="shared" si="8"/>
        <v>0</v>
      </c>
      <c r="L141" s="94">
        <f t="shared" si="11"/>
        <v>0</v>
      </c>
      <c r="M141" s="95"/>
    </row>
    <row r="142" spans="1:13" s="96" customFormat="1" ht="30" customHeight="1" x14ac:dyDescent="0.3">
      <c r="A142" s="73"/>
      <c r="B142" s="73" t="s">
        <v>343</v>
      </c>
      <c r="C142" s="73" t="s">
        <v>114</v>
      </c>
      <c r="D142" s="73" t="s">
        <v>1</v>
      </c>
      <c r="E142" s="74">
        <v>21681</v>
      </c>
      <c r="F142" s="75">
        <v>1051.53</v>
      </c>
      <c r="G142" s="75">
        <f t="shared" si="9"/>
        <v>1019.9841</v>
      </c>
      <c r="H142" s="75">
        <f t="shared" si="10"/>
        <v>31.5459</v>
      </c>
      <c r="I142" s="74">
        <v>0</v>
      </c>
      <c r="J142" s="75">
        <v>0</v>
      </c>
      <c r="K142" s="75">
        <f t="shared" si="8"/>
        <v>0</v>
      </c>
      <c r="L142" s="94">
        <f t="shared" si="11"/>
        <v>0</v>
      </c>
      <c r="M142" s="95"/>
    </row>
    <row r="143" spans="1:13" s="96" customFormat="1" ht="30" customHeight="1" x14ac:dyDescent="0.3">
      <c r="A143" s="73"/>
      <c r="B143" s="73" t="s">
        <v>152</v>
      </c>
      <c r="C143" s="73" t="s">
        <v>156</v>
      </c>
      <c r="D143" s="73" t="s">
        <v>1</v>
      </c>
      <c r="E143" s="74">
        <v>40086</v>
      </c>
      <c r="F143" s="75">
        <v>2004.3</v>
      </c>
      <c r="G143" s="75">
        <f t="shared" si="9"/>
        <v>1944.171</v>
      </c>
      <c r="H143" s="75">
        <f t="shared" si="10"/>
        <v>60.128999999999998</v>
      </c>
      <c r="I143" s="74">
        <v>13622</v>
      </c>
      <c r="J143" s="75">
        <v>2724.4</v>
      </c>
      <c r="K143" s="75">
        <f t="shared" si="8"/>
        <v>2642.6680000000001</v>
      </c>
      <c r="L143" s="94">
        <f t="shared" si="11"/>
        <v>81.731999999999999</v>
      </c>
      <c r="M143" s="95"/>
    </row>
    <row r="144" spans="1:13" s="96" customFormat="1" ht="30" customHeight="1" x14ac:dyDescent="0.3">
      <c r="A144" s="73"/>
      <c r="B144" s="73" t="s">
        <v>152</v>
      </c>
      <c r="C144" s="73" t="s">
        <v>155</v>
      </c>
      <c r="D144" s="73" t="s">
        <v>1</v>
      </c>
      <c r="E144" s="74">
        <v>626</v>
      </c>
      <c r="F144" s="75">
        <v>31.3</v>
      </c>
      <c r="G144" s="75">
        <f t="shared" si="9"/>
        <v>30.361000000000001</v>
      </c>
      <c r="H144" s="75">
        <f t="shared" si="10"/>
        <v>0.93899999999999995</v>
      </c>
      <c r="I144" s="74">
        <v>72497</v>
      </c>
      <c r="J144" s="75">
        <v>14499.4</v>
      </c>
      <c r="K144" s="75">
        <f t="shared" si="8"/>
        <v>14064.418</v>
      </c>
      <c r="L144" s="94">
        <f t="shared" si="11"/>
        <v>434.98199999999997</v>
      </c>
      <c r="M144" s="95"/>
    </row>
    <row r="145" spans="1:13" s="96" customFormat="1" ht="30" customHeight="1" x14ac:dyDescent="0.3">
      <c r="A145" s="73"/>
      <c r="B145" s="73" t="s">
        <v>152</v>
      </c>
      <c r="C145" s="73" t="s">
        <v>154</v>
      </c>
      <c r="D145" s="73" t="s">
        <v>1</v>
      </c>
      <c r="E145" s="74">
        <v>73526</v>
      </c>
      <c r="F145" s="75">
        <v>3676.3</v>
      </c>
      <c r="G145" s="75">
        <f t="shared" si="9"/>
        <v>3566.011</v>
      </c>
      <c r="H145" s="75">
        <f t="shared" si="10"/>
        <v>110.289</v>
      </c>
      <c r="I145" s="74">
        <v>17870</v>
      </c>
      <c r="J145" s="75">
        <v>3574</v>
      </c>
      <c r="K145" s="75">
        <f t="shared" si="8"/>
        <v>3466.78</v>
      </c>
      <c r="L145" s="94">
        <f t="shared" si="11"/>
        <v>107.22</v>
      </c>
      <c r="M145" s="95"/>
    </row>
    <row r="146" spans="1:13" s="96" customFormat="1" ht="30" customHeight="1" x14ac:dyDescent="0.3">
      <c r="A146" s="73"/>
      <c r="B146" s="73" t="s">
        <v>152</v>
      </c>
      <c r="C146" s="73" t="s">
        <v>153</v>
      </c>
      <c r="D146" s="73" t="s">
        <v>1</v>
      </c>
      <c r="E146" s="74">
        <v>0</v>
      </c>
      <c r="F146" s="75">
        <v>0</v>
      </c>
      <c r="G146" s="75">
        <f t="shared" si="9"/>
        <v>0</v>
      </c>
      <c r="H146" s="75">
        <f t="shared" si="10"/>
        <v>0</v>
      </c>
      <c r="I146" s="74">
        <v>48017</v>
      </c>
      <c r="J146" s="75">
        <v>9603.4</v>
      </c>
      <c r="K146" s="75">
        <f t="shared" si="8"/>
        <v>9315.2979999999989</v>
      </c>
      <c r="L146" s="94">
        <f t="shared" si="11"/>
        <v>288.10199999999998</v>
      </c>
      <c r="M146" s="95"/>
    </row>
    <row r="147" spans="1:13" s="96" customFormat="1" ht="30" customHeight="1" x14ac:dyDescent="0.3">
      <c r="A147" s="73"/>
      <c r="B147" s="73" t="s">
        <v>152</v>
      </c>
      <c r="C147" s="73" t="s">
        <v>151</v>
      </c>
      <c r="D147" s="73" t="s">
        <v>1</v>
      </c>
      <c r="E147" s="74">
        <v>0</v>
      </c>
      <c r="F147" s="75">
        <v>0</v>
      </c>
      <c r="G147" s="75">
        <f t="shared" si="9"/>
        <v>0</v>
      </c>
      <c r="H147" s="75">
        <f t="shared" si="10"/>
        <v>0</v>
      </c>
      <c r="I147" s="74">
        <v>105969</v>
      </c>
      <c r="J147" s="75">
        <v>21193.8</v>
      </c>
      <c r="K147" s="75">
        <f t="shared" si="8"/>
        <v>20557.986000000001</v>
      </c>
      <c r="L147" s="94">
        <f t="shared" si="11"/>
        <v>635.81399999999996</v>
      </c>
      <c r="M147" s="95"/>
    </row>
    <row r="148" spans="1:13" s="96" customFormat="1" ht="30" customHeight="1" x14ac:dyDescent="0.3">
      <c r="A148" s="73"/>
      <c r="B148" s="73" t="s">
        <v>152</v>
      </c>
      <c r="C148" s="73" t="s">
        <v>284</v>
      </c>
      <c r="D148" s="73" t="s">
        <v>1</v>
      </c>
      <c r="E148" s="74">
        <v>0</v>
      </c>
      <c r="F148" s="75">
        <v>0</v>
      </c>
      <c r="G148" s="75">
        <f t="shared" si="9"/>
        <v>0</v>
      </c>
      <c r="H148" s="75">
        <f t="shared" si="10"/>
        <v>0</v>
      </c>
      <c r="I148" s="74">
        <v>7390</v>
      </c>
      <c r="J148" s="75">
        <v>1478</v>
      </c>
      <c r="K148" s="75">
        <f t="shared" si="8"/>
        <v>1433.66</v>
      </c>
      <c r="L148" s="94">
        <f t="shared" si="11"/>
        <v>44.339999999999996</v>
      </c>
      <c r="M148" s="95"/>
    </row>
    <row r="149" spans="1:13" s="96" customFormat="1" ht="30" customHeight="1" x14ac:dyDescent="0.3">
      <c r="A149" s="73" t="s">
        <v>301</v>
      </c>
      <c r="B149" s="73" t="s">
        <v>177</v>
      </c>
      <c r="C149" s="73" t="s">
        <v>179</v>
      </c>
      <c r="D149" s="73" t="s">
        <v>1</v>
      </c>
      <c r="E149" s="74">
        <v>2930</v>
      </c>
      <c r="F149" s="75">
        <v>146.5</v>
      </c>
      <c r="G149" s="75">
        <f t="shared" si="9"/>
        <v>142.11000000000001</v>
      </c>
      <c r="H149" s="75">
        <v>4.3899999999999997</v>
      </c>
      <c r="I149" s="74">
        <v>0</v>
      </c>
      <c r="J149" s="75">
        <v>0</v>
      </c>
      <c r="K149" s="75">
        <f t="shared" si="8"/>
        <v>0</v>
      </c>
      <c r="L149" s="94">
        <f t="shared" si="11"/>
        <v>0</v>
      </c>
      <c r="M149" s="95"/>
    </row>
    <row r="150" spans="1:13" s="96" customFormat="1" ht="30" customHeight="1" x14ac:dyDescent="0.3">
      <c r="A150" s="73" t="s">
        <v>301</v>
      </c>
      <c r="B150" s="73" t="s">
        <v>177</v>
      </c>
      <c r="C150" s="73" t="s">
        <v>178</v>
      </c>
      <c r="D150" s="73" t="s">
        <v>1</v>
      </c>
      <c r="E150" s="74">
        <v>420</v>
      </c>
      <c r="F150" s="75">
        <v>21</v>
      </c>
      <c r="G150" s="75">
        <f t="shared" si="9"/>
        <v>20.37</v>
      </c>
      <c r="H150" s="75">
        <f t="shared" si="10"/>
        <v>0.63</v>
      </c>
      <c r="I150" s="74">
        <v>0</v>
      </c>
      <c r="J150" s="75">
        <v>0</v>
      </c>
      <c r="K150" s="75">
        <f t="shared" si="8"/>
        <v>0</v>
      </c>
      <c r="L150" s="94">
        <f t="shared" si="11"/>
        <v>0</v>
      </c>
      <c r="M150" s="95"/>
    </row>
    <row r="151" spans="1:13" s="96" customFormat="1" ht="30.75" customHeight="1" x14ac:dyDescent="0.3">
      <c r="A151" s="73" t="s">
        <v>301</v>
      </c>
      <c r="B151" s="73" t="s">
        <v>177</v>
      </c>
      <c r="C151" s="73" t="s">
        <v>176</v>
      </c>
      <c r="D151" s="73" t="s">
        <v>1</v>
      </c>
      <c r="E151" s="74">
        <v>10777</v>
      </c>
      <c r="F151" s="75">
        <v>538.85</v>
      </c>
      <c r="G151" s="75">
        <f t="shared" si="9"/>
        <v>522.69000000000005</v>
      </c>
      <c r="H151" s="75">
        <v>16.16</v>
      </c>
      <c r="I151" s="74">
        <v>0</v>
      </c>
      <c r="J151" s="75">
        <v>0</v>
      </c>
      <c r="K151" s="75">
        <f t="shared" si="8"/>
        <v>0</v>
      </c>
      <c r="L151" s="94">
        <f t="shared" si="11"/>
        <v>0</v>
      </c>
      <c r="M151" s="95"/>
    </row>
    <row r="152" spans="1:13" s="96" customFormat="1" ht="30" customHeight="1" x14ac:dyDescent="0.3">
      <c r="A152" s="73"/>
      <c r="B152" s="73" t="s">
        <v>10</v>
      </c>
      <c r="C152" s="73" t="s">
        <v>260</v>
      </c>
      <c r="D152" s="73" t="s">
        <v>1</v>
      </c>
      <c r="E152" s="74">
        <v>0</v>
      </c>
      <c r="F152" s="75">
        <v>0</v>
      </c>
      <c r="G152" s="75">
        <f t="shared" si="9"/>
        <v>0</v>
      </c>
      <c r="H152" s="75">
        <f t="shared" si="10"/>
        <v>0</v>
      </c>
      <c r="I152" s="74">
        <v>0</v>
      </c>
      <c r="J152" s="75">
        <v>0</v>
      </c>
      <c r="K152" s="75">
        <f t="shared" si="8"/>
        <v>0</v>
      </c>
      <c r="L152" s="94">
        <f t="shared" si="11"/>
        <v>0</v>
      </c>
      <c r="M152" s="95"/>
    </row>
    <row r="153" spans="1:13" s="96" customFormat="1" ht="30" customHeight="1" x14ac:dyDescent="0.3">
      <c r="A153" s="73"/>
      <c r="B153" s="73" t="s">
        <v>73</v>
      </c>
      <c r="C153" s="73" t="s">
        <v>72</v>
      </c>
      <c r="D153" s="73" t="s">
        <v>1</v>
      </c>
      <c r="E153" s="74">
        <v>0</v>
      </c>
      <c r="F153" s="75">
        <v>0</v>
      </c>
      <c r="G153" s="75">
        <f t="shared" si="9"/>
        <v>0</v>
      </c>
      <c r="H153" s="75">
        <f t="shared" si="10"/>
        <v>0</v>
      </c>
      <c r="I153" s="74">
        <v>0</v>
      </c>
      <c r="J153" s="75">
        <v>0</v>
      </c>
      <c r="K153" s="75">
        <f t="shared" si="8"/>
        <v>0</v>
      </c>
      <c r="L153" s="94">
        <f t="shared" si="11"/>
        <v>0</v>
      </c>
      <c r="M153" s="95"/>
    </row>
    <row r="154" spans="1:13" s="96" customFormat="1" ht="30" customHeight="1" x14ac:dyDescent="0.3">
      <c r="A154" s="73"/>
      <c r="B154" s="73" t="s">
        <v>198</v>
      </c>
      <c r="C154" s="73" t="s">
        <v>197</v>
      </c>
      <c r="D154" s="73" t="s">
        <v>1</v>
      </c>
      <c r="E154" s="74">
        <v>890</v>
      </c>
      <c r="F154" s="75">
        <v>44.5</v>
      </c>
      <c r="G154" s="75">
        <f t="shared" si="9"/>
        <v>43.164999999999999</v>
      </c>
      <c r="H154" s="75">
        <f t="shared" si="10"/>
        <v>1.335</v>
      </c>
      <c r="I154" s="74">
        <v>0</v>
      </c>
      <c r="J154" s="75">
        <v>0</v>
      </c>
      <c r="K154" s="75">
        <f t="shared" si="8"/>
        <v>0</v>
      </c>
      <c r="L154" s="94">
        <f t="shared" si="11"/>
        <v>0</v>
      </c>
      <c r="M154" s="95"/>
    </row>
    <row r="155" spans="1:13" s="96" customFormat="1" ht="30" customHeight="1" x14ac:dyDescent="0.3">
      <c r="A155" s="73"/>
      <c r="B155" s="73" t="s">
        <v>183</v>
      </c>
      <c r="C155" s="73" t="s">
        <v>182</v>
      </c>
      <c r="D155" s="73" t="s">
        <v>1</v>
      </c>
      <c r="E155" s="74">
        <v>31445</v>
      </c>
      <c r="F155" s="75">
        <v>1572.25</v>
      </c>
      <c r="G155" s="75">
        <f t="shared" si="9"/>
        <v>1525.0825</v>
      </c>
      <c r="H155" s="75">
        <f t="shared" si="10"/>
        <v>47.167499999999997</v>
      </c>
      <c r="I155" s="74">
        <v>38269</v>
      </c>
      <c r="J155" s="75">
        <v>7653.8</v>
      </c>
      <c r="K155" s="75">
        <f t="shared" si="8"/>
        <v>7424.1860000000006</v>
      </c>
      <c r="L155" s="94">
        <f t="shared" si="11"/>
        <v>229.614</v>
      </c>
      <c r="M155" s="95"/>
    </row>
    <row r="156" spans="1:13" s="96" customFormat="1" ht="30" customHeight="1" x14ac:dyDescent="0.3">
      <c r="A156" s="73"/>
      <c r="B156" s="73" t="s">
        <v>207</v>
      </c>
      <c r="C156" s="73" t="s">
        <v>206</v>
      </c>
      <c r="D156" s="73" t="s">
        <v>1</v>
      </c>
      <c r="E156" s="74">
        <v>5224</v>
      </c>
      <c r="F156" s="75">
        <v>261.2</v>
      </c>
      <c r="G156" s="75">
        <f t="shared" si="9"/>
        <v>253.36999999999998</v>
      </c>
      <c r="H156" s="75">
        <v>7.83</v>
      </c>
      <c r="I156" s="74">
        <v>0</v>
      </c>
      <c r="J156" s="75">
        <v>0</v>
      </c>
      <c r="K156" s="75">
        <f t="shared" si="8"/>
        <v>0</v>
      </c>
      <c r="L156" s="94">
        <f t="shared" si="11"/>
        <v>0</v>
      </c>
      <c r="M156" s="95"/>
    </row>
    <row r="157" spans="1:13" s="96" customFormat="1" ht="30" customHeight="1" x14ac:dyDescent="0.3">
      <c r="A157" s="73"/>
      <c r="B157" s="73" t="s">
        <v>135</v>
      </c>
      <c r="C157" s="73" t="s">
        <v>137</v>
      </c>
      <c r="D157" s="73" t="s">
        <v>1</v>
      </c>
      <c r="E157" s="74">
        <v>455</v>
      </c>
      <c r="F157" s="75">
        <v>22.75</v>
      </c>
      <c r="G157" s="75">
        <f t="shared" si="9"/>
        <v>22.75</v>
      </c>
      <c r="H157" s="75">
        <v>0</v>
      </c>
      <c r="I157" s="74">
        <v>0</v>
      </c>
      <c r="J157" s="75">
        <v>0</v>
      </c>
      <c r="K157" s="75">
        <f t="shared" si="8"/>
        <v>0</v>
      </c>
      <c r="L157" s="94">
        <f t="shared" si="11"/>
        <v>0</v>
      </c>
      <c r="M157" s="98"/>
    </row>
    <row r="158" spans="1:13" s="96" customFormat="1" ht="30" customHeight="1" x14ac:dyDescent="0.3">
      <c r="A158" s="73"/>
      <c r="B158" s="73" t="s">
        <v>135</v>
      </c>
      <c r="C158" s="73" t="s">
        <v>136</v>
      </c>
      <c r="D158" s="73" t="s">
        <v>1</v>
      </c>
      <c r="E158" s="74">
        <v>520</v>
      </c>
      <c r="F158" s="75">
        <v>26</v>
      </c>
      <c r="G158" s="75">
        <f t="shared" si="9"/>
        <v>26</v>
      </c>
      <c r="H158" s="75">
        <v>0</v>
      </c>
      <c r="I158" s="74">
        <v>0</v>
      </c>
      <c r="J158" s="75">
        <v>0</v>
      </c>
      <c r="K158" s="75">
        <f t="shared" si="8"/>
        <v>0</v>
      </c>
      <c r="L158" s="94">
        <f t="shared" si="11"/>
        <v>0</v>
      </c>
      <c r="M158" s="98"/>
    </row>
    <row r="159" spans="1:13" s="96" customFormat="1" ht="30" customHeight="1" x14ac:dyDescent="0.3">
      <c r="A159" s="73"/>
      <c r="B159" s="73" t="s">
        <v>135</v>
      </c>
      <c r="C159" s="73" t="s">
        <v>134</v>
      </c>
      <c r="D159" s="73" t="s">
        <v>1</v>
      </c>
      <c r="E159" s="74">
        <v>352</v>
      </c>
      <c r="F159" s="75">
        <v>17.600000000000001</v>
      </c>
      <c r="G159" s="75">
        <f t="shared" si="9"/>
        <v>17.600000000000001</v>
      </c>
      <c r="H159" s="75">
        <v>0</v>
      </c>
      <c r="I159" s="74">
        <v>0</v>
      </c>
      <c r="J159" s="75">
        <v>0</v>
      </c>
      <c r="K159" s="75">
        <f t="shared" si="8"/>
        <v>0</v>
      </c>
      <c r="L159" s="94">
        <f t="shared" si="11"/>
        <v>0</v>
      </c>
      <c r="M159" s="98"/>
    </row>
    <row r="160" spans="1:13" s="96" customFormat="1" ht="30" customHeight="1" x14ac:dyDescent="0.3">
      <c r="A160" s="73" t="s">
        <v>251</v>
      </c>
      <c r="B160" s="73" t="s">
        <v>193</v>
      </c>
      <c r="C160" s="73" t="s">
        <v>196</v>
      </c>
      <c r="D160" s="73" t="s">
        <v>1</v>
      </c>
      <c r="E160" s="74">
        <v>3652</v>
      </c>
      <c r="F160" s="75">
        <v>182.6</v>
      </c>
      <c r="G160" s="75">
        <v>177.12</v>
      </c>
      <c r="H160" s="75">
        <v>5.47</v>
      </c>
      <c r="I160" s="74">
        <v>0</v>
      </c>
      <c r="J160" s="75">
        <v>0</v>
      </c>
      <c r="K160" s="75">
        <f t="shared" si="8"/>
        <v>0</v>
      </c>
      <c r="L160" s="94">
        <f t="shared" si="11"/>
        <v>0</v>
      </c>
      <c r="M160" s="95"/>
    </row>
    <row r="161" spans="1:13" s="96" customFormat="1" ht="30" customHeight="1" x14ac:dyDescent="0.3">
      <c r="A161" s="73" t="s">
        <v>251</v>
      </c>
      <c r="B161" s="73" t="s">
        <v>193</v>
      </c>
      <c r="C161" s="73" t="s">
        <v>195</v>
      </c>
      <c r="D161" s="73" t="s">
        <v>1</v>
      </c>
      <c r="E161" s="74">
        <v>2577</v>
      </c>
      <c r="F161" s="75">
        <v>128.85</v>
      </c>
      <c r="G161" s="75">
        <v>124.98</v>
      </c>
      <c r="H161" s="75">
        <v>3.86</v>
      </c>
      <c r="I161" s="74">
        <v>0</v>
      </c>
      <c r="J161" s="75">
        <v>0</v>
      </c>
      <c r="K161" s="75">
        <f t="shared" si="8"/>
        <v>0</v>
      </c>
      <c r="L161" s="94">
        <f t="shared" si="11"/>
        <v>0</v>
      </c>
      <c r="M161" s="95"/>
    </row>
    <row r="162" spans="1:13" s="96" customFormat="1" ht="30" customHeight="1" x14ac:dyDescent="0.3">
      <c r="A162" s="73" t="s">
        <v>251</v>
      </c>
      <c r="B162" s="73" t="s">
        <v>193</v>
      </c>
      <c r="C162" s="73" t="s">
        <v>194</v>
      </c>
      <c r="D162" s="73" t="s">
        <v>1</v>
      </c>
      <c r="E162" s="74">
        <v>6266</v>
      </c>
      <c r="F162" s="75">
        <v>313.3</v>
      </c>
      <c r="G162" s="75">
        <v>303.89999999999998</v>
      </c>
      <c r="H162" s="75">
        <v>9.39</v>
      </c>
      <c r="I162" s="74">
        <v>0</v>
      </c>
      <c r="J162" s="75">
        <v>0</v>
      </c>
      <c r="K162" s="75">
        <f t="shared" si="8"/>
        <v>0</v>
      </c>
      <c r="L162" s="94">
        <f t="shared" si="11"/>
        <v>0</v>
      </c>
      <c r="M162" s="95"/>
    </row>
    <row r="163" spans="1:13" s="96" customFormat="1" ht="30" customHeight="1" x14ac:dyDescent="0.3">
      <c r="A163" s="73" t="s">
        <v>251</v>
      </c>
      <c r="B163" s="73" t="s">
        <v>193</v>
      </c>
      <c r="C163" s="73" t="s">
        <v>192</v>
      </c>
      <c r="D163" s="73" t="s">
        <v>1</v>
      </c>
      <c r="E163" s="74">
        <v>2508</v>
      </c>
      <c r="F163" s="75">
        <v>125.4</v>
      </c>
      <c r="G163" s="75">
        <v>121.63</v>
      </c>
      <c r="H163" s="75">
        <f t="shared" si="10"/>
        <v>3.762</v>
      </c>
      <c r="I163" s="74">
        <v>0</v>
      </c>
      <c r="J163" s="75">
        <v>0</v>
      </c>
      <c r="K163" s="75">
        <f t="shared" si="8"/>
        <v>0</v>
      </c>
      <c r="L163" s="94">
        <f t="shared" si="11"/>
        <v>0</v>
      </c>
      <c r="M163" s="95"/>
    </row>
    <row r="164" spans="1:13" s="96" customFormat="1" ht="30" customHeight="1" x14ac:dyDescent="0.3">
      <c r="A164" s="73"/>
      <c r="B164" s="73" t="s">
        <v>173</v>
      </c>
      <c r="C164" s="73" t="s">
        <v>172</v>
      </c>
      <c r="D164" s="73" t="s">
        <v>1</v>
      </c>
      <c r="E164" s="74">
        <v>50386</v>
      </c>
      <c r="F164" s="75">
        <v>2519.3000000000002</v>
      </c>
      <c r="G164" s="75">
        <f t="shared" si="9"/>
        <v>2443.721</v>
      </c>
      <c r="H164" s="75">
        <f t="shared" si="10"/>
        <v>75.579000000000008</v>
      </c>
      <c r="I164" s="74">
        <v>0</v>
      </c>
      <c r="J164" s="75">
        <v>0</v>
      </c>
      <c r="K164" s="75">
        <f t="shared" si="8"/>
        <v>0</v>
      </c>
      <c r="L164" s="94">
        <f t="shared" si="11"/>
        <v>0</v>
      </c>
      <c r="M164" s="95"/>
    </row>
    <row r="165" spans="1:13" s="96" customFormat="1" ht="30" customHeight="1" x14ac:dyDescent="0.3">
      <c r="A165" s="73" t="s">
        <v>252</v>
      </c>
      <c r="B165" s="73" t="s">
        <v>145</v>
      </c>
      <c r="C165" s="73" t="s">
        <v>144</v>
      </c>
      <c r="D165" s="73" t="s">
        <v>1</v>
      </c>
      <c r="E165" s="74">
        <v>25552</v>
      </c>
      <c r="F165" s="75">
        <v>1277.5999999999999</v>
      </c>
      <c r="G165" s="75">
        <f t="shared" si="9"/>
        <v>1239.2719999999999</v>
      </c>
      <c r="H165" s="75">
        <f t="shared" si="10"/>
        <v>38.327999999999996</v>
      </c>
      <c r="I165" s="74">
        <v>430</v>
      </c>
      <c r="J165" s="75">
        <v>86</v>
      </c>
      <c r="K165" s="75">
        <f t="shared" si="8"/>
        <v>83.42</v>
      </c>
      <c r="L165" s="94">
        <f t="shared" si="11"/>
        <v>2.58</v>
      </c>
      <c r="M165" s="95"/>
    </row>
    <row r="166" spans="1:13" s="96" customFormat="1" ht="30" customHeight="1" x14ac:dyDescent="0.3">
      <c r="A166" s="73"/>
      <c r="B166" s="73" t="s">
        <v>388</v>
      </c>
      <c r="C166" s="73" t="s">
        <v>389</v>
      </c>
      <c r="D166" s="73" t="s">
        <v>1</v>
      </c>
      <c r="E166" s="74">
        <v>45223</v>
      </c>
      <c r="F166" s="75">
        <v>2261.15</v>
      </c>
      <c r="G166" s="75">
        <v>2193.3200000000002</v>
      </c>
      <c r="H166" s="75">
        <v>67.83</v>
      </c>
      <c r="I166" s="74">
        <v>0</v>
      </c>
      <c r="J166" s="75">
        <v>0</v>
      </c>
      <c r="K166" s="75">
        <f t="shared" si="8"/>
        <v>0</v>
      </c>
      <c r="L166" s="94">
        <f t="shared" si="11"/>
        <v>0</v>
      </c>
      <c r="M166" s="95"/>
    </row>
    <row r="167" spans="1:13" s="96" customFormat="1" ht="30" customHeight="1" x14ac:dyDescent="0.3">
      <c r="A167" s="73"/>
      <c r="B167" s="73" t="s">
        <v>185</v>
      </c>
      <c r="C167" s="73" t="s">
        <v>186</v>
      </c>
      <c r="D167" s="73" t="s">
        <v>1</v>
      </c>
      <c r="E167" s="74">
        <v>11368</v>
      </c>
      <c r="F167" s="75">
        <v>568.4</v>
      </c>
      <c r="G167" s="75">
        <f t="shared" si="9"/>
        <v>551.34799999999996</v>
      </c>
      <c r="H167" s="75">
        <f t="shared" si="10"/>
        <v>17.052</v>
      </c>
      <c r="I167" s="74">
        <v>0</v>
      </c>
      <c r="J167" s="75">
        <v>0</v>
      </c>
      <c r="K167" s="75">
        <f t="shared" si="8"/>
        <v>0</v>
      </c>
      <c r="L167" s="94">
        <f t="shared" si="11"/>
        <v>0</v>
      </c>
      <c r="M167" s="95"/>
    </row>
    <row r="168" spans="1:13" s="96" customFormat="1" ht="30" customHeight="1" x14ac:dyDescent="0.3">
      <c r="A168" s="73"/>
      <c r="B168" s="73" t="s">
        <v>185</v>
      </c>
      <c r="C168" s="73" t="s">
        <v>184</v>
      </c>
      <c r="D168" s="73" t="s">
        <v>1</v>
      </c>
      <c r="E168" s="74">
        <v>2706</v>
      </c>
      <c r="F168" s="75">
        <v>135.30000000000001</v>
      </c>
      <c r="G168" s="75">
        <f t="shared" si="9"/>
        <v>131.24100000000001</v>
      </c>
      <c r="H168" s="75">
        <f t="shared" si="10"/>
        <v>4.0590000000000002</v>
      </c>
      <c r="I168" s="74">
        <v>0</v>
      </c>
      <c r="J168" s="75">
        <v>0</v>
      </c>
      <c r="K168" s="75">
        <f t="shared" si="8"/>
        <v>0</v>
      </c>
      <c r="L168" s="94">
        <f t="shared" si="11"/>
        <v>0</v>
      </c>
      <c r="M168" s="95"/>
    </row>
    <row r="169" spans="1:13" s="96" customFormat="1" ht="30" customHeight="1" x14ac:dyDescent="0.3">
      <c r="A169" s="73"/>
      <c r="B169" s="73" t="s">
        <v>75</v>
      </c>
      <c r="C169" s="73" t="s">
        <v>74</v>
      </c>
      <c r="D169" s="73" t="s">
        <v>1</v>
      </c>
      <c r="E169" s="74">
        <v>120</v>
      </c>
      <c r="F169" s="75">
        <v>6</v>
      </c>
      <c r="G169" s="75">
        <f t="shared" si="9"/>
        <v>6</v>
      </c>
      <c r="H169" s="75">
        <v>0</v>
      </c>
      <c r="I169" s="74">
        <v>120</v>
      </c>
      <c r="J169" s="75">
        <v>24</v>
      </c>
      <c r="K169" s="75">
        <f t="shared" si="8"/>
        <v>24</v>
      </c>
      <c r="L169" s="94">
        <v>0</v>
      </c>
      <c r="M169" s="98"/>
    </row>
    <row r="170" spans="1:13" s="96" customFormat="1" ht="30" customHeight="1" x14ac:dyDescent="0.3">
      <c r="A170" s="73"/>
      <c r="B170" s="73" t="s">
        <v>26</v>
      </c>
      <c r="C170" s="73" t="s">
        <v>27</v>
      </c>
      <c r="D170" s="73" t="s">
        <v>1</v>
      </c>
      <c r="E170" s="74">
        <v>2701</v>
      </c>
      <c r="F170" s="75">
        <v>135.05000000000001</v>
      </c>
      <c r="G170" s="75">
        <f t="shared" si="9"/>
        <v>135.05000000000001</v>
      </c>
      <c r="H170" s="75">
        <v>0</v>
      </c>
      <c r="I170" s="74">
        <v>0</v>
      </c>
      <c r="J170" s="75">
        <v>0</v>
      </c>
      <c r="K170" s="75">
        <f t="shared" si="8"/>
        <v>0</v>
      </c>
      <c r="L170" s="94">
        <f t="shared" si="11"/>
        <v>0</v>
      </c>
      <c r="M170" s="95"/>
    </row>
    <row r="171" spans="1:13" s="96" customFormat="1" ht="30" customHeight="1" x14ac:dyDescent="0.3">
      <c r="A171" s="73"/>
      <c r="B171" s="73" t="s">
        <v>26</v>
      </c>
      <c r="C171" s="73" t="s">
        <v>25</v>
      </c>
      <c r="D171" s="73" t="s">
        <v>1</v>
      </c>
      <c r="E171" s="74">
        <v>12633</v>
      </c>
      <c r="F171" s="75">
        <v>631.65</v>
      </c>
      <c r="G171" s="75">
        <f t="shared" si="9"/>
        <v>631.65</v>
      </c>
      <c r="H171" s="75">
        <v>0</v>
      </c>
      <c r="I171" s="74">
        <v>0</v>
      </c>
      <c r="J171" s="75">
        <v>0</v>
      </c>
      <c r="K171" s="75">
        <f t="shared" si="8"/>
        <v>0</v>
      </c>
      <c r="L171" s="94">
        <f t="shared" si="11"/>
        <v>0</v>
      </c>
      <c r="M171" s="95"/>
    </row>
    <row r="172" spans="1:13" s="96" customFormat="1" ht="30" customHeight="1" x14ac:dyDescent="0.3">
      <c r="A172" s="73" t="s">
        <v>242</v>
      </c>
      <c r="B172" s="73" t="s">
        <v>82</v>
      </c>
      <c r="C172" s="73" t="s">
        <v>83</v>
      </c>
      <c r="D172" s="73" t="s">
        <v>1</v>
      </c>
      <c r="E172" s="74">
        <v>9355</v>
      </c>
      <c r="F172" s="75">
        <v>465.75</v>
      </c>
      <c r="G172" s="75">
        <f t="shared" si="9"/>
        <v>451.77749999999997</v>
      </c>
      <c r="H172" s="75">
        <f t="shared" si="10"/>
        <v>13.9725</v>
      </c>
      <c r="I172" s="74">
        <v>2580</v>
      </c>
      <c r="J172" s="75">
        <v>516</v>
      </c>
      <c r="K172" s="75">
        <f t="shared" si="8"/>
        <v>500.52</v>
      </c>
      <c r="L172" s="94">
        <f t="shared" si="11"/>
        <v>15.479999999999999</v>
      </c>
      <c r="M172" s="95"/>
    </row>
    <row r="173" spans="1:13" s="96" customFormat="1" ht="30" customHeight="1" x14ac:dyDescent="0.3">
      <c r="A173" s="73" t="s">
        <v>242</v>
      </c>
      <c r="B173" s="73" t="s">
        <v>82</v>
      </c>
      <c r="C173" s="73" t="s">
        <v>81</v>
      </c>
      <c r="D173" s="73" t="s">
        <v>1</v>
      </c>
      <c r="E173" s="74">
        <v>6717</v>
      </c>
      <c r="F173" s="75">
        <v>335.85</v>
      </c>
      <c r="G173" s="75">
        <f t="shared" si="9"/>
        <v>325.77450000000005</v>
      </c>
      <c r="H173" s="75">
        <f t="shared" si="10"/>
        <v>10.0755</v>
      </c>
      <c r="I173" s="74">
        <v>0</v>
      </c>
      <c r="J173" s="75">
        <v>0</v>
      </c>
      <c r="K173" s="75">
        <f t="shared" si="8"/>
        <v>0</v>
      </c>
      <c r="L173" s="94">
        <f t="shared" si="11"/>
        <v>0</v>
      </c>
      <c r="M173" s="95"/>
    </row>
    <row r="174" spans="1:13" s="96" customFormat="1" ht="30" customHeight="1" x14ac:dyDescent="0.3">
      <c r="A174" s="73" t="s">
        <v>253</v>
      </c>
      <c r="B174" s="73" t="s">
        <v>102</v>
      </c>
      <c r="C174" s="73" t="s">
        <v>101</v>
      </c>
      <c r="D174" s="73" t="s">
        <v>1</v>
      </c>
      <c r="E174" s="74">
        <v>2360</v>
      </c>
      <c r="F174" s="75">
        <v>118</v>
      </c>
      <c r="G174" s="75">
        <f t="shared" si="9"/>
        <v>114.46</v>
      </c>
      <c r="H174" s="75">
        <f t="shared" si="10"/>
        <v>3.54</v>
      </c>
      <c r="I174" s="74">
        <v>0</v>
      </c>
      <c r="J174" s="75">
        <v>0</v>
      </c>
      <c r="K174" s="75">
        <f t="shared" si="8"/>
        <v>0</v>
      </c>
      <c r="L174" s="94">
        <f t="shared" si="11"/>
        <v>0</v>
      </c>
      <c r="M174" s="95"/>
    </row>
    <row r="175" spans="1:13" s="96" customFormat="1" ht="30" customHeight="1" x14ac:dyDescent="0.3">
      <c r="A175" s="73" t="s">
        <v>253</v>
      </c>
      <c r="B175" s="73" t="s">
        <v>102</v>
      </c>
      <c r="C175" s="73" t="s">
        <v>276</v>
      </c>
      <c r="D175" s="73" t="s">
        <v>1</v>
      </c>
      <c r="E175" s="74">
        <v>61159.26</v>
      </c>
      <c r="F175" s="75">
        <v>3057.96</v>
      </c>
      <c r="G175" s="75">
        <f t="shared" si="9"/>
        <v>2966.2212</v>
      </c>
      <c r="H175" s="75">
        <f t="shared" si="10"/>
        <v>91.738799999999998</v>
      </c>
      <c r="I175" s="74">
        <v>104020.9</v>
      </c>
      <c r="J175" s="75">
        <v>20804.18</v>
      </c>
      <c r="K175" s="75">
        <f t="shared" si="8"/>
        <v>20180.054599999999</v>
      </c>
      <c r="L175" s="94">
        <f t="shared" si="11"/>
        <v>624.12540000000001</v>
      </c>
      <c r="M175" s="95"/>
    </row>
    <row r="176" spans="1:13" s="96" customFormat="1" ht="43.2" x14ac:dyDescent="0.3">
      <c r="A176" s="73" t="s">
        <v>278</v>
      </c>
      <c r="B176" s="79" t="s">
        <v>224</v>
      </c>
      <c r="C176" s="79" t="s">
        <v>300</v>
      </c>
      <c r="D176" s="97" t="s">
        <v>1</v>
      </c>
      <c r="E176" s="74">
        <v>3110</v>
      </c>
      <c r="F176" s="75">
        <v>155.5</v>
      </c>
      <c r="G176" s="75">
        <f t="shared" si="9"/>
        <v>150.83500000000001</v>
      </c>
      <c r="H176" s="75">
        <f t="shared" si="10"/>
        <v>4.665</v>
      </c>
      <c r="I176" s="74">
        <v>378064</v>
      </c>
      <c r="J176" s="75">
        <v>75612.800000000003</v>
      </c>
      <c r="K176" s="75">
        <f t="shared" si="8"/>
        <v>73344.415999999997</v>
      </c>
      <c r="L176" s="94">
        <f t="shared" si="11"/>
        <v>2268.384</v>
      </c>
      <c r="M176" s="95"/>
    </row>
    <row r="177" spans="1:13" s="96" customFormat="1" ht="30" customHeight="1" x14ac:dyDescent="0.3">
      <c r="A177" s="73"/>
      <c r="B177" s="73" t="s">
        <v>31</v>
      </c>
      <c r="C177" s="73" t="s">
        <v>33</v>
      </c>
      <c r="D177" s="73" t="s">
        <v>1</v>
      </c>
      <c r="E177" s="74">
        <v>2836</v>
      </c>
      <c r="F177" s="75">
        <v>141.80000000000001</v>
      </c>
      <c r="G177" s="75">
        <f t="shared" si="9"/>
        <v>141.80000000000001</v>
      </c>
      <c r="H177" s="75">
        <v>0</v>
      </c>
      <c r="I177" s="74">
        <v>0</v>
      </c>
      <c r="J177" s="75">
        <v>0</v>
      </c>
      <c r="K177" s="75">
        <f t="shared" si="8"/>
        <v>0</v>
      </c>
      <c r="L177" s="94">
        <f t="shared" si="11"/>
        <v>0</v>
      </c>
      <c r="M177" s="98"/>
    </row>
    <row r="178" spans="1:13" s="96" customFormat="1" ht="30" customHeight="1" x14ac:dyDescent="0.3">
      <c r="A178" s="73"/>
      <c r="B178" s="73" t="s">
        <v>31</v>
      </c>
      <c r="C178" s="73" t="s">
        <v>32</v>
      </c>
      <c r="D178" s="73" t="s">
        <v>1</v>
      </c>
      <c r="E178" s="74">
        <v>11431</v>
      </c>
      <c r="F178" s="75">
        <v>571.54999999999995</v>
      </c>
      <c r="G178" s="75">
        <f t="shared" si="9"/>
        <v>571.54999999999995</v>
      </c>
      <c r="H178" s="75">
        <v>0</v>
      </c>
      <c r="I178" s="74">
        <v>0</v>
      </c>
      <c r="J178" s="75">
        <v>0</v>
      </c>
      <c r="K178" s="75">
        <f t="shared" si="8"/>
        <v>0</v>
      </c>
      <c r="L178" s="94">
        <f t="shared" si="11"/>
        <v>0</v>
      </c>
      <c r="M178" s="98"/>
    </row>
    <row r="179" spans="1:13" s="96" customFormat="1" ht="30" customHeight="1" x14ac:dyDescent="0.3">
      <c r="A179" s="73"/>
      <c r="B179" s="73" t="s">
        <v>31</v>
      </c>
      <c r="C179" s="73" t="s">
        <v>30</v>
      </c>
      <c r="D179" s="73" t="s">
        <v>1</v>
      </c>
      <c r="E179" s="74">
        <v>15661</v>
      </c>
      <c r="F179" s="75">
        <v>783.05</v>
      </c>
      <c r="G179" s="75">
        <f t="shared" si="9"/>
        <v>783.05</v>
      </c>
      <c r="H179" s="75">
        <v>0</v>
      </c>
      <c r="I179" s="74">
        <v>0</v>
      </c>
      <c r="J179" s="75">
        <v>0</v>
      </c>
      <c r="K179" s="75">
        <f t="shared" si="8"/>
        <v>0</v>
      </c>
      <c r="L179" s="94">
        <f t="shared" si="11"/>
        <v>0</v>
      </c>
      <c r="M179" s="98"/>
    </row>
    <row r="180" spans="1:13" s="96" customFormat="1" ht="30" customHeight="1" x14ac:dyDescent="0.3">
      <c r="A180" s="73" t="s">
        <v>243</v>
      </c>
      <c r="B180" s="73" t="s">
        <v>112</v>
      </c>
      <c r="C180" s="73" t="s">
        <v>113</v>
      </c>
      <c r="D180" s="73" t="s">
        <v>1</v>
      </c>
      <c r="E180" s="74">
        <v>165198</v>
      </c>
      <c r="F180" s="75">
        <v>8259.9</v>
      </c>
      <c r="G180" s="75">
        <f t="shared" si="9"/>
        <v>8012.1030000000001</v>
      </c>
      <c r="H180" s="75">
        <f t="shared" si="10"/>
        <v>247.79699999999997</v>
      </c>
      <c r="I180" s="74">
        <v>64324</v>
      </c>
      <c r="J180" s="75">
        <v>12864.8</v>
      </c>
      <c r="K180" s="75">
        <f t="shared" si="8"/>
        <v>12478.856</v>
      </c>
      <c r="L180" s="94">
        <f t="shared" si="11"/>
        <v>385.94399999999996</v>
      </c>
      <c r="M180" s="95"/>
    </row>
    <row r="181" spans="1:13" s="96" customFormat="1" ht="30" customHeight="1" x14ac:dyDescent="0.3">
      <c r="A181" s="73" t="s">
        <v>243</v>
      </c>
      <c r="B181" s="73" t="s">
        <v>112</v>
      </c>
      <c r="C181" s="73" t="s">
        <v>138</v>
      </c>
      <c r="D181" s="73" t="s">
        <v>1</v>
      </c>
      <c r="E181" s="74">
        <v>32670</v>
      </c>
      <c r="F181" s="75">
        <v>1633.5</v>
      </c>
      <c r="G181" s="75">
        <f t="shared" si="9"/>
        <v>1584.4949999999999</v>
      </c>
      <c r="H181" s="75">
        <f t="shared" si="10"/>
        <v>49.004999999999995</v>
      </c>
      <c r="I181" s="74">
        <v>18462</v>
      </c>
      <c r="J181" s="75">
        <v>3692.4</v>
      </c>
      <c r="K181" s="75">
        <f t="shared" si="8"/>
        <v>3581.6280000000002</v>
      </c>
      <c r="L181" s="94">
        <f t="shared" si="11"/>
        <v>110.77200000000001</v>
      </c>
      <c r="M181" s="95"/>
    </row>
    <row r="182" spans="1:13" s="96" customFormat="1" ht="30" customHeight="1" x14ac:dyDescent="0.3">
      <c r="A182" s="73" t="s">
        <v>243</v>
      </c>
      <c r="B182" s="73" t="s">
        <v>112</v>
      </c>
      <c r="C182" s="73" t="s">
        <v>391</v>
      </c>
      <c r="D182" s="73" t="s">
        <v>1</v>
      </c>
      <c r="E182" s="74">
        <v>49775</v>
      </c>
      <c r="F182" s="75">
        <v>2488.75</v>
      </c>
      <c r="G182" s="75">
        <f t="shared" si="9"/>
        <v>2414.0875000000001</v>
      </c>
      <c r="H182" s="75">
        <f t="shared" si="10"/>
        <v>74.662499999999994</v>
      </c>
      <c r="I182" s="74">
        <v>67769</v>
      </c>
      <c r="J182" s="75">
        <v>13553.8</v>
      </c>
      <c r="K182" s="75">
        <f t="shared" si="8"/>
        <v>13147.186</v>
      </c>
      <c r="L182" s="94">
        <f t="shared" si="11"/>
        <v>406.61399999999998</v>
      </c>
      <c r="M182" s="95"/>
    </row>
    <row r="183" spans="1:13" s="96" customFormat="1" ht="30" customHeight="1" x14ac:dyDescent="0.3">
      <c r="A183" s="73" t="s">
        <v>259</v>
      </c>
      <c r="B183" s="79" t="s">
        <v>230</v>
      </c>
      <c r="C183" s="79" t="s">
        <v>4</v>
      </c>
      <c r="D183" s="97" t="s">
        <v>1</v>
      </c>
      <c r="E183" s="74">
        <v>0</v>
      </c>
      <c r="F183" s="75">
        <v>0</v>
      </c>
      <c r="G183" s="75">
        <f t="shared" si="9"/>
        <v>0</v>
      </c>
      <c r="H183" s="75">
        <f t="shared" si="10"/>
        <v>0</v>
      </c>
      <c r="I183" s="74">
        <v>0</v>
      </c>
      <c r="J183" s="75">
        <v>0</v>
      </c>
      <c r="K183" s="75">
        <f t="shared" si="8"/>
        <v>0</v>
      </c>
      <c r="L183" s="94">
        <f t="shared" si="11"/>
        <v>0</v>
      </c>
      <c r="M183" s="95"/>
    </row>
    <row r="184" spans="1:13" s="96" customFormat="1" ht="30" customHeight="1" x14ac:dyDescent="0.3">
      <c r="A184" s="97" t="s">
        <v>244</v>
      </c>
      <c r="B184" s="73" t="s">
        <v>23</v>
      </c>
      <c r="C184" s="73" t="s">
        <v>24</v>
      </c>
      <c r="D184" s="73" t="s">
        <v>1</v>
      </c>
      <c r="E184" s="74">
        <v>1083</v>
      </c>
      <c r="F184" s="75">
        <v>54.15</v>
      </c>
      <c r="G184" s="75">
        <f t="shared" si="9"/>
        <v>52.525500000000001</v>
      </c>
      <c r="H184" s="75">
        <f t="shared" si="10"/>
        <v>1.6244999999999998</v>
      </c>
      <c r="I184" s="74">
        <v>12709</v>
      </c>
      <c r="J184" s="75">
        <v>2541.8000000000002</v>
      </c>
      <c r="K184" s="75">
        <f t="shared" si="8"/>
        <v>2465.5460000000003</v>
      </c>
      <c r="L184" s="94">
        <f t="shared" si="11"/>
        <v>76.254000000000005</v>
      </c>
      <c r="M184" s="95"/>
    </row>
    <row r="185" spans="1:13" s="96" customFormat="1" ht="30" customHeight="1" x14ac:dyDescent="0.3">
      <c r="A185" s="97" t="s">
        <v>244</v>
      </c>
      <c r="B185" s="73" t="s">
        <v>23</v>
      </c>
      <c r="C185" s="73" t="s">
        <v>22</v>
      </c>
      <c r="D185" s="73" t="s">
        <v>1</v>
      </c>
      <c r="E185" s="74">
        <v>5141</v>
      </c>
      <c r="F185" s="75">
        <v>257.05</v>
      </c>
      <c r="G185" s="75">
        <f t="shared" si="9"/>
        <v>249.33850000000001</v>
      </c>
      <c r="H185" s="75">
        <f t="shared" si="10"/>
        <v>7.7115</v>
      </c>
      <c r="I185" s="74">
        <v>31950</v>
      </c>
      <c r="J185" s="75">
        <v>6390</v>
      </c>
      <c r="K185" s="75">
        <f t="shared" si="8"/>
        <v>6198.3</v>
      </c>
      <c r="L185" s="94">
        <f t="shared" si="11"/>
        <v>191.7</v>
      </c>
      <c r="M185" s="95"/>
    </row>
    <row r="186" spans="1:13" s="96" customFormat="1" ht="30" customHeight="1" x14ac:dyDescent="0.3">
      <c r="A186" s="97"/>
      <c r="B186" s="73" t="str">
        <f>'1st Quarter 2015'!B183</f>
        <v>SHALELOGIX</v>
      </c>
      <c r="C186" s="73" t="str">
        <f>'1st Quarter 2015'!C183</f>
        <v>3400721847/ SWIW #8</v>
      </c>
      <c r="D186" s="73" t="str">
        <f>'1st Quarter 2015'!D183</f>
        <v>Brine Disposal</v>
      </c>
      <c r="E186" s="74">
        <v>1783</v>
      </c>
      <c r="F186" s="75">
        <v>89.15</v>
      </c>
      <c r="G186" s="75">
        <f t="shared" si="9"/>
        <v>86.475500000000011</v>
      </c>
      <c r="H186" s="75">
        <f t="shared" si="10"/>
        <v>2.6745000000000001</v>
      </c>
      <c r="I186" s="74">
        <v>123465.7</v>
      </c>
      <c r="J186" s="75">
        <v>24693.14</v>
      </c>
      <c r="K186" s="75">
        <f t="shared" si="8"/>
        <v>23952.345799999999</v>
      </c>
      <c r="L186" s="94">
        <f t="shared" si="11"/>
        <v>740.79419999999993</v>
      </c>
      <c r="M186" s="95"/>
    </row>
    <row r="187" spans="1:13" s="96" customFormat="1" ht="30" customHeight="1" x14ac:dyDescent="0.3">
      <c r="A187" s="99"/>
      <c r="B187" s="79" t="s">
        <v>256</v>
      </c>
      <c r="C187" s="79" t="s">
        <v>257</v>
      </c>
      <c r="D187" s="79" t="s">
        <v>1</v>
      </c>
      <c r="E187" s="100">
        <v>115777</v>
      </c>
      <c r="F187" s="101">
        <v>5788.85</v>
      </c>
      <c r="G187" s="75">
        <f t="shared" si="9"/>
        <v>5615.1845000000003</v>
      </c>
      <c r="H187" s="75">
        <f t="shared" si="10"/>
        <v>173.66550000000001</v>
      </c>
      <c r="I187" s="102">
        <v>85045</v>
      </c>
      <c r="J187" s="101">
        <v>17009</v>
      </c>
      <c r="K187" s="75">
        <f t="shared" si="8"/>
        <v>16498.73</v>
      </c>
      <c r="L187" s="94">
        <f t="shared" si="11"/>
        <v>510.27</v>
      </c>
    </row>
    <row r="188" spans="1:13" s="96" customFormat="1" ht="30" customHeight="1" x14ac:dyDescent="0.3">
      <c r="A188" s="99"/>
      <c r="B188" s="79" t="s">
        <v>256</v>
      </c>
      <c r="C188" s="79" t="s">
        <v>385</v>
      </c>
      <c r="D188" s="79" t="s">
        <v>1</v>
      </c>
      <c r="E188" s="100">
        <v>7130</v>
      </c>
      <c r="F188" s="101">
        <v>356.5</v>
      </c>
      <c r="G188" s="75">
        <f t="shared" si="9"/>
        <v>345.80500000000001</v>
      </c>
      <c r="H188" s="75">
        <f t="shared" si="10"/>
        <v>10.695</v>
      </c>
      <c r="I188" s="102">
        <v>11359</v>
      </c>
      <c r="J188" s="101">
        <v>2271.8000000000002</v>
      </c>
      <c r="K188" s="75">
        <f t="shared" si="8"/>
        <v>2203.6460000000002</v>
      </c>
      <c r="L188" s="94">
        <f t="shared" si="11"/>
        <v>68.153999999999996</v>
      </c>
    </row>
    <row r="189" spans="1:13" s="96" customFormat="1" ht="30" customHeight="1" x14ac:dyDescent="0.3">
      <c r="A189" s="97"/>
      <c r="B189" s="73" t="s">
        <v>130</v>
      </c>
      <c r="C189" s="73" t="s">
        <v>129</v>
      </c>
      <c r="D189" s="73" t="s">
        <v>1</v>
      </c>
      <c r="E189" s="74">
        <v>10506</v>
      </c>
      <c r="F189" s="75">
        <v>525.29999999999995</v>
      </c>
      <c r="G189" s="75">
        <f t="shared" si="9"/>
        <v>509.54099999999994</v>
      </c>
      <c r="H189" s="75">
        <f t="shared" si="10"/>
        <v>15.758999999999999</v>
      </c>
      <c r="I189" s="74">
        <v>0</v>
      </c>
      <c r="J189" s="75">
        <v>0</v>
      </c>
      <c r="K189" s="75">
        <f t="shared" si="8"/>
        <v>0</v>
      </c>
      <c r="L189" s="94">
        <f t="shared" si="11"/>
        <v>0</v>
      </c>
      <c r="M189" s="95"/>
    </row>
    <row r="190" spans="1:13" s="96" customFormat="1" ht="30" customHeight="1" x14ac:dyDescent="0.3">
      <c r="A190" s="97"/>
      <c r="B190" s="73" t="s">
        <v>411</v>
      </c>
      <c r="C190" s="73" t="s">
        <v>98</v>
      </c>
      <c r="D190" s="73" t="s">
        <v>1</v>
      </c>
      <c r="E190" s="74">
        <v>0</v>
      </c>
      <c r="F190" s="75">
        <v>0</v>
      </c>
      <c r="G190" s="75">
        <f t="shared" si="9"/>
        <v>0</v>
      </c>
      <c r="H190" s="75">
        <f t="shared" si="10"/>
        <v>0</v>
      </c>
      <c r="I190" s="74">
        <v>0</v>
      </c>
      <c r="J190" s="75">
        <v>0</v>
      </c>
      <c r="K190" s="75">
        <f t="shared" si="8"/>
        <v>0</v>
      </c>
      <c r="L190" s="94">
        <f t="shared" si="11"/>
        <v>0</v>
      </c>
      <c r="M190" s="95"/>
    </row>
    <row r="191" spans="1:13" s="96" customFormat="1" ht="30" customHeight="1" x14ac:dyDescent="0.3">
      <c r="A191" s="97" t="s">
        <v>278</v>
      </c>
      <c r="B191" s="73" t="s">
        <v>147</v>
      </c>
      <c r="C191" s="73" t="s">
        <v>146</v>
      </c>
      <c r="D191" s="73" t="s">
        <v>1</v>
      </c>
      <c r="E191" s="74">
        <v>7456</v>
      </c>
      <c r="F191" s="75">
        <v>372.8</v>
      </c>
      <c r="G191" s="75">
        <f t="shared" si="9"/>
        <v>361.61599999999999</v>
      </c>
      <c r="H191" s="75">
        <f t="shared" si="10"/>
        <v>11.183999999999999</v>
      </c>
      <c r="I191" s="74">
        <v>57861</v>
      </c>
      <c r="J191" s="75">
        <v>11572.2</v>
      </c>
      <c r="K191" s="75">
        <f t="shared" si="8"/>
        <v>11225.034000000001</v>
      </c>
      <c r="L191" s="94">
        <f t="shared" si="11"/>
        <v>347.166</v>
      </c>
      <c r="M191" s="95"/>
    </row>
    <row r="192" spans="1:13" s="96" customFormat="1" ht="30" customHeight="1" x14ac:dyDescent="0.3">
      <c r="A192" s="97"/>
      <c r="B192" s="73" t="s">
        <v>29</v>
      </c>
      <c r="C192" s="73" t="s">
        <v>28</v>
      </c>
      <c r="D192" s="73" t="s">
        <v>1</v>
      </c>
      <c r="E192" s="74">
        <v>864</v>
      </c>
      <c r="F192" s="75">
        <v>43.2</v>
      </c>
      <c r="G192" s="75">
        <f t="shared" si="9"/>
        <v>43.2</v>
      </c>
      <c r="H192" s="75">
        <v>0</v>
      </c>
      <c r="I192" s="74">
        <v>0</v>
      </c>
      <c r="J192" s="75">
        <v>0</v>
      </c>
      <c r="K192" s="75">
        <f t="shared" si="8"/>
        <v>0</v>
      </c>
      <c r="L192" s="94">
        <f t="shared" si="11"/>
        <v>0</v>
      </c>
      <c r="M192" s="98"/>
    </row>
    <row r="193" spans="1:13" s="96" customFormat="1" ht="30" customHeight="1" x14ac:dyDescent="0.3">
      <c r="A193" s="97"/>
      <c r="B193" s="73" t="s">
        <v>398</v>
      </c>
      <c r="C193" s="73" t="s">
        <v>399</v>
      </c>
      <c r="D193" s="73" t="s">
        <v>1</v>
      </c>
      <c r="E193" s="74">
        <v>301</v>
      </c>
      <c r="F193" s="75">
        <v>15.05</v>
      </c>
      <c r="G193" s="75">
        <v>14.6</v>
      </c>
      <c r="H193" s="75">
        <v>0.45</v>
      </c>
      <c r="I193" s="74">
        <v>6520</v>
      </c>
      <c r="J193" s="75">
        <v>1304</v>
      </c>
      <c r="K193" s="75">
        <v>1264.8800000000001</v>
      </c>
      <c r="L193" s="94">
        <v>39.119999999999997</v>
      </c>
      <c r="M193" s="95"/>
    </row>
    <row r="194" spans="1:13" s="96" customFormat="1" ht="30" customHeight="1" x14ac:dyDescent="0.3">
      <c r="A194" s="97"/>
      <c r="B194" s="73" t="s">
        <v>181</v>
      </c>
      <c r="C194" s="73" t="s">
        <v>180</v>
      </c>
      <c r="D194" s="73" t="s">
        <v>1</v>
      </c>
      <c r="E194" s="74">
        <v>12897.05</v>
      </c>
      <c r="F194" s="75">
        <v>644.85</v>
      </c>
      <c r="G194" s="75">
        <f t="shared" si="9"/>
        <v>625.50450000000001</v>
      </c>
      <c r="H194" s="75">
        <f t="shared" si="10"/>
        <v>19.345500000000001</v>
      </c>
      <c r="I194" s="74">
        <v>0</v>
      </c>
      <c r="J194" s="75">
        <v>0</v>
      </c>
      <c r="K194" s="75">
        <f t="shared" si="8"/>
        <v>0</v>
      </c>
      <c r="L194" s="94">
        <f t="shared" si="11"/>
        <v>0</v>
      </c>
      <c r="M194" s="95"/>
    </row>
    <row r="195" spans="1:13" s="25" customFormat="1" ht="30" customHeight="1" x14ac:dyDescent="0.3">
      <c r="A195" s="64"/>
      <c r="B195" s="37"/>
      <c r="C195" s="37"/>
      <c r="D195" s="64"/>
      <c r="E195" s="48">
        <v>0</v>
      </c>
      <c r="F195" s="49">
        <v>0</v>
      </c>
      <c r="G195" s="47">
        <f t="shared" si="9"/>
        <v>0</v>
      </c>
      <c r="H195" s="47">
        <f t="shared" si="10"/>
        <v>0</v>
      </c>
      <c r="I195" s="48">
        <v>0</v>
      </c>
      <c r="J195" s="49">
        <v>0</v>
      </c>
      <c r="K195" s="47">
        <f t="shared" si="8"/>
        <v>0</v>
      </c>
      <c r="L195" s="65">
        <f t="shared" si="11"/>
        <v>0</v>
      </c>
      <c r="M195" s="30"/>
    </row>
    <row r="196" spans="1:13" s="25" customFormat="1" ht="30" customHeight="1" x14ac:dyDescent="0.3">
      <c r="A196" s="64"/>
      <c r="B196" s="37"/>
      <c r="C196" s="37"/>
      <c r="D196" s="64"/>
      <c r="E196" s="48">
        <v>0</v>
      </c>
      <c r="F196" s="49">
        <v>0</v>
      </c>
      <c r="G196" s="47">
        <f t="shared" si="9"/>
        <v>0</v>
      </c>
      <c r="H196" s="47">
        <f t="shared" si="10"/>
        <v>0</v>
      </c>
      <c r="I196" s="48">
        <v>0</v>
      </c>
      <c r="J196" s="49">
        <v>0</v>
      </c>
      <c r="K196" s="47">
        <f t="shared" si="8"/>
        <v>0</v>
      </c>
      <c r="L196" s="65">
        <f t="shared" si="11"/>
        <v>0</v>
      </c>
      <c r="M196" s="30"/>
    </row>
    <row r="197" spans="1:13" s="25" customFormat="1" ht="30" customHeight="1" x14ac:dyDescent="0.3">
      <c r="A197" s="64"/>
      <c r="B197" s="37"/>
      <c r="C197" s="37"/>
      <c r="D197" s="64"/>
      <c r="E197" s="48">
        <v>0</v>
      </c>
      <c r="F197" s="49">
        <v>0</v>
      </c>
      <c r="G197" s="47">
        <f t="shared" si="9"/>
        <v>0</v>
      </c>
      <c r="H197" s="47">
        <f t="shared" si="10"/>
        <v>0</v>
      </c>
      <c r="I197" s="48">
        <v>0</v>
      </c>
      <c r="J197" s="49">
        <v>0</v>
      </c>
      <c r="K197" s="47">
        <f t="shared" si="8"/>
        <v>0</v>
      </c>
      <c r="L197" s="65">
        <f t="shared" si="11"/>
        <v>0</v>
      </c>
      <c r="M197" s="30"/>
    </row>
    <row r="198" spans="1:13" s="25" customFormat="1" ht="30" customHeight="1" x14ac:dyDescent="0.3">
      <c r="A198" s="64"/>
      <c r="B198" s="37"/>
      <c r="C198" s="37"/>
      <c r="D198" s="64"/>
      <c r="E198" s="48">
        <v>0</v>
      </c>
      <c r="F198" s="49">
        <v>0</v>
      </c>
      <c r="G198" s="47">
        <f t="shared" si="9"/>
        <v>0</v>
      </c>
      <c r="H198" s="47">
        <f t="shared" si="10"/>
        <v>0</v>
      </c>
      <c r="I198" s="48">
        <v>0</v>
      </c>
      <c r="J198" s="49">
        <v>0</v>
      </c>
      <c r="K198" s="47">
        <f t="shared" si="8"/>
        <v>0</v>
      </c>
      <c r="L198" s="65">
        <f t="shared" si="11"/>
        <v>0</v>
      </c>
      <c r="M198" s="30"/>
    </row>
    <row r="199" spans="1:13" s="25" customFormat="1" ht="30" customHeight="1" x14ac:dyDescent="0.3">
      <c r="A199" s="64"/>
      <c r="B199" s="37"/>
      <c r="C199" s="37"/>
      <c r="D199" s="64"/>
      <c r="E199" s="48">
        <v>0</v>
      </c>
      <c r="F199" s="49">
        <v>0</v>
      </c>
      <c r="G199" s="47">
        <f t="shared" si="9"/>
        <v>0</v>
      </c>
      <c r="H199" s="47">
        <f t="shared" si="10"/>
        <v>0</v>
      </c>
      <c r="I199" s="48">
        <v>0</v>
      </c>
      <c r="J199" s="49">
        <v>0</v>
      </c>
      <c r="K199" s="47">
        <f t="shared" si="8"/>
        <v>0</v>
      </c>
      <c r="L199" s="65">
        <f t="shared" si="11"/>
        <v>0</v>
      </c>
      <c r="M199" s="30"/>
    </row>
    <row r="200" spans="1:13" s="25" customFormat="1" ht="30" customHeight="1" x14ac:dyDescent="0.3">
      <c r="A200" s="64"/>
      <c r="B200" s="37"/>
      <c r="C200" s="37"/>
      <c r="D200" s="64"/>
      <c r="E200" s="48">
        <v>0</v>
      </c>
      <c r="F200" s="49">
        <v>0</v>
      </c>
      <c r="G200" s="47">
        <f t="shared" si="9"/>
        <v>0</v>
      </c>
      <c r="H200" s="47">
        <f t="shared" si="10"/>
        <v>0</v>
      </c>
      <c r="I200" s="48">
        <v>0</v>
      </c>
      <c r="J200" s="49">
        <v>0</v>
      </c>
      <c r="K200" s="47">
        <f t="shared" si="8"/>
        <v>0</v>
      </c>
      <c r="L200" s="65">
        <f t="shared" si="11"/>
        <v>0</v>
      </c>
      <c r="M200" s="30"/>
    </row>
    <row r="201" spans="1:13" s="25" customFormat="1" ht="30" customHeight="1" x14ac:dyDescent="0.3">
      <c r="A201" s="64"/>
      <c r="B201" s="37"/>
      <c r="C201" s="37"/>
      <c r="D201" s="64"/>
      <c r="E201" s="66">
        <v>0</v>
      </c>
      <c r="F201" s="49">
        <v>0</v>
      </c>
      <c r="G201" s="47">
        <f t="shared" si="9"/>
        <v>0</v>
      </c>
      <c r="H201" s="47">
        <f t="shared" si="10"/>
        <v>0</v>
      </c>
      <c r="I201" s="48">
        <v>0</v>
      </c>
      <c r="J201" s="49">
        <v>0</v>
      </c>
      <c r="K201" s="47">
        <f t="shared" si="8"/>
        <v>0</v>
      </c>
      <c r="L201" s="65">
        <f t="shared" si="11"/>
        <v>0</v>
      </c>
      <c r="M201" s="30"/>
    </row>
    <row r="202" spans="1:13" s="25" customFormat="1" ht="30" customHeight="1" x14ac:dyDescent="0.3">
      <c r="A202" s="64"/>
      <c r="B202" s="37"/>
      <c r="C202" s="37"/>
      <c r="D202" s="64"/>
      <c r="E202" s="66">
        <v>0</v>
      </c>
      <c r="F202" s="49">
        <v>0</v>
      </c>
      <c r="G202" s="47">
        <f t="shared" si="9"/>
        <v>0</v>
      </c>
      <c r="H202" s="47">
        <f t="shared" si="10"/>
        <v>0</v>
      </c>
      <c r="I202" s="48">
        <v>0</v>
      </c>
      <c r="J202" s="49">
        <v>0</v>
      </c>
      <c r="K202" s="47">
        <f t="shared" si="8"/>
        <v>0</v>
      </c>
      <c r="L202" s="65">
        <f t="shared" si="11"/>
        <v>0</v>
      </c>
      <c r="M202" s="30"/>
    </row>
    <row r="203" spans="1:13" s="25" customFormat="1" ht="30" customHeight="1" x14ac:dyDescent="0.3">
      <c r="A203" s="64"/>
      <c r="B203" s="37"/>
      <c r="C203" s="37"/>
      <c r="D203" s="64"/>
      <c r="E203" s="66">
        <v>0</v>
      </c>
      <c r="F203" s="49">
        <v>0</v>
      </c>
      <c r="G203" s="47">
        <f t="shared" si="9"/>
        <v>0</v>
      </c>
      <c r="H203" s="47">
        <f t="shared" si="10"/>
        <v>0</v>
      </c>
      <c r="I203" s="48">
        <v>0</v>
      </c>
      <c r="J203" s="49">
        <v>0</v>
      </c>
      <c r="K203" s="47">
        <f t="shared" ref="K203" si="12">J203-L203</f>
        <v>0</v>
      </c>
      <c r="L203" s="65">
        <f t="shared" si="11"/>
        <v>0</v>
      </c>
      <c r="M203" s="30"/>
    </row>
    <row r="204" spans="1:13" s="25" customFormat="1" ht="29.25" customHeight="1" x14ac:dyDescent="0.3">
      <c r="A204" s="64"/>
      <c r="B204" s="37"/>
      <c r="C204" s="37"/>
      <c r="D204" s="64"/>
      <c r="E204" s="83">
        <f t="shared" ref="E204:L204" si="13">SUM(E7:E203)</f>
        <v>4245400.0799999991</v>
      </c>
      <c r="F204" s="84">
        <f t="shared" si="13"/>
        <v>141013.17999999996</v>
      </c>
      <c r="G204" s="84">
        <f t="shared" si="13"/>
        <v>136933.15250000005</v>
      </c>
      <c r="H204" s="84">
        <f t="shared" si="13"/>
        <v>4079.9805000000001</v>
      </c>
      <c r="I204" s="83">
        <f t="shared" si="13"/>
        <v>4326629.57</v>
      </c>
      <c r="J204" s="84">
        <f t="shared" si="13"/>
        <v>737566.82000000041</v>
      </c>
      <c r="K204" s="84">
        <f t="shared" si="13"/>
        <v>718507.73750000005</v>
      </c>
      <c r="L204" s="84">
        <f t="shared" si="13"/>
        <v>19059.082500000004</v>
      </c>
      <c r="M204" s="30"/>
    </row>
    <row r="205" spans="1:13" x14ac:dyDescent="0.3">
      <c r="M205" s="7"/>
    </row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14"/>
  <sheetViews>
    <sheetView zoomScale="80" zoomScaleNormal="80" workbookViewId="0">
      <pane ySplit="6" topLeftCell="A42" activePane="bottomLeft" state="frozenSplit"/>
      <selection activeCell="A7" sqref="A7"/>
      <selection pane="bottomLeft" activeCell="A46" sqref="A46:XFD46"/>
    </sheetView>
  </sheetViews>
  <sheetFormatPr defaultColWidth="9.109375" defaultRowHeight="15.6" x14ac:dyDescent="0.3"/>
  <cols>
    <col min="1" max="1" width="34.5546875" style="8" customWidth="1"/>
    <col min="2" max="2" width="33.6640625" style="10" customWidth="1"/>
    <col min="3" max="3" width="21.6640625" style="11" customWidth="1"/>
    <col min="4" max="4" width="14.88671875" style="8" customWidth="1"/>
    <col min="5" max="5" width="12.6640625" style="12" bestFit="1" customWidth="1"/>
    <col min="6" max="6" width="15.88671875" style="8" bestFit="1" customWidth="1"/>
    <col min="7" max="7" width="15.6640625" style="8" bestFit="1" customWidth="1"/>
    <col min="8" max="8" width="12.88671875" style="8" customWidth="1"/>
    <col min="9" max="9" width="11.33203125" style="13" customWidth="1"/>
    <col min="10" max="10" width="14.109375" style="8" customWidth="1"/>
    <col min="11" max="11" width="14.109375" style="14" customWidth="1"/>
    <col min="12" max="12" width="12.6640625" style="8" customWidth="1"/>
    <col min="13" max="13" width="10.33203125" style="9" bestFit="1" customWidth="1"/>
    <col min="14" max="14" width="9.5546875" style="8" bestFit="1" customWidth="1"/>
    <col min="15" max="15" width="2.6640625" style="8" customWidth="1"/>
    <col min="16" max="16384" width="9.109375" style="8"/>
  </cols>
  <sheetData>
    <row r="1" spans="1:20" ht="30" customHeight="1" x14ac:dyDescent="0.3">
      <c r="A1" s="1"/>
      <c r="B1" s="2"/>
      <c r="C1" s="3"/>
      <c r="D1" s="4"/>
      <c r="E1" s="5"/>
      <c r="F1" s="4"/>
      <c r="G1" s="6"/>
      <c r="H1" s="6"/>
      <c r="I1" s="6"/>
      <c r="J1" s="6"/>
      <c r="K1" s="6"/>
      <c r="L1" s="6"/>
      <c r="M1" s="7"/>
    </row>
    <row r="2" spans="1:20" s="25" customFormat="1" ht="30" customHeight="1" x14ac:dyDescent="0.3">
      <c r="A2" s="44"/>
      <c r="B2" s="45"/>
      <c r="C2" s="45"/>
      <c r="D2" s="45" t="s">
        <v>219</v>
      </c>
      <c r="E2" s="45"/>
      <c r="F2" s="45"/>
      <c r="G2" s="46"/>
      <c r="H2" s="23"/>
      <c r="I2" s="23"/>
      <c r="J2" s="23"/>
      <c r="K2" s="23"/>
      <c r="L2" s="23"/>
      <c r="M2" s="24"/>
    </row>
    <row r="3" spans="1:20" s="25" customFormat="1" ht="30" customHeight="1" x14ac:dyDescent="0.3">
      <c r="A3" s="44"/>
      <c r="B3" s="45"/>
      <c r="C3" s="45"/>
      <c r="D3" s="45" t="s">
        <v>218</v>
      </c>
      <c r="E3" s="45"/>
      <c r="F3" s="45"/>
      <c r="G3" s="46">
        <v>2015</v>
      </c>
      <c r="H3" s="23"/>
      <c r="I3" s="23"/>
      <c r="J3" s="23"/>
      <c r="K3" s="23"/>
      <c r="L3" s="23"/>
      <c r="M3" s="24"/>
    </row>
    <row r="4" spans="1:20" ht="16.2" thickBot="1" x14ac:dyDescent="0.35">
      <c r="A4" s="15"/>
      <c r="B4" s="16"/>
      <c r="C4" s="3"/>
      <c r="D4" s="16"/>
      <c r="E4" s="16"/>
      <c r="F4" s="16"/>
      <c r="G4" s="16"/>
      <c r="H4" s="69">
        <v>0.03</v>
      </c>
      <c r="I4" s="4"/>
      <c r="J4" s="17"/>
      <c r="K4" s="16"/>
      <c r="L4" s="69">
        <v>0.03</v>
      </c>
      <c r="N4" s="7"/>
      <c r="O4" s="7"/>
      <c r="P4" s="7"/>
      <c r="Q4" s="7"/>
      <c r="R4" s="7"/>
      <c r="S4" s="7"/>
      <c r="T4" s="7"/>
    </row>
    <row r="5" spans="1:20" ht="36.75" customHeight="1" x14ac:dyDescent="0.3">
      <c r="A5" s="38"/>
      <c r="B5" s="39" t="s">
        <v>363</v>
      </c>
      <c r="C5" s="40" t="s">
        <v>364</v>
      </c>
      <c r="D5" s="41" t="s">
        <v>266</v>
      </c>
      <c r="E5" s="139" t="s">
        <v>217</v>
      </c>
      <c r="F5" s="140"/>
      <c r="G5" s="140"/>
      <c r="H5" s="141"/>
      <c r="I5" s="142" t="s">
        <v>216</v>
      </c>
      <c r="J5" s="143"/>
      <c r="K5" s="143"/>
      <c r="L5" s="144"/>
      <c r="M5" s="7"/>
      <c r="N5" s="7"/>
      <c r="O5" s="7"/>
      <c r="P5" s="7"/>
      <c r="Q5" s="7"/>
      <c r="R5" s="7"/>
      <c r="S5" s="7"/>
    </row>
    <row r="6" spans="1:20" ht="30" customHeight="1" x14ac:dyDescent="0.3">
      <c r="A6" s="42" t="s">
        <v>235</v>
      </c>
      <c r="B6" s="42" t="s">
        <v>215</v>
      </c>
      <c r="C6" s="42" t="s">
        <v>214</v>
      </c>
      <c r="D6" s="42" t="s">
        <v>213</v>
      </c>
      <c r="E6" s="43" t="s">
        <v>211</v>
      </c>
      <c r="F6" s="43" t="s">
        <v>212</v>
      </c>
      <c r="G6" s="42" t="s">
        <v>209</v>
      </c>
      <c r="H6" s="42" t="s">
        <v>208</v>
      </c>
      <c r="I6" s="42" t="s">
        <v>211</v>
      </c>
      <c r="J6" s="42" t="s">
        <v>210</v>
      </c>
      <c r="K6" s="42" t="s">
        <v>209</v>
      </c>
      <c r="L6" s="42" t="s">
        <v>208</v>
      </c>
      <c r="M6" s="7"/>
      <c r="N6" s="7"/>
      <c r="O6" s="7"/>
      <c r="P6" s="7"/>
      <c r="Q6" s="7"/>
      <c r="R6" s="7"/>
      <c r="S6" s="7"/>
    </row>
    <row r="7" spans="1:20" s="105" customFormat="1" ht="30" customHeight="1" x14ac:dyDescent="0.3">
      <c r="A7" s="73"/>
      <c r="B7" s="73" t="s">
        <v>87</v>
      </c>
      <c r="C7" s="73" t="s">
        <v>86</v>
      </c>
      <c r="D7" s="73" t="s">
        <v>1</v>
      </c>
      <c r="E7" s="74">
        <v>4808</v>
      </c>
      <c r="F7" s="75">
        <v>240.4</v>
      </c>
      <c r="G7" s="75">
        <f>F7-H7</f>
        <v>240.4</v>
      </c>
      <c r="H7" s="75">
        <v>0</v>
      </c>
      <c r="I7" s="74">
        <v>0</v>
      </c>
      <c r="J7" s="75">
        <v>0</v>
      </c>
      <c r="K7" s="75">
        <f t="shared" ref="K7:K73" si="0">J7-L7</f>
        <v>0</v>
      </c>
      <c r="L7" s="76">
        <f>J7*$L$4</f>
        <v>0</v>
      </c>
    </row>
    <row r="8" spans="1:20" s="105" customFormat="1" ht="30" customHeight="1" x14ac:dyDescent="0.3">
      <c r="A8" s="73"/>
      <c r="B8" s="73" t="s">
        <v>100</v>
      </c>
      <c r="C8" s="73" t="s">
        <v>99</v>
      </c>
      <c r="D8" s="73" t="s">
        <v>1</v>
      </c>
      <c r="E8" s="74">
        <v>7591</v>
      </c>
      <c r="F8" s="75">
        <v>379.55</v>
      </c>
      <c r="G8" s="75">
        <f t="shared" ref="G8:G74" si="1">F8-H8</f>
        <v>368.1635</v>
      </c>
      <c r="H8" s="75">
        <f>F8*$H$4</f>
        <v>11.3865</v>
      </c>
      <c r="I8" s="74">
        <v>22706</v>
      </c>
      <c r="J8" s="75">
        <v>4541.2</v>
      </c>
      <c r="K8" s="75">
        <f t="shared" si="0"/>
        <v>4404.9639999999999</v>
      </c>
      <c r="L8" s="76">
        <f t="shared" ref="L8:L74" si="2">J8*$L$4</f>
        <v>136.23599999999999</v>
      </c>
    </row>
    <row r="9" spans="1:20" s="105" customFormat="1" ht="30" customHeight="1" x14ac:dyDescent="0.3">
      <c r="A9" s="73"/>
      <c r="B9" s="73" t="s">
        <v>100</v>
      </c>
      <c r="C9" s="73" t="s">
        <v>315</v>
      </c>
      <c r="D9" s="73" t="s">
        <v>1</v>
      </c>
      <c r="E9" s="74">
        <v>7995</v>
      </c>
      <c r="F9" s="75">
        <v>399.75</v>
      </c>
      <c r="G9" s="75">
        <f t="shared" si="1"/>
        <v>387.75749999999999</v>
      </c>
      <c r="H9" s="75">
        <f t="shared" ref="H9:H75" si="3">F9*$H$4</f>
        <v>11.9925</v>
      </c>
      <c r="I9" s="74">
        <v>26493</v>
      </c>
      <c r="J9" s="75">
        <v>5298.6</v>
      </c>
      <c r="K9" s="75">
        <f t="shared" si="0"/>
        <v>5139.6420000000007</v>
      </c>
      <c r="L9" s="76">
        <f t="shared" si="2"/>
        <v>158.958</v>
      </c>
    </row>
    <row r="10" spans="1:20" s="105" customFormat="1" ht="30" customHeight="1" x14ac:dyDescent="0.3">
      <c r="A10" s="73"/>
      <c r="B10" s="73" t="s">
        <v>8</v>
      </c>
      <c r="C10" s="73" t="s">
        <v>9</v>
      </c>
      <c r="D10" s="73" t="s">
        <v>1</v>
      </c>
      <c r="E10" s="74">
        <v>28184</v>
      </c>
      <c r="F10" s="75">
        <v>1409.2</v>
      </c>
      <c r="G10" s="75">
        <f t="shared" si="1"/>
        <v>1366.924</v>
      </c>
      <c r="H10" s="75">
        <f t="shared" si="3"/>
        <v>42.275999999999996</v>
      </c>
      <c r="I10" s="74">
        <v>0</v>
      </c>
      <c r="J10" s="75">
        <v>0</v>
      </c>
      <c r="K10" s="75">
        <f t="shared" si="0"/>
        <v>0</v>
      </c>
      <c r="L10" s="76">
        <f t="shared" si="2"/>
        <v>0</v>
      </c>
    </row>
    <row r="11" spans="1:20" s="105" customFormat="1" ht="30" customHeight="1" x14ac:dyDescent="0.3">
      <c r="A11" s="73"/>
      <c r="B11" s="73" t="s">
        <v>8</v>
      </c>
      <c r="C11" s="73" t="s">
        <v>7</v>
      </c>
      <c r="D11" s="73" t="s">
        <v>1</v>
      </c>
      <c r="E11" s="74">
        <v>19032</v>
      </c>
      <c r="F11" s="75">
        <v>951.6</v>
      </c>
      <c r="G11" s="75">
        <f t="shared" si="1"/>
        <v>923.05200000000002</v>
      </c>
      <c r="H11" s="75">
        <f t="shared" si="3"/>
        <v>28.547999999999998</v>
      </c>
      <c r="I11" s="74">
        <v>0</v>
      </c>
      <c r="J11" s="75">
        <v>0</v>
      </c>
      <c r="K11" s="75">
        <f t="shared" si="0"/>
        <v>0</v>
      </c>
      <c r="L11" s="76">
        <f t="shared" si="2"/>
        <v>0</v>
      </c>
    </row>
    <row r="12" spans="1:20" s="105" customFormat="1" ht="43.2" x14ac:dyDescent="0.3">
      <c r="A12" s="73"/>
      <c r="B12" s="73" t="s">
        <v>313</v>
      </c>
      <c r="C12" s="73" t="str">
        <f>'2nd Quarter 2015'!C8</f>
        <v>3415524076 &amp; 3415524075/ SWIW #21 &amp;22</v>
      </c>
      <c r="D12" s="73" t="str">
        <f>'2nd Quarter 2015'!D8</f>
        <v>Brine Disposal</v>
      </c>
      <c r="E12" s="74">
        <v>0</v>
      </c>
      <c r="F12" s="75">
        <v>0</v>
      </c>
      <c r="G12" s="75">
        <f t="shared" si="1"/>
        <v>0</v>
      </c>
      <c r="H12" s="75">
        <f t="shared" si="3"/>
        <v>0</v>
      </c>
      <c r="I12" s="74">
        <v>1236.2</v>
      </c>
      <c r="J12" s="75">
        <v>247.24</v>
      </c>
      <c r="K12" s="75">
        <f t="shared" si="0"/>
        <v>239.8228</v>
      </c>
      <c r="L12" s="76">
        <f t="shared" si="2"/>
        <v>7.4172000000000002</v>
      </c>
    </row>
    <row r="13" spans="1:20" s="105" customFormat="1" ht="30" customHeight="1" x14ac:dyDescent="0.3">
      <c r="A13" s="74"/>
      <c r="B13" s="73" t="s">
        <v>132</v>
      </c>
      <c r="C13" s="73" t="s">
        <v>397</v>
      </c>
      <c r="D13" s="73" t="s">
        <v>1</v>
      </c>
      <c r="E13" s="74">
        <v>15558.79</v>
      </c>
      <c r="F13" s="75">
        <v>777.94</v>
      </c>
      <c r="G13" s="75">
        <f t="shared" si="1"/>
        <v>754.60180000000003</v>
      </c>
      <c r="H13" s="75">
        <f t="shared" si="3"/>
        <v>23.338200000000001</v>
      </c>
      <c r="I13" s="74">
        <v>41652.559999999998</v>
      </c>
      <c r="J13" s="75">
        <v>8330.51</v>
      </c>
      <c r="K13" s="75">
        <f t="shared" si="0"/>
        <v>8080.5947000000006</v>
      </c>
      <c r="L13" s="76">
        <f t="shared" si="2"/>
        <v>249.9153</v>
      </c>
    </row>
    <row r="14" spans="1:20" s="105" customFormat="1" ht="30" customHeight="1" x14ac:dyDescent="0.3">
      <c r="A14" s="73"/>
      <c r="B14" s="73" t="s">
        <v>132</v>
      </c>
      <c r="C14" s="73" t="s">
        <v>133</v>
      </c>
      <c r="D14" s="73" t="s">
        <v>1</v>
      </c>
      <c r="E14" s="74">
        <v>19851.62</v>
      </c>
      <c r="F14" s="75">
        <v>992.58</v>
      </c>
      <c r="G14" s="75">
        <f t="shared" si="1"/>
        <v>962.80259999999998</v>
      </c>
      <c r="H14" s="75">
        <f t="shared" si="3"/>
        <v>29.7774</v>
      </c>
      <c r="I14" s="74">
        <v>0</v>
      </c>
      <c r="J14" s="75">
        <v>0</v>
      </c>
      <c r="K14" s="75">
        <f t="shared" si="0"/>
        <v>0</v>
      </c>
      <c r="L14" s="76">
        <f t="shared" si="2"/>
        <v>0</v>
      </c>
    </row>
    <row r="15" spans="1:20" s="105" customFormat="1" ht="30" customHeight="1" x14ac:dyDescent="0.3">
      <c r="A15" s="73"/>
      <c r="B15" s="73" t="s">
        <v>132</v>
      </c>
      <c r="C15" s="73" t="s">
        <v>131</v>
      </c>
      <c r="D15" s="73" t="s">
        <v>1</v>
      </c>
      <c r="E15" s="74">
        <v>8297.27</v>
      </c>
      <c r="F15" s="75">
        <v>414.86</v>
      </c>
      <c r="G15" s="75">
        <f t="shared" si="1"/>
        <v>402.41419999999999</v>
      </c>
      <c r="H15" s="75">
        <f t="shared" si="3"/>
        <v>12.4458</v>
      </c>
      <c r="I15" s="74">
        <v>0</v>
      </c>
      <c r="J15" s="75">
        <v>0</v>
      </c>
      <c r="K15" s="75">
        <f t="shared" si="0"/>
        <v>0</v>
      </c>
      <c r="L15" s="76">
        <f t="shared" si="2"/>
        <v>0</v>
      </c>
    </row>
    <row r="16" spans="1:20" s="105" customFormat="1" ht="30" customHeight="1" x14ac:dyDescent="0.3">
      <c r="A16" s="73"/>
      <c r="B16" s="73" t="s">
        <v>201</v>
      </c>
      <c r="C16" s="73" t="s">
        <v>200</v>
      </c>
      <c r="D16" s="73" t="s">
        <v>1</v>
      </c>
      <c r="E16" s="74">
        <v>5660</v>
      </c>
      <c r="F16" s="75">
        <v>283</v>
      </c>
      <c r="G16" s="75">
        <f t="shared" si="1"/>
        <v>274.51</v>
      </c>
      <c r="H16" s="75">
        <f t="shared" si="3"/>
        <v>8.49</v>
      </c>
      <c r="I16" s="74">
        <v>0</v>
      </c>
      <c r="J16" s="75">
        <v>0</v>
      </c>
      <c r="K16" s="75">
        <f t="shared" si="0"/>
        <v>0</v>
      </c>
      <c r="L16" s="76">
        <f t="shared" si="2"/>
        <v>0</v>
      </c>
    </row>
    <row r="17" spans="1:13" s="105" customFormat="1" ht="30" customHeight="1" x14ac:dyDescent="0.3">
      <c r="A17" s="73"/>
      <c r="B17" s="73" t="s">
        <v>42</v>
      </c>
      <c r="C17" s="73" t="s">
        <v>44</v>
      </c>
      <c r="D17" s="73" t="s">
        <v>1</v>
      </c>
      <c r="E17" s="74">
        <v>602</v>
      </c>
      <c r="F17" s="75">
        <v>30.1</v>
      </c>
      <c r="G17" s="75">
        <f t="shared" si="1"/>
        <v>29.197000000000003</v>
      </c>
      <c r="H17" s="75">
        <f t="shared" si="3"/>
        <v>0.90300000000000002</v>
      </c>
      <c r="I17" s="74">
        <v>0</v>
      </c>
      <c r="J17" s="75">
        <v>0</v>
      </c>
      <c r="K17" s="75">
        <f t="shared" si="0"/>
        <v>0</v>
      </c>
      <c r="L17" s="76">
        <f t="shared" si="2"/>
        <v>0</v>
      </c>
    </row>
    <row r="18" spans="1:13" s="105" customFormat="1" ht="30" customHeight="1" x14ac:dyDescent="0.3">
      <c r="A18" s="73"/>
      <c r="B18" s="73" t="s">
        <v>42</v>
      </c>
      <c r="C18" s="73" t="s">
        <v>43</v>
      </c>
      <c r="D18" s="73" t="s">
        <v>1</v>
      </c>
      <c r="E18" s="74">
        <v>8626</v>
      </c>
      <c r="F18" s="75">
        <v>431.3</v>
      </c>
      <c r="G18" s="75">
        <f t="shared" si="1"/>
        <v>418.36099999999999</v>
      </c>
      <c r="H18" s="75">
        <f t="shared" si="3"/>
        <v>12.939</v>
      </c>
      <c r="I18" s="74">
        <v>0</v>
      </c>
      <c r="J18" s="75">
        <v>0</v>
      </c>
      <c r="K18" s="75">
        <f t="shared" si="0"/>
        <v>0</v>
      </c>
      <c r="L18" s="76">
        <f t="shared" si="2"/>
        <v>0</v>
      </c>
    </row>
    <row r="19" spans="1:13" s="105" customFormat="1" ht="30" customHeight="1" x14ac:dyDescent="0.3">
      <c r="A19" s="73"/>
      <c r="B19" s="73" t="s">
        <v>42</v>
      </c>
      <c r="C19" s="73" t="s">
        <v>41</v>
      </c>
      <c r="D19" s="73" t="s">
        <v>1</v>
      </c>
      <c r="E19" s="74">
        <v>6039</v>
      </c>
      <c r="F19" s="75">
        <v>301.95</v>
      </c>
      <c r="G19" s="75">
        <f t="shared" si="1"/>
        <v>292.89150000000001</v>
      </c>
      <c r="H19" s="75">
        <f t="shared" si="3"/>
        <v>9.0584999999999987</v>
      </c>
      <c r="I19" s="74">
        <v>0</v>
      </c>
      <c r="J19" s="75">
        <v>0</v>
      </c>
      <c r="K19" s="75">
        <f t="shared" si="0"/>
        <v>0</v>
      </c>
      <c r="L19" s="76">
        <f t="shared" si="2"/>
        <v>0</v>
      </c>
    </row>
    <row r="20" spans="1:13" s="105" customFormat="1" ht="30" customHeight="1" x14ac:dyDescent="0.3">
      <c r="A20" s="73"/>
      <c r="B20" s="73" t="s">
        <v>13</v>
      </c>
      <c r="C20" s="73" t="s">
        <v>394</v>
      </c>
      <c r="D20" s="73" t="s">
        <v>1</v>
      </c>
      <c r="E20" s="74">
        <v>0</v>
      </c>
      <c r="F20" s="75">
        <v>0</v>
      </c>
      <c r="G20" s="75">
        <f t="shared" si="1"/>
        <v>0</v>
      </c>
      <c r="H20" s="75">
        <f t="shared" si="3"/>
        <v>0</v>
      </c>
      <c r="I20" s="74">
        <v>0</v>
      </c>
      <c r="J20" s="75">
        <v>0</v>
      </c>
      <c r="K20" s="75">
        <f t="shared" si="0"/>
        <v>0</v>
      </c>
      <c r="L20" s="76">
        <f t="shared" si="2"/>
        <v>0</v>
      </c>
      <c r="M20" s="104"/>
    </row>
    <row r="21" spans="1:13" s="105" customFormat="1" ht="30" customHeight="1" x14ac:dyDescent="0.3">
      <c r="A21" s="73"/>
      <c r="B21" s="73" t="s">
        <v>13</v>
      </c>
      <c r="C21" s="73" t="s">
        <v>392</v>
      </c>
      <c r="D21" s="73" t="s">
        <v>1</v>
      </c>
      <c r="E21" s="74">
        <v>0</v>
      </c>
      <c r="F21" s="75">
        <v>0</v>
      </c>
      <c r="G21" s="75">
        <f t="shared" si="1"/>
        <v>0</v>
      </c>
      <c r="H21" s="75">
        <f t="shared" si="3"/>
        <v>0</v>
      </c>
      <c r="I21" s="74">
        <v>0</v>
      </c>
      <c r="J21" s="75">
        <v>0</v>
      </c>
      <c r="K21" s="75">
        <f t="shared" si="0"/>
        <v>0</v>
      </c>
      <c r="L21" s="76">
        <f t="shared" si="2"/>
        <v>0</v>
      </c>
      <c r="M21" s="104"/>
    </row>
    <row r="22" spans="1:13" s="105" customFormat="1" ht="30" customHeight="1" x14ac:dyDescent="0.3">
      <c r="A22" s="73"/>
      <c r="B22" s="73" t="s">
        <v>13</v>
      </c>
      <c r="C22" s="73" t="s">
        <v>393</v>
      </c>
      <c r="D22" s="73" t="s">
        <v>1</v>
      </c>
      <c r="E22" s="74">
        <v>0</v>
      </c>
      <c r="F22" s="75">
        <v>0</v>
      </c>
      <c r="G22" s="75">
        <f t="shared" si="1"/>
        <v>0</v>
      </c>
      <c r="H22" s="75">
        <f t="shared" si="3"/>
        <v>0</v>
      </c>
      <c r="I22" s="74">
        <v>0</v>
      </c>
      <c r="J22" s="75">
        <v>0</v>
      </c>
      <c r="K22" s="75">
        <f t="shared" si="0"/>
        <v>0</v>
      </c>
      <c r="L22" s="76">
        <f t="shared" si="2"/>
        <v>0</v>
      </c>
      <c r="M22" s="104"/>
    </row>
    <row r="23" spans="1:13" s="105" customFormat="1" ht="30" customHeight="1" x14ac:dyDescent="0.3">
      <c r="A23" s="73"/>
      <c r="B23" s="73" t="s">
        <v>108</v>
      </c>
      <c r="C23" s="73" t="s">
        <v>107</v>
      </c>
      <c r="D23" s="73" t="s">
        <v>1</v>
      </c>
      <c r="E23" s="74">
        <v>13209</v>
      </c>
      <c r="F23" s="75">
        <v>660.45</v>
      </c>
      <c r="G23" s="75">
        <f t="shared" si="1"/>
        <v>640.63650000000007</v>
      </c>
      <c r="H23" s="75">
        <f t="shared" si="3"/>
        <v>19.813500000000001</v>
      </c>
      <c r="I23" s="74">
        <v>0</v>
      </c>
      <c r="J23" s="75">
        <v>0</v>
      </c>
      <c r="K23" s="75">
        <f t="shared" si="0"/>
        <v>0</v>
      </c>
      <c r="L23" s="76">
        <f t="shared" si="2"/>
        <v>0</v>
      </c>
      <c r="M23" s="104"/>
    </row>
    <row r="24" spans="1:13" s="105" customFormat="1" ht="30" customHeight="1" x14ac:dyDescent="0.3">
      <c r="A24" s="73"/>
      <c r="B24" s="73" t="s">
        <v>164</v>
      </c>
      <c r="C24" s="73" t="s">
        <v>168</v>
      </c>
      <c r="D24" s="73" t="s">
        <v>1</v>
      </c>
      <c r="E24" s="74">
        <v>1089</v>
      </c>
      <c r="F24" s="75">
        <v>54.45</v>
      </c>
      <c r="G24" s="75">
        <f t="shared" si="1"/>
        <v>52.816500000000005</v>
      </c>
      <c r="H24" s="75">
        <f t="shared" si="3"/>
        <v>1.6335</v>
      </c>
      <c r="I24" s="74">
        <v>0</v>
      </c>
      <c r="J24" s="75">
        <v>0</v>
      </c>
      <c r="K24" s="75">
        <f t="shared" si="0"/>
        <v>0</v>
      </c>
      <c r="L24" s="76">
        <f t="shared" si="2"/>
        <v>0</v>
      </c>
      <c r="M24" s="104"/>
    </row>
    <row r="25" spans="1:13" s="105" customFormat="1" ht="30" customHeight="1" x14ac:dyDescent="0.3">
      <c r="A25" s="73"/>
      <c r="B25" s="73" t="s">
        <v>164</v>
      </c>
      <c r="C25" s="73" t="s">
        <v>167</v>
      </c>
      <c r="D25" s="73" t="s">
        <v>1</v>
      </c>
      <c r="E25" s="74">
        <v>113</v>
      </c>
      <c r="F25" s="75">
        <v>5.65</v>
      </c>
      <c r="G25" s="75">
        <f t="shared" si="1"/>
        <v>5.4805000000000001</v>
      </c>
      <c r="H25" s="75">
        <f t="shared" si="3"/>
        <v>0.16950000000000001</v>
      </c>
      <c r="I25" s="74">
        <v>0</v>
      </c>
      <c r="J25" s="75">
        <v>0</v>
      </c>
      <c r="K25" s="75">
        <f t="shared" si="0"/>
        <v>0</v>
      </c>
      <c r="L25" s="76">
        <f t="shared" si="2"/>
        <v>0</v>
      </c>
      <c r="M25" s="104"/>
    </row>
    <row r="26" spans="1:13" s="105" customFormat="1" ht="30" customHeight="1" x14ac:dyDescent="0.3">
      <c r="A26" s="73"/>
      <c r="B26" s="73" t="s">
        <v>164</v>
      </c>
      <c r="C26" s="73" t="s">
        <v>166</v>
      </c>
      <c r="D26" s="73" t="s">
        <v>1</v>
      </c>
      <c r="E26" s="74">
        <v>6185</v>
      </c>
      <c r="F26" s="75">
        <v>309.25</v>
      </c>
      <c r="G26" s="75">
        <f t="shared" si="1"/>
        <v>299.97250000000003</v>
      </c>
      <c r="H26" s="75">
        <f t="shared" si="3"/>
        <v>9.2774999999999999</v>
      </c>
      <c r="I26" s="74">
        <v>0</v>
      </c>
      <c r="J26" s="75">
        <v>0</v>
      </c>
      <c r="K26" s="75">
        <f t="shared" si="0"/>
        <v>0</v>
      </c>
      <c r="L26" s="76">
        <f t="shared" si="2"/>
        <v>0</v>
      </c>
      <c r="M26" s="104"/>
    </row>
    <row r="27" spans="1:13" s="105" customFormat="1" ht="30" customHeight="1" x14ac:dyDescent="0.3">
      <c r="A27" s="73"/>
      <c r="B27" s="73" t="s">
        <v>164</v>
      </c>
      <c r="C27" s="73" t="s">
        <v>165</v>
      </c>
      <c r="D27" s="73" t="s">
        <v>1</v>
      </c>
      <c r="E27" s="74">
        <v>3722</v>
      </c>
      <c r="F27" s="75">
        <v>186.1</v>
      </c>
      <c r="G27" s="75">
        <f t="shared" si="1"/>
        <v>180.517</v>
      </c>
      <c r="H27" s="75">
        <f t="shared" si="3"/>
        <v>5.5829999999999993</v>
      </c>
      <c r="I27" s="74">
        <v>1198</v>
      </c>
      <c r="J27" s="75">
        <v>239.6</v>
      </c>
      <c r="K27" s="75">
        <f t="shared" si="0"/>
        <v>232.41200000000001</v>
      </c>
      <c r="L27" s="76">
        <f t="shared" si="2"/>
        <v>7.1879999999999997</v>
      </c>
      <c r="M27" s="104"/>
    </row>
    <row r="28" spans="1:13" s="105" customFormat="1" ht="30" customHeight="1" x14ac:dyDescent="0.3">
      <c r="A28" s="73"/>
      <c r="B28" s="73" t="s">
        <v>164</v>
      </c>
      <c r="C28" s="73" t="s">
        <v>163</v>
      </c>
      <c r="D28" s="73" t="s">
        <v>1</v>
      </c>
      <c r="E28" s="74">
        <v>9982</v>
      </c>
      <c r="F28" s="75">
        <v>499.1</v>
      </c>
      <c r="G28" s="75">
        <f t="shared" si="1"/>
        <v>484.12700000000001</v>
      </c>
      <c r="H28" s="75">
        <f t="shared" si="3"/>
        <v>14.973000000000001</v>
      </c>
      <c r="I28" s="74">
        <v>4288</v>
      </c>
      <c r="J28" s="75">
        <v>857.6</v>
      </c>
      <c r="K28" s="75">
        <f t="shared" si="0"/>
        <v>831.87200000000007</v>
      </c>
      <c r="L28" s="76">
        <f t="shared" si="2"/>
        <v>25.727999999999998</v>
      </c>
      <c r="M28" s="104"/>
    </row>
    <row r="29" spans="1:13" s="105" customFormat="1" ht="30" customHeight="1" x14ac:dyDescent="0.3">
      <c r="A29" s="73"/>
      <c r="B29" s="73" t="s">
        <v>164</v>
      </c>
      <c r="C29" s="73" t="s">
        <v>263</v>
      </c>
      <c r="D29" s="73" t="s">
        <v>1</v>
      </c>
      <c r="E29" s="74">
        <v>19382</v>
      </c>
      <c r="F29" s="75">
        <v>969.1</v>
      </c>
      <c r="G29" s="75">
        <f t="shared" si="1"/>
        <v>940.02700000000004</v>
      </c>
      <c r="H29" s="75">
        <f t="shared" si="3"/>
        <v>29.073</v>
      </c>
      <c r="I29" s="74">
        <v>0</v>
      </c>
      <c r="J29" s="75">
        <v>0</v>
      </c>
      <c r="K29" s="75">
        <f t="shared" si="0"/>
        <v>0</v>
      </c>
      <c r="L29" s="76">
        <f t="shared" si="2"/>
        <v>0</v>
      </c>
      <c r="M29" s="104"/>
    </row>
    <row r="30" spans="1:13" s="105" customFormat="1" ht="30" customHeight="1" x14ac:dyDescent="0.3">
      <c r="A30" s="73" t="s">
        <v>412</v>
      </c>
      <c r="B30" s="73" t="s">
        <v>121</v>
      </c>
      <c r="C30" s="73" t="s">
        <v>122</v>
      </c>
      <c r="D30" s="73" t="s">
        <v>1</v>
      </c>
      <c r="E30" s="74">
        <v>2665</v>
      </c>
      <c r="F30" s="75">
        <v>133.25</v>
      </c>
      <c r="G30" s="75">
        <v>133.25</v>
      </c>
      <c r="H30" s="75">
        <v>0</v>
      </c>
      <c r="I30" s="74">
        <v>0</v>
      </c>
      <c r="J30" s="75">
        <v>0</v>
      </c>
      <c r="K30" s="75">
        <f t="shared" si="0"/>
        <v>0</v>
      </c>
      <c r="L30" s="76">
        <f t="shared" si="2"/>
        <v>0</v>
      </c>
      <c r="M30" s="106"/>
    </row>
    <row r="31" spans="1:13" s="114" customFormat="1" ht="30" customHeight="1" x14ac:dyDescent="0.3">
      <c r="A31" s="109" t="s">
        <v>412</v>
      </c>
      <c r="B31" s="109" t="s">
        <v>121</v>
      </c>
      <c r="C31" s="109" t="s">
        <v>120</v>
      </c>
      <c r="D31" s="109" t="s">
        <v>1</v>
      </c>
      <c r="E31" s="110">
        <v>0</v>
      </c>
      <c r="F31" s="111">
        <v>0</v>
      </c>
      <c r="G31" s="111">
        <v>0</v>
      </c>
      <c r="H31" s="111">
        <v>0</v>
      </c>
      <c r="I31" s="110">
        <v>0</v>
      </c>
      <c r="J31" s="111">
        <v>0</v>
      </c>
      <c r="K31" s="111">
        <v>0</v>
      </c>
      <c r="L31" s="112">
        <v>0</v>
      </c>
      <c r="M31" s="113"/>
    </row>
    <row r="32" spans="1:13" s="105" customFormat="1" ht="30" customHeight="1" x14ac:dyDescent="0.3">
      <c r="A32" s="73"/>
      <c r="B32" s="73" t="s">
        <v>121</v>
      </c>
      <c r="C32" s="73" t="s">
        <v>356</v>
      </c>
      <c r="D32" s="73" t="s">
        <v>1</v>
      </c>
      <c r="E32" s="74">
        <v>2515</v>
      </c>
      <c r="F32" s="75">
        <v>125.75</v>
      </c>
      <c r="G32" s="75">
        <f t="shared" si="1"/>
        <v>125.75</v>
      </c>
      <c r="H32" s="75">
        <v>0</v>
      </c>
      <c r="I32" s="74">
        <v>0</v>
      </c>
      <c r="J32" s="75">
        <v>0</v>
      </c>
      <c r="K32" s="75">
        <f t="shared" si="0"/>
        <v>0</v>
      </c>
      <c r="L32" s="76">
        <f t="shared" si="2"/>
        <v>0</v>
      </c>
      <c r="M32" s="106"/>
    </row>
    <row r="33" spans="1:13" s="105" customFormat="1" ht="30" customHeight="1" x14ac:dyDescent="0.3">
      <c r="A33" s="73"/>
      <c r="B33" s="73" t="s">
        <v>96</v>
      </c>
      <c r="C33" s="73" t="s">
        <v>97</v>
      </c>
      <c r="D33" s="73" t="s">
        <v>1</v>
      </c>
      <c r="E33" s="74">
        <v>6800</v>
      </c>
      <c r="F33" s="75">
        <v>340</v>
      </c>
      <c r="G33" s="75">
        <f t="shared" si="1"/>
        <v>329.8</v>
      </c>
      <c r="H33" s="75">
        <f t="shared" si="3"/>
        <v>10.199999999999999</v>
      </c>
      <c r="I33" s="74">
        <v>15580</v>
      </c>
      <c r="J33" s="75">
        <v>3116</v>
      </c>
      <c r="K33" s="75">
        <f t="shared" si="0"/>
        <v>3022.52</v>
      </c>
      <c r="L33" s="76">
        <f t="shared" si="2"/>
        <v>93.47999999999999</v>
      </c>
      <c r="M33" s="104"/>
    </row>
    <row r="34" spans="1:13" s="105" customFormat="1" ht="30" customHeight="1" x14ac:dyDescent="0.3">
      <c r="A34" s="79"/>
      <c r="B34" s="73" t="s">
        <v>96</v>
      </c>
      <c r="C34" s="73" t="s">
        <v>95</v>
      </c>
      <c r="D34" s="73" t="s">
        <v>1</v>
      </c>
      <c r="E34" s="74">
        <v>0</v>
      </c>
      <c r="F34" s="75">
        <v>0</v>
      </c>
      <c r="G34" s="75">
        <f t="shared" si="1"/>
        <v>0</v>
      </c>
      <c r="H34" s="75">
        <f t="shared" si="3"/>
        <v>0</v>
      </c>
      <c r="I34" s="74">
        <v>0</v>
      </c>
      <c r="J34" s="75">
        <v>0</v>
      </c>
      <c r="K34" s="75">
        <f t="shared" si="0"/>
        <v>0</v>
      </c>
      <c r="L34" s="76">
        <f t="shared" si="2"/>
        <v>0</v>
      </c>
    </row>
    <row r="35" spans="1:13" s="105" customFormat="1" ht="30" customHeight="1" x14ac:dyDescent="0.3">
      <c r="A35" s="79"/>
      <c r="B35" s="73" t="s">
        <v>237</v>
      </c>
      <c r="C35" s="73" t="s">
        <v>424</v>
      </c>
      <c r="D35" s="73" t="s">
        <v>1</v>
      </c>
      <c r="E35" s="74">
        <v>74292</v>
      </c>
      <c r="F35" s="75">
        <v>0</v>
      </c>
      <c r="G35" s="75">
        <v>0</v>
      </c>
      <c r="H35" s="75">
        <v>0</v>
      </c>
      <c r="I35" s="74">
        <v>1584</v>
      </c>
      <c r="J35" s="75">
        <v>0</v>
      </c>
      <c r="K35" s="75">
        <v>0</v>
      </c>
      <c r="L35" s="76">
        <f t="shared" si="2"/>
        <v>0</v>
      </c>
      <c r="M35" s="137" t="s">
        <v>387</v>
      </c>
    </row>
    <row r="36" spans="1:13" s="105" customFormat="1" ht="30" customHeight="1" x14ac:dyDescent="0.3">
      <c r="A36" s="79"/>
      <c r="B36" s="73" t="s">
        <v>237</v>
      </c>
      <c r="C36" s="73" t="s">
        <v>425</v>
      </c>
      <c r="D36" s="73" t="s">
        <v>1</v>
      </c>
      <c r="E36" s="74">
        <v>214116</v>
      </c>
      <c r="F36" s="75">
        <v>0</v>
      </c>
      <c r="G36" s="75">
        <v>0</v>
      </c>
      <c r="H36" s="75">
        <v>0</v>
      </c>
      <c r="I36" s="74">
        <v>4565</v>
      </c>
      <c r="J36" s="75">
        <v>0</v>
      </c>
      <c r="K36" s="75">
        <v>0</v>
      </c>
      <c r="L36" s="76">
        <f t="shared" si="2"/>
        <v>0</v>
      </c>
      <c r="M36" s="137" t="s">
        <v>387</v>
      </c>
    </row>
    <row r="37" spans="1:13" s="105" customFormat="1" ht="28.8" x14ac:dyDescent="0.3">
      <c r="A37" s="79" t="s">
        <v>245</v>
      </c>
      <c r="B37" s="73" t="s">
        <v>237</v>
      </c>
      <c r="C37" s="73" t="s">
        <v>426</v>
      </c>
      <c r="D37" s="73" t="s">
        <v>1</v>
      </c>
      <c r="E37" s="74">
        <v>311692</v>
      </c>
      <c r="F37" s="75">
        <v>3915.8</v>
      </c>
      <c r="G37" s="75">
        <f t="shared" si="1"/>
        <v>3798.326</v>
      </c>
      <c r="H37" s="75">
        <f t="shared" si="3"/>
        <v>117.474</v>
      </c>
      <c r="I37" s="74">
        <v>6645</v>
      </c>
      <c r="J37" s="75">
        <v>4053.8</v>
      </c>
      <c r="K37" s="75">
        <f t="shared" si="0"/>
        <v>3932.1860000000001</v>
      </c>
      <c r="L37" s="76">
        <f t="shared" si="2"/>
        <v>121.614</v>
      </c>
      <c r="M37" s="137" t="s">
        <v>387</v>
      </c>
    </row>
    <row r="38" spans="1:13" s="105" customFormat="1" ht="30" customHeight="1" x14ac:dyDescent="0.3">
      <c r="A38" s="73"/>
      <c r="B38" s="73" t="s">
        <v>203</v>
      </c>
      <c r="C38" s="73" t="s">
        <v>202</v>
      </c>
      <c r="D38" s="73" t="s">
        <v>1</v>
      </c>
      <c r="E38" s="74">
        <v>11124</v>
      </c>
      <c r="F38" s="75">
        <v>556.20000000000005</v>
      </c>
      <c r="G38" s="75">
        <f t="shared" si="1"/>
        <v>539.51400000000001</v>
      </c>
      <c r="H38" s="75">
        <f t="shared" si="3"/>
        <v>16.686</v>
      </c>
      <c r="I38" s="74">
        <v>0</v>
      </c>
      <c r="J38" s="75">
        <v>0</v>
      </c>
      <c r="K38" s="75">
        <f t="shared" si="0"/>
        <v>0</v>
      </c>
      <c r="L38" s="76">
        <f t="shared" si="2"/>
        <v>0</v>
      </c>
    </row>
    <row r="39" spans="1:13" s="105" customFormat="1" ht="30" customHeight="1" x14ac:dyDescent="0.3">
      <c r="A39" s="73"/>
      <c r="B39" s="73" t="s">
        <v>239</v>
      </c>
      <c r="C39" s="73" t="s">
        <v>240</v>
      </c>
      <c r="D39" s="73" t="s">
        <v>1</v>
      </c>
      <c r="E39" s="74">
        <v>60019.89</v>
      </c>
      <c r="F39" s="75">
        <v>3000.99</v>
      </c>
      <c r="G39" s="75">
        <f t="shared" si="1"/>
        <v>2910.9602999999997</v>
      </c>
      <c r="H39" s="75">
        <f t="shared" si="3"/>
        <v>90.029699999999991</v>
      </c>
      <c r="I39" s="74">
        <v>19625.330000000002</v>
      </c>
      <c r="J39" s="75">
        <v>3925.07</v>
      </c>
      <c r="K39" s="75">
        <f t="shared" si="0"/>
        <v>3807.3179</v>
      </c>
      <c r="L39" s="76">
        <f t="shared" si="2"/>
        <v>117.7521</v>
      </c>
    </row>
    <row r="40" spans="1:13" s="105" customFormat="1" ht="30" customHeight="1" x14ac:dyDescent="0.3">
      <c r="A40" s="73"/>
      <c r="B40" s="73" t="s">
        <v>123</v>
      </c>
      <c r="C40" s="73" t="s">
        <v>125</v>
      </c>
      <c r="D40" s="73" t="s">
        <v>1</v>
      </c>
      <c r="E40" s="74">
        <v>5356.12</v>
      </c>
      <c r="F40" s="75">
        <v>267.81</v>
      </c>
      <c r="G40" s="75">
        <f t="shared" si="1"/>
        <v>259.77570000000003</v>
      </c>
      <c r="H40" s="75">
        <f t="shared" si="3"/>
        <v>8.0343</v>
      </c>
      <c r="I40" s="74">
        <v>24173</v>
      </c>
      <c r="J40" s="75">
        <v>4834.6000000000004</v>
      </c>
      <c r="K40" s="75">
        <f t="shared" si="0"/>
        <v>4689.5619999999999</v>
      </c>
      <c r="L40" s="76">
        <f t="shared" si="2"/>
        <v>145.03800000000001</v>
      </c>
    </row>
    <row r="41" spans="1:13" s="105" customFormat="1" ht="30" customHeight="1" x14ac:dyDescent="0.3">
      <c r="A41" s="73"/>
      <c r="B41" s="73" t="s">
        <v>123</v>
      </c>
      <c r="C41" s="73" t="s">
        <v>124</v>
      </c>
      <c r="D41" s="73" t="s">
        <v>1</v>
      </c>
      <c r="E41" s="74">
        <v>2612.15</v>
      </c>
      <c r="F41" s="75">
        <v>130.61000000000001</v>
      </c>
      <c r="G41" s="75">
        <f t="shared" si="1"/>
        <v>126.69170000000001</v>
      </c>
      <c r="H41" s="75">
        <f t="shared" si="3"/>
        <v>3.9183000000000003</v>
      </c>
      <c r="I41" s="74">
        <v>90</v>
      </c>
      <c r="J41" s="75">
        <v>18</v>
      </c>
      <c r="K41" s="75">
        <f t="shared" si="0"/>
        <v>17.46</v>
      </c>
      <c r="L41" s="76">
        <f t="shared" si="2"/>
        <v>0.54</v>
      </c>
      <c r="M41" s="104"/>
    </row>
    <row r="42" spans="1:13" s="105" customFormat="1" ht="30" customHeight="1" x14ac:dyDescent="0.3">
      <c r="A42" s="73"/>
      <c r="B42" s="73" t="s">
        <v>123</v>
      </c>
      <c r="C42" s="73" t="s">
        <v>233</v>
      </c>
      <c r="D42" s="73" t="s">
        <v>1</v>
      </c>
      <c r="E42" s="74">
        <v>3991.57</v>
      </c>
      <c r="F42" s="75">
        <v>199.58</v>
      </c>
      <c r="G42" s="75">
        <f t="shared" si="1"/>
        <v>193.5926</v>
      </c>
      <c r="H42" s="75">
        <f t="shared" si="3"/>
        <v>5.9874000000000001</v>
      </c>
      <c r="I42" s="74">
        <v>110</v>
      </c>
      <c r="J42" s="75">
        <v>22</v>
      </c>
      <c r="K42" s="75">
        <f t="shared" si="0"/>
        <v>21.34</v>
      </c>
      <c r="L42" s="76">
        <f t="shared" si="2"/>
        <v>0.65999999999999992</v>
      </c>
      <c r="M42" s="104"/>
    </row>
    <row r="43" spans="1:13" s="105" customFormat="1" ht="30" customHeight="1" x14ac:dyDescent="0.3">
      <c r="A43" s="73"/>
      <c r="B43" s="73" t="s">
        <v>123</v>
      </c>
      <c r="C43" s="73" t="s">
        <v>246</v>
      </c>
      <c r="D43" s="73" t="s">
        <v>1</v>
      </c>
      <c r="E43" s="74">
        <v>1607.77</v>
      </c>
      <c r="F43" s="75">
        <v>80.39</v>
      </c>
      <c r="G43" s="75">
        <f t="shared" si="1"/>
        <v>77.97</v>
      </c>
      <c r="H43" s="75">
        <v>2.42</v>
      </c>
      <c r="I43" s="74">
        <v>0</v>
      </c>
      <c r="J43" s="75">
        <v>0</v>
      </c>
      <c r="K43" s="75">
        <f t="shared" si="0"/>
        <v>0</v>
      </c>
      <c r="L43" s="76">
        <f t="shared" si="2"/>
        <v>0</v>
      </c>
      <c r="M43" s="104"/>
    </row>
    <row r="44" spans="1:13" s="105" customFormat="1" ht="30" customHeight="1" x14ac:dyDescent="0.3">
      <c r="A44" s="73"/>
      <c r="B44" s="73" t="s">
        <v>175</v>
      </c>
      <c r="C44" s="73" t="s">
        <v>174</v>
      </c>
      <c r="D44" s="73" t="s">
        <v>1</v>
      </c>
      <c r="E44" s="74">
        <v>7750</v>
      </c>
      <c r="F44" s="75">
        <v>387.5</v>
      </c>
      <c r="G44" s="75">
        <f t="shared" si="1"/>
        <v>375.875</v>
      </c>
      <c r="H44" s="75">
        <f t="shared" si="3"/>
        <v>11.625</v>
      </c>
      <c r="I44" s="74">
        <v>0</v>
      </c>
      <c r="J44" s="75">
        <v>0</v>
      </c>
      <c r="K44" s="75">
        <f t="shared" si="0"/>
        <v>0</v>
      </c>
      <c r="L44" s="76">
        <f t="shared" si="2"/>
        <v>0</v>
      </c>
      <c r="M44" s="104"/>
    </row>
    <row r="45" spans="1:13" s="105" customFormat="1" ht="30" customHeight="1" x14ac:dyDescent="0.3">
      <c r="A45" s="73"/>
      <c r="B45" s="73" t="s">
        <v>344</v>
      </c>
      <c r="C45" s="73" t="s">
        <v>375</v>
      </c>
      <c r="D45" s="73" t="s">
        <v>1</v>
      </c>
      <c r="E45" s="74">
        <v>322226</v>
      </c>
      <c r="F45" s="75">
        <v>16111</v>
      </c>
      <c r="G45" s="75">
        <f t="shared" si="1"/>
        <v>15627.67</v>
      </c>
      <c r="H45" s="75">
        <f t="shared" si="3"/>
        <v>483.33</v>
      </c>
      <c r="I45" s="74">
        <v>63187</v>
      </c>
      <c r="J45" s="75">
        <v>12637</v>
      </c>
      <c r="K45" s="75">
        <f t="shared" si="0"/>
        <v>12257.89</v>
      </c>
      <c r="L45" s="76">
        <f t="shared" si="2"/>
        <v>379.11</v>
      </c>
      <c r="M45" s="104"/>
    </row>
    <row r="46" spans="1:13" s="105" customFormat="1" ht="30" customHeight="1" x14ac:dyDescent="0.3">
      <c r="A46" s="73"/>
      <c r="B46" s="73" t="s">
        <v>63</v>
      </c>
      <c r="C46" s="73" t="s">
        <v>62</v>
      </c>
      <c r="D46" s="73" t="s">
        <v>1</v>
      </c>
      <c r="E46" s="74">
        <v>3546</v>
      </c>
      <c r="F46" s="75">
        <v>177.3</v>
      </c>
      <c r="G46" s="75">
        <f t="shared" si="1"/>
        <v>171.98100000000002</v>
      </c>
      <c r="H46" s="75">
        <f t="shared" si="3"/>
        <v>5.319</v>
      </c>
      <c r="I46" s="74">
        <v>0</v>
      </c>
      <c r="J46" s="75">
        <v>0</v>
      </c>
      <c r="K46" s="75">
        <f t="shared" si="0"/>
        <v>0</v>
      </c>
      <c r="L46" s="76">
        <f t="shared" si="2"/>
        <v>0</v>
      </c>
      <c r="M46" s="104"/>
    </row>
    <row r="47" spans="1:13" s="105" customFormat="1" ht="30" customHeight="1" x14ac:dyDescent="0.3">
      <c r="A47" s="73"/>
      <c r="B47" s="73" t="s">
        <v>110</v>
      </c>
      <c r="C47" s="73" t="s">
        <v>109</v>
      </c>
      <c r="D47" s="73" t="s">
        <v>1</v>
      </c>
      <c r="E47" s="74">
        <v>3196</v>
      </c>
      <c r="F47" s="75">
        <v>160</v>
      </c>
      <c r="G47" s="75">
        <v>155</v>
      </c>
      <c r="H47" s="75">
        <v>5</v>
      </c>
      <c r="I47" s="74">
        <v>0</v>
      </c>
      <c r="J47" s="75">
        <v>0</v>
      </c>
      <c r="K47" s="75">
        <f t="shared" si="0"/>
        <v>0</v>
      </c>
      <c r="L47" s="76">
        <f t="shared" si="2"/>
        <v>0</v>
      </c>
      <c r="M47" s="104"/>
    </row>
    <row r="48" spans="1:13" s="105" customFormat="1" ht="30" customHeight="1" x14ac:dyDescent="0.3">
      <c r="A48" s="73" t="s">
        <v>323</v>
      </c>
      <c r="B48" s="73" t="s">
        <v>322</v>
      </c>
      <c r="C48" s="73" t="s">
        <v>199</v>
      </c>
      <c r="D48" s="73" t="s">
        <v>1</v>
      </c>
      <c r="E48" s="74">
        <v>0</v>
      </c>
      <c r="F48" s="75">
        <v>0</v>
      </c>
      <c r="G48" s="75">
        <f t="shared" si="1"/>
        <v>0</v>
      </c>
      <c r="H48" s="75">
        <f t="shared" si="3"/>
        <v>0</v>
      </c>
      <c r="I48" s="74">
        <v>0</v>
      </c>
      <c r="J48" s="75">
        <v>0</v>
      </c>
      <c r="K48" s="75">
        <f t="shared" si="0"/>
        <v>0</v>
      </c>
      <c r="L48" s="76">
        <f t="shared" si="2"/>
        <v>0</v>
      </c>
      <c r="M48" s="104"/>
    </row>
    <row r="49" spans="1:13" s="105" customFormat="1" ht="30" customHeight="1" x14ac:dyDescent="0.3">
      <c r="A49" s="73" t="s">
        <v>323</v>
      </c>
      <c r="B49" s="73" t="s">
        <v>322</v>
      </c>
      <c r="C49" s="73" t="s">
        <v>116</v>
      </c>
      <c r="D49" s="73" t="s">
        <v>1</v>
      </c>
      <c r="E49" s="74">
        <v>30279</v>
      </c>
      <c r="F49" s="75">
        <v>1513.95</v>
      </c>
      <c r="G49" s="75">
        <f t="shared" si="1"/>
        <v>1468.5315000000001</v>
      </c>
      <c r="H49" s="75">
        <f t="shared" si="3"/>
        <v>45.418500000000002</v>
      </c>
      <c r="I49" s="74">
        <v>0</v>
      </c>
      <c r="J49" s="75">
        <v>0</v>
      </c>
      <c r="K49" s="75">
        <f t="shared" si="0"/>
        <v>0</v>
      </c>
      <c r="L49" s="76">
        <f t="shared" si="2"/>
        <v>0</v>
      </c>
      <c r="M49" s="104"/>
    </row>
    <row r="50" spans="1:13" s="105" customFormat="1" ht="30" customHeight="1" x14ac:dyDescent="0.3">
      <c r="A50" s="73" t="s">
        <v>323</v>
      </c>
      <c r="B50" s="73" t="s">
        <v>322</v>
      </c>
      <c r="C50" s="73" t="s">
        <v>114</v>
      </c>
      <c r="D50" s="73" t="s">
        <v>1</v>
      </c>
      <c r="E50" s="74">
        <v>26095</v>
      </c>
      <c r="F50" s="75">
        <v>1304.75</v>
      </c>
      <c r="G50" s="75">
        <f t="shared" si="1"/>
        <v>1265.6075000000001</v>
      </c>
      <c r="H50" s="75">
        <f t="shared" si="3"/>
        <v>39.142499999999998</v>
      </c>
      <c r="I50" s="74">
        <v>0</v>
      </c>
      <c r="J50" s="75">
        <v>0</v>
      </c>
      <c r="K50" s="75">
        <f t="shared" si="0"/>
        <v>0</v>
      </c>
      <c r="L50" s="76">
        <f t="shared" si="2"/>
        <v>0</v>
      </c>
      <c r="M50" s="104"/>
    </row>
    <row r="51" spans="1:13" s="105" customFormat="1" ht="43.2" x14ac:dyDescent="0.3">
      <c r="A51" s="73"/>
      <c r="B51" s="73" t="s">
        <v>139</v>
      </c>
      <c r="C51" s="73" t="s">
        <v>306</v>
      </c>
      <c r="D51" s="73" t="s">
        <v>1</v>
      </c>
      <c r="E51" s="74">
        <v>75124</v>
      </c>
      <c r="F51" s="75">
        <v>3756.2</v>
      </c>
      <c r="G51" s="75">
        <f t="shared" si="1"/>
        <v>3643.5139999999997</v>
      </c>
      <c r="H51" s="75">
        <f t="shared" si="3"/>
        <v>112.68599999999999</v>
      </c>
      <c r="I51" s="74">
        <v>40946.65</v>
      </c>
      <c r="J51" s="75">
        <v>8189.33</v>
      </c>
      <c r="K51" s="75">
        <f t="shared" si="0"/>
        <v>7943.6500999999998</v>
      </c>
      <c r="L51" s="76">
        <f t="shared" si="2"/>
        <v>245.67989999999998</v>
      </c>
      <c r="M51" s="104"/>
    </row>
    <row r="52" spans="1:13" s="105" customFormat="1" ht="30.75" customHeight="1" thickBot="1" x14ac:dyDescent="0.35">
      <c r="A52" s="73"/>
      <c r="B52" s="73" t="s">
        <v>407</v>
      </c>
      <c r="C52" s="73" t="s">
        <v>408</v>
      </c>
      <c r="D52" s="73" t="s">
        <v>1</v>
      </c>
      <c r="E52" s="74">
        <v>107188.73</v>
      </c>
      <c r="F52" s="75">
        <v>5359.44</v>
      </c>
      <c r="G52" s="75">
        <f t="shared" si="1"/>
        <v>5198.6567999999997</v>
      </c>
      <c r="H52" s="75">
        <f t="shared" si="3"/>
        <v>160.78319999999999</v>
      </c>
      <c r="I52" s="74">
        <v>0</v>
      </c>
      <c r="J52" s="75">
        <v>0</v>
      </c>
      <c r="K52" s="75">
        <f t="shared" si="0"/>
        <v>0</v>
      </c>
      <c r="L52" s="76">
        <f t="shared" si="2"/>
        <v>0</v>
      </c>
      <c r="M52" s="104"/>
    </row>
    <row r="53" spans="1:13" s="105" customFormat="1" ht="30" customHeight="1" thickTop="1" thickBot="1" x14ac:dyDescent="0.35">
      <c r="A53" s="73"/>
      <c r="B53" s="73" t="s">
        <v>205</v>
      </c>
      <c r="C53" s="73" t="s">
        <v>204</v>
      </c>
      <c r="D53" s="73" t="s">
        <v>1</v>
      </c>
      <c r="E53" s="74">
        <v>1281</v>
      </c>
      <c r="F53" s="75">
        <v>64.05</v>
      </c>
      <c r="G53" s="75">
        <f t="shared" si="1"/>
        <v>62.128499999999995</v>
      </c>
      <c r="H53" s="75">
        <f t="shared" si="3"/>
        <v>1.9214999999999998</v>
      </c>
      <c r="I53" s="74">
        <v>0</v>
      </c>
      <c r="J53" s="75">
        <v>0</v>
      </c>
      <c r="K53" s="75">
        <f t="shared" si="0"/>
        <v>0</v>
      </c>
      <c r="L53" s="76">
        <f t="shared" si="2"/>
        <v>0</v>
      </c>
      <c r="M53" s="108"/>
    </row>
    <row r="54" spans="1:13" s="105" customFormat="1" ht="30" customHeight="1" thickTop="1" x14ac:dyDescent="0.3">
      <c r="A54" s="73"/>
      <c r="B54" s="73" t="s">
        <v>106</v>
      </c>
      <c r="C54" s="73" t="s">
        <v>105</v>
      </c>
      <c r="D54" s="73" t="s">
        <v>1</v>
      </c>
      <c r="E54" s="74">
        <v>11732</v>
      </c>
      <c r="F54" s="75">
        <v>586.6</v>
      </c>
      <c r="G54" s="75">
        <f t="shared" si="1"/>
        <v>569.00200000000007</v>
      </c>
      <c r="H54" s="75">
        <f t="shared" si="3"/>
        <v>17.597999999999999</v>
      </c>
      <c r="I54" s="74">
        <v>0</v>
      </c>
      <c r="J54" s="75">
        <v>0</v>
      </c>
      <c r="K54" s="75">
        <f t="shared" si="0"/>
        <v>0</v>
      </c>
      <c r="L54" s="76">
        <f t="shared" si="2"/>
        <v>0</v>
      </c>
      <c r="M54" s="104"/>
    </row>
    <row r="55" spans="1:13" s="105" customFormat="1" ht="30" customHeight="1" x14ac:dyDescent="0.3">
      <c r="A55" s="73"/>
      <c r="B55" s="73" t="str">
        <f>'1st Quarter 2015'!B50</f>
        <v>D.T. Atha</v>
      </c>
      <c r="C55" s="73" t="str">
        <f>'1st Quarter 2015'!C50</f>
        <v>3400923761/SWIW #9</v>
      </c>
      <c r="D55" s="73" t="str">
        <f>'1st Quarter 2015'!D50</f>
        <v>Brine Disposal</v>
      </c>
      <c r="E55" s="74">
        <v>2998.56</v>
      </c>
      <c r="F55" s="75">
        <v>0</v>
      </c>
      <c r="G55" s="75">
        <f t="shared" si="1"/>
        <v>0</v>
      </c>
      <c r="H55" s="75">
        <f t="shared" si="3"/>
        <v>0</v>
      </c>
      <c r="I55" s="74">
        <v>66301</v>
      </c>
      <c r="J55" s="75">
        <v>2197.62</v>
      </c>
      <c r="K55" s="75">
        <f t="shared" si="0"/>
        <v>2197.62</v>
      </c>
      <c r="L55" s="76">
        <v>0</v>
      </c>
      <c r="M55" s="107" t="s">
        <v>387</v>
      </c>
    </row>
    <row r="56" spans="1:13" s="105" customFormat="1" ht="30" customHeight="1" x14ac:dyDescent="0.3">
      <c r="A56" s="73"/>
      <c r="B56" s="73" t="s">
        <v>68</v>
      </c>
      <c r="C56" s="73" t="s">
        <v>69</v>
      </c>
      <c r="D56" s="73" t="s">
        <v>1</v>
      </c>
      <c r="E56" s="74">
        <v>11776</v>
      </c>
      <c r="F56" s="75">
        <v>588.79999999999995</v>
      </c>
      <c r="G56" s="75">
        <f t="shared" si="1"/>
        <v>571.13599999999997</v>
      </c>
      <c r="H56" s="75">
        <f t="shared" si="3"/>
        <v>17.663999999999998</v>
      </c>
      <c r="I56" s="74">
        <v>0</v>
      </c>
      <c r="J56" s="75">
        <v>0</v>
      </c>
      <c r="K56" s="75">
        <f t="shared" si="0"/>
        <v>0</v>
      </c>
      <c r="L56" s="76">
        <f t="shared" si="2"/>
        <v>0</v>
      </c>
      <c r="M56" s="104"/>
    </row>
    <row r="57" spans="1:13" s="105" customFormat="1" ht="30" customHeight="1" x14ac:dyDescent="0.3">
      <c r="A57" s="73"/>
      <c r="B57" s="73" t="s">
        <v>68</v>
      </c>
      <c r="C57" s="73" t="s">
        <v>67</v>
      </c>
      <c r="D57" s="73" t="s">
        <v>1</v>
      </c>
      <c r="E57" s="74">
        <v>46214</v>
      </c>
      <c r="F57" s="75">
        <v>2310.6999999999998</v>
      </c>
      <c r="G57" s="75">
        <f t="shared" si="1"/>
        <v>2241.3789999999999</v>
      </c>
      <c r="H57" s="75">
        <f t="shared" si="3"/>
        <v>69.320999999999998</v>
      </c>
      <c r="I57" s="74">
        <v>0</v>
      </c>
      <c r="J57" s="75">
        <v>0</v>
      </c>
      <c r="K57" s="75">
        <f t="shared" si="0"/>
        <v>0</v>
      </c>
      <c r="L57" s="76">
        <f t="shared" si="2"/>
        <v>0</v>
      </c>
      <c r="M57" s="104"/>
    </row>
    <row r="58" spans="1:13" s="105" customFormat="1" ht="30" customHeight="1" x14ac:dyDescent="0.3">
      <c r="A58" s="73"/>
      <c r="B58" s="79" t="s">
        <v>3</v>
      </c>
      <c r="C58" s="79" t="s">
        <v>2</v>
      </c>
      <c r="D58" s="79" t="s">
        <v>1</v>
      </c>
      <c r="E58" s="74">
        <v>3567</v>
      </c>
      <c r="F58" s="75">
        <v>175.35</v>
      </c>
      <c r="G58" s="75">
        <f t="shared" si="1"/>
        <v>170</v>
      </c>
      <c r="H58" s="75">
        <v>5.35</v>
      </c>
      <c r="I58" s="74">
        <v>0</v>
      </c>
      <c r="J58" s="75">
        <v>0</v>
      </c>
      <c r="K58" s="75">
        <f t="shared" si="0"/>
        <v>0</v>
      </c>
      <c r="L58" s="76">
        <f t="shared" si="2"/>
        <v>0</v>
      </c>
      <c r="M58" s="104"/>
    </row>
    <row r="59" spans="1:13" s="105" customFormat="1" ht="30" customHeight="1" x14ac:dyDescent="0.3">
      <c r="A59" s="73"/>
      <c r="B59" s="79" t="s">
        <v>3</v>
      </c>
      <c r="C59" s="79" t="s">
        <v>324</v>
      </c>
      <c r="D59" s="79" t="s">
        <v>1</v>
      </c>
      <c r="E59" s="74">
        <v>586567</v>
      </c>
      <c r="F59" s="75">
        <v>0</v>
      </c>
      <c r="G59" s="75">
        <f t="shared" si="1"/>
        <v>0</v>
      </c>
      <c r="H59" s="75">
        <f t="shared" si="3"/>
        <v>0</v>
      </c>
      <c r="I59" s="74">
        <v>61411</v>
      </c>
      <c r="J59" s="75">
        <v>0</v>
      </c>
      <c r="K59" s="75">
        <f t="shared" si="0"/>
        <v>0</v>
      </c>
      <c r="L59" s="76">
        <f t="shared" si="2"/>
        <v>0</v>
      </c>
      <c r="M59" s="107" t="s">
        <v>387</v>
      </c>
    </row>
    <row r="60" spans="1:13" s="105" customFormat="1" ht="30" customHeight="1" x14ac:dyDescent="0.3">
      <c r="A60" s="73"/>
      <c r="B60" s="73" t="s">
        <v>46</v>
      </c>
      <c r="C60" s="73" t="s">
        <v>57</v>
      </c>
      <c r="D60" s="73" t="s">
        <v>1</v>
      </c>
      <c r="E60" s="74">
        <v>28883</v>
      </c>
      <c r="F60" s="75">
        <v>1444.15</v>
      </c>
      <c r="G60" s="75">
        <f t="shared" si="1"/>
        <v>1400.8255000000001</v>
      </c>
      <c r="H60" s="75">
        <f t="shared" si="3"/>
        <v>43.3245</v>
      </c>
      <c r="I60" s="74">
        <v>0</v>
      </c>
      <c r="J60" s="75">
        <v>0</v>
      </c>
      <c r="K60" s="75">
        <f t="shared" si="0"/>
        <v>0</v>
      </c>
      <c r="L60" s="76">
        <f t="shared" si="2"/>
        <v>0</v>
      </c>
      <c r="M60" s="104"/>
    </row>
    <row r="61" spans="1:13" s="105" customFormat="1" ht="30" customHeight="1" x14ac:dyDescent="0.3">
      <c r="A61" s="73"/>
      <c r="B61" s="73" t="s">
        <v>46</v>
      </c>
      <c r="C61" s="73" t="s">
        <v>56</v>
      </c>
      <c r="D61" s="73" t="s">
        <v>1</v>
      </c>
      <c r="E61" s="74">
        <v>0</v>
      </c>
      <c r="F61" s="75">
        <v>0</v>
      </c>
      <c r="G61" s="75">
        <f t="shared" si="1"/>
        <v>0</v>
      </c>
      <c r="H61" s="75">
        <f t="shared" si="3"/>
        <v>0</v>
      </c>
      <c r="I61" s="74">
        <v>0</v>
      </c>
      <c r="J61" s="75">
        <v>0</v>
      </c>
      <c r="K61" s="75">
        <f t="shared" si="0"/>
        <v>0</v>
      </c>
      <c r="L61" s="76">
        <f t="shared" si="2"/>
        <v>0</v>
      </c>
      <c r="M61" s="104"/>
    </row>
    <row r="62" spans="1:13" s="105" customFormat="1" ht="30" customHeight="1" x14ac:dyDescent="0.3">
      <c r="A62" s="73"/>
      <c r="B62" s="73" t="s">
        <v>46</v>
      </c>
      <c r="C62" s="73" t="s">
        <v>55</v>
      </c>
      <c r="D62" s="73" t="s">
        <v>1</v>
      </c>
      <c r="E62" s="74">
        <v>24281</v>
      </c>
      <c r="F62" s="75">
        <v>1214.02</v>
      </c>
      <c r="G62" s="75">
        <f t="shared" si="1"/>
        <v>1177.5994000000001</v>
      </c>
      <c r="H62" s="75">
        <f t="shared" si="3"/>
        <v>36.4206</v>
      </c>
      <c r="I62" s="74">
        <v>0</v>
      </c>
      <c r="J62" s="75">
        <v>0</v>
      </c>
      <c r="K62" s="75">
        <f t="shared" si="0"/>
        <v>0</v>
      </c>
      <c r="L62" s="76">
        <f t="shared" si="2"/>
        <v>0</v>
      </c>
      <c r="M62" s="104"/>
    </row>
    <row r="63" spans="1:13" s="105" customFormat="1" ht="30" customHeight="1" x14ac:dyDescent="0.3">
      <c r="A63" s="73"/>
      <c r="B63" s="73" t="s">
        <v>46</v>
      </c>
      <c r="C63" s="73" t="s">
        <v>54</v>
      </c>
      <c r="D63" s="73" t="s">
        <v>1</v>
      </c>
      <c r="E63" s="74">
        <v>0</v>
      </c>
      <c r="F63" s="75">
        <v>0</v>
      </c>
      <c r="G63" s="75">
        <f t="shared" si="1"/>
        <v>0</v>
      </c>
      <c r="H63" s="75">
        <f t="shared" si="3"/>
        <v>0</v>
      </c>
      <c r="I63" s="74">
        <v>0</v>
      </c>
      <c r="J63" s="75">
        <v>0</v>
      </c>
      <c r="K63" s="75">
        <f t="shared" si="0"/>
        <v>0</v>
      </c>
      <c r="L63" s="76">
        <f t="shared" si="2"/>
        <v>0</v>
      </c>
      <c r="M63" s="104"/>
    </row>
    <row r="64" spans="1:13" s="105" customFormat="1" ht="30" customHeight="1" x14ac:dyDescent="0.3">
      <c r="A64" s="73"/>
      <c r="B64" s="73" t="s">
        <v>46</v>
      </c>
      <c r="C64" s="73" t="s">
        <v>53</v>
      </c>
      <c r="D64" s="73" t="s">
        <v>1</v>
      </c>
      <c r="E64" s="74">
        <v>13705</v>
      </c>
      <c r="F64" s="75">
        <v>685.25</v>
      </c>
      <c r="G64" s="75">
        <f t="shared" si="1"/>
        <v>664.6925</v>
      </c>
      <c r="H64" s="75">
        <f t="shared" si="3"/>
        <v>20.557500000000001</v>
      </c>
      <c r="I64" s="74">
        <v>0</v>
      </c>
      <c r="J64" s="75">
        <v>0</v>
      </c>
      <c r="K64" s="75">
        <f t="shared" si="0"/>
        <v>0</v>
      </c>
      <c r="L64" s="76">
        <f t="shared" si="2"/>
        <v>0</v>
      </c>
      <c r="M64" s="104"/>
    </row>
    <row r="65" spans="1:13" s="105" customFormat="1" ht="30" customHeight="1" x14ac:dyDescent="0.3">
      <c r="A65" s="73"/>
      <c r="B65" s="73" t="s">
        <v>46</v>
      </c>
      <c r="C65" s="73" t="s">
        <v>52</v>
      </c>
      <c r="D65" s="73" t="s">
        <v>1</v>
      </c>
      <c r="E65" s="74">
        <v>0</v>
      </c>
      <c r="F65" s="75">
        <v>0</v>
      </c>
      <c r="G65" s="75">
        <f t="shared" si="1"/>
        <v>0</v>
      </c>
      <c r="H65" s="75">
        <f t="shared" si="3"/>
        <v>0</v>
      </c>
      <c r="I65" s="74">
        <v>0</v>
      </c>
      <c r="J65" s="75">
        <v>0</v>
      </c>
      <c r="K65" s="75">
        <f t="shared" si="0"/>
        <v>0</v>
      </c>
      <c r="L65" s="76">
        <f t="shared" si="2"/>
        <v>0</v>
      </c>
      <c r="M65" s="104"/>
    </row>
    <row r="66" spans="1:13" s="105" customFormat="1" ht="30" customHeight="1" x14ac:dyDescent="0.3">
      <c r="A66" s="73"/>
      <c r="B66" s="73" t="s">
        <v>46</v>
      </c>
      <c r="C66" s="73" t="s">
        <v>51</v>
      </c>
      <c r="D66" s="73" t="s">
        <v>1</v>
      </c>
      <c r="E66" s="74">
        <v>241</v>
      </c>
      <c r="F66" s="75">
        <v>12.05</v>
      </c>
      <c r="G66" s="75">
        <f t="shared" si="1"/>
        <v>11.688500000000001</v>
      </c>
      <c r="H66" s="75">
        <f t="shared" si="3"/>
        <v>0.36149999999999999</v>
      </c>
      <c r="I66" s="74">
        <v>0</v>
      </c>
      <c r="J66" s="75">
        <v>0</v>
      </c>
      <c r="K66" s="75">
        <f t="shared" si="0"/>
        <v>0</v>
      </c>
      <c r="L66" s="76">
        <f t="shared" si="2"/>
        <v>0</v>
      </c>
      <c r="M66" s="104"/>
    </row>
    <row r="67" spans="1:13" s="105" customFormat="1" ht="30" customHeight="1" x14ac:dyDescent="0.3">
      <c r="A67" s="73"/>
      <c r="B67" s="73" t="s">
        <v>46</v>
      </c>
      <c r="C67" s="73" t="s">
        <v>50</v>
      </c>
      <c r="D67" s="73" t="s">
        <v>1</v>
      </c>
      <c r="E67" s="74">
        <v>2897</v>
      </c>
      <c r="F67" s="75">
        <v>144.85</v>
      </c>
      <c r="G67" s="75">
        <f t="shared" si="1"/>
        <v>140.50450000000001</v>
      </c>
      <c r="H67" s="75">
        <f t="shared" si="3"/>
        <v>4.3454999999999995</v>
      </c>
      <c r="I67" s="74">
        <v>0</v>
      </c>
      <c r="J67" s="75">
        <v>0</v>
      </c>
      <c r="K67" s="75">
        <f t="shared" si="0"/>
        <v>0</v>
      </c>
      <c r="L67" s="76">
        <f t="shared" si="2"/>
        <v>0</v>
      </c>
      <c r="M67" s="104"/>
    </row>
    <row r="68" spans="1:13" s="105" customFormat="1" ht="30" customHeight="1" x14ac:dyDescent="0.3">
      <c r="A68" s="73"/>
      <c r="B68" s="73" t="s">
        <v>46</v>
      </c>
      <c r="C68" s="73" t="s">
        <v>49</v>
      </c>
      <c r="D68" s="73" t="s">
        <v>1</v>
      </c>
      <c r="E68" s="74">
        <v>7845</v>
      </c>
      <c r="F68" s="75">
        <v>392.25</v>
      </c>
      <c r="G68" s="75">
        <f t="shared" si="1"/>
        <v>380.48250000000002</v>
      </c>
      <c r="H68" s="75">
        <f t="shared" si="3"/>
        <v>11.7675</v>
      </c>
      <c r="I68" s="74">
        <v>0</v>
      </c>
      <c r="J68" s="75">
        <v>0</v>
      </c>
      <c r="K68" s="75">
        <f t="shared" si="0"/>
        <v>0</v>
      </c>
      <c r="L68" s="76">
        <f t="shared" si="2"/>
        <v>0</v>
      </c>
      <c r="M68" s="104"/>
    </row>
    <row r="69" spans="1:13" s="105" customFormat="1" ht="30" customHeight="1" x14ac:dyDescent="0.3">
      <c r="A69" s="73"/>
      <c r="B69" s="73" t="s">
        <v>46</v>
      </c>
      <c r="C69" s="73" t="s">
        <v>48</v>
      </c>
      <c r="D69" s="73" t="s">
        <v>1</v>
      </c>
      <c r="E69" s="74">
        <v>22995</v>
      </c>
      <c r="F69" s="75">
        <v>1149.75</v>
      </c>
      <c r="G69" s="75">
        <f t="shared" si="1"/>
        <v>1115.2574999999999</v>
      </c>
      <c r="H69" s="75">
        <f t="shared" si="3"/>
        <v>34.4925</v>
      </c>
      <c r="I69" s="74">
        <v>0</v>
      </c>
      <c r="J69" s="75">
        <v>0</v>
      </c>
      <c r="K69" s="75">
        <f t="shared" si="0"/>
        <v>0</v>
      </c>
      <c r="L69" s="76">
        <f t="shared" si="2"/>
        <v>0</v>
      </c>
      <c r="M69" s="104"/>
    </row>
    <row r="70" spans="1:13" s="105" customFormat="1" ht="30" customHeight="1" x14ac:dyDescent="0.3">
      <c r="A70" s="73"/>
      <c r="B70" s="73" t="s">
        <v>46</v>
      </c>
      <c r="C70" s="73" t="s">
        <v>47</v>
      </c>
      <c r="D70" s="73" t="s">
        <v>1</v>
      </c>
      <c r="E70" s="74">
        <v>12051</v>
      </c>
      <c r="F70" s="75">
        <v>602.54999999999995</v>
      </c>
      <c r="G70" s="75">
        <f t="shared" si="1"/>
        <v>584.47349999999994</v>
      </c>
      <c r="H70" s="75">
        <f t="shared" si="3"/>
        <v>18.076499999999999</v>
      </c>
      <c r="I70" s="74">
        <v>69</v>
      </c>
      <c r="J70" s="75">
        <v>13.8</v>
      </c>
      <c r="K70" s="75">
        <f t="shared" si="0"/>
        <v>13.386000000000001</v>
      </c>
      <c r="L70" s="76">
        <f t="shared" si="2"/>
        <v>0.41399999999999998</v>
      </c>
      <c r="M70" s="104"/>
    </row>
    <row r="71" spans="1:13" s="105" customFormat="1" ht="30" customHeight="1" x14ac:dyDescent="0.3">
      <c r="A71" s="73"/>
      <c r="B71" s="73" t="s">
        <v>46</v>
      </c>
      <c r="C71" s="73" t="s">
        <v>45</v>
      </c>
      <c r="D71" s="73" t="s">
        <v>1</v>
      </c>
      <c r="E71" s="74">
        <v>2000</v>
      </c>
      <c r="F71" s="75">
        <v>100</v>
      </c>
      <c r="G71" s="75">
        <f t="shared" si="1"/>
        <v>97</v>
      </c>
      <c r="H71" s="75">
        <f t="shared" si="3"/>
        <v>3</v>
      </c>
      <c r="I71" s="74">
        <v>0</v>
      </c>
      <c r="J71" s="75">
        <v>0</v>
      </c>
      <c r="K71" s="75">
        <f t="shared" si="0"/>
        <v>0</v>
      </c>
      <c r="L71" s="76">
        <f t="shared" si="2"/>
        <v>0</v>
      </c>
      <c r="M71" s="104"/>
    </row>
    <row r="72" spans="1:13" s="105" customFormat="1" ht="30" customHeight="1" x14ac:dyDescent="0.3">
      <c r="A72" s="73"/>
      <c r="B72" s="73" t="s">
        <v>89</v>
      </c>
      <c r="C72" s="73" t="s">
        <v>94</v>
      </c>
      <c r="D72" s="73" t="s">
        <v>1</v>
      </c>
      <c r="E72" s="74">
        <v>2000</v>
      </c>
      <c r="F72" s="75">
        <v>100</v>
      </c>
      <c r="G72" s="75">
        <f t="shared" si="1"/>
        <v>97</v>
      </c>
      <c r="H72" s="75">
        <f t="shared" si="3"/>
        <v>3</v>
      </c>
      <c r="I72" s="74">
        <v>0</v>
      </c>
      <c r="J72" s="75">
        <v>0</v>
      </c>
      <c r="K72" s="75">
        <f t="shared" si="0"/>
        <v>0</v>
      </c>
      <c r="L72" s="76">
        <f t="shared" si="2"/>
        <v>0</v>
      </c>
      <c r="M72" s="104"/>
    </row>
    <row r="73" spans="1:13" s="105" customFormat="1" ht="30" customHeight="1" x14ac:dyDescent="0.3">
      <c r="A73" s="73"/>
      <c r="B73" s="73" t="s">
        <v>89</v>
      </c>
      <c r="C73" s="73" t="s">
        <v>93</v>
      </c>
      <c r="D73" s="73" t="s">
        <v>1</v>
      </c>
      <c r="E73" s="74">
        <v>0</v>
      </c>
      <c r="F73" s="75">
        <v>0</v>
      </c>
      <c r="G73" s="75">
        <f t="shared" si="1"/>
        <v>0</v>
      </c>
      <c r="H73" s="75">
        <f t="shared" si="3"/>
        <v>0</v>
      </c>
      <c r="I73" s="74">
        <v>0</v>
      </c>
      <c r="J73" s="75">
        <v>0</v>
      </c>
      <c r="K73" s="75">
        <f t="shared" si="0"/>
        <v>0</v>
      </c>
      <c r="L73" s="76">
        <f t="shared" si="2"/>
        <v>0</v>
      </c>
      <c r="M73" s="104"/>
    </row>
    <row r="74" spans="1:13" s="105" customFormat="1" ht="30" customHeight="1" x14ac:dyDescent="0.3">
      <c r="A74" s="73"/>
      <c r="B74" s="73" t="s">
        <v>89</v>
      </c>
      <c r="C74" s="73" t="s">
        <v>92</v>
      </c>
      <c r="D74" s="73" t="s">
        <v>1</v>
      </c>
      <c r="E74" s="74">
        <v>17665</v>
      </c>
      <c r="F74" s="75">
        <v>883.25</v>
      </c>
      <c r="G74" s="75">
        <f t="shared" si="1"/>
        <v>856.75250000000005</v>
      </c>
      <c r="H74" s="75">
        <f t="shared" si="3"/>
        <v>26.497499999999999</v>
      </c>
      <c r="I74" s="74">
        <v>0</v>
      </c>
      <c r="J74" s="75">
        <v>0</v>
      </c>
      <c r="K74" s="75">
        <f t="shared" ref="K74:K142" si="4">J74-L74</f>
        <v>0</v>
      </c>
      <c r="L74" s="76">
        <f t="shared" si="2"/>
        <v>0</v>
      </c>
      <c r="M74" s="104"/>
    </row>
    <row r="75" spans="1:13" s="105" customFormat="1" ht="30" customHeight="1" x14ac:dyDescent="0.3">
      <c r="A75" s="73"/>
      <c r="B75" s="73" t="s">
        <v>89</v>
      </c>
      <c r="C75" s="73" t="s">
        <v>91</v>
      </c>
      <c r="D75" s="73" t="s">
        <v>1</v>
      </c>
      <c r="E75" s="74">
        <v>1810</v>
      </c>
      <c r="F75" s="75">
        <v>90.5</v>
      </c>
      <c r="G75" s="75">
        <f t="shared" ref="G75:G143" si="5">F75-H75</f>
        <v>87.784999999999997</v>
      </c>
      <c r="H75" s="75">
        <f t="shared" si="3"/>
        <v>2.7149999999999999</v>
      </c>
      <c r="I75" s="74">
        <v>0</v>
      </c>
      <c r="J75" s="75">
        <v>0</v>
      </c>
      <c r="K75" s="75">
        <f t="shared" si="4"/>
        <v>0</v>
      </c>
      <c r="L75" s="76">
        <f t="shared" ref="L75:L143" si="6">J75*$L$4</f>
        <v>0</v>
      </c>
      <c r="M75" s="104"/>
    </row>
    <row r="76" spans="1:13" s="105" customFormat="1" ht="30" customHeight="1" x14ac:dyDescent="0.3">
      <c r="A76" s="73"/>
      <c r="B76" s="73" t="s">
        <v>89</v>
      </c>
      <c r="C76" s="73" t="s">
        <v>90</v>
      </c>
      <c r="D76" s="73" t="s">
        <v>1</v>
      </c>
      <c r="E76" s="74">
        <v>8990</v>
      </c>
      <c r="F76" s="75">
        <v>449.5</v>
      </c>
      <c r="G76" s="75">
        <f t="shared" si="5"/>
        <v>436.01499999999999</v>
      </c>
      <c r="H76" s="75">
        <f t="shared" ref="H76:H144" si="7">F76*$H$4</f>
        <v>13.484999999999999</v>
      </c>
      <c r="I76" s="74">
        <v>0</v>
      </c>
      <c r="J76" s="75">
        <v>0</v>
      </c>
      <c r="K76" s="75">
        <f t="shared" si="4"/>
        <v>0</v>
      </c>
      <c r="L76" s="76">
        <f t="shared" si="6"/>
        <v>0</v>
      </c>
      <c r="M76" s="104"/>
    </row>
    <row r="77" spans="1:13" s="105" customFormat="1" ht="30" customHeight="1" x14ac:dyDescent="0.3">
      <c r="A77" s="73"/>
      <c r="B77" s="73" t="s">
        <v>89</v>
      </c>
      <c r="C77" s="73" t="s">
        <v>88</v>
      </c>
      <c r="D77" s="73" t="s">
        <v>1</v>
      </c>
      <c r="E77" s="74">
        <v>27810</v>
      </c>
      <c r="F77" s="75">
        <v>1390.5</v>
      </c>
      <c r="G77" s="75">
        <f t="shared" si="5"/>
        <v>1348.7850000000001</v>
      </c>
      <c r="H77" s="75">
        <f t="shared" si="7"/>
        <v>41.714999999999996</v>
      </c>
      <c r="I77" s="74">
        <v>0</v>
      </c>
      <c r="J77" s="75">
        <v>0</v>
      </c>
      <c r="K77" s="75">
        <f t="shared" si="4"/>
        <v>0</v>
      </c>
      <c r="L77" s="76">
        <f t="shared" si="6"/>
        <v>0</v>
      </c>
      <c r="M77" s="104"/>
    </row>
    <row r="78" spans="1:13" s="105" customFormat="1" ht="30" customHeight="1" x14ac:dyDescent="0.3">
      <c r="A78" s="73"/>
      <c r="B78" s="73" t="s">
        <v>66</v>
      </c>
      <c r="C78" s="73" t="s">
        <v>65</v>
      </c>
      <c r="D78" s="73" t="s">
        <v>1</v>
      </c>
      <c r="E78" s="74">
        <v>1315</v>
      </c>
      <c r="F78" s="75">
        <v>65.75</v>
      </c>
      <c r="G78" s="75">
        <f t="shared" si="5"/>
        <v>63.777500000000003</v>
      </c>
      <c r="H78" s="75">
        <f t="shared" si="7"/>
        <v>1.9724999999999999</v>
      </c>
      <c r="I78" s="74">
        <v>0</v>
      </c>
      <c r="J78" s="75">
        <v>0</v>
      </c>
      <c r="K78" s="75">
        <f t="shared" si="4"/>
        <v>0</v>
      </c>
      <c r="L78" s="76">
        <f t="shared" si="6"/>
        <v>0</v>
      </c>
      <c r="M78" s="104"/>
    </row>
    <row r="79" spans="1:13" s="105" customFormat="1" ht="30" customHeight="1" x14ac:dyDescent="0.3">
      <c r="A79" s="73"/>
      <c r="B79" s="73" t="s">
        <v>59</v>
      </c>
      <c r="C79" s="73" t="s">
        <v>61</v>
      </c>
      <c r="D79" s="73" t="s">
        <v>1</v>
      </c>
      <c r="E79" s="74">
        <v>520</v>
      </c>
      <c r="F79" s="75">
        <v>26</v>
      </c>
      <c r="G79" s="75">
        <f t="shared" si="5"/>
        <v>25.22</v>
      </c>
      <c r="H79" s="75">
        <f t="shared" si="7"/>
        <v>0.78</v>
      </c>
      <c r="I79" s="74">
        <v>0</v>
      </c>
      <c r="J79" s="75">
        <v>0</v>
      </c>
      <c r="K79" s="75">
        <f t="shared" si="4"/>
        <v>0</v>
      </c>
      <c r="L79" s="76">
        <f t="shared" si="6"/>
        <v>0</v>
      </c>
      <c r="M79" s="104"/>
    </row>
    <row r="80" spans="1:13" s="105" customFormat="1" ht="30" customHeight="1" x14ac:dyDescent="0.3">
      <c r="A80" s="73"/>
      <c r="B80" s="73" t="s">
        <v>59</v>
      </c>
      <c r="C80" s="73" t="s">
        <v>60</v>
      </c>
      <c r="D80" s="73" t="s">
        <v>1</v>
      </c>
      <c r="E80" s="74">
        <v>0</v>
      </c>
      <c r="F80" s="75">
        <v>0</v>
      </c>
      <c r="G80" s="75">
        <f t="shared" si="5"/>
        <v>0</v>
      </c>
      <c r="H80" s="75">
        <f t="shared" si="7"/>
        <v>0</v>
      </c>
      <c r="I80" s="74">
        <v>0</v>
      </c>
      <c r="J80" s="75">
        <v>0</v>
      </c>
      <c r="K80" s="75">
        <f t="shared" si="4"/>
        <v>0</v>
      </c>
      <c r="L80" s="76">
        <f t="shared" si="6"/>
        <v>0</v>
      </c>
      <c r="M80" s="104"/>
    </row>
    <row r="81" spans="1:13" s="105" customFormat="1" ht="30" customHeight="1" x14ac:dyDescent="0.3">
      <c r="A81" s="73"/>
      <c r="B81" s="73" t="s">
        <v>59</v>
      </c>
      <c r="C81" s="73" t="s">
        <v>58</v>
      </c>
      <c r="D81" s="73" t="s">
        <v>1</v>
      </c>
      <c r="E81" s="74">
        <v>6980</v>
      </c>
      <c r="F81" s="75">
        <v>349</v>
      </c>
      <c r="G81" s="75">
        <f t="shared" si="5"/>
        <v>338.53</v>
      </c>
      <c r="H81" s="75">
        <f t="shared" si="7"/>
        <v>10.469999999999999</v>
      </c>
      <c r="I81" s="74">
        <v>0</v>
      </c>
      <c r="J81" s="75">
        <v>0</v>
      </c>
      <c r="K81" s="75">
        <f t="shared" si="4"/>
        <v>0</v>
      </c>
      <c r="L81" s="76">
        <f t="shared" si="6"/>
        <v>0</v>
      </c>
      <c r="M81" s="104"/>
    </row>
    <row r="82" spans="1:13" s="105" customFormat="1" ht="30" customHeight="1" x14ac:dyDescent="0.3">
      <c r="A82" s="73"/>
      <c r="B82" s="73" t="s">
        <v>21</v>
      </c>
      <c r="C82" s="73" t="s">
        <v>20</v>
      </c>
      <c r="D82" s="73" t="s">
        <v>1</v>
      </c>
      <c r="E82" s="74">
        <v>6556</v>
      </c>
      <c r="F82" s="75">
        <v>327.8</v>
      </c>
      <c r="G82" s="75">
        <f t="shared" si="5"/>
        <v>317.96600000000001</v>
      </c>
      <c r="H82" s="75">
        <f t="shared" si="7"/>
        <v>9.8339999999999996</v>
      </c>
      <c r="I82" s="74">
        <v>0</v>
      </c>
      <c r="J82" s="75">
        <v>0</v>
      </c>
      <c r="K82" s="75">
        <f t="shared" si="4"/>
        <v>0</v>
      </c>
      <c r="L82" s="76">
        <f t="shared" si="6"/>
        <v>0</v>
      </c>
      <c r="M82" s="104"/>
    </row>
    <row r="83" spans="1:13" s="105" customFormat="1" ht="30" customHeight="1" x14ac:dyDescent="0.3">
      <c r="A83" s="73" t="s">
        <v>328</v>
      </c>
      <c r="B83" s="73" t="s">
        <v>327</v>
      </c>
      <c r="C83" s="73" t="s">
        <v>64</v>
      </c>
      <c r="D83" s="73" t="s">
        <v>1</v>
      </c>
      <c r="E83" s="74">
        <v>2250</v>
      </c>
      <c r="F83" s="75">
        <v>112.5</v>
      </c>
      <c r="G83" s="75">
        <f t="shared" si="5"/>
        <v>109.125</v>
      </c>
      <c r="H83" s="75">
        <f t="shared" si="7"/>
        <v>3.375</v>
      </c>
      <c r="I83" s="74">
        <v>0</v>
      </c>
      <c r="J83" s="75">
        <v>0</v>
      </c>
      <c r="K83" s="75">
        <f t="shared" si="4"/>
        <v>0</v>
      </c>
      <c r="L83" s="76">
        <f t="shared" si="6"/>
        <v>0</v>
      </c>
      <c r="M83" s="104"/>
    </row>
    <row r="84" spans="1:13" s="105" customFormat="1" ht="30" customHeight="1" x14ac:dyDescent="0.3">
      <c r="A84" s="73"/>
      <c r="B84" s="73" t="str">
        <f>'2nd Quarter 2015'!B80</f>
        <v>GreenHunter Water</v>
      </c>
      <c r="C84" s="73" t="str">
        <f>'2nd Quarter 2015'!C80</f>
        <v>3416729618/SWIW 15</v>
      </c>
      <c r="D84" s="73" t="str">
        <f>'2nd Quarter 2015'!D80</f>
        <v>Brine Disposal</v>
      </c>
      <c r="E84" s="74">
        <v>0</v>
      </c>
      <c r="F84" s="75">
        <v>0</v>
      </c>
      <c r="G84" s="75">
        <f t="shared" si="5"/>
        <v>0</v>
      </c>
      <c r="H84" s="75">
        <f t="shared" si="7"/>
        <v>0</v>
      </c>
      <c r="I84" s="74">
        <v>0</v>
      </c>
      <c r="J84" s="75">
        <v>0</v>
      </c>
      <c r="K84" s="75">
        <f t="shared" si="4"/>
        <v>0</v>
      </c>
      <c r="L84" s="76">
        <f t="shared" si="6"/>
        <v>0</v>
      </c>
      <c r="M84" s="104"/>
    </row>
    <row r="85" spans="1:13" s="105" customFormat="1" ht="30" customHeight="1" x14ac:dyDescent="0.3">
      <c r="A85" s="73"/>
      <c r="B85" s="73" t="s">
        <v>38</v>
      </c>
      <c r="C85" s="73" t="s">
        <v>37</v>
      </c>
      <c r="D85" s="73" t="s">
        <v>1</v>
      </c>
      <c r="E85" s="74">
        <v>0</v>
      </c>
      <c r="F85" s="75">
        <v>0</v>
      </c>
      <c r="G85" s="75">
        <f t="shared" si="5"/>
        <v>0</v>
      </c>
      <c r="H85" s="75">
        <f t="shared" si="7"/>
        <v>0</v>
      </c>
      <c r="I85" s="74">
        <v>0</v>
      </c>
      <c r="J85" s="75">
        <v>0</v>
      </c>
      <c r="K85" s="75">
        <f t="shared" si="4"/>
        <v>0</v>
      </c>
      <c r="L85" s="76">
        <f t="shared" si="6"/>
        <v>0</v>
      </c>
      <c r="M85" s="104"/>
    </row>
    <row r="86" spans="1:13" s="105" customFormat="1" ht="30" customHeight="1" x14ac:dyDescent="0.3">
      <c r="A86" s="73"/>
      <c r="B86" s="73" t="s">
        <v>127</v>
      </c>
      <c r="C86" s="73" t="s">
        <v>128</v>
      </c>
      <c r="D86" s="73" t="s">
        <v>1</v>
      </c>
      <c r="E86" s="74">
        <v>26450</v>
      </c>
      <c r="F86" s="75">
        <v>1322.5</v>
      </c>
      <c r="G86" s="75">
        <f t="shared" si="5"/>
        <v>1282.825</v>
      </c>
      <c r="H86" s="75">
        <f t="shared" si="7"/>
        <v>39.674999999999997</v>
      </c>
      <c r="I86" s="74">
        <v>0</v>
      </c>
      <c r="J86" s="75">
        <v>0</v>
      </c>
      <c r="K86" s="75">
        <f t="shared" si="4"/>
        <v>0</v>
      </c>
      <c r="L86" s="76">
        <f t="shared" si="6"/>
        <v>0</v>
      </c>
      <c r="M86" s="104"/>
    </row>
    <row r="87" spans="1:13" s="105" customFormat="1" ht="30" customHeight="1" x14ac:dyDescent="0.3">
      <c r="A87" s="73"/>
      <c r="B87" s="73" t="s">
        <v>127</v>
      </c>
      <c r="C87" s="73" t="s">
        <v>126</v>
      </c>
      <c r="D87" s="73" t="s">
        <v>1</v>
      </c>
      <c r="E87" s="74">
        <v>46718</v>
      </c>
      <c r="F87" s="75">
        <v>2335.9</v>
      </c>
      <c r="G87" s="75">
        <f t="shared" si="5"/>
        <v>2265.8230000000003</v>
      </c>
      <c r="H87" s="75">
        <f t="shared" si="7"/>
        <v>70.076999999999998</v>
      </c>
      <c r="I87" s="74">
        <v>0</v>
      </c>
      <c r="J87" s="75">
        <v>0</v>
      </c>
      <c r="K87" s="75">
        <f t="shared" si="4"/>
        <v>0</v>
      </c>
      <c r="L87" s="76">
        <f t="shared" si="6"/>
        <v>0</v>
      </c>
      <c r="M87" s="104"/>
    </row>
    <row r="88" spans="1:13" s="105" customFormat="1" ht="30" customHeight="1" x14ac:dyDescent="0.3">
      <c r="A88" s="73"/>
      <c r="B88" s="73" t="s">
        <v>127</v>
      </c>
      <c r="C88" s="73" t="s">
        <v>34</v>
      </c>
      <c r="D88" s="73" t="s">
        <v>1</v>
      </c>
      <c r="E88" s="74">
        <v>5347</v>
      </c>
      <c r="F88" s="75">
        <v>267.35000000000002</v>
      </c>
      <c r="G88" s="75">
        <f t="shared" si="5"/>
        <v>259.3295</v>
      </c>
      <c r="H88" s="75">
        <f t="shared" si="7"/>
        <v>8.0205000000000002</v>
      </c>
      <c r="I88" s="74">
        <v>0</v>
      </c>
      <c r="J88" s="75">
        <v>0</v>
      </c>
      <c r="K88" s="75">
        <f t="shared" si="4"/>
        <v>0</v>
      </c>
      <c r="L88" s="76">
        <f t="shared" si="6"/>
        <v>0</v>
      </c>
      <c r="M88" s="104"/>
    </row>
    <row r="89" spans="1:13" s="105" customFormat="1" ht="30" customHeight="1" x14ac:dyDescent="0.3">
      <c r="A89" s="73"/>
      <c r="B89" s="79" t="s">
        <v>127</v>
      </c>
      <c r="C89" s="79" t="s">
        <v>231</v>
      </c>
      <c r="D89" s="79" t="s">
        <v>1</v>
      </c>
      <c r="E89" s="74">
        <v>6176</v>
      </c>
      <c r="F89" s="75">
        <v>308.8</v>
      </c>
      <c r="G89" s="75">
        <f t="shared" si="5"/>
        <v>299.536</v>
      </c>
      <c r="H89" s="75">
        <f t="shared" si="7"/>
        <v>9.2639999999999993</v>
      </c>
      <c r="I89" s="74">
        <v>0</v>
      </c>
      <c r="J89" s="75">
        <v>0</v>
      </c>
      <c r="K89" s="75">
        <f t="shared" si="4"/>
        <v>0</v>
      </c>
      <c r="L89" s="76">
        <f t="shared" si="6"/>
        <v>0</v>
      </c>
      <c r="M89" s="104"/>
    </row>
    <row r="90" spans="1:13" s="105" customFormat="1" ht="30" customHeight="1" x14ac:dyDescent="0.3">
      <c r="A90" s="73"/>
      <c r="B90" s="79" t="s">
        <v>127</v>
      </c>
      <c r="C90" s="79" t="s">
        <v>269</v>
      </c>
      <c r="D90" s="79" t="s">
        <v>1</v>
      </c>
      <c r="E90" s="74">
        <v>24052</v>
      </c>
      <c r="F90" s="75">
        <v>1202.5999999999999</v>
      </c>
      <c r="G90" s="75">
        <f t="shared" si="5"/>
        <v>1166.5219999999999</v>
      </c>
      <c r="H90" s="75">
        <f t="shared" si="7"/>
        <v>36.077999999999996</v>
      </c>
      <c r="I90" s="74">
        <v>0</v>
      </c>
      <c r="J90" s="75">
        <v>0</v>
      </c>
      <c r="K90" s="75">
        <f t="shared" si="4"/>
        <v>0</v>
      </c>
      <c r="L90" s="76">
        <f t="shared" si="6"/>
        <v>0</v>
      </c>
      <c r="M90" s="104"/>
    </row>
    <row r="91" spans="1:13" s="105" customFormat="1" ht="29.25" customHeight="1" x14ac:dyDescent="0.3">
      <c r="A91" s="73"/>
      <c r="B91" s="73" t="s">
        <v>143</v>
      </c>
      <c r="C91" s="73" t="s">
        <v>142</v>
      </c>
      <c r="D91" s="73" t="s">
        <v>1</v>
      </c>
      <c r="E91" s="74">
        <v>340</v>
      </c>
      <c r="F91" s="75">
        <v>17</v>
      </c>
      <c r="G91" s="75">
        <f t="shared" si="5"/>
        <v>16.489999999999998</v>
      </c>
      <c r="H91" s="75">
        <f t="shared" si="7"/>
        <v>0.51</v>
      </c>
      <c r="I91" s="74">
        <v>21645</v>
      </c>
      <c r="J91" s="75">
        <v>4329</v>
      </c>
      <c r="K91" s="75">
        <f t="shared" si="4"/>
        <v>4199.13</v>
      </c>
      <c r="L91" s="76">
        <f t="shared" si="6"/>
        <v>129.87</v>
      </c>
      <c r="M91" s="104"/>
    </row>
    <row r="92" spans="1:13" s="105" customFormat="1" ht="43.2" x14ac:dyDescent="0.3">
      <c r="A92" s="73"/>
      <c r="B92" s="73" t="s">
        <v>117</v>
      </c>
      <c r="C92" s="73" t="s">
        <v>258</v>
      </c>
      <c r="D92" s="73" t="s">
        <v>1</v>
      </c>
      <c r="E92" s="74">
        <v>121163</v>
      </c>
      <c r="F92" s="75">
        <v>6058.15</v>
      </c>
      <c r="G92" s="75">
        <f t="shared" si="5"/>
        <v>5876.4054999999998</v>
      </c>
      <c r="H92" s="75">
        <f t="shared" si="7"/>
        <v>181.74449999999999</v>
      </c>
      <c r="I92" s="74">
        <v>143224</v>
      </c>
      <c r="J92" s="75">
        <v>28644.799999999999</v>
      </c>
      <c r="K92" s="75">
        <f t="shared" si="4"/>
        <v>27785.455999999998</v>
      </c>
      <c r="L92" s="76">
        <f t="shared" si="6"/>
        <v>859.34399999999994</v>
      </c>
      <c r="M92" s="104"/>
    </row>
    <row r="93" spans="1:13" s="105" customFormat="1" ht="30" customHeight="1" x14ac:dyDescent="0.3">
      <c r="A93" s="73"/>
      <c r="B93" s="79" t="s">
        <v>228</v>
      </c>
      <c r="C93" s="79" t="s">
        <v>234</v>
      </c>
      <c r="D93" s="79" t="s">
        <v>1</v>
      </c>
      <c r="E93" s="74">
        <v>3987</v>
      </c>
      <c r="F93" s="75">
        <v>199.35</v>
      </c>
      <c r="G93" s="75">
        <f t="shared" si="5"/>
        <v>199.35</v>
      </c>
      <c r="H93" s="75">
        <v>0</v>
      </c>
      <c r="I93" s="74">
        <v>0</v>
      </c>
      <c r="J93" s="75">
        <v>0</v>
      </c>
      <c r="K93" s="75">
        <f t="shared" si="4"/>
        <v>0</v>
      </c>
      <c r="L93" s="76">
        <f t="shared" si="6"/>
        <v>0</v>
      </c>
      <c r="M93" s="106"/>
    </row>
    <row r="94" spans="1:13" s="105" customFormat="1" ht="30" customHeight="1" x14ac:dyDescent="0.3">
      <c r="A94" s="73"/>
      <c r="B94" s="73" t="s">
        <v>15</v>
      </c>
      <c r="C94" s="73" t="s">
        <v>17</v>
      </c>
      <c r="D94" s="73" t="s">
        <v>1</v>
      </c>
      <c r="E94" s="74">
        <v>0</v>
      </c>
      <c r="F94" s="75">
        <v>0</v>
      </c>
      <c r="G94" s="75">
        <f t="shared" si="5"/>
        <v>0</v>
      </c>
      <c r="H94" s="75">
        <f t="shared" si="7"/>
        <v>0</v>
      </c>
      <c r="I94" s="74">
        <v>0</v>
      </c>
      <c r="J94" s="75">
        <v>0</v>
      </c>
      <c r="K94" s="75">
        <f t="shared" si="4"/>
        <v>0</v>
      </c>
      <c r="L94" s="76">
        <f t="shared" si="6"/>
        <v>0</v>
      </c>
      <c r="M94" s="104"/>
    </row>
    <row r="95" spans="1:13" s="105" customFormat="1" ht="30" customHeight="1" x14ac:dyDescent="0.3">
      <c r="A95" s="73"/>
      <c r="B95" s="73" t="s">
        <v>15</v>
      </c>
      <c r="C95" s="73" t="s">
        <v>16</v>
      </c>
      <c r="D95" s="73" t="s">
        <v>1</v>
      </c>
      <c r="E95" s="74">
        <v>200</v>
      </c>
      <c r="F95" s="75">
        <v>10</v>
      </c>
      <c r="G95" s="75">
        <v>9.6999999999999993</v>
      </c>
      <c r="H95" s="75">
        <f t="shared" si="7"/>
        <v>0.3</v>
      </c>
      <c r="I95" s="74">
        <v>0</v>
      </c>
      <c r="J95" s="75">
        <v>0</v>
      </c>
      <c r="K95" s="75">
        <f t="shared" si="4"/>
        <v>0</v>
      </c>
      <c r="L95" s="76">
        <f t="shared" si="6"/>
        <v>0</v>
      </c>
      <c r="M95" s="104"/>
    </row>
    <row r="96" spans="1:13" s="105" customFormat="1" ht="30" customHeight="1" x14ac:dyDescent="0.3">
      <c r="A96" s="73"/>
      <c r="B96" s="73" t="s">
        <v>15</v>
      </c>
      <c r="C96" s="73" t="s">
        <v>14</v>
      </c>
      <c r="D96" s="73" t="s">
        <v>1</v>
      </c>
      <c r="E96" s="74">
        <v>0</v>
      </c>
      <c r="F96" s="75">
        <v>0</v>
      </c>
      <c r="G96" s="75">
        <f t="shared" si="5"/>
        <v>0</v>
      </c>
      <c r="H96" s="75">
        <f t="shared" si="7"/>
        <v>0</v>
      </c>
      <c r="I96" s="74">
        <v>0</v>
      </c>
      <c r="J96" s="75">
        <v>0</v>
      </c>
      <c r="K96" s="75">
        <f t="shared" si="4"/>
        <v>0</v>
      </c>
      <c r="L96" s="76">
        <f t="shared" si="6"/>
        <v>0</v>
      </c>
      <c r="M96" s="104"/>
    </row>
    <row r="97" spans="1:13" s="105" customFormat="1" ht="30" customHeight="1" x14ac:dyDescent="0.3">
      <c r="A97" s="73"/>
      <c r="B97" s="73" t="s">
        <v>15</v>
      </c>
      <c r="C97" s="73" t="s">
        <v>429</v>
      </c>
      <c r="D97" s="73" t="s">
        <v>1</v>
      </c>
      <c r="E97" s="74">
        <v>0</v>
      </c>
      <c r="F97" s="75">
        <v>0</v>
      </c>
      <c r="G97" s="75">
        <f t="shared" si="5"/>
        <v>0</v>
      </c>
      <c r="H97" s="75">
        <f t="shared" si="7"/>
        <v>0</v>
      </c>
      <c r="I97" s="74">
        <v>0</v>
      </c>
      <c r="J97" s="75">
        <v>0</v>
      </c>
      <c r="K97" s="75">
        <f t="shared" si="4"/>
        <v>0</v>
      </c>
      <c r="L97" s="76">
        <f t="shared" si="6"/>
        <v>0</v>
      </c>
      <c r="M97" s="104"/>
    </row>
    <row r="98" spans="1:13" s="105" customFormat="1" ht="30" customHeight="1" x14ac:dyDescent="0.3">
      <c r="A98" s="73"/>
      <c r="B98" s="73" t="s">
        <v>15</v>
      </c>
      <c r="C98" s="73" t="s">
        <v>438</v>
      </c>
      <c r="D98" s="73" t="s">
        <v>1</v>
      </c>
      <c r="E98" s="74">
        <v>0</v>
      </c>
      <c r="F98" s="75">
        <v>0</v>
      </c>
      <c r="G98" s="75">
        <f t="shared" si="5"/>
        <v>0</v>
      </c>
      <c r="H98" s="75">
        <f t="shared" si="7"/>
        <v>0</v>
      </c>
      <c r="I98" s="74">
        <v>1860</v>
      </c>
      <c r="J98" s="75">
        <v>372</v>
      </c>
      <c r="K98" s="75">
        <f t="shared" si="4"/>
        <v>360.84</v>
      </c>
      <c r="L98" s="76">
        <f t="shared" si="6"/>
        <v>11.16</v>
      </c>
      <c r="M98" s="104"/>
    </row>
    <row r="99" spans="1:13" s="105" customFormat="1" ht="30" customHeight="1" x14ac:dyDescent="0.3">
      <c r="A99" s="73"/>
      <c r="B99" s="73" t="s">
        <v>262</v>
      </c>
      <c r="C99" s="73" t="s">
        <v>317</v>
      </c>
      <c r="D99" s="73" t="s">
        <v>1</v>
      </c>
      <c r="E99" s="74">
        <v>32123</v>
      </c>
      <c r="F99" s="75">
        <v>0</v>
      </c>
      <c r="G99" s="75">
        <f t="shared" si="5"/>
        <v>0</v>
      </c>
      <c r="H99" s="75">
        <f t="shared" si="7"/>
        <v>0</v>
      </c>
      <c r="I99" s="74">
        <v>277229</v>
      </c>
      <c r="J99" s="75">
        <v>0</v>
      </c>
      <c r="K99" s="75">
        <f t="shared" si="4"/>
        <v>0</v>
      </c>
      <c r="L99" s="76">
        <f t="shared" si="6"/>
        <v>0</v>
      </c>
      <c r="M99" s="107" t="s">
        <v>387</v>
      </c>
    </row>
    <row r="100" spans="1:13" s="105" customFormat="1" ht="30" customHeight="1" x14ac:dyDescent="0.3">
      <c r="A100" s="73"/>
      <c r="B100" s="73" t="s">
        <v>262</v>
      </c>
      <c r="C100" s="73" t="s">
        <v>319</v>
      </c>
      <c r="D100" s="73" t="s">
        <v>1</v>
      </c>
      <c r="E100" s="74">
        <v>29357</v>
      </c>
      <c r="F100" s="75">
        <v>0</v>
      </c>
      <c r="G100" s="75">
        <f t="shared" si="5"/>
        <v>0</v>
      </c>
      <c r="H100" s="75">
        <f t="shared" si="7"/>
        <v>0</v>
      </c>
      <c r="I100" s="74">
        <v>283402</v>
      </c>
      <c r="J100" s="75">
        <v>0</v>
      </c>
      <c r="K100" s="75">
        <f t="shared" si="4"/>
        <v>0</v>
      </c>
      <c r="L100" s="76">
        <f t="shared" si="6"/>
        <v>0</v>
      </c>
      <c r="M100" s="107" t="s">
        <v>387</v>
      </c>
    </row>
    <row r="101" spans="1:13" s="105" customFormat="1" ht="30" customHeight="1" x14ac:dyDescent="0.3">
      <c r="A101" s="73"/>
      <c r="B101" s="73" t="s">
        <v>262</v>
      </c>
      <c r="C101" s="73" t="s">
        <v>409</v>
      </c>
      <c r="D101" s="73" t="s">
        <v>1</v>
      </c>
      <c r="E101" s="74">
        <v>31380</v>
      </c>
      <c r="F101" s="75">
        <v>1569</v>
      </c>
      <c r="G101" s="75">
        <f t="shared" si="5"/>
        <v>1521.93</v>
      </c>
      <c r="H101" s="75">
        <f t="shared" si="7"/>
        <v>47.07</v>
      </c>
      <c r="I101" s="74">
        <v>164433</v>
      </c>
      <c r="J101" s="75">
        <v>32886.6</v>
      </c>
      <c r="K101" s="75">
        <f t="shared" si="4"/>
        <v>31900.002</v>
      </c>
      <c r="L101" s="76">
        <f t="shared" si="6"/>
        <v>986.59799999999996</v>
      </c>
      <c r="M101" s="104"/>
    </row>
    <row r="102" spans="1:13" s="105" customFormat="1" ht="14.4" x14ac:dyDescent="0.3">
      <c r="A102" s="73"/>
      <c r="B102" s="73" t="s">
        <v>40</v>
      </c>
      <c r="C102" s="73" t="s">
        <v>39</v>
      </c>
      <c r="D102" s="73" t="s">
        <v>1</v>
      </c>
      <c r="E102" s="74">
        <v>0</v>
      </c>
      <c r="F102" s="75">
        <v>0</v>
      </c>
      <c r="G102" s="75">
        <f t="shared" si="5"/>
        <v>0</v>
      </c>
      <c r="H102" s="75">
        <f t="shared" si="7"/>
        <v>0</v>
      </c>
      <c r="I102" s="74">
        <v>0</v>
      </c>
      <c r="J102" s="75">
        <v>0</v>
      </c>
      <c r="K102" s="75">
        <f t="shared" si="4"/>
        <v>0</v>
      </c>
      <c r="L102" s="76">
        <f t="shared" si="6"/>
        <v>0</v>
      </c>
      <c r="M102" s="104"/>
    </row>
    <row r="103" spans="1:13" s="105" customFormat="1" ht="30" customHeight="1" x14ac:dyDescent="0.3">
      <c r="A103" s="73"/>
      <c r="B103" s="73" t="s">
        <v>141</v>
      </c>
      <c r="C103" s="73" t="s">
        <v>140</v>
      </c>
      <c r="D103" s="73" t="s">
        <v>1</v>
      </c>
      <c r="E103" s="74">
        <v>20815</v>
      </c>
      <c r="F103" s="75">
        <v>1040.75</v>
      </c>
      <c r="G103" s="75">
        <f t="shared" si="5"/>
        <v>1040.75</v>
      </c>
      <c r="H103" s="75">
        <v>0</v>
      </c>
      <c r="I103" s="74">
        <v>0</v>
      </c>
      <c r="J103" s="75">
        <v>0</v>
      </c>
      <c r="K103" s="75">
        <f t="shared" si="4"/>
        <v>0</v>
      </c>
      <c r="L103" s="76">
        <f t="shared" si="6"/>
        <v>0</v>
      </c>
      <c r="M103" s="106"/>
    </row>
    <row r="104" spans="1:13" s="105" customFormat="1" ht="30" customHeight="1" x14ac:dyDescent="0.3">
      <c r="A104" s="73"/>
      <c r="B104" s="73" t="s">
        <v>36</v>
      </c>
      <c r="C104" s="73" t="s">
        <v>35</v>
      </c>
      <c r="D104" s="73" t="s">
        <v>1</v>
      </c>
      <c r="E104" s="74">
        <v>0</v>
      </c>
      <c r="F104" s="75">
        <v>0</v>
      </c>
      <c r="G104" s="75">
        <f t="shared" si="5"/>
        <v>0</v>
      </c>
      <c r="H104" s="75">
        <f t="shared" si="7"/>
        <v>0</v>
      </c>
      <c r="I104" s="74">
        <v>0</v>
      </c>
      <c r="J104" s="75">
        <v>0</v>
      </c>
      <c r="K104" s="75">
        <f t="shared" si="4"/>
        <v>0</v>
      </c>
      <c r="L104" s="76">
        <f t="shared" si="6"/>
        <v>0</v>
      </c>
      <c r="M104" s="104"/>
    </row>
    <row r="105" spans="1:13" s="105" customFormat="1" ht="30" customHeight="1" x14ac:dyDescent="0.3">
      <c r="A105" s="73" t="s">
        <v>238</v>
      </c>
      <c r="B105" s="79" t="s">
        <v>225</v>
      </c>
      <c r="C105" s="79" t="s">
        <v>226</v>
      </c>
      <c r="D105" s="79" t="s">
        <v>1</v>
      </c>
      <c r="E105" s="74">
        <v>0</v>
      </c>
      <c r="F105" s="75">
        <v>0</v>
      </c>
      <c r="G105" s="75">
        <f t="shared" si="5"/>
        <v>0</v>
      </c>
      <c r="H105" s="75">
        <f t="shared" si="7"/>
        <v>0</v>
      </c>
      <c r="I105" s="74">
        <v>0</v>
      </c>
      <c r="J105" s="75">
        <v>0</v>
      </c>
      <c r="K105" s="75">
        <f t="shared" si="4"/>
        <v>0</v>
      </c>
      <c r="L105" s="76">
        <f t="shared" si="6"/>
        <v>0</v>
      </c>
      <c r="M105" s="104"/>
    </row>
    <row r="106" spans="1:13" s="105" customFormat="1" ht="30" customHeight="1" x14ac:dyDescent="0.3">
      <c r="A106" s="73" t="s">
        <v>238</v>
      </c>
      <c r="B106" s="79" t="s">
        <v>225</v>
      </c>
      <c r="C106" s="79" t="s">
        <v>232</v>
      </c>
      <c r="D106" s="79" t="s">
        <v>1</v>
      </c>
      <c r="E106" s="74">
        <v>0</v>
      </c>
      <c r="F106" s="75">
        <v>0</v>
      </c>
      <c r="G106" s="75">
        <f t="shared" si="5"/>
        <v>0</v>
      </c>
      <c r="H106" s="75">
        <f t="shared" si="7"/>
        <v>0</v>
      </c>
      <c r="I106" s="74">
        <v>0</v>
      </c>
      <c r="J106" s="75">
        <v>0</v>
      </c>
      <c r="K106" s="75">
        <f t="shared" si="4"/>
        <v>0</v>
      </c>
      <c r="L106" s="76">
        <f t="shared" si="6"/>
        <v>0</v>
      </c>
      <c r="M106" s="104"/>
    </row>
    <row r="107" spans="1:13" s="105" customFormat="1" ht="30" customHeight="1" x14ac:dyDescent="0.3">
      <c r="A107" s="73" t="s">
        <v>238</v>
      </c>
      <c r="B107" s="79" t="s">
        <v>225</v>
      </c>
      <c r="C107" s="79" t="s">
        <v>254</v>
      </c>
      <c r="D107" s="79" t="s">
        <v>1</v>
      </c>
      <c r="E107" s="74">
        <v>0</v>
      </c>
      <c r="F107" s="75">
        <v>0</v>
      </c>
      <c r="G107" s="75">
        <f t="shared" si="5"/>
        <v>0</v>
      </c>
      <c r="H107" s="75">
        <f t="shared" si="7"/>
        <v>0</v>
      </c>
      <c r="I107" s="74">
        <v>0</v>
      </c>
      <c r="J107" s="75">
        <v>0</v>
      </c>
      <c r="K107" s="75">
        <f t="shared" si="4"/>
        <v>0</v>
      </c>
      <c r="L107" s="76">
        <f t="shared" si="6"/>
        <v>0</v>
      </c>
      <c r="M107" s="104"/>
    </row>
    <row r="108" spans="1:13" s="105" customFormat="1" ht="30" customHeight="1" x14ac:dyDescent="0.3">
      <c r="A108" s="73" t="s">
        <v>238</v>
      </c>
      <c r="B108" s="79" t="s">
        <v>225</v>
      </c>
      <c r="C108" s="79" t="s">
        <v>255</v>
      </c>
      <c r="D108" s="79" t="s">
        <v>1</v>
      </c>
      <c r="E108" s="74">
        <v>0</v>
      </c>
      <c r="F108" s="75">
        <v>0</v>
      </c>
      <c r="G108" s="75">
        <f t="shared" si="5"/>
        <v>0</v>
      </c>
      <c r="H108" s="75">
        <f t="shared" si="7"/>
        <v>0</v>
      </c>
      <c r="I108" s="74">
        <v>0</v>
      </c>
      <c r="J108" s="75">
        <v>0</v>
      </c>
      <c r="K108" s="75">
        <f t="shared" si="4"/>
        <v>0</v>
      </c>
      <c r="L108" s="76">
        <f t="shared" si="6"/>
        <v>0</v>
      </c>
      <c r="M108" s="104"/>
    </row>
    <row r="109" spans="1:13" s="105" customFormat="1" ht="30" customHeight="1" x14ac:dyDescent="0.3">
      <c r="A109" s="73" t="s">
        <v>238</v>
      </c>
      <c r="B109" s="79" t="s">
        <v>225</v>
      </c>
      <c r="C109" s="79" t="s">
        <v>308</v>
      </c>
      <c r="D109" s="79" t="s">
        <v>1</v>
      </c>
      <c r="E109" s="74">
        <v>0</v>
      </c>
      <c r="F109" s="75">
        <v>0</v>
      </c>
      <c r="G109" s="75">
        <f t="shared" si="5"/>
        <v>0</v>
      </c>
      <c r="H109" s="75">
        <f t="shared" si="7"/>
        <v>0</v>
      </c>
      <c r="I109" s="74">
        <v>0</v>
      </c>
      <c r="J109" s="75">
        <v>0</v>
      </c>
      <c r="K109" s="75">
        <f t="shared" si="4"/>
        <v>0</v>
      </c>
      <c r="L109" s="76">
        <f t="shared" si="6"/>
        <v>0</v>
      </c>
      <c r="M109" s="104"/>
    </row>
    <row r="110" spans="1:13" s="105" customFormat="1" ht="30" customHeight="1" x14ac:dyDescent="0.3">
      <c r="A110" s="73" t="s">
        <v>238</v>
      </c>
      <c r="B110" s="79" t="s">
        <v>225</v>
      </c>
      <c r="C110" s="79" t="s">
        <v>309</v>
      </c>
      <c r="D110" s="79" t="s">
        <v>1</v>
      </c>
      <c r="E110" s="74">
        <v>4791</v>
      </c>
      <c r="F110" s="75">
        <v>239.55</v>
      </c>
      <c r="G110" s="75">
        <f t="shared" si="5"/>
        <v>232.36350000000002</v>
      </c>
      <c r="H110" s="75">
        <f t="shared" si="7"/>
        <v>7.1864999999999997</v>
      </c>
      <c r="I110" s="74">
        <v>58515</v>
      </c>
      <c r="J110" s="75">
        <v>11703</v>
      </c>
      <c r="K110" s="75">
        <f t="shared" si="4"/>
        <v>11351.91</v>
      </c>
      <c r="L110" s="76">
        <f t="shared" si="6"/>
        <v>351.09</v>
      </c>
      <c r="M110" s="104"/>
    </row>
    <row r="111" spans="1:13" s="105" customFormat="1" ht="30" customHeight="1" x14ac:dyDescent="0.3">
      <c r="A111" s="73" t="s">
        <v>238</v>
      </c>
      <c r="B111" s="79" t="s">
        <v>225</v>
      </c>
      <c r="C111" s="79" t="s">
        <v>286</v>
      </c>
      <c r="D111" s="79" t="s">
        <v>285</v>
      </c>
      <c r="E111" s="74">
        <v>3526</v>
      </c>
      <c r="F111" s="75">
        <v>176.3</v>
      </c>
      <c r="G111" s="75">
        <f t="shared" si="5"/>
        <v>171.01100000000002</v>
      </c>
      <c r="H111" s="75">
        <f t="shared" si="7"/>
        <v>5.2889999999999997</v>
      </c>
      <c r="I111" s="74">
        <v>60631</v>
      </c>
      <c r="J111" s="75">
        <v>12126.2</v>
      </c>
      <c r="K111" s="75">
        <f t="shared" si="4"/>
        <v>11762.414000000001</v>
      </c>
      <c r="L111" s="76">
        <f t="shared" si="6"/>
        <v>363.786</v>
      </c>
      <c r="M111" s="104"/>
    </row>
    <row r="112" spans="1:13" s="105" customFormat="1" ht="30" customHeight="1" x14ac:dyDescent="0.3">
      <c r="A112" s="73" t="s">
        <v>292</v>
      </c>
      <c r="B112" s="73" t="s">
        <v>158</v>
      </c>
      <c r="C112" s="73" t="s">
        <v>162</v>
      </c>
      <c r="D112" s="73" t="s">
        <v>1</v>
      </c>
      <c r="E112" s="74">
        <v>13407</v>
      </c>
      <c r="F112" s="75">
        <v>670.35</v>
      </c>
      <c r="G112" s="75">
        <f t="shared" si="5"/>
        <v>670.35</v>
      </c>
      <c r="H112" s="75">
        <v>0</v>
      </c>
      <c r="I112" s="74">
        <v>0</v>
      </c>
      <c r="J112" s="75">
        <v>0</v>
      </c>
      <c r="K112" s="75">
        <f t="shared" si="4"/>
        <v>0</v>
      </c>
      <c r="L112" s="76">
        <f t="shared" si="6"/>
        <v>0</v>
      </c>
      <c r="M112" s="106"/>
    </row>
    <row r="113" spans="1:13" s="105" customFormat="1" ht="30" customHeight="1" x14ac:dyDescent="0.3">
      <c r="A113" s="73"/>
      <c r="B113" s="73" t="s">
        <v>158</v>
      </c>
      <c r="C113" s="73" t="s">
        <v>161</v>
      </c>
      <c r="D113" s="73" t="s">
        <v>1</v>
      </c>
      <c r="E113" s="74">
        <v>1265</v>
      </c>
      <c r="F113" s="75">
        <v>63.25</v>
      </c>
      <c r="G113" s="75">
        <f t="shared" si="5"/>
        <v>61.352499999999999</v>
      </c>
      <c r="H113" s="75">
        <f t="shared" si="7"/>
        <v>1.8975</v>
      </c>
      <c r="I113" s="74">
        <v>0</v>
      </c>
      <c r="J113" s="75">
        <v>0</v>
      </c>
      <c r="K113" s="75">
        <f t="shared" si="4"/>
        <v>0</v>
      </c>
      <c r="L113" s="76">
        <f t="shared" si="6"/>
        <v>0</v>
      </c>
      <c r="M113" s="104"/>
    </row>
    <row r="114" spans="1:13" s="105" customFormat="1" ht="30" customHeight="1" x14ac:dyDescent="0.3">
      <c r="A114" s="73"/>
      <c r="B114" s="73" t="s">
        <v>158</v>
      </c>
      <c r="C114" s="73" t="s">
        <v>160</v>
      </c>
      <c r="D114" s="73" t="s">
        <v>1</v>
      </c>
      <c r="E114" s="74">
        <v>5985</v>
      </c>
      <c r="F114" s="75">
        <v>299.25</v>
      </c>
      <c r="G114" s="75">
        <f t="shared" si="5"/>
        <v>290.27249999999998</v>
      </c>
      <c r="H114" s="75">
        <f t="shared" si="7"/>
        <v>8.9774999999999991</v>
      </c>
      <c r="I114" s="74">
        <v>0</v>
      </c>
      <c r="J114" s="75">
        <v>0</v>
      </c>
      <c r="K114" s="75">
        <f t="shared" si="4"/>
        <v>0</v>
      </c>
      <c r="L114" s="76">
        <f t="shared" si="6"/>
        <v>0</v>
      </c>
      <c r="M114" s="104"/>
    </row>
    <row r="115" spans="1:13" s="105" customFormat="1" ht="30" customHeight="1" x14ac:dyDescent="0.3">
      <c r="A115" s="73"/>
      <c r="B115" s="73" t="s">
        <v>158</v>
      </c>
      <c r="C115" s="73" t="s">
        <v>159</v>
      </c>
      <c r="D115" s="73" t="s">
        <v>1</v>
      </c>
      <c r="E115" s="74">
        <v>7490</v>
      </c>
      <c r="F115" s="75">
        <v>374.5</v>
      </c>
      <c r="G115" s="75">
        <f t="shared" si="5"/>
        <v>363.26499999999999</v>
      </c>
      <c r="H115" s="75">
        <f t="shared" si="7"/>
        <v>11.234999999999999</v>
      </c>
      <c r="I115" s="74">
        <v>0</v>
      </c>
      <c r="J115" s="75">
        <v>0</v>
      </c>
      <c r="K115" s="75">
        <f t="shared" si="4"/>
        <v>0</v>
      </c>
      <c r="L115" s="76">
        <f t="shared" si="6"/>
        <v>0</v>
      </c>
      <c r="M115" s="104"/>
    </row>
    <row r="116" spans="1:13" s="105" customFormat="1" ht="30" customHeight="1" x14ac:dyDescent="0.3">
      <c r="A116" s="73"/>
      <c r="B116" s="73" t="s">
        <v>158</v>
      </c>
      <c r="C116" s="73" t="s">
        <v>247</v>
      </c>
      <c r="D116" s="73" t="s">
        <v>1</v>
      </c>
      <c r="E116" s="74">
        <v>10919</v>
      </c>
      <c r="F116" s="75">
        <v>545.95000000000005</v>
      </c>
      <c r="G116" s="75">
        <f t="shared" si="5"/>
        <v>529.57150000000001</v>
      </c>
      <c r="H116" s="75">
        <f t="shared" si="7"/>
        <v>16.378500000000003</v>
      </c>
      <c r="I116" s="74">
        <v>0</v>
      </c>
      <c r="J116" s="75">
        <v>0</v>
      </c>
      <c r="K116" s="75">
        <f t="shared" si="4"/>
        <v>0</v>
      </c>
      <c r="L116" s="76">
        <f t="shared" si="6"/>
        <v>0</v>
      </c>
      <c r="M116" s="104"/>
    </row>
    <row r="117" spans="1:13" s="105" customFormat="1" ht="30" customHeight="1" x14ac:dyDescent="0.3">
      <c r="A117" s="73"/>
      <c r="B117" s="73" t="s">
        <v>158</v>
      </c>
      <c r="C117" s="73" t="s">
        <v>157</v>
      </c>
      <c r="D117" s="73" t="s">
        <v>1</v>
      </c>
      <c r="E117" s="74">
        <v>0</v>
      </c>
      <c r="F117" s="75">
        <v>0</v>
      </c>
      <c r="G117" s="75">
        <f t="shared" si="5"/>
        <v>0</v>
      </c>
      <c r="H117" s="75">
        <f t="shared" si="7"/>
        <v>0</v>
      </c>
      <c r="I117" s="74">
        <v>0</v>
      </c>
      <c r="J117" s="75">
        <v>0</v>
      </c>
      <c r="K117" s="75">
        <f t="shared" si="4"/>
        <v>0</v>
      </c>
      <c r="L117" s="76">
        <f t="shared" si="6"/>
        <v>0</v>
      </c>
      <c r="M117" s="104"/>
    </row>
    <row r="118" spans="1:13" s="105" customFormat="1" ht="30" customHeight="1" x14ac:dyDescent="0.3">
      <c r="A118" s="73"/>
      <c r="B118" s="73" t="s">
        <v>338</v>
      </c>
      <c r="C118" s="73" t="s">
        <v>401</v>
      </c>
      <c r="D118" s="73" t="s">
        <v>1</v>
      </c>
      <c r="E118" s="74">
        <v>10954</v>
      </c>
      <c r="F118" s="75">
        <v>547.70000000000005</v>
      </c>
      <c r="G118" s="75">
        <f t="shared" si="5"/>
        <v>531.26900000000001</v>
      </c>
      <c r="H118" s="75">
        <f t="shared" si="7"/>
        <v>16.431000000000001</v>
      </c>
      <c r="I118" s="74">
        <v>0</v>
      </c>
      <c r="J118" s="75">
        <v>0</v>
      </c>
      <c r="K118" s="75">
        <f t="shared" si="4"/>
        <v>0</v>
      </c>
      <c r="L118" s="76">
        <f t="shared" si="6"/>
        <v>0</v>
      </c>
      <c r="M118" s="104"/>
    </row>
    <row r="119" spans="1:13" s="105" customFormat="1" ht="30" customHeight="1" x14ac:dyDescent="0.3">
      <c r="A119" s="73" t="s">
        <v>405</v>
      </c>
      <c r="B119" s="73" t="s">
        <v>404</v>
      </c>
      <c r="C119" s="73" t="s">
        <v>84</v>
      </c>
      <c r="D119" s="73" t="s">
        <v>1</v>
      </c>
      <c r="E119" s="74">
        <v>7930</v>
      </c>
      <c r="F119" s="75">
        <v>396.5</v>
      </c>
      <c r="G119" s="75">
        <f t="shared" si="5"/>
        <v>384.60500000000002</v>
      </c>
      <c r="H119" s="75">
        <f t="shared" si="7"/>
        <v>11.895</v>
      </c>
      <c r="I119" s="74">
        <v>20139</v>
      </c>
      <c r="J119" s="75">
        <v>4027.7</v>
      </c>
      <c r="K119" s="75">
        <f t="shared" si="4"/>
        <v>3906.8689999999997</v>
      </c>
      <c r="L119" s="76">
        <f t="shared" si="6"/>
        <v>120.83099999999999</v>
      </c>
      <c r="M119" s="104"/>
    </row>
    <row r="120" spans="1:13" s="105" customFormat="1" ht="30" customHeight="1" x14ac:dyDescent="0.3">
      <c r="A120" s="73"/>
      <c r="B120" s="73" t="s">
        <v>12</v>
      </c>
      <c r="C120" s="73" t="s">
        <v>11</v>
      </c>
      <c r="D120" s="73" t="s">
        <v>1</v>
      </c>
      <c r="E120" s="74">
        <v>0</v>
      </c>
      <c r="F120" s="75">
        <v>0</v>
      </c>
      <c r="G120" s="75">
        <f t="shared" si="5"/>
        <v>0</v>
      </c>
      <c r="H120" s="75">
        <f t="shared" si="7"/>
        <v>0</v>
      </c>
      <c r="I120" s="74">
        <v>0</v>
      </c>
      <c r="J120" s="75">
        <v>0</v>
      </c>
      <c r="K120" s="75">
        <f t="shared" si="4"/>
        <v>0</v>
      </c>
      <c r="L120" s="76">
        <f t="shared" si="6"/>
        <v>0</v>
      </c>
      <c r="M120" s="104"/>
    </row>
    <row r="121" spans="1:13" s="105" customFormat="1" ht="30" customHeight="1" x14ac:dyDescent="0.3">
      <c r="A121" s="73"/>
      <c r="B121" s="73" t="s">
        <v>71</v>
      </c>
      <c r="C121" s="73" t="s">
        <v>70</v>
      </c>
      <c r="D121" s="73" t="s">
        <v>1</v>
      </c>
      <c r="E121" s="74">
        <v>15656</v>
      </c>
      <c r="F121" s="75">
        <v>782.3</v>
      </c>
      <c r="G121" s="75">
        <f t="shared" si="5"/>
        <v>758.8309999999999</v>
      </c>
      <c r="H121" s="75">
        <f t="shared" si="7"/>
        <v>23.468999999999998</v>
      </c>
      <c r="I121" s="74">
        <v>0</v>
      </c>
      <c r="J121" s="75">
        <v>0</v>
      </c>
      <c r="K121" s="75">
        <f t="shared" si="4"/>
        <v>0</v>
      </c>
      <c r="L121" s="76">
        <f t="shared" si="6"/>
        <v>0</v>
      </c>
      <c r="M121" s="104"/>
    </row>
    <row r="122" spans="1:13" s="105" customFormat="1" ht="30" customHeight="1" x14ac:dyDescent="0.3">
      <c r="A122" s="73" t="str">
        <f>'2nd Quarter 2015'!A117</f>
        <v>Sun Valley Oil &amp; Gas LLC</v>
      </c>
      <c r="B122" s="73" t="str">
        <f>'2nd Quarter 2015'!B117</f>
        <v>Lippizan Petroleum</v>
      </c>
      <c r="C122" s="73" t="str">
        <f>'2nd Quarter 2015'!C117</f>
        <v>3408923406/SWIW #4</v>
      </c>
      <c r="D122" s="73" t="str">
        <f>'2nd Quarter 2015'!D117</f>
        <v>Brine Disposal</v>
      </c>
      <c r="E122" s="74">
        <v>80</v>
      </c>
      <c r="F122" s="75">
        <v>4</v>
      </c>
      <c r="G122" s="75">
        <f t="shared" si="5"/>
        <v>4</v>
      </c>
      <c r="H122" s="75">
        <v>0</v>
      </c>
      <c r="I122" s="74">
        <f>'2nd Quarter 2015'!I117</f>
        <v>0</v>
      </c>
      <c r="J122" s="75">
        <f>'2nd Quarter 2015'!J117</f>
        <v>0</v>
      </c>
      <c r="K122" s="75">
        <f t="shared" si="4"/>
        <v>0</v>
      </c>
      <c r="L122" s="76">
        <f t="shared" si="6"/>
        <v>0</v>
      </c>
      <c r="M122" s="106"/>
    </row>
    <row r="123" spans="1:13" s="105" customFormat="1" ht="30" customHeight="1" x14ac:dyDescent="0.3">
      <c r="A123" s="73" t="s">
        <v>248</v>
      </c>
      <c r="B123" s="73" t="s">
        <v>229</v>
      </c>
      <c r="C123" s="73" t="s">
        <v>80</v>
      </c>
      <c r="D123" s="73" t="s">
        <v>1</v>
      </c>
      <c r="E123" s="74">
        <v>0</v>
      </c>
      <c r="F123" s="75">
        <v>0</v>
      </c>
      <c r="G123" s="75">
        <f t="shared" si="5"/>
        <v>0</v>
      </c>
      <c r="H123" s="75">
        <f t="shared" si="7"/>
        <v>0</v>
      </c>
      <c r="I123" s="74">
        <v>0</v>
      </c>
      <c r="J123" s="75">
        <v>0</v>
      </c>
      <c r="K123" s="75">
        <f t="shared" si="4"/>
        <v>0</v>
      </c>
      <c r="L123" s="76">
        <f t="shared" si="6"/>
        <v>0</v>
      </c>
      <c r="M123" s="104"/>
    </row>
    <row r="124" spans="1:13" s="105" customFormat="1" ht="30" customHeight="1" x14ac:dyDescent="0.3">
      <c r="A124" s="73" t="s">
        <v>248</v>
      </c>
      <c r="B124" s="73" t="s">
        <v>229</v>
      </c>
      <c r="C124" s="73" t="s">
        <v>79</v>
      </c>
      <c r="D124" s="73" t="s">
        <v>1</v>
      </c>
      <c r="E124" s="74">
        <v>1330</v>
      </c>
      <c r="F124" s="75">
        <v>66.5</v>
      </c>
      <c r="G124" s="75">
        <f t="shared" si="5"/>
        <v>66.5</v>
      </c>
      <c r="H124" s="75">
        <v>0</v>
      </c>
      <c r="I124" s="74">
        <v>0</v>
      </c>
      <c r="J124" s="75">
        <v>0</v>
      </c>
      <c r="K124" s="75">
        <f t="shared" si="4"/>
        <v>0</v>
      </c>
      <c r="L124" s="76">
        <f t="shared" si="6"/>
        <v>0</v>
      </c>
      <c r="M124" s="106"/>
    </row>
    <row r="125" spans="1:13" s="105" customFormat="1" ht="30" customHeight="1" x14ac:dyDescent="0.3">
      <c r="A125" s="73" t="s">
        <v>248</v>
      </c>
      <c r="B125" s="73" t="s">
        <v>229</v>
      </c>
      <c r="C125" s="73" t="s">
        <v>78</v>
      </c>
      <c r="D125" s="73" t="s">
        <v>1</v>
      </c>
      <c r="E125" s="74">
        <v>52</v>
      </c>
      <c r="F125" s="75">
        <v>2.6</v>
      </c>
      <c r="G125" s="75">
        <f t="shared" si="5"/>
        <v>2.6</v>
      </c>
      <c r="H125" s="75">
        <v>0</v>
      </c>
      <c r="I125" s="74">
        <v>0</v>
      </c>
      <c r="J125" s="75">
        <v>0</v>
      </c>
      <c r="K125" s="75">
        <f t="shared" si="4"/>
        <v>0</v>
      </c>
      <c r="L125" s="76">
        <f t="shared" si="6"/>
        <v>0</v>
      </c>
      <c r="M125" s="104"/>
    </row>
    <row r="126" spans="1:13" s="105" customFormat="1" ht="30" customHeight="1" x14ac:dyDescent="0.3">
      <c r="A126" s="73"/>
      <c r="B126" s="73" t="s">
        <v>149</v>
      </c>
      <c r="C126" s="73" t="s">
        <v>150</v>
      </c>
      <c r="D126" s="73" t="s">
        <v>1</v>
      </c>
      <c r="E126" s="74">
        <v>8995</v>
      </c>
      <c r="F126" s="75">
        <v>449.25</v>
      </c>
      <c r="G126" s="75">
        <f t="shared" si="5"/>
        <v>435.77249999999998</v>
      </c>
      <c r="H126" s="75">
        <f t="shared" si="7"/>
        <v>13.477499999999999</v>
      </c>
      <c r="I126" s="74">
        <v>0</v>
      </c>
      <c r="J126" s="75">
        <v>0</v>
      </c>
      <c r="K126" s="75">
        <f t="shared" si="4"/>
        <v>0</v>
      </c>
      <c r="L126" s="76">
        <f t="shared" si="6"/>
        <v>0</v>
      </c>
      <c r="M126" s="106"/>
    </row>
    <row r="127" spans="1:13" s="105" customFormat="1" ht="30" customHeight="1" x14ac:dyDescent="0.3">
      <c r="A127" s="73"/>
      <c r="B127" s="73" t="s">
        <v>149</v>
      </c>
      <c r="C127" s="73" t="s">
        <v>148</v>
      </c>
      <c r="D127" s="73" t="s">
        <v>1</v>
      </c>
      <c r="E127" s="74">
        <v>7436</v>
      </c>
      <c r="F127" s="75">
        <v>371.8</v>
      </c>
      <c r="G127" s="75">
        <f t="shared" si="5"/>
        <v>360.64600000000002</v>
      </c>
      <c r="H127" s="75">
        <f t="shared" si="7"/>
        <v>11.154</v>
      </c>
      <c r="I127" s="74">
        <v>0</v>
      </c>
      <c r="J127" s="75">
        <v>0</v>
      </c>
      <c r="K127" s="75">
        <f t="shared" si="4"/>
        <v>0</v>
      </c>
      <c r="L127" s="76">
        <f t="shared" si="6"/>
        <v>0</v>
      </c>
      <c r="M127" s="104"/>
    </row>
    <row r="128" spans="1:13" s="105" customFormat="1" ht="30" customHeight="1" x14ac:dyDescent="0.3">
      <c r="A128" s="73"/>
      <c r="B128" s="73" t="s">
        <v>104</v>
      </c>
      <c r="C128" s="73" t="s">
        <v>103</v>
      </c>
      <c r="D128" s="73" t="s">
        <v>1</v>
      </c>
      <c r="E128" s="74">
        <v>2548</v>
      </c>
      <c r="F128" s="75">
        <v>127.4</v>
      </c>
      <c r="G128" s="75">
        <f t="shared" si="5"/>
        <v>125.74000000000001</v>
      </c>
      <c r="H128" s="75">
        <v>1.66</v>
      </c>
      <c r="I128" s="74">
        <v>0</v>
      </c>
      <c r="J128" s="75">
        <v>0</v>
      </c>
      <c r="K128" s="75">
        <f t="shared" si="4"/>
        <v>0</v>
      </c>
      <c r="L128" s="76">
        <f t="shared" si="6"/>
        <v>0</v>
      </c>
      <c r="M128" s="106"/>
    </row>
    <row r="129" spans="1:13" s="105" customFormat="1" ht="30" customHeight="1" x14ac:dyDescent="0.3">
      <c r="A129" s="73"/>
      <c r="B129" s="73" t="s">
        <v>119</v>
      </c>
      <c r="C129" s="73" t="s">
        <v>118</v>
      </c>
      <c r="D129" s="73" t="s">
        <v>1</v>
      </c>
      <c r="E129" s="74">
        <v>57737</v>
      </c>
      <c r="F129" s="75">
        <v>2886.85</v>
      </c>
      <c r="G129" s="75">
        <f t="shared" si="5"/>
        <v>2800.2444999999998</v>
      </c>
      <c r="H129" s="75">
        <f t="shared" si="7"/>
        <v>86.605499999999992</v>
      </c>
      <c r="I129" s="74">
        <v>0</v>
      </c>
      <c r="J129" s="75">
        <v>0</v>
      </c>
      <c r="K129" s="75">
        <f t="shared" si="4"/>
        <v>0</v>
      </c>
      <c r="L129" s="76">
        <f t="shared" si="6"/>
        <v>0</v>
      </c>
      <c r="M129" s="104"/>
    </row>
    <row r="130" spans="1:13" s="105" customFormat="1" ht="30" customHeight="1" x14ac:dyDescent="0.3">
      <c r="A130" s="73" t="s">
        <v>314</v>
      </c>
      <c r="B130" s="73" t="s">
        <v>241</v>
      </c>
      <c r="C130" s="73" t="s">
        <v>5</v>
      </c>
      <c r="D130" s="73" t="s">
        <v>1</v>
      </c>
      <c r="E130" s="74">
        <v>0</v>
      </c>
      <c r="F130" s="75">
        <v>0</v>
      </c>
      <c r="G130" s="75">
        <f t="shared" si="5"/>
        <v>0</v>
      </c>
      <c r="H130" s="75">
        <f t="shared" si="7"/>
        <v>0</v>
      </c>
      <c r="I130" s="74">
        <v>13420</v>
      </c>
      <c r="J130" s="75">
        <v>2684</v>
      </c>
      <c r="K130" s="75">
        <f t="shared" si="4"/>
        <v>2603.48</v>
      </c>
      <c r="L130" s="76">
        <f t="shared" si="6"/>
        <v>80.52</v>
      </c>
      <c r="M130" s="104"/>
    </row>
    <row r="131" spans="1:13" s="105" customFormat="1" ht="30" customHeight="1" x14ac:dyDescent="0.3">
      <c r="A131" s="73"/>
      <c r="B131" s="73" t="s">
        <v>77</v>
      </c>
      <c r="C131" s="73" t="s">
        <v>76</v>
      </c>
      <c r="D131" s="73" t="s">
        <v>1</v>
      </c>
      <c r="E131" s="74">
        <v>15217.23</v>
      </c>
      <c r="F131" s="75">
        <v>760.86</v>
      </c>
      <c r="G131" s="75">
        <f t="shared" si="5"/>
        <v>738.04</v>
      </c>
      <c r="H131" s="75">
        <v>22.82</v>
      </c>
      <c r="I131" s="74">
        <v>0</v>
      </c>
      <c r="J131" s="75">
        <v>0</v>
      </c>
      <c r="K131" s="75">
        <f t="shared" si="4"/>
        <v>0</v>
      </c>
      <c r="L131" s="76">
        <f t="shared" si="6"/>
        <v>0</v>
      </c>
      <c r="M131" s="104"/>
    </row>
    <row r="132" spans="1:13" s="105" customFormat="1" ht="43.2" x14ac:dyDescent="0.3">
      <c r="A132" s="73"/>
      <c r="B132" s="73" t="s">
        <v>19</v>
      </c>
      <c r="C132" s="73" t="s">
        <v>413</v>
      </c>
      <c r="D132" s="73" t="s">
        <v>1</v>
      </c>
      <c r="E132" s="74">
        <v>45946</v>
      </c>
      <c r="F132" s="75">
        <v>2297.3000000000002</v>
      </c>
      <c r="G132" s="75">
        <f t="shared" si="5"/>
        <v>2297.3000000000002</v>
      </c>
      <c r="H132" s="75">
        <v>0</v>
      </c>
      <c r="I132" s="74">
        <v>0</v>
      </c>
      <c r="J132" s="75">
        <v>0</v>
      </c>
      <c r="K132" s="75">
        <f t="shared" si="4"/>
        <v>0</v>
      </c>
      <c r="L132" s="76">
        <f t="shared" si="6"/>
        <v>0</v>
      </c>
      <c r="M132" s="106"/>
    </row>
    <row r="133" spans="1:13" s="105" customFormat="1" ht="30" customHeight="1" x14ac:dyDescent="0.3">
      <c r="A133" s="73"/>
      <c r="B133" s="73" t="s">
        <v>170</v>
      </c>
      <c r="C133" s="73" t="s">
        <v>171</v>
      </c>
      <c r="D133" s="73" t="s">
        <v>1</v>
      </c>
      <c r="E133" s="74">
        <v>661</v>
      </c>
      <c r="F133" s="75">
        <v>33.049999999999997</v>
      </c>
      <c r="G133" s="75">
        <f t="shared" si="5"/>
        <v>32.058499999999995</v>
      </c>
      <c r="H133" s="75">
        <f t="shared" si="7"/>
        <v>0.99149999999999983</v>
      </c>
      <c r="I133" s="74">
        <v>0</v>
      </c>
      <c r="J133" s="75">
        <v>0</v>
      </c>
      <c r="K133" s="75">
        <f t="shared" si="4"/>
        <v>0</v>
      </c>
      <c r="L133" s="76">
        <f t="shared" si="6"/>
        <v>0</v>
      </c>
      <c r="M133" s="104"/>
    </row>
    <row r="134" spans="1:13" s="105" customFormat="1" ht="30" customHeight="1" x14ac:dyDescent="0.3">
      <c r="A134" s="73"/>
      <c r="B134" s="73" t="s">
        <v>170</v>
      </c>
      <c r="C134" s="73" t="s">
        <v>169</v>
      </c>
      <c r="D134" s="73" t="s">
        <v>1</v>
      </c>
      <c r="E134" s="74">
        <v>4398</v>
      </c>
      <c r="F134" s="75">
        <v>219.9</v>
      </c>
      <c r="G134" s="75">
        <f t="shared" si="5"/>
        <v>213.303</v>
      </c>
      <c r="H134" s="75">
        <f t="shared" si="7"/>
        <v>6.5969999999999995</v>
      </c>
      <c r="I134" s="74">
        <v>0</v>
      </c>
      <c r="J134" s="75">
        <v>0</v>
      </c>
      <c r="K134" s="75">
        <f t="shared" si="4"/>
        <v>0</v>
      </c>
      <c r="L134" s="76">
        <f t="shared" si="6"/>
        <v>0</v>
      </c>
      <c r="M134" s="104"/>
    </row>
    <row r="135" spans="1:13" s="105" customFormat="1" ht="30" customHeight="1" x14ac:dyDescent="0.3">
      <c r="A135" s="73"/>
      <c r="B135" s="73" t="s">
        <v>402</v>
      </c>
      <c r="C135" s="73" t="s">
        <v>403</v>
      </c>
      <c r="D135" s="73" t="s">
        <v>1</v>
      </c>
      <c r="E135" s="74">
        <v>17762</v>
      </c>
      <c r="F135" s="75">
        <v>888.1</v>
      </c>
      <c r="G135" s="75">
        <f t="shared" si="5"/>
        <v>861.45699999999999</v>
      </c>
      <c r="H135" s="75">
        <f t="shared" si="7"/>
        <v>26.643000000000001</v>
      </c>
      <c r="I135" s="74">
        <v>156</v>
      </c>
      <c r="J135" s="75">
        <v>31.2</v>
      </c>
      <c r="K135" s="75">
        <f t="shared" si="4"/>
        <v>30.263999999999999</v>
      </c>
      <c r="L135" s="76">
        <f t="shared" si="6"/>
        <v>0.93599999999999994</v>
      </c>
      <c r="M135" s="104"/>
    </row>
    <row r="136" spans="1:13" s="105" customFormat="1" ht="30" customHeight="1" x14ac:dyDescent="0.3">
      <c r="A136" s="73"/>
      <c r="B136" s="73" t="s">
        <v>152</v>
      </c>
      <c r="C136" s="73" t="s">
        <v>156</v>
      </c>
      <c r="D136" s="73" t="s">
        <v>1</v>
      </c>
      <c r="E136" s="74">
        <v>42730</v>
      </c>
      <c r="F136" s="75">
        <v>2136.5</v>
      </c>
      <c r="G136" s="75">
        <f t="shared" si="5"/>
        <v>2072.4050000000002</v>
      </c>
      <c r="H136" s="75">
        <f t="shared" si="7"/>
        <v>64.094999999999999</v>
      </c>
      <c r="I136" s="74">
        <v>6280</v>
      </c>
      <c r="J136" s="75">
        <v>1256</v>
      </c>
      <c r="K136" s="75">
        <f t="shared" si="4"/>
        <v>1218.32</v>
      </c>
      <c r="L136" s="76">
        <f t="shared" si="6"/>
        <v>37.68</v>
      </c>
      <c r="M136" s="104"/>
    </row>
    <row r="137" spans="1:13" s="105" customFormat="1" ht="30" customHeight="1" x14ac:dyDescent="0.3">
      <c r="A137" s="73"/>
      <c r="B137" s="73" t="s">
        <v>152</v>
      </c>
      <c r="C137" s="73" t="s">
        <v>155</v>
      </c>
      <c r="D137" s="73" t="s">
        <v>1</v>
      </c>
      <c r="E137" s="74">
        <v>913</v>
      </c>
      <c r="F137" s="75">
        <v>45.65</v>
      </c>
      <c r="G137" s="75">
        <f t="shared" si="5"/>
        <v>44.280499999999996</v>
      </c>
      <c r="H137" s="75">
        <f t="shared" si="7"/>
        <v>1.3694999999999999</v>
      </c>
      <c r="I137" s="74">
        <v>82670</v>
      </c>
      <c r="J137" s="75">
        <v>16534</v>
      </c>
      <c r="K137" s="75">
        <f t="shared" si="4"/>
        <v>16037.98</v>
      </c>
      <c r="L137" s="76">
        <f t="shared" si="6"/>
        <v>496.02</v>
      </c>
      <c r="M137" s="104"/>
    </row>
    <row r="138" spans="1:13" s="105" customFormat="1" ht="30" customHeight="1" x14ac:dyDescent="0.3">
      <c r="A138" s="73"/>
      <c r="B138" s="73" t="s">
        <v>152</v>
      </c>
      <c r="C138" s="73" t="s">
        <v>154</v>
      </c>
      <c r="D138" s="73" t="s">
        <v>1</v>
      </c>
      <c r="E138" s="74">
        <v>51134</v>
      </c>
      <c r="F138" s="75">
        <v>2556.6999999999998</v>
      </c>
      <c r="G138" s="75">
        <f t="shared" si="5"/>
        <v>2479.9989999999998</v>
      </c>
      <c r="H138" s="75">
        <f t="shared" si="7"/>
        <v>76.700999999999993</v>
      </c>
      <c r="I138" s="74">
        <v>16478</v>
      </c>
      <c r="J138" s="75">
        <v>3295.6</v>
      </c>
      <c r="K138" s="75">
        <f t="shared" si="4"/>
        <v>3196.732</v>
      </c>
      <c r="L138" s="76">
        <f t="shared" si="6"/>
        <v>98.867999999999995</v>
      </c>
      <c r="M138" s="104"/>
    </row>
    <row r="139" spans="1:13" s="105" customFormat="1" ht="30" customHeight="1" x14ac:dyDescent="0.3">
      <c r="A139" s="73"/>
      <c r="B139" s="73" t="s">
        <v>152</v>
      </c>
      <c r="C139" s="73" t="s">
        <v>153</v>
      </c>
      <c r="D139" s="73" t="s">
        <v>1</v>
      </c>
      <c r="E139" s="74">
        <v>0</v>
      </c>
      <c r="F139" s="75">
        <v>0</v>
      </c>
      <c r="G139" s="75">
        <f t="shared" si="5"/>
        <v>0</v>
      </c>
      <c r="H139" s="75">
        <f t="shared" si="7"/>
        <v>0</v>
      </c>
      <c r="I139" s="74">
        <v>46544</v>
      </c>
      <c r="J139" s="75">
        <v>9308.7999999999993</v>
      </c>
      <c r="K139" s="75">
        <f t="shared" si="4"/>
        <v>9029.5360000000001</v>
      </c>
      <c r="L139" s="76">
        <f t="shared" si="6"/>
        <v>279.26399999999995</v>
      </c>
      <c r="M139" s="104"/>
    </row>
    <row r="140" spans="1:13" s="105" customFormat="1" ht="30" customHeight="1" x14ac:dyDescent="0.3">
      <c r="A140" s="73"/>
      <c r="B140" s="73" t="s">
        <v>152</v>
      </c>
      <c r="C140" s="73" t="s">
        <v>151</v>
      </c>
      <c r="D140" s="73" t="s">
        <v>1</v>
      </c>
      <c r="E140" s="74">
        <v>0</v>
      </c>
      <c r="F140" s="75">
        <v>0</v>
      </c>
      <c r="G140" s="75">
        <f t="shared" si="5"/>
        <v>0</v>
      </c>
      <c r="H140" s="75">
        <f t="shared" si="7"/>
        <v>0</v>
      </c>
      <c r="I140" s="74">
        <v>95266</v>
      </c>
      <c r="J140" s="75">
        <v>19053.2</v>
      </c>
      <c r="K140" s="75">
        <f t="shared" si="4"/>
        <v>18481.603999999999</v>
      </c>
      <c r="L140" s="76">
        <f t="shared" si="6"/>
        <v>571.596</v>
      </c>
      <c r="M140" s="104"/>
    </row>
    <row r="141" spans="1:13" s="105" customFormat="1" ht="30" customHeight="1" x14ac:dyDescent="0.3">
      <c r="A141" s="73"/>
      <c r="B141" s="73" t="s">
        <v>152</v>
      </c>
      <c r="C141" s="73" t="s">
        <v>284</v>
      </c>
      <c r="D141" s="73" t="s">
        <v>1</v>
      </c>
      <c r="E141" s="74">
        <v>0</v>
      </c>
      <c r="F141" s="75">
        <v>0</v>
      </c>
      <c r="G141" s="75">
        <f t="shared" si="5"/>
        <v>0</v>
      </c>
      <c r="H141" s="75">
        <f t="shared" si="7"/>
        <v>0</v>
      </c>
      <c r="I141" s="74">
        <v>8963</v>
      </c>
      <c r="J141" s="75">
        <v>1792.6</v>
      </c>
      <c r="K141" s="75">
        <f t="shared" si="4"/>
        <v>1738.8219999999999</v>
      </c>
      <c r="L141" s="76">
        <f t="shared" si="6"/>
        <v>53.777999999999999</v>
      </c>
      <c r="M141" s="104"/>
    </row>
    <row r="142" spans="1:13" s="105" customFormat="1" ht="30" customHeight="1" x14ac:dyDescent="0.3">
      <c r="A142" s="73" t="s">
        <v>305</v>
      </c>
      <c r="B142" s="73" t="s">
        <v>177</v>
      </c>
      <c r="C142" s="73" t="s">
        <v>179</v>
      </c>
      <c r="D142" s="73" t="s">
        <v>1</v>
      </c>
      <c r="E142" s="74">
        <v>1695</v>
      </c>
      <c r="F142" s="75">
        <v>84.75</v>
      </c>
      <c r="G142" s="75">
        <f t="shared" si="5"/>
        <v>82.207499999999996</v>
      </c>
      <c r="H142" s="75">
        <f t="shared" si="7"/>
        <v>2.5425</v>
      </c>
      <c r="I142" s="74">
        <v>0</v>
      </c>
      <c r="J142" s="75">
        <v>0</v>
      </c>
      <c r="K142" s="75">
        <f t="shared" si="4"/>
        <v>0</v>
      </c>
      <c r="L142" s="76">
        <f t="shared" si="6"/>
        <v>0</v>
      </c>
      <c r="M142" s="104"/>
    </row>
    <row r="143" spans="1:13" s="105" customFormat="1" ht="30" customHeight="1" x14ac:dyDescent="0.3">
      <c r="A143" s="73" t="s">
        <v>305</v>
      </c>
      <c r="B143" s="73" t="s">
        <v>177</v>
      </c>
      <c r="C143" s="73" t="s">
        <v>178</v>
      </c>
      <c r="D143" s="73" t="s">
        <v>1</v>
      </c>
      <c r="E143" s="74">
        <v>225</v>
      </c>
      <c r="F143" s="75">
        <v>11.25</v>
      </c>
      <c r="G143" s="75">
        <f t="shared" si="5"/>
        <v>10.92</v>
      </c>
      <c r="H143" s="75">
        <v>0.33</v>
      </c>
      <c r="I143" s="74">
        <v>0</v>
      </c>
      <c r="J143" s="75">
        <v>0</v>
      </c>
      <c r="K143" s="75">
        <f t="shared" ref="K143:K209" si="8">J143-L143</f>
        <v>0</v>
      </c>
      <c r="L143" s="76">
        <f t="shared" si="6"/>
        <v>0</v>
      </c>
      <c r="M143" s="104"/>
    </row>
    <row r="144" spans="1:13" s="105" customFormat="1" ht="30" customHeight="1" x14ac:dyDescent="0.3">
      <c r="A144" s="73" t="s">
        <v>305</v>
      </c>
      <c r="B144" s="73" t="s">
        <v>177</v>
      </c>
      <c r="C144" s="73" t="s">
        <v>176</v>
      </c>
      <c r="D144" s="73" t="s">
        <v>1</v>
      </c>
      <c r="E144" s="74">
        <v>7408</v>
      </c>
      <c r="F144" s="75">
        <v>370.4</v>
      </c>
      <c r="G144" s="75">
        <f t="shared" ref="G144:G210" si="9">F144-H144</f>
        <v>359.28799999999995</v>
      </c>
      <c r="H144" s="75">
        <f t="shared" si="7"/>
        <v>11.111999999999998</v>
      </c>
      <c r="I144" s="74">
        <v>0</v>
      </c>
      <c r="J144" s="75">
        <v>0</v>
      </c>
      <c r="K144" s="75">
        <f t="shared" si="8"/>
        <v>0</v>
      </c>
      <c r="L144" s="76">
        <f t="shared" ref="L144:L210" si="10">J144*$L$4</f>
        <v>0</v>
      </c>
      <c r="M144" s="104"/>
    </row>
    <row r="145" spans="1:13" s="105" customFormat="1" ht="30" customHeight="1" x14ac:dyDescent="0.3">
      <c r="A145" s="73"/>
      <c r="B145" s="73" t="s">
        <v>10</v>
      </c>
      <c r="C145" s="73" t="s">
        <v>260</v>
      </c>
      <c r="D145" s="73" t="s">
        <v>1</v>
      </c>
      <c r="E145" s="74">
        <v>0</v>
      </c>
      <c r="F145" s="75">
        <v>0</v>
      </c>
      <c r="G145" s="75">
        <f t="shared" si="9"/>
        <v>0</v>
      </c>
      <c r="H145" s="75">
        <f t="shared" ref="H145:H210" si="11">F145*$H$4</f>
        <v>0</v>
      </c>
      <c r="I145" s="74">
        <v>0</v>
      </c>
      <c r="J145" s="75">
        <v>0</v>
      </c>
      <c r="K145" s="75">
        <f t="shared" si="8"/>
        <v>0</v>
      </c>
      <c r="L145" s="76">
        <f t="shared" si="10"/>
        <v>0</v>
      </c>
      <c r="M145" s="104"/>
    </row>
    <row r="146" spans="1:13" s="105" customFormat="1" ht="30" customHeight="1" x14ac:dyDescent="0.3">
      <c r="A146" s="73"/>
      <c r="B146" s="73" t="s">
        <v>73</v>
      </c>
      <c r="C146" s="73" t="s">
        <v>72</v>
      </c>
      <c r="D146" s="73" t="s">
        <v>1</v>
      </c>
      <c r="E146" s="74">
        <v>0</v>
      </c>
      <c r="F146" s="75">
        <v>0</v>
      </c>
      <c r="G146" s="75">
        <f t="shared" si="9"/>
        <v>0</v>
      </c>
      <c r="H146" s="75">
        <f t="shared" si="11"/>
        <v>0</v>
      </c>
      <c r="I146" s="74">
        <v>0</v>
      </c>
      <c r="J146" s="75">
        <v>0</v>
      </c>
      <c r="K146" s="75">
        <f t="shared" si="8"/>
        <v>0</v>
      </c>
      <c r="L146" s="76">
        <f t="shared" si="10"/>
        <v>0</v>
      </c>
      <c r="M146" s="104"/>
    </row>
    <row r="147" spans="1:13" s="105" customFormat="1" ht="30" customHeight="1" x14ac:dyDescent="0.3">
      <c r="A147" s="73"/>
      <c r="B147" s="73" t="s">
        <v>198</v>
      </c>
      <c r="C147" s="73" t="s">
        <v>197</v>
      </c>
      <c r="D147" s="73" t="s">
        <v>1</v>
      </c>
      <c r="E147" s="74">
        <v>620</v>
      </c>
      <c r="F147" s="75">
        <v>31</v>
      </c>
      <c r="G147" s="75">
        <f t="shared" si="9"/>
        <v>30.07</v>
      </c>
      <c r="H147" s="75">
        <f t="shared" si="11"/>
        <v>0.92999999999999994</v>
      </c>
      <c r="I147" s="74">
        <v>0</v>
      </c>
      <c r="J147" s="75">
        <v>0</v>
      </c>
      <c r="K147" s="75">
        <f t="shared" si="8"/>
        <v>0</v>
      </c>
      <c r="L147" s="76">
        <f t="shared" si="10"/>
        <v>0</v>
      </c>
      <c r="M147" s="104"/>
    </row>
    <row r="148" spans="1:13" s="105" customFormat="1" ht="30" customHeight="1" x14ac:dyDescent="0.3">
      <c r="A148" s="73"/>
      <c r="B148" s="73" t="s">
        <v>183</v>
      </c>
      <c r="C148" s="73" t="s">
        <v>182</v>
      </c>
      <c r="D148" s="73" t="s">
        <v>1</v>
      </c>
      <c r="E148" s="74">
        <v>29846</v>
      </c>
      <c r="F148" s="75">
        <v>1492.3</v>
      </c>
      <c r="G148" s="75">
        <f t="shared" si="9"/>
        <v>1447.5309999999999</v>
      </c>
      <c r="H148" s="75">
        <f t="shared" si="11"/>
        <v>44.768999999999998</v>
      </c>
      <c r="I148" s="74">
        <v>38240</v>
      </c>
      <c r="J148" s="75">
        <v>7648</v>
      </c>
      <c r="K148" s="75">
        <f t="shared" si="8"/>
        <v>7418.56</v>
      </c>
      <c r="L148" s="76">
        <f t="shared" si="10"/>
        <v>229.44</v>
      </c>
      <c r="M148" s="104"/>
    </row>
    <row r="149" spans="1:13" s="105" customFormat="1" ht="30" customHeight="1" x14ac:dyDescent="0.3">
      <c r="A149" s="73"/>
      <c r="B149" s="73" t="s">
        <v>207</v>
      </c>
      <c r="C149" s="73" t="s">
        <v>206</v>
      </c>
      <c r="D149" s="73" t="s">
        <v>1</v>
      </c>
      <c r="E149" s="74">
        <v>3000</v>
      </c>
      <c r="F149" s="75">
        <v>150</v>
      </c>
      <c r="G149" s="75">
        <f t="shared" si="9"/>
        <v>145.5</v>
      </c>
      <c r="H149" s="75">
        <f t="shared" si="11"/>
        <v>4.5</v>
      </c>
      <c r="I149" s="74">
        <v>0</v>
      </c>
      <c r="J149" s="75">
        <v>0</v>
      </c>
      <c r="K149" s="75">
        <f t="shared" si="8"/>
        <v>0</v>
      </c>
      <c r="L149" s="76">
        <f t="shared" si="10"/>
        <v>0</v>
      </c>
      <c r="M149" s="104"/>
    </row>
    <row r="150" spans="1:13" s="105" customFormat="1" ht="30" customHeight="1" x14ac:dyDescent="0.3">
      <c r="A150" s="73"/>
      <c r="B150" s="73" t="s">
        <v>135</v>
      </c>
      <c r="C150" s="73" t="s">
        <v>137</v>
      </c>
      <c r="D150" s="73" t="s">
        <v>1</v>
      </c>
      <c r="E150" s="74">
        <v>460</v>
      </c>
      <c r="F150" s="75">
        <v>23</v>
      </c>
      <c r="G150" s="75">
        <f t="shared" si="9"/>
        <v>23</v>
      </c>
      <c r="H150" s="75">
        <v>0</v>
      </c>
      <c r="I150" s="74">
        <v>0</v>
      </c>
      <c r="J150" s="75">
        <v>0</v>
      </c>
      <c r="K150" s="75">
        <f t="shared" si="8"/>
        <v>0</v>
      </c>
      <c r="L150" s="76">
        <f t="shared" si="10"/>
        <v>0</v>
      </c>
      <c r="M150" s="106"/>
    </row>
    <row r="151" spans="1:13" s="105" customFormat="1" ht="30" customHeight="1" x14ac:dyDescent="0.3">
      <c r="A151" s="73"/>
      <c r="B151" s="73" t="s">
        <v>135</v>
      </c>
      <c r="C151" s="73" t="s">
        <v>136</v>
      </c>
      <c r="D151" s="73" t="s">
        <v>1</v>
      </c>
      <c r="E151" s="74">
        <v>710</v>
      </c>
      <c r="F151" s="75">
        <v>35.5</v>
      </c>
      <c r="G151" s="75">
        <f t="shared" si="9"/>
        <v>35.5</v>
      </c>
      <c r="H151" s="75">
        <v>0</v>
      </c>
      <c r="I151" s="74">
        <v>0</v>
      </c>
      <c r="J151" s="75">
        <v>0</v>
      </c>
      <c r="K151" s="75">
        <f t="shared" si="8"/>
        <v>0</v>
      </c>
      <c r="L151" s="76">
        <f t="shared" si="10"/>
        <v>0</v>
      </c>
      <c r="M151" s="106"/>
    </row>
    <row r="152" spans="1:13" s="105" customFormat="1" ht="30" customHeight="1" x14ac:dyDescent="0.3">
      <c r="A152" s="73"/>
      <c r="B152" s="73" t="s">
        <v>135</v>
      </c>
      <c r="C152" s="73" t="s">
        <v>134</v>
      </c>
      <c r="D152" s="73" t="s">
        <v>1</v>
      </c>
      <c r="E152" s="74">
        <v>292</v>
      </c>
      <c r="F152" s="75">
        <v>14.06</v>
      </c>
      <c r="G152" s="75">
        <f t="shared" si="9"/>
        <v>14.06</v>
      </c>
      <c r="H152" s="75">
        <v>0</v>
      </c>
      <c r="I152" s="74">
        <v>0</v>
      </c>
      <c r="J152" s="75">
        <v>0</v>
      </c>
      <c r="K152" s="75">
        <f t="shared" si="8"/>
        <v>0</v>
      </c>
      <c r="L152" s="76">
        <f t="shared" si="10"/>
        <v>0</v>
      </c>
      <c r="M152" s="106"/>
    </row>
    <row r="153" spans="1:13" s="105" customFormat="1" ht="30" customHeight="1" x14ac:dyDescent="0.3">
      <c r="A153" s="73" t="s">
        <v>251</v>
      </c>
      <c r="B153" s="73" t="s">
        <v>193</v>
      </c>
      <c r="C153" s="73" t="s">
        <v>196</v>
      </c>
      <c r="D153" s="73" t="s">
        <v>1</v>
      </c>
      <c r="E153" s="74">
        <v>4057</v>
      </c>
      <c r="F153" s="75">
        <v>202.85</v>
      </c>
      <c r="G153" s="75">
        <f t="shared" si="9"/>
        <v>196.7645</v>
      </c>
      <c r="H153" s="75">
        <f t="shared" si="11"/>
        <v>6.0854999999999997</v>
      </c>
      <c r="I153" s="74">
        <v>0</v>
      </c>
      <c r="J153" s="75">
        <v>0</v>
      </c>
      <c r="K153" s="75">
        <f t="shared" si="8"/>
        <v>0</v>
      </c>
      <c r="L153" s="76">
        <f t="shared" si="10"/>
        <v>0</v>
      </c>
      <c r="M153" s="104"/>
    </row>
    <row r="154" spans="1:13" s="105" customFormat="1" ht="30" customHeight="1" x14ac:dyDescent="0.3">
      <c r="A154" s="73" t="s">
        <v>251</v>
      </c>
      <c r="B154" s="73" t="s">
        <v>193</v>
      </c>
      <c r="C154" s="73" t="s">
        <v>195</v>
      </c>
      <c r="D154" s="73" t="s">
        <v>1</v>
      </c>
      <c r="E154" s="74">
        <v>2534</v>
      </c>
      <c r="F154" s="75">
        <v>126.7</v>
      </c>
      <c r="G154" s="75">
        <f t="shared" si="9"/>
        <v>122.899</v>
      </c>
      <c r="H154" s="75">
        <f t="shared" si="11"/>
        <v>3.8010000000000002</v>
      </c>
      <c r="I154" s="74">
        <v>0</v>
      </c>
      <c r="J154" s="75">
        <v>0</v>
      </c>
      <c r="K154" s="75">
        <f t="shared" si="8"/>
        <v>0</v>
      </c>
      <c r="L154" s="76">
        <f t="shared" si="10"/>
        <v>0</v>
      </c>
      <c r="M154" s="104"/>
    </row>
    <row r="155" spans="1:13" s="105" customFormat="1" ht="30" customHeight="1" x14ac:dyDescent="0.3">
      <c r="A155" s="73" t="s">
        <v>251</v>
      </c>
      <c r="B155" s="73" t="s">
        <v>193</v>
      </c>
      <c r="C155" s="73" t="s">
        <v>194</v>
      </c>
      <c r="D155" s="73" t="s">
        <v>1</v>
      </c>
      <c r="E155" s="74">
        <v>5342</v>
      </c>
      <c r="F155" s="75">
        <v>267.10000000000002</v>
      </c>
      <c r="G155" s="75">
        <f t="shared" si="9"/>
        <v>259.08700000000005</v>
      </c>
      <c r="H155" s="75">
        <f t="shared" si="11"/>
        <v>8.0129999999999999</v>
      </c>
      <c r="I155" s="74">
        <v>0</v>
      </c>
      <c r="J155" s="75">
        <v>0</v>
      </c>
      <c r="K155" s="75">
        <f t="shared" si="8"/>
        <v>0</v>
      </c>
      <c r="L155" s="76">
        <f t="shared" si="10"/>
        <v>0</v>
      </c>
      <c r="M155" s="104"/>
    </row>
    <row r="156" spans="1:13" s="105" customFormat="1" ht="30" customHeight="1" x14ac:dyDescent="0.3">
      <c r="A156" s="73" t="s">
        <v>251</v>
      </c>
      <c r="B156" s="73" t="s">
        <v>193</v>
      </c>
      <c r="C156" s="73" t="s">
        <v>192</v>
      </c>
      <c r="D156" s="73" t="s">
        <v>1</v>
      </c>
      <c r="E156" s="74">
        <v>3367</v>
      </c>
      <c r="F156" s="75">
        <v>168.35</v>
      </c>
      <c r="G156" s="75">
        <f t="shared" si="9"/>
        <v>163.29949999999999</v>
      </c>
      <c r="H156" s="75">
        <f t="shared" si="11"/>
        <v>5.0504999999999995</v>
      </c>
      <c r="I156" s="74">
        <v>0</v>
      </c>
      <c r="J156" s="75">
        <v>0</v>
      </c>
      <c r="K156" s="75">
        <f t="shared" si="8"/>
        <v>0</v>
      </c>
      <c r="L156" s="76">
        <f t="shared" si="10"/>
        <v>0</v>
      </c>
      <c r="M156" s="104"/>
    </row>
    <row r="157" spans="1:13" s="105" customFormat="1" ht="30" customHeight="1" x14ac:dyDescent="0.3">
      <c r="A157" s="73"/>
      <c r="B157" s="73" t="s">
        <v>173</v>
      </c>
      <c r="C157" s="73" t="s">
        <v>172</v>
      </c>
      <c r="D157" s="73" t="s">
        <v>1</v>
      </c>
      <c r="E157" s="74">
        <v>40807</v>
      </c>
      <c r="F157" s="75">
        <v>2040.35</v>
      </c>
      <c r="G157" s="75">
        <f t="shared" si="9"/>
        <v>1979.1395</v>
      </c>
      <c r="H157" s="75">
        <f t="shared" si="11"/>
        <v>61.210499999999996</v>
      </c>
      <c r="I157" s="74">
        <v>0</v>
      </c>
      <c r="J157" s="75">
        <v>0</v>
      </c>
      <c r="K157" s="75">
        <f t="shared" si="8"/>
        <v>0</v>
      </c>
      <c r="L157" s="76">
        <f t="shared" si="10"/>
        <v>0</v>
      </c>
      <c r="M157" s="104"/>
    </row>
    <row r="158" spans="1:13" s="105" customFormat="1" ht="30" customHeight="1" x14ac:dyDescent="0.3">
      <c r="A158" s="73" t="s">
        <v>252</v>
      </c>
      <c r="B158" s="73" t="s">
        <v>145</v>
      </c>
      <c r="C158" s="73" t="s">
        <v>144</v>
      </c>
      <c r="D158" s="73" t="s">
        <v>1</v>
      </c>
      <c r="E158" s="74">
        <v>23171</v>
      </c>
      <c r="F158" s="75">
        <v>1158.55</v>
      </c>
      <c r="G158" s="75">
        <f t="shared" si="9"/>
        <v>1123.7935</v>
      </c>
      <c r="H158" s="75">
        <f t="shared" si="11"/>
        <v>34.756499999999996</v>
      </c>
      <c r="I158" s="74">
        <v>730</v>
      </c>
      <c r="J158" s="75">
        <v>146</v>
      </c>
      <c r="K158" s="75">
        <f t="shared" si="8"/>
        <v>141.62</v>
      </c>
      <c r="L158" s="76">
        <f t="shared" si="10"/>
        <v>4.38</v>
      </c>
      <c r="M158" s="104"/>
    </row>
    <row r="159" spans="1:13" s="105" customFormat="1" ht="30" customHeight="1" x14ac:dyDescent="0.3">
      <c r="A159" s="73"/>
      <c r="B159" s="73" t="s">
        <v>427</v>
      </c>
      <c r="C159" s="73" t="s">
        <v>428</v>
      </c>
      <c r="D159" s="73" t="s">
        <v>1</v>
      </c>
      <c r="E159" s="74">
        <v>0</v>
      </c>
      <c r="F159" s="75">
        <v>0</v>
      </c>
      <c r="G159" s="75">
        <v>0</v>
      </c>
      <c r="H159" s="75">
        <f t="shared" si="11"/>
        <v>0</v>
      </c>
      <c r="I159" s="74">
        <v>0</v>
      </c>
      <c r="J159" s="75">
        <v>0</v>
      </c>
      <c r="K159" s="75">
        <f t="shared" si="8"/>
        <v>0</v>
      </c>
      <c r="L159" s="76">
        <f t="shared" si="10"/>
        <v>0</v>
      </c>
      <c r="M159" s="104"/>
    </row>
    <row r="160" spans="1:13" s="105" customFormat="1" ht="30" customHeight="1" x14ac:dyDescent="0.3">
      <c r="A160" s="73"/>
      <c r="B160" s="73" t="s">
        <v>293</v>
      </c>
      <c r="C160" s="73" t="s">
        <v>85</v>
      </c>
      <c r="D160" s="73" t="s">
        <v>1</v>
      </c>
      <c r="E160" s="74">
        <v>0</v>
      </c>
      <c r="F160" s="75">
        <v>0</v>
      </c>
      <c r="G160" s="75">
        <f t="shared" si="9"/>
        <v>0</v>
      </c>
      <c r="H160" s="75">
        <f t="shared" si="11"/>
        <v>0</v>
      </c>
      <c r="I160" s="74">
        <v>55786</v>
      </c>
      <c r="J160" s="75">
        <v>11157.2</v>
      </c>
      <c r="K160" s="75">
        <f t="shared" si="8"/>
        <v>10822.484</v>
      </c>
      <c r="L160" s="76">
        <f t="shared" si="10"/>
        <v>334.71600000000001</v>
      </c>
      <c r="M160" s="104"/>
    </row>
    <row r="161" spans="1:13" s="105" customFormat="1" ht="30" customHeight="1" x14ac:dyDescent="0.3">
      <c r="A161" s="73"/>
      <c r="B161" s="73" t="s">
        <v>293</v>
      </c>
      <c r="C161" s="73" t="s">
        <v>191</v>
      </c>
      <c r="D161" s="73" t="s">
        <v>1</v>
      </c>
      <c r="E161" s="74">
        <v>8254</v>
      </c>
      <c r="F161" s="75">
        <v>412.7</v>
      </c>
      <c r="G161" s="75">
        <f t="shared" si="9"/>
        <v>400.31900000000002</v>
      </c>
      <c r="H161" s="75">
        <f t="shared" si="11"/>
        <v>12.380999999999998</v>
      </c>
      <c r="I161" s="74">
        <v>30869</v>
      </c>
      <c r="J161" s="75">
        <v>6173.8</v>
      </c>
      <c r="K161" s="75">
        <f t="shared" si="8"/>
        <v>5988.5860000000002</v>
      </c>
      <c r="L161" s="76">
        <f t="shared" si="10"/>
        <v>185.214</v>
      </c>
      <c r="M161" s="104"/>
    </row>
    <row r="162" spans="1:13" s="105" customFormat="1" ht="30" customHeight="1" x14ac:dyDescent="0.3">
      <c r="A162" s="73"/>
      <c r="B162" s="73" t="s">
        <v>293</v>
      </c>
      <c r="C162" s="73" t="s">
        <v>294</v>
      </c>
      <c r="D162" s="73" t="s">
        <v>1</v>
      </c>
      <c r="E162" s="74">
        <v>240236</v>
      </c>
      <c r="F162" s="75">
        <v>12011.8</v>
      </c>
      <c r="G162" s="75">
        <f t="shared" si="9"/>
        <v>11651.446</v>
      </c>
      <c r="H162" s="75">
        <f t="shared" si="11"/>
        <v>360.35399999999998</v>
      </c>
      <c r="I162" s="74">
        <v>98866</v>
      </c>
      <c r="J162" s="75">
        <v>19773.2</v>
      </c>
      <c r="K162" s="75">
        <f t="shared" si="8"/>
        <v>19180.004000000001</v>
      </c>
      <c r="L162" s="76">
        <f t="shared" si="10"/>
        <v>593.19600000000003</v>
      </c>
      <c r="M162" s="104"/>
    </row>
    <row r="163" spans="1:13" s="105" customFormat="1" ht="30" customHeight="1" x14ac:dyDescent="0.3">
      <c r="A163" s="73"/>
      <c r="B163" s="73" t="s">
        <v>293</v>
      </c>
      <c r="C163" s="73" t="s">
        <v>190</v>
      </c>
      <c r="D163" s="73" t="s">
        <v>1</v>
      </c>
      <c r="E163" s="74">
        <v>245</v>
      </c>
      <c r="F163" s="75">
        <v>12.25</v>
      </c>
      <c r="G163" s="75">
        <f t="shared" si="9"/>
        <v>11.8825</v>
      </c>
      <c r="H163" s="75">
        <f t="shared" si="11"/>
        <v>0.36749999999999999</v>
      </c>
      <c r="I163" s="74">
        <v>92567</v>
      </c>
      <c r="J163" s="75">
        <v>18513.400000000001</v>
      </c>
      <c r="K163" s="75">
        <f t="shared" si="8"/>
        <v>17957.998</v>
      </c>
      <c r="L163" s="76">
        <f t="shared" si="10"/>
        <v>555.40200000000004</v>
      </c>
      <c r="M163" s="104"/>
    </row>
    <row r="164" spans="1:13" s="105" customFormat="1" ht="30" customHeight="1" x14ac:dyDescent="0.3">
      <c r="A164" s="73"/>
      <c r="B164" s="73" t="s">
        <v>293</v>
      </c>
      <c r="C164" s="73" t="s">
        <v>189</v>
      </c>
      <c r="D164" s="73" t="s">
        <v>1</v>
      </c>
      <c r="E164" s="74">
        <v>0</v>
      </c>
      <c r="F164" s="75">
        <v>0</v>
      </c>
      <c r="G164" s="75">
        <f t="shared" si="9"/>
        <v>0</v>
      </c>
      <c r="H164" s="75">
        <f t="shared" si="11"/>
        <v>0</v>
      </c>
      <c r="I164" s="74">
        <v>0</v>
      </c>
      <c r="J164" s="75">
        <v>0</v>
      </c>
      <c r="K164" s="75">
        <f t="shared" si="8"/>
        <v>0</v>
      </c>
      <c r="L164" s="76">
        <f t="shared" si="10"/>
        <v>0</v>
      </c>
      <c r="M164" s="104"/>
    </row>
    <row r="165" spans="1:13" s="105" customFormat="1" ht="30" customHeight="1" x14ac:dyDescent="0.3">
      <c r="A165" s="73"/>
      <c r="B165" s="73" t="s">
        <v>293</v>
      </c>
      <c r="C165" s="73" t="s">
        <v>188</v>
      </c>
      <c r="D165" s="73" t="s">
        <v>1</v>
      </c>
      <c r="E165" s="74">
        <v>435</v>
      </c>
      <c r="F165" s="75">
        <v>21.75</v>
      </c>
      <c r="G165" s="75">
        <f t="shared" si="9"/>
        <v>21.0975</v>
      </c>
      <c r="H165" s="75">
        <f t="shared" si="11"/>
        <v>0.65249999999999997</v>
      </c>
      <c r="I165" s="74">
        <v>55472</v>
      </c>
      <c r="J165" s="75">
        <v>11094.4</v>
      </c>
      <c r="K165" s="75">
        <f t="shared" si="8"/>
        <v>10761.567999999999</v>
      </c>
      <c r="L165" s="76">
        <f t="shared" si="10"/>
        <v>332.83199999999999</v>
      </c>
      <c r="M165" s="104"/>
    </row>
    <row r="166" spans="1:13" s="105" customFormat="1" ht="30" customHeight="1" x14ac:dyDescent="0.3">
      <c r="A166" s="73"/>
      <c r="B166" s="73" t="s">
        <v>293</v>
      </c>
      <c r="C166" s="73" t="s">
        <v>187</v>
      </c>
      <c r="D166" s="73" t="s">
        <v>1</v>
      </c>
      <c r="E166" s="74">
        <v>207</v>
      </c>
      <c r="F166" s="75">
        <v>10.35</v>
      </c>
      <c r="G166" s="75">
        <f t="shared" si="9"/>
        <v>10.0395</v>
      </c>
      <c r="H166" s="75">
        <f t="shared" si="11"/>
        <v>0.3105</v>
      </c>
      <c r="I166" s="74">
        <v>9164</v>
      </c>
      <c r="J166" s="75">
        <v>1832.8</v>
      </c>
      <c r="K166" s="75">
        <f t="shared" si="8"/>
        <v>1777.816</v>
      </c>
      <c r="L166" s="76">
        <f t="shared" si="10"/>
        <v>54.983999999999995</v>
      </c>
      <c r="M166" s="104"/>
    </row>
    <row r="167" spans="1:13" s="105" customFormat="1" ht="30" customHeight="1" x14ac:dyDescent="0.3">
      <c r="A167" s="73" t="s">
        <v>414</v>
      </c>
      <c r="B167" s="79" t="s">
        <v>293</v>
      </c>
      <c r="C167" s="79" t="s">
        <v>227</v>
      </c>
      <c r="D167" s="79" t="s">
        <v>1</v>
      </c>
      <c r="E167" s="74">
        <v>11052</v>
      </c>
      <c r="F167" s="75">
        <v>552.6</v>
      </c>
      <c r="G167" s="75">
        <f t="shared" si="9"/>
        <v>536.02200000000005</v>
      </c>
      <c r="H167" s="75">
        <f t="shared" si="11"/>
        <v>16.577999999999999</v>
      </c>
      <c r="I167" s="74">
        <v>69011</v>
      </c>
      <c r="J167" s="75">
        <v>13802.2</v>
      </c>
      <c r="K167" s="75">
        <f t="shared" si="8"/>
        <v>13388.134</v>
      </c>
      <c r="L167" s="76">
        <f t="shared" si="10"/>
        <v>414.06600000000003</v>
      </c>
      <c r="M167" s="104"/>
    </row>
    <row r="168" spans="1:13" s="105" customFormat="1" ht="57.6" x14ac:dyDescent="0.3">
      <c r="A168" s="73"/>
      <c r="B168" s="79" t="s">
        <v>293</v>
      </c>
      <c r="C168" s="79" t="s">
        <v>443</v>
      </c>
      <c r="D168" s="79" t="s">
        <v>1</v>
      </c>
      <c r="E168" s="74">
        <v>837</v>
      </c>
      <c r="F168" s="75">
        <v>41.85</v>
      </c>
      <c r="G168" s="75">
        <f t="shared" si="9"/>
        <v>40.594500000000004</v>
      </c>
      <c r="H168" s="75">
        <f t="shared" si="11"/>
        <v>1.2555000000000001</v>
      </c>
      <c r="I168" s="74">
        <v>61763</v>
      </c>
      <c r="J168" s="75">
        <v>12352.6</v>
      </c>
      <c r="K168" s="75">
        <f t="shared" si="8"/>
        <v>11982.022000000001</v>
      </c>
      <c r="L168" s="76">
        <f t="shared" si="10"/>
        <v>370.57799999999997</v>
      </c>
      <c r="M168" s="104"/>
    </row>
    <row r="169" spans="1:13" s="105" customFormat="1" ht="30" customHeight="1" x14ac:dyDescent="0.3">
      <c r="A169" s="73"/>
      <c r="B169" s="79" t="s">
        <v>293</v>
      </c>
      <c r="C169" s="79" t="s">
        <v>320</v>
      </c>
      <c r="D169" s="79" t="s">
        <v>1</v>
      </c>
      <c r="E169" s="74">
        <v>0</v>
      </c>
      <c r="F169" s="75">
        <v>0</v>
      </c>
      <c r="G169" s="75">
        <f t="shared" si="9"/>
        <v>0</v>
      </c>
      <c r="H169" s="75">
        <f t="shared" si="11"/>
        <v>0</v>
      </c>
      <c r="I169" s="74">
        <v>0</v>
      </c>
      <c r="J169" s="75">
        <v>0</v>
      </c>
      <c r="K169" s="75">
        <f t="shared" si="8"/>
        <v>0</v>
      </c>
      <c r="L169" s="76">
        <f t="shared" si="10"/>
        <v>0</v>
      </c>
      <c r="M169" s="104"/>
    </row>
    <row r="170" spans="1:13" s="105" customFormat="1" ht="30" customHeight="1" x14ac:dyDescent="0.3">
      <c r="A170" s="73"/>
      <c r="B170" s="79" t="s">
        <v>395</v>
      </c>
      <c r="C170" s="79" t="s">
        <v>396</v>
      </c>
      <c r="D170" s="79" t="s">
        <v>1</v>
      </c>
      <c r="E170" s="74">
        <v>37089.75</v>
      </c>
      <c r="F170" s="75">
        <v>1854.49</v>
      </c>
      <c r="G170" s="75">
        <f t="shared" si="9"/>
        <v>1798.8552999999999</v>
      </c>
      <c r="H170" s="75">
        <f t="shared" si="11"/>
        <v>55.634699999999995</v>
      </c>
      <c r="I170" s="74">
        <v>203051.3</v>
      </c>
      <c r="J170" s="75">
        <v>40610.26</v>
      </c>
      <c r="K170" s="75">
        <f t="shared" si="8"/>
        <v>39391.9522</v>
      </c>
      <c r="L170" s="76">
        <f t="shared" si="10"/>
        <v>1218.3078</v>
      </c>
      <c r="M170" s="104"/>
    </row>
    <row r="171" spans="1:13" s="105" customFormat="1" ht="30" customHeight="1" x14ac:dyDescent="0.3">
      <c r="A171" s="73"/>
      <c r="B171" s="79" t="s">
        <v>388</v>
      </c>
      <c r="C171" s="79" t="s">
        <v>389</v>
      </c>
      <c r="D171" s="79" t="s">
        <v>1</v>
      </c>
      <c r="E171" s="74">
        <v>38701.339999999997</v>
      </c>
      <c r="F171" s="75">
        <v>1935.07</v>
      </c>
      <c r="G171" s="75">
        <f t="shared" si="9"/>
        <v>1877.0178999999998</v>
      </c>
      <c r="H171" s="75">
        <f t="shared" si="11"/>
        <v>58.052099999999996</v>
      </c>
      <c r="I171" s="74">
        <v>0</v>
      </c>
      <c r="J171" s="75">
        <v>0</v>
      </c>
      <c r="K171" s="75">
        <f t="shared" si="8"/>
        <v>0</v>
      </c>
      <c r="L171" s="76">
        <f t="shared" si="10"/>
        <v>0</v>
      </c>
      <c r="M171" s="104"/>
    </row>
    <row r="172" spans="1:13" s="105" customFormat="1" ht="30" customHeight="1" x14ac:dyDescent="0.3">
      <c r="A172" s="73"/>
      <c r="B172" s="73" t="s">
        <v>185</v>
      </c>
      <c r="C172" s="73" t="s">
        <v>186</v>
      </c>
      <c r="D172" s="73" t="s">
        <v>1</v>
      </c>
      <c r="E172" s="74">
        <v>10568</v>
      </c>
      <c r="F172" s="75">
        <v>528.4</v>
      </c>
      <c r="G172" s="75">
        <f t="shared" si="9"/>
        <v>512.548</v>
      </c>
      <c r="H172" s="75">
        <f t="shared" si="11"/>
        <v>15.851999999999999</v>
      </c>
      <c r="I172" s="74">
        <v>0</v>
      </c>
      <c r="J172" s="75">
        <v>0</v>
      </c>
      <c r="K172" s="75">
        <f t="shared" si="8"/>
        <v>0</v>
      </c>
      <c r="L172" s="76">
        <f t="shared" si="10"/>
        <v>0</v>
      </c>
      <c r="M172" s="104"/>
    </row>
    <row r="173" spans="1:13" s="105" customFormat="1" ht="30" customHeight="1" x14ac:dyDescent="0.3">
      <c r="A173" s="73"/>
      <c r="B173" s="73" t="s">
        <v>185</v>
      </c>
      <c r="C173" s="73" t="s">
        <v>184</v>
      </c>
      <c r="D173" s="73" t="s">
        <v>1</v>
      </c>
      <c r="E173" s="74">
        <v>2417</v>
      </c>
      <c r="F173" s="75">
        <v>120.85</v>
      </c>
      <c r="G173" s="75">
        <f t="shared" si="9"/>
        <v>117.22449999999999</v>
      </c>
      <c r="H173" s="75">
        <f t="shared" si="11"/>
        <v>3.6254999999999997</v>
      </c>
      <c r="I173" s="74">
        <v>0</v>
      </c>
      <c r="J173" s="75">
        <v>0</v>
      </c>
      <c r="K173" s="75">
        <f t="shared" si="8"/>
        <v>0</v>
      </c>
      <c r="L173" s="76">
        <f t="shared" si="10"/>
        <v>0</v>
      </c>
      <c r="M173" s="104"/>
    </row>
    <row r="174" spans="1:13" s="105" customFormat="1" ht="30" customHeight="1" x14ac:dyDescent="0.3">
      <c r="A174" s="73"/>
      <c r="B174" s="73" t="s">
        <v>75</v>
      </c>
      <c r="C174" s="73" t="s">
        <v>74</v>
      </c>
      <c r="D174" s="73" t="s">
        <v>1</v>
      </c>
      <c r="E174" s="74">
        <v>0</v>
      </c>
      <c r="F174" s="75">
        <v>0</v>
      </c>
      <c r="G174" s="75">
        <f t="shared" si="9"/>
        <v>0</v>
      </c>
      <c r="H174" s="75">
        <f t="shared" si="11"/>
        <v>0</v>
      </c>
      <c r="I174" s="74">
        <v>0</v>
      </c>
      <c r="J174" s="75">
        <v>0</v>
      </c>
      <c r="K174" s="75">
        <f t="shared" si="8"/>
        <v>0</v>
      </c>
      <c r="L174" s="76">
        <f t="shared" si="10"/>
        <v>0</v>
      </c>
      <c r="M174" s="104"/>
    </row>
    <row r="175" spans="1:13" s="105" customFormat="1" ht="30" customHeight="1" x14ac:dyDescent="0.3">
      <c r="A175" s="73"/>
      <c r="B175" s="73" t="s">
        <v>26</v>
      </c>
      <c r="C175" s="73" t="s">
        <v>27</v>
      </c>
      <c r="D175" s="73" t="s">
        <v>1</v>
      </c>
      <c r="E175" s="74">
        <v>1948</v>
      </c>
      <c r="F175" s="75">
        <v>97.4</v>
      </c>
      <c r="G175" s="75">
        <f t="shared" si="9"/>
        <v>94.478000000000009</v>
      </c>
      <c r="H175" s="75">
        <f t="shared" si="11"/>
        <v>2.9220000000000002</v>
      </c>
      <c r="I175" s="74">
        <v>0</v>
      </c>
      <c r="J175" s="75">
        <v>0</v>
      </c>
      <c r="K175" s="75">
        <f t="shared" si="8"/>
        <v>0</v>
      </c>
      <c r="L175" s="76">
        <f t="shared" si="10"/>
        <v>0</v>
      </c>
      <c r="M175" s="104"/>
    </row>
    <row r="176" spans="1:13" s="105" customFormat="1" ht="30" customHeight="1" x14ac:dyDescent="0.3">
      <c r="A176" s="73"/>
      <c r="B176" s="73" t="s">
        <v>26</v>
      </c>
      <c r="C176" s="73" t="s">
        <v>25</v>
      </c>
      <c r="D176" s="73" t="s">
        <v>1</v>
      </c>
      <c r="E176" s="74">
        <v>8612</v>
      </c>
      <c r="F176" s="75">
        <v>430.6</v>
      </c>
      <c r="G176" s="75">
        <f t="shared" si="9"/>
        <v>430.6</v>
      </c>
      <c r="H176" s="75">
        <v>0</v>
      </c>
      <c r="I176" s="74">
        <v>0</v>
      </c>
      <c r="J176" s="75">
        <v>0</v>
      </c>
      <c r="K176" s="75">
        <f t="shared" si="8"/>
        <v>0</v>
      </c>
      <c r="L176" s="76">
        <f t="shared" si="10"/>
        <v>0</v>
      </c>
      <c r="M176" s="104"/>
    </row>
    <row r="177" spans="1:13" s="105" customFormat="1" ht="30" customHeight="1" x14ac:dyDescent="0.3">
      <c r="A177" s="73" t="s">
        <v>242</v>
      </c>
      <c r="B177" s="73" t="s">
        <v>82</v>
      </c>
      <c r="C177" s="73" t="s">
        <v>83</v>
      </c>
      <c r="D177" s="73" t="s">
        <v>1</v>
      </c>
      <c r="E177" s="74">
        <v>7491</v>
      </c>
      <c r="F177" s="75">
        <v>374.55</v>
      </c>
      <c r="G177" s="75">
        <f t="shared" si="9"/>
        <v>363.31350000000003</v>
      </c>
      <c r="H177" s="75">
        <f t="shared" si="11"/>
        <v>11.236499999999999</v>
      </c>
      <c r="I177" s="74">
        <v>4260</v>
      </c>
      <c r="J177" s="75">
        <v>852</v>
      </c>
      <c r="K177" s="75">
        <f t="shared" si="8"/>
        <v>826.44</v>
      </c>
      <c r="L177" s="76">
        <f t="shared" si="10"/>
        <v>25.56</v>
      </c>
      <c r="M177" s="104"/>
    </row>
    <row r="178" spans="1:13" s="105" customFormat="1" ht="30" customHeight="1" x14ac:dyDescent="0.3">
      <c r="A178" s="73" t="s">
        <v>242</v>
      </c>
      <c r="B178" s="73" t="s">
        <v>82</v>
      </c>
      <c r="C178" s="73" t="s">
        <v>81</v>
      </c>
      <c r="D178" s="73" t="s">
        <v>1</v>
      </c>
      <c r="E178" s="74">
        <v>7350</v>
      </c>
      <c r="F178" s="75">
        <v>367.8</v>
      </c>
      <c r="G178" s="75">
        <f t="shared" si="9"/>
        <v>356.76600000000002</v>
      </c>
      <c r="H178" s="75">
        <f t="shared" si="11"/>
        <v>11.034000000000001</v>
      </c>
      <c r="I178" s="74">
        <v>0</v>
      </c>
      <c r="J178" s="75">
        <v>0</v>
      </c>
      <c r="K178" s="75">
        <f t="shared" si="8"/>
        <v>0</v>
      </c>
      <c r="L178" s="76">
        <f t="shared" si="10"/>
        <v>0</v>
      </c>
      <c r="M178" s="104"/>
    </row>
    <row r="179" spans="1:13" s="105" customFormat="1" ht="30" customHeight="1" x14ac:dyDescent="0.3">
      <c r="A179" s="73" t="s">
        <v>307</v>
      </c>
      <c r="B179" s="73" t="s">
        <v>102</v>
      </c>
      <c r="C179" s="73" t="s">
        <v>101</v>
      </c>
      <c r="D179" s="73" t="s">
        <v>1</v>
      </c>
      <c r="E179" s="74">
        <v>2672.82</v>
      </c>
      <c r="F179" s="75">
        <v>133.63999999999999</v>
      </c>
      <c r="G179" s="75">
        <f t="shared" si="9"/>
        <v>129.63999999999999</v>
      </c>
      <c r="H179" s="75">
        <v>4</v>
      </c>
      <c r="I179" s="74">
        <v>0</v>
      </c>
      <c r="J179" s="75">
        <v>0</v>
      </c>
      <c r="K179" s="75">
        <f t="shared" si="8"/>
        <v>0</v>
      </c>
      <c r="L179" s="76">
        <f t="shared" si="10"/>
        <v>0</v>
      </c>
      <c r="M179" s="104"/>
    </row>
    <row r="180" spans="1:13" s="105" customFormat="1" ht="30" customHeight="1" x14ac:dyDescent="0.3">
      <c r="A180" s="73" t="s">
        <v>307</v>
      </c>
      <c r="B180" s="73" t="s">
        <v>102</v>
      </c>
      <c r="C180" s="73" t="s">
        <v>276</v>
      </c>
      <c r="D180" s="73" t="s">
        <v>1</v>
      </c>
      <c r="E180" s="74">
        <v>308285.59999999998</v>
      </c>
      <c r="F180" s="75">
        <v>0</v>
      </c>
      <c r="G180" s="75">
        <f t="shared" si="9"/>
        <v>0</v>
      </c>
      <c r="H180" s="75">
        <f t="shared" si="11"/>
        <v>0</v>
      </c>
      <c r="I180" s="74">
        <v>769.68</v>
      </c>
      <c r="J180" s="75">
        <v>0</v>
      </c>
      <c r="K180" s="75">
        <f t="shared" si="8"/>
        <v>0</v>
      </c>
      <c r="L180" s="76">
        <f t="shared" si="10"/>
        <v>0</v>
      </c>
      <c r="M180" s="107" t="s">
        <v>387</v>
      </c>
    </row>
    <row r="181" spans="1:13" s="105" customFormat="1" ht="72" x14ac:dyDescent="0.3">
      <c r="A181" s="73"/>
      <c r="B181" s="79" t="s">
        <v>224</v>
      </c>
      <c r="C181" s="79" t="s">
        <v>435</v>
      </c>
      <c r="D181" s="79" t="s">
        <v>1</v>
      </c>
      <c r="E181" s="74">
        <v>15107</v>
      </c>
      <c r="F181" s="75">
        <v>755.35</v>
      </c>
      <c r="G181" s="75">
        <f t="shared" si="9"/>
        <v>732.68950000000007</v>
      </c>
      <c r="H181" s="75">
        <f t="shared" si="11"/>
        <v>22.660499999999999</v>
      </c>
      <c r="I181" s="74">
        <v>375794</v>
      </c>
      <c r="J181" s="75">
        <v>75158.8</v>
      </c>
      <c r="K181" s="75">
        <f t="shared" si="8"/>
        <v>72904.036000000007</v>
      </c>
      <c r="L181" s="76">
        <f t="shared" si="10"/>
        <v>2254.7640000000001</v>
      </c>
      <c r="M181" s="104"/>
    </row>
    <row r="182" spans="1:13" s="105" customFormat="1" ht="30" customHeight="1" x14ac:dyDescent="0.3">
      <c r="A182" s="73"/>
      <c r="B182" s="73" t="s">
        <v>31</v>
      </c>
      <c r="C182" s="73" t="s">
        <v>33</v>
      </c>
      <c r="D182" s="73" t="s">
        <v>1</v>
      </c>
      <c r="E182" s="74">
        <v>16852</v>
      </c>
      <c r="F182" s="75">
        <v>842.6</v>
      </c>
      <c r="G182" s="75">
        <f t="shared" si="9"/>
        <v>842.6</v>
      </c>
      <c r="H182" s="75">
        <v>0</v>
      </c>
      <c r="I182" s="74">
        <v>0</v>
      </c>
      <c r="J182" s="75">
        <v>0</v>
      </c>
      <c r="K182" s="75">
        <f t="shared" si="8"/>
        <v>0</v>
      </c>
      <c r="L182" s="76">
        <f t="shared" si="10"/>
        <v>0</v>
      </c>
      <c r="M182" s="106"/>
    </row>
    <row r="183" spans="1:13" s="105" customFormat="1" ht="30" customHeight="1" x14ac:dyDescent="0.3">
      <c r="A183" s="73"/>
      <c r="B183" s="73" t="s">
        <v>31</v>
      </c>
      <c r="C183" s="73" t="s">
        <v>32</v>
      </c>
      <c r="D183" s="73" t="s">
        <v>1</v>
      </c>
      <c r="E183" s="74">
        <v>11655</v>
      </c>
      <c r="F183" s="75">
        <v>582.73</v>
      </c>
      <c r="G183" s="75">
        <f t="shared" si="9"/>
        <v>582.73</v>
      </c>
      <c r="H183" s="75">
        <v>0</v>
      </c>
      <c r="I183" s="74">
        <v>0</v>
      </c>
      <c r="J183" s="75">
        <v>0</v>
      </c>
      <c r="K183" s="75">
        <f t="shared" si="8"/>
        <v>0</v>
      </c>
      <c r="L183" s="76">
        <f t="shared" si="10"/>
        <v>0</v>
      </c>
      <c r="M183" s="106"/>
    </row>
    <row r="184" spans="1:13" s="105" customFormat="1" ht="30" customHeight="1" x14ac:dyDescent="0.3">
      <c r="A184" s="73"/>
      <c r="B184" s="73" t="s">
        <v>31</v>
      </c>
      <c r="C184" s="73" t="s">
        <v>30</v>
      </c>
      <c r="D184" s="73" t="s">
        <v>1</v>
      </c>
      <c r="E184" s="74">
        <v>15773</v>
      </c>
      <c r="F184" s="75">
        <v>788.65</v>
      </c>
      <c r="G184" s="75">
        <f t="shared" si="9"/>
        <v>788.65</v>
      </c>
      <c r="H184" s="75">
        <v>0</v>
      </c>
      <c r="I184" s="74">
        <v>0</v>
      </c>
      <c r="J184" s="75">
        <v>0</v>
      </c>
      <c r="K184" s="75">
        <f t="shared" si="8"/>
        <v>0</v>
      </c>
      <c r="L184" s="76">
        <f t="shared" si="10"/>
        <v>0</v>
      </c>
      <c r="M184" s="106"/>
    </row>
    <row r="185" spans="1:13" s="105" customFormat="1" ht="30" customHeight="1" x14ac:dyDescent="0.3">
      <c r="A185" s="73" t="s">
        <v>243</v>
      </c>
      <c r="B185" s="73" t="s">
        <v>112</v>
      </c>
      <c r="C185" s="73" t="s">
        <v>113</v>
      </c>
      <c r="D185" s="73" t="s">
        <v>1</v>
      </c>
      <c r="E185" s="74">
        <v>119602</v>
      </c>
      <c r="F185" s="75">
        <v>5980.1</v>
      </c>
      <c r="G185" s="75">
        <f t="shared" si="9"/>
        <v>5800.6970000000001</v>
      </c>
      <c r="H185" s="75">
        <f t="shared" si="11"/>
        <v>179.40299999999999</v>
      </c>
      <c r="I185" s="74">
        <v>45241</v>
      </c>
      <c r="J185" s="75">
        <v>9048.2000000000007</v>
      </c>
      <c r="K185" s="75">
        <f t="shared" si="8"/>
        <v>8776.7540000000008</v>
      </c>
      <c r="L185" s="76">
        <f t="shared" si="10"/>
        <v>271.44600000000003</v>
      </c>
      <c r="M185" s="104"/>
    </row>
    <row r="186" spans="1:13" s="105" customFormat="1" ht="30" customHeight="1" x14ac:dyDescent="0.3">
      <c r="A186" s="73" t="s">
        <v>243</v>
      </c>
      <c r="B186" s="73" t="s">
        <v>112</v>
      </c>
      <c r="C186" s="73" t="s">
        <v>138</v>
      </c>
      <c r="D186" s="73" t="s">
        <v>1</v>
      </c>
      <c r="E186" s="74">
        <v>41242</v>
      </c>
      <c r="F186" s="75">
        <v>2062.1</v>
      </c>
      <c r="G186" s="75">
        <f t="shared" si="9"/>
        <v>2000.2369999999999</v>
      </c>
      <c r="H186" s="75">
        <f t="shared" si="11"/>
        <v>61.862999999999992</v>
      </c>
      <c r="I186" s="74">
        <v>16701</v>
      </c>
      <c r="J186" s="75">
        <v>3340.2</v>
      </c>
      <c r="K186" s="75">
        <f t="shared" si="8"/>
        <v>3239.9939999999997</v>
      </c>
      <c r="L186" s="76">
        <f t="shared" si="10"/>
        <v>100.20599999999999</v>
      </c>
      <c r="M186" s="104"/>
    </row>
    <row r="187" spans="1:13" s="105" customFormat="1" ht="30" customHeight="1" x14ac:dyDescent="0.3">
      <c r="A187" s="73" t="s">
        <v>243</v>
      </c>
      <c r="B187" s="73" t="s">
        <v>112</v>
      </c>
      <c r="C187" s="73" t="s">
        <v>111</v>
      </c>
      <c r="D187" s="73" t="s">
        <v>1</v>
      </c>
      <c r="E187" s="74">
        <v>22045</v>
      </c>
      <c r="F187" s="75">
        <v>1102.25</v>
      </c>
      <c r="G187" s="75">
        <f t="shared" si="9"/>
        <v>1069.1824999999999</v>
      </c>
      <c r="H187" s="75">
        <f t="shared" si="11"/>
        <v>33.067499999999995</v>
      </c>
      <c r="I187" s="74">
        <v>65855</v>
      </c>
      <c r="J187" s="75">
        <v>13171</v>
      </c>
      <c r="K187" s="75">
        <f t="shared" si="8"/>
        <v>12775.87</v>
      </c>
      <c r="L187" s="76">
        <f t="shared" si="10"/>
        <v>395.13</v>
      </c>
      <c r="M187" s="104"/>
    </row>
    <row r="188" spans="1:13" s="105" customFormat="1" ht="30" customHeight="1" x14ac:dyDescent="0.3">
      <c r="A188" s="73" t="s">
        <v>259</v>
      </c>
      <c r="B188" s="79" t="s">
        <v>230</v>
      </c>
      <c r="C188" s="79" t="s">
        <v>4</v>
      </c>
      <c r="D188" s="79" t="s">
        <v>1</v>
      </c>
      <c r="E188" s="74">
        <v>0</v>
      </c>
      <c r="F188" s="75">
        <v>0</v>
      </c>
      <c r="G188" s="75">
        <f t="shared" si="9"/>
        <v>0</v>
      </c>
      <c r="H188" s="75">
        <f t="shared" si="11"/>
        <v>0</v>
      </c>
      <c r="I188" s="74">
        <v>0</v>
      </c>
      <c r="J188" s="75">
        <v>0</v>
      </c>
      <c r="K188" s="75">
        <f t="shared" si="8"/>
        <v>0</v>
      </c>
      <c r="L188" s="76">
        <f t="shared" si="10"/>
        <v>0</v>
      </c>
      <c r="M188" s="104"/>
    </row>
    <row r="189" spans="1:13" s="105" customFormat="1" ht="30" customHeight="1" x14ac:dyDescent="0.3">
      <c r="A189" s="79" t="s">
        <v>244</v>
      </c>
      <c r="B189" s="73" t="s">
        <v>23</v>
      </c>
      <c r="C189" s="73" t="s">
        <v>24</v>
      </c>
      <c r="D189" s="73" t="s">
        <v>1</v>
      </c>
      <c r="E189" s="74">
        <v>4114</v>
      </c>
      <c r="F189" s="75">
        <v>205.7</v>
      </c>
      <c r="G189" s="75">
        <f t="shared" si="9"/>
        <v>199.529</v>
      </c>
      <c r="H189" s="75">
        <f t="shared" si="11"/>
        <v>6.1709999999999994</v>
      </c>
      <c r="I189" s="74">
        <v>1404</v>
      </c>
      <c r="J189" s="75">
        <v>280.8</v>
      </c>
      <c r="K189" s="75">
        <f t="shared" si="8"/>
        <v>272.37600000000003</v>
      </c>
      <c r="L189" s="76">
        <f t="shared" si="10"/>
        <v>8.4239999999999995</v>
      </c>
      <c r="M189" s="104"/>
    </row>
    <row r="190" spans="1:13" s="105" customFormat="1" ht="30" customHeight="1" x14ac:dyDescent="0.3">
      <c r="A190" s="79" t="s">
        <v>244</v>
      </c>
      <c r="B190" s="73" t="s">
        <v>23</v>
      </c>
      <c r="C190" s="73" t="s">
        <v>22</v>
      </c>
      <c r="D190" s="73" t="s">
        <v>1</v>
      </c>
      <c r="E190" s="74">
        <v>1584</v>
      </c>
      <c r="F190" s="75">
        <v>79.2</v>
      </c>
      <c r="G190" s="75">
        <f t="shared" si="9"/>
        <v>76.823999999999998</v>
      </c>
      <c r="H190" s="75">
        <f t="shared" si="11"/>
        <v>2.3759999999999999</v>
      </c>
      <c r="I190" s="74">
        <v>540</v>
      </c>
      <c r="J190" s="75">
        <v>108</v>
      </c>
      <c r="K190" s="75">
        <f t="shared" si="8"/>
        <v>104.76</v>
      </c>
      <c r="L190" s="76">
        <f t="shared" si="10"/>
        <v>3.2399999999999998</v>
      </c>
      <c r="M190" s="104"/>
    </row>
    <row r="191" spans="1:13" s="105" customFormat="1" ht="30" customHeight="1" x14ac:dyDescent="0.3">
      <c r="A191" s="79"/>
      <c r="B191" s="73" t="s">
        <v>310</v>
      </c>
      <c r="C191" s="73" t="s">
        <v>311</v>
      </c>
      <c r="D191" s="73" t="s">
        <v>1</v>
      </c>
      <c r="E191" s="74">
        <v>8788</v>
      </c>
      <c r="F191" s="75">
        <v>439.4</v>
      </c>
      <c r="G191" s="75">
        <f t="shared" si="9"/>
        <v>426.21799999999996</v>
      </c>
      <c r="H191" s="75">
        <f t="shared" si="11"/>
        <v>13.181999999999999</v>
      </c>
      <c r="I191" s="74">
        <v>94709.53</v>
      </c>
      <c r="J191" s="75">
        <v>18941.91</v>
      </c>
      <c r="K191" s="75">
        <f t="shared" si="8"/>
        <v>18373.652699999999</v>
      </c>
      <c r="L191" s="76">
        <f t="shared" si="10"/>
        <v>568.25729999999999</v>
      </c>
      <c r="M191" s="104"/>
    </row>
    <row r="192" spans="1:13" s="105" customFormat="1" ht="30" customHeight="1" x14ac:dyDescent="0.3">
      <c r="A192" s="79"/>
      <c r="B192" s="79" t="s">
        <v>256</v>
      </c>
      <c r="C192" s="79" t="s">
        <v>257</v>
      </c>
      <c r="D192" s="79" t="s">
        <v>1</v>
      </c>
      <c r="E192" s="79">
        <v>72580</v>
      </c>
      <c r="F192" s="92">
        <v>3629</v>
      </c>
      <c r="G192" s="75">
        <f t="shared" si="9"/>
        <v>3520.13</v>
      </c>
      <c r="H192" s="75">
        <f t="shared" si="11"/>
        <v>108.86999999999999</v>
      </c>
      <c r="I192" s="79">
        <v>0</v>
      </c>
      <c r="J192" s="92">
        <v>0</v>
      </c>
      <c r="K192" s="75">
        <f t="shared" si="8"/>
        <v>0</v>
      </c>
      <c r="L192" s="76">
        <f t="shared" si="10"/>
        <v>0</v>
      </c>
      <c r="M192" s="137" t="s">
        <v>387</v>
      </c>
    </row>
    <row r="193" spans="1:13" s="105" customFormat="1" ht="30" customHeight="1" x14ac:dyDescent="0.3">
      <c r="A193" s="79"/>
      <c r="B193" s="79" t="s">
        <v>256</v>
      </c>
      <c r="C193" s="79" t="s">
        <v>410</v>
      </c>
      <c r="D193" s="79" t="s">
        <v>1</v>
      </c>
      <c r="E193" s="79">
        <v>84255</v>
      </c>
      <c r="F193" s="92">
        <v>4212.75</v>
      </c>
      <c r="G193" s="75">
        <f t="shared" si="9"/>
        <v>4086.3674999999998</v>
      </c>
      <c r="H193" s="75">
        <f t="shared" si="11"/>
        <v>126.38249999999999</v>
      </c>
      <c r="I193" s="79">
        <v>7827</v>
      </c>
      <c r="J193" s="92">
        <v>1565.4</v>
      </c>
      <c r="K193" s="75">
        <f t="shared" si="8"/>
        <v>1518.4380000000001</v>
      </c>
      <c r="L193" s="76">
        <f t="shared" si="10"/>
        <v>46.962000000000003</v>
      </c>
    </row>
    <row r="194" spans="1:13" s="105" customFormat="1" ht="30" customHeight="1" x14ac:dyDescent="0.3">
      <c r="A194" s="79"/>
      <c r="B194" s="73" t="s">
        <v>130</v>
      </c>
      <c r="C194" s="73" t="s">
        <v>129</v>
      </c>
      <c r="D194" s="73" t="s">
        <v>1</v>
      </c>
      <c r="E194" s="74">
        <v>9751</v>
      </c>
      <c r="F194" s="75">
        <v>487.55</v>
      </c>
      <c r="G194" s="75">
        <f t="shared" si="9"/>
        <v>472.92349999999999</v>
      </c>
      <c r="H194" s="75">
        <f t="shared" si="11"/>
        <v>14.6265</v>
      </c>
      <c r="I194" s="74">
        <v>0</v>
      </c>
      <c r="J194" s="75">
        <v>0</v>
      </c>
      <c r="K194" s="75">
        <f t="shared" si="8"/>
        <v>0</v>
      </c>
      <c r="L194" s="76">
        <f t="shared" si="10"/>
        <v>0</v>
      </c>
      <c r="M194" s="104"/>
    </row>
    <row r="195" spans="1:13" s="105" customFormat="1" ht="30" customHeight="1" x14ac:dyDescent="0.3">
      <c r="A195" s="79"/>
      <c r="B195" s="73" t="s">
        <v>411</v>
      </c>
      <c r="C195" s="73" t="s">
        <v>98</v>
      </c>
      <c r="D195" s="73" t="s">
        <v>1</v>
      </c>
      <c r="E195" s="74">
        <v>0</v>
      </c>
      <c r="F195" s="75">
        <v>0</v>
      </c>
      <c r="G195" s="75">
        <f t="shared" si="9"/>
        <v>0</v>
      </c>
      <c r="H195" s="75">
        <f t="shared" si="11"/>
        <v>0</v>
      </c>
      <c r="I195" s="74">
        <v>0</v>
      </c>
      <c r="J195" s="75">
        <v>0</v>
      </c>
      <c r="K195" s="75">
        <f t="shared" si="8"/>
        <v>0</v>
      </c>
      <c r="L195" s="76">
        <f t="shared" si="10"/>
        <v>0</v>
      </c>
      <c r="M195" s="104"/>
    </row>
    <row r="196" spans="1:13" s="105" customFormat="1" ht="30" customHeight="1" x14ac:dyDescent="0.3">
      <c r="A196" s="79" t="s">
        <v>278</v>
      </c>
      <c r="B196" s="73" t="s">
        <v>147</v>
      </c>
      <c r="C196" s="73" t="s">
        <v>146</v>
      </c>
      <c r="D196" s="73" t="s">
        <v>1</v>
      </c>
      <c r="E196" s="74">
        <v>25465</v>
      </c>
      <c r="F196" s="75">
        <v>1273.25</v>
      </c>
      <c r="G196" s="75">
        <f t="shared" si="9"/>
        <v>1235.0525</v>
      </c>
      <c r="H196" s="75">
        <f t="shared" si="11"/>
        <v>38.197499999999998</v>
      </c>
      <c r="I196" s="74">
        <v>47869</v>
      </c>
      <c r="J196" s="75">
        <v>9573.7999999999993</v>
      </c>
      <c r="K196" s="75">
        <f t="shared" si="8"/>
        <v>9286.5859999999993</v>
      </c>
      <c r="L196" s="76">
        <f t="shared" si="10"/>
        <v>287.21399999999994</v>
      </c>
      <c r="M196" s="104"/>
    </row>
    <row r="197" spans="1:13" s="105" customFormat="1" ht="30" customHeight="1" x14ac:dyDescent="0.3">
      <c r="A197" s="79"/>
      <c r="B197" s="73" t="s">
        <v>398</v>
      </c>
      <c r="C197" s="73" t="s">
        <v>399</v>
      </c>
      <c r="D197" s="73" t="s">
        <v>1</v>
      </c>
      <c r="E197" s="74">
        <v>2052</v>
      </c>
      <c r="F197" s="75">
        <v>102.6</v>
      </c>
      <c r="G197" s="75">
        <f t="shared" si="9"/>
        <v>99.521999999999991</v>
      </c>
      <c r="H197" s="75">
        <f t="shared" si="11"/>
        <v>3.0779999999999998</v>
      </c>
      <c r="I197" s="74">
        <v>104744</v>
      </c>
      <c r="J197" s="75">
        <v>20948.8</v>
      </c>
      <c r="K197" s="75">
        <f t="shared" si="8"/>
        <v>20320.335999999999</v>
      </c>
      <c r="L197" s="76">
        <f t="shared" si="10"/>
        <v>628.46399999999994</v>
      </c>
      <c r="M197" s="104"/>
    </row>
    <row r="198" spans="1:13" s="105" customFormat="1" ht="30" customHeight="1" thickBot="1" x14ac:dyDescent="0.35">
      <c r="A198" s="79"/>
      <c r="B198" s="73" t="s">
        <v>29</v>
      </c>
      <c r="C198" s="73" t="s">
        <v>28</v>
      </c>
      <c r="D198" s="73" t="s">
        <v>1</v>
      </c>
      <c r="E198" s="74">
        <v>509</v>
      </c>
      <c r="F198" s="75">
        <v>25.45</v>
      </c>
      <c r="G198" s="75">
        <f t="shared" si="9"/>
        <v>25.45</v>
      </c>
      <c r="H198" s="75">
        <v>0</v>
      </c>
      <c r="I198" s="74">
        <v>0</v>
      </c>
      <c r="J198" s="75">
        <v>0</v>
      </c>
      <c r="K198" s="75">
        <f t="shared" si="8"/>
        <v>0</v>
      </c>
      <c r="L198" s="76">
        <f t="shared" si="10"/>
        <v>0</v>
      </c>
      <c r="M198" s="106"/>
    </row>
    <row r="199" spans="1:13" s="105" customFormat="1" ht="30" customHeight="1" thickTop="1" thickBot="1" x14ac:dyDescent="0.35">
      <c r="A199" s="79"/>
      <c r="B199" s="73" t="s">
        <v>181</v>
      </c>
      <c r="C199" s="73" t="s">
        <v>180</v>
      </c>
      <c r="D199" s="73" t="s">
        <v>1</v>
      </c>
      <c r="E199" s="74">
        <v>13363.08</v>
      </c>
      <c r="F199" s="75">
        <v>668.15</v>
      </c>
      <c r="G199" s="75">
        <f>M174199-H199</f>
        <v>-21.04</v>
      </c>
      <c r="H199" s="75">
        <v>21.04</v>
      </c>
      <c r="I199" s="74">
        <v>0</v>
      </c>
      <c r="J199" s="75">
        <v>0</v>
      </c>
      <c r="K199" s="75">
        <f t="shared" si="8"/>
        <v>0</v>
      </c>
      <c r="L199" s="76">
        <f t="shared" si="10"/>
        <v>0</v>
      </c>
      <c r="M199" s="108"/>
    </row>
    <row r="200" spans="1:13" s="68" customFormat="1" ht="30" customHeight="1" thickTop="1" x14ac:dyDescent="0.3">
      <c r="A200" s="37"/>
      <c r="B200" s="37"/>
      <c r="C200" s="37"/>
      <c r="D200" s="37"/>
      <c r="E200" s="48">
        <v>0</v>
      </c>
      <c r="F200" s="49">
        <v>0</v>
      </c>
      <c r="G200" s="47">
        <f t="shared" si="9"/>
        <v>0</v>
      </c>
      <c r="H200" s="47">
        <f t="shared" si="11"/>
        <v>0</v>
      </c>
      <c r="I200" s="48">
        <v>0</v>
      </c>
      <c r="J200" s="49">
        <v>0</v>
      </c>
      <c r="K200" s="47">
        <f t="shared" si="8"/>
        <v>0</v>
      </c>
      <c r="L200" s="57">
        <f t="shared" si="10"/>
        <v>0</v>
      </c>
      <c r="M200" s="67"/>
    </row>
    <row r="201" spans="1:13" s="68" customFormat="1" ht="30" customHeight="1" x14ac:dyDescent="0.3">
      <c r="A201" s="37"/>
      <c r="B201" s="37"/>
      <c r="C201" s="37"/>
      <c r="D201" s="37"/>
      <c r="E201" s="48">
        <v>0</v>
      </c>
      <c r="F201" s="49">
        <v>0</v>
      </c>
      <c r="G201" s="47">
        <f t="shared" si="9"/>
        <v>0</v>
      </c>
      <c r="H201" s="47">
        <f t="shared" si="11"/>
        <v>0</v>
      </c>
      <c r="I201" s="48">
        <v>0</v>
      </c>
      <c r="J201" s="49">
        <v>0</v>
      </c>
      <c r="K201" s="47">
        <f t="shared" si="8"/>
        <v>0</v>
      </c>
      <c r="L201" s="57">
        <f t="shared" si="10"/>
        <v>0</v>
      </c>
      <c r="M201" s="67"/>
    </row>
    <row r="202" spans="1:13" s="68" customFormat="1" ht="30" customHeight="1" x14ac:dyDescent="0.3">
      <c r="A202" s="37"/>
      <c r="B202" s="37"/>
      <c r="C202" s="37"/>
      <c r="D202" s="37"/>
      <c r="E202" s="48">
        <v>0</v>
      </c>
      <c r="F202" s="49">
        <v>0</v>
      </c>
      <c r="G202" s="47">
        <f t="shared" si="9"/>
        <v>0</v>
      </c>
      <c r="H202" s="47">
        <f t="shared" si="11"/>
        <v>0</v>
      </c>
      <c r="I202" s="48">
        <v>0</v>
      </c>
      <c r="J202" s="49">
        <v>0</v>
      </c>
      <c r="K202" s="47">
        <f t="shared" si="8"/>
        <v>0</v>
      </c>
      <c r="L202" s="57">
        <f t="shared" si="10"/>
        <v>0</v>
      </c>
      <c r="M202" s="67"/>
    </row>
    <row r="203" spans="1:13" s="68" customFormat="1" ht="30" customHeight="1" x14ac:dyDescent="0.3">
      <c r="A203" s="37"/>
      <c r="B203" s="37"/>
      <c r="C203" s="37"/>
      <c r="D203" s="37"/>
      <c r="E203" s="48">
        <v>0</v>
      </c>
      <c r="F203" s="49">
        <v>0</v>
      </c>
      <c r="G203" s="47">
        <f t="shared" si="9"/>
        <v>0</v>
      </c>
      <c r="H203" s="47">
        <f t="shared" si="11"/>
        <v>0</v>
      </c>
      <c r="I203" s="48">
        <v>0</v>
      </c>
      <c r="J203" s="49">
        <v>0</v>
      </c>
      <c r="K203" s="47">
        <f t="shared" si="8"/>
        <v>0</v>
      </c>
      <c r="L203" s="57">
        <f t="shared" si="10"/>
        <v>0</v>
      </c>
      <c r="M203" s="67"/>
    </row>
    <row r="204" spans="1:13" s="68" customFormat="1" ht="30" customHeight="1" x14ac:dyDescent="0.3">
      <c r="A204" s="37"/>
      <c r="B204" s="37"/>
      <c r="C204" s="37"/>
      <c r="D204" s="37"/>
      <c r="E204" s="48">
        <v>0</v>
      </c>
      <c r="F204" s="49">
        <v>0</v>
      </c>
      <c r="G204" s="47">
        <f t="shared" si="9"/>
        <v>0</v>
      </c>
      <c r="H204" s="47">
        <f t="shared" si="11"/>
        <v>0</v>
      </c>
      <c r="I204" s="48">
        <v>0</v>
      </c>
      <c r="J204" s="49">
        <v>0</v>
      </c>
      <c r="K204" s="47">
        <f t="shared" si="8"/>
        <v>0</v>
      </c>
      <c r="L204" s="57">
        <f t="shared" si="10"/>
        <v>0</v>
      </c>
      <c r="M204" s="67"/>
    </row>
    <row r="205" spans="1:13" s="68" customFormat="1" ht="30" customHeight="1" x14ac:dyDescent="0.3">
      <c r="A205" s="37"/>
      <c r="B205" s="37"/>
      <c r="C205" s="37"/>
      <c r="D205" s="37"/>
      <c r="E205" s="48">
        <v>0</v>
      </c>
      <c r="F205" s="49">
        <v>0</v>
      </c>
      <c r="G205" s="47">
        <f t="shared" si="9"/>
        <v>0</v>
      </c>
      <c r="H205" s="47">
        <f t="shared" si="11"/>
        <v>0</v>
      </c>
      <c r="I205" s="48">
        <v>0</v>
      </c>
      <c r="J205" s="49">
        <v>0</v>
      </c>
      <c r="K205" s="47">
        <f t="shared" si="8"/>
        <v>0</v>
      </c>
      <c r="L205" s="57">
        <f t="shared" si="10"/>
        <v>0</v>
      </c>
      <c r="M205" s="67"/>
    </row>
    <row r="206" spans="1:13" s="68" customFormat="1" ht="30" customHeight="1" x14ac:dyDescent="0.3">
      <c r="A206" s="37"/>
      <c r="B206" s="37"/>
      <c r="C206" s="37"/>
      <c r="D206" s="37"/>
      <c r="E206" s="60">
        <v>0</v>
      </c>
      <c r="F206" s="49">
        <v>0</v>
      </c>
      <c r="G206" s="47">
        <f t="shared" si="9"/>
        <v>0</v>
      </c>
      <c r="H206" s="47">
        <f t="shared" si="11"/>
        <v>0</v>
      </c>
      <c r="I206" s="48">
        <v>0</v>
      </c>
      <c r="J206" s="49">
        <v>0</v>
      </c>
      <c r="K206" s="47">
        <f t="shared" si="8"/>
        <v>0</v>
      </c>
      <c r="L206" s="57">
        <f t="shared" si="10"/>
        <v>0</v>
      </c>
      <c r="M206" s="67"/>
    </row>
    <row r="207" spans="1:13" s="68" customFormat="1" ht="30" customHeight="1" x14ac:dyDescent="0.3">
      <c r="A207" s="37"/>
      <c r="B207" s="37"/>
      <c r="C207" s="37"/>
      <c r="D207" s="37"/>
      <c r="E207" s="60">
        <v>0</v>
      </c>
      <c r="F207" s="49">
        <v>0</v>
      </c>
      <c r="G207" s="47">
        <f t="shared" si="9"/>
        <v>0</v>
      </c>
      <c r="H207" s="47">
        <f t="shared" si="11"/>
        <v>0</v>
      </c>
      <c r="I207" s="48">
        <v>0</v>
      </c>
      <c r="J207" s="49">
        <v>0</v>
      </c>
      <c r="K207" s="47">
        <f t="shared" si="8"/>
        <v>0</v>
      </c>
      <c r="L207" s="57">
        <f t="shared" si="10"/>
        <v>0</v>
      </c>
      <c r="M207" s="67"/>
    </row>
    <row r="208" spans="1:13" s="68" customFormat="1" ht="30" customHeight="1" x14ac:dyDescent="0.3">
      <c r="A208" s="37"/>
      <c r="B208" s="37"/>
      <c r="C208" s="37"/>
      <c r="D208" s="37"/>
      <c r="E208" s="60">
        <v>0</v>
      </c>
      <c r="F208" s="49">
        <v>0</v>
      </c>
      <c r="G208" s="47">
        <f t="shared" si="9"/>
        <v>0</v>
      </c>
      <c r="H208" s="47">
        <f t="shared" si="11"/>
        <v>0</v>
      </c>
      <c r="I208" s="48">
        <v>0</v>
      </c>
      <c r="J208" s="49">
        <v>0</v>
      </c>
      <c r="K208" s="47">
        <f t="shared" si="8"/>
        <v>0</v>
      </c>
      <c r="L208" s="57">
        <f t="shared" si="10"/>
        <v>0</v>
      </c>
      <c r="M208" s="67"/>
    </row>
    <row r="209" spans="1:13" s="68" customFormat="1" ht="30" customHeight="1" x14ac:dyDescent="0.3">
      <c r="A209" s="37"/>
      <c r="B209" s="37"/>
      <c r="C209" s="37"/>
      <c r="D209" s="37"/>
      <c r="E209" s="60">
        <v>0</v>
      </c>
      <c r="F209" s="49">
        <v>0</v>
      </c>
      <c r="G209" s="47">
        <f t="shared" si="9"/>
        <v>0</v>
      </c>
      <c r="H209" s="47">
        <f t="shared" si="11"/>
        <v>0</v>
      </c>
      <c r="I209" s="60">
        <v>0</v>
      </c>
      <c r="J209" s="49">
        <v>0</v>
      </c>
      <c r="K209" s="47">
        <f t="shared" si="8"/>
        <v>0</v>
      </c>
      <c r="L209" s="57">
        <f t="shared" si="10"/>
        <v>0</v>
      </c>
      <c r="M209" s="67"/>
    </row>
    <row r="210" spans="1:13" s="68" customFormat="1" ht="30" customHeight="1" x14ac:dyDescent="0.3">
      <c r="A210" s="37"/>
      <c r="B210" s="37"/>
      <c r="C210" s="37"/>
      <c r="D210" s="37"/>
      <c r="E210" s="60">
        <v>0</v>
      </c>
      <c r="F210" s="49">
        <v>0</v>
      </c>
      <c r="G210" s="47">
        <f t="shared" si="9"/>
        <v>0</v>
      </c>
      <c r="H210" s="47">
        <f t="shared" si="11"/>
        <v>0</v>
      </c>
      <c r="I210" s="60">
        <v>0</v>
      </c>
      <c r="J210" s="49">
        <v>0</v>
      </c>
      <c r="K210" s="47">
        <f t="shared" ref="K210" si="12">J210-L210</f>
        <v>0</v>
      </c>
      <c r="L210" s="57">
        <f t="shared" si="10"/>
        <v>0</v>
      </c>
      <c r="M210" s="67"/>
    </row>
    <row r="211" spans="1:13" s="68" customFormat="1" ht="30" customHeight="1" x14ac:dyDescent="0.3">
      <c r="A211" s="37"/>
      <c r="B211" s="37"/>
      <c r="C211" s="37"/>
      <c r="D211" s="37"/>
      <c r="E211" s="81">
        <f t="shared" ref="E211:L211" si="13">SUM(E7:E210)</f>
        <v>4274695.2899999991</v>
      </c>
      <c r="F211" s="82">
        <f t="shared" si="13"/>
        <v>139674.62000000008</v>
      </c>
      <c r="G211" s="82">
        <f t="shared" si="13"/>
        <v>135042.80779999998</v>
      </c>
      <c r="H211" s="82">
        <f t="shared" si="13"/>
        <v>3963.6621999999979</v>
      </c>
      <c r="I211" s="81">
        <f t="shared" si="13"/>
        <v>3183949.25</v>
      </c>
      <c r="J211" s="82">
        <f t="shared" si="13"/>
        <v>502659.44000000006</v>
      </c>
      <c r="K211" s="82">
        <f t="shared" si="13"/>
        <v>487645.58540000004</v>
      </c>
      <c r="L211" s="82">
        <f t="shared" si="13"/>
        <v>15013.854600000001</v>
      </c>
      <c r="M211" s="67"/>
    </row>
    <row r="212" spans="1:13" ht="30" customHeight="1" x14ac:dyDescent="0.3">
      <c r="M212" s="7"/>
    </row>
    <row r="213" spans="1:13" ht="30" customHeight="1" x14ac:dyDescent="0.3"/>
    <row r="214" spans="1:13" ht="30" customHeight="1" x14ac:dyDescent="0.3"/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15"/>
  <sheetViews>
    <sheetView tabSelected="1" zoomScale="80" zoomScaleNormal="80" workbookViewId="0">
      <pane ySplit="6" topLeftCell="A40" activePane="bottomLeft" state="frozenSplit"/>
      <selection activeCell="A7" sqref="A7"/>
      <selection pane="bottomLeft" activeCell="H183" sqref="H183"/>
    </sheetView>
  </sheetViews>
  <sheetFormatPr defaultColWidth="9.109375" defaultRowHeight="15.6" x14ac:dyDescent="0.3"/>
  <cols>
    <col min="1" max="1" width="34.5546875" style="25" customWidth="1"/>
    <col min="2" max="2" width="33.6640625" style="31" customWidth="1"/>
    <col min="3" max="3" width="20.88671875" style="32" customWidth="1"/>
    <col min="4" max="4" width="16.33203125" style="25" customWidth="1"/>
    <col min="5" max="5" width="12.44140625" style="33" customWidth="1"/>
    <col min="6" max="6" width="13.33203125" style="25" customWidth="1"/>
    <col min="7" max="7" width="13.5546875" style="25" bestFit="1" customWidth="1"/>
    <col min="8" max="8" width="12.88671875" style="25" customWidth="1"/>
    <col min="9" max="9" width="11.33203125" style="34" customWidth="1"/>
    <col min="10" max="10" width="14.109375" style="25" customWidth="1"/>
    <col min="11" max="11" width="14.109375" style="35" customWidth="1"/>
    <col min="12" max="12" width="12.6640625" style="25" customWidth="1"/>
    <col min="13" max="13" width="10.33203125" style="29" bestFit="1" customWidth="1"/>
    <col min="14" max="14" width="9.5546875" style="25" bestFit="1" customWidth="1"/>
    <col min="15" max="15" width="2.6640625" style="25" customWidth="1"/>
    <col min="16" max="16384" width="9.109375" style="25"/>
  </cols>
  <sheetData>
    <row r="1" spans="1:20" ht="30" customHeight="1" x14ac:dyDescent="0.3">
      <c r="A1" s="18"/>
      <c r="B1" s="19"/>
      <c r="C1" s="20"/>
      <c r="D1" s="21"/>
      <c r="E1" s="22"/>
      <c r="F1" s="21"/>
      <c r="G1" s="23"/>
      <c r="H1" s="23"/>
      <c r="I1" s="23"/>
      <c r="J1" s="23"/>
      <c r="K1" s="23"/>
      <c r="L1" s="23"/>
      <c r="M1" s="24"/>
    </row>
    <row r="2" spans="1:20" ht="30" customHeight="1" x14ac:dyDescent="0.3">
      <c r="A2" s="44"/>
      <c r="B2" s="45"/>
      <c r="C2" s="45"/>
      <c r="D2" s="45" t="s">
        <v>219</v>
      </c>
      <c r="E2" s="45"/>
      <c r="F2" s="45"/>
      <c r="G2" s="46"/>
      <c r="H2" s="23"/>
      <c r="I2" s="23"/>
      <c r="J2" s="23"/>
      <c r="K2" s="23"/>
      <c r="L2" s="23"/>
      <c r="M2" s="24"/>
    </row>
    <row r="3" spans="1:20" ht="30" customHeight="1" x14ac:dyDescent="0.3">
      <c r="A3" s="44"/>
      <c r="B3" s="45"/>
      <c r="C3" s="45"/>
      <c r="D3" s="45" t="s">
        <v>218</v>
      </c>
      <c r="E3" s="45"/>
      <c r="F3" s="45"/>
      <c r="G3" s="46">
        <v>2015</v>
      </c>
      <c r="H3" s="23"/>
      <c r="I3" s="23"/>
      <c r="J3" s="23"/>
      <c r="K3" s="23"/>
      <c r="L3" s="23"/>
      <c r="M3" s="24"/>
    </row>
    <row r="4" spans="1:20" ht="30" customHeight="1" thickBot="1" x14ac:dyDescent="0.35">
      <c r="A4" s="26"/>
      <c r="B4" s="27"/>
      <c r="C4" s="20"/>
      <c r="D4" s="27"/>
      <c r="E4" s="27"/>
      <c r="F4" s="27"/>
      <c r="G4" s="27"/>
      <c r="H4" s="70">
        <v>0.03</v>
      </c>
      <c r="I4" s="21"/>
      <c r="J4" s="28"/>
      <c r="K4" s="27"/>
      <c r="L4" s="70">
        <v>0.03</v>
      </c>
      <c r="N4" s="24"/>
      <c r="O4" s="24"/>
      <c r="P4" s="24"/>
      <c r="Q4" s="24"/>
      <c r="R4" s="24"/>
      <c r="S4" s="24"/>
      <c r="T4" s="24"/>
    </row>
    <row r="5" spans="1:20" ht="32.25" customHeight="1" x14ac:dyDescent="0.3">
      <c r="A5" s="38"/>
      <c r="B5" s="39" t="s">
        <v>366</v>
      </c>
      <c r="C5" s="40" t="s">
        <v>365</v>
      </c>
      <c r="D5" s="41" t="s">
        <v>236</v>
      </c>
      <c r="E5" s="139" t="s">
        <v>217</v>
      </c>
      <c r="F5" s="140"/>
      <c r="G5" s="140"/>
      <c r="H5" s="141"/>
      <c r="I5" s="142" t="s">
        <v>216</v>
      </c>
      <c r="J5" s="143"/>
      <c r="K5" s="143"/>
      <c r="L5" s="144"/>
      <c r="M5" s="24"/>
      <c r="N5" s="24"/>
      <c r="O5" s="24"/>
      <c r="P5" s="24"/>
      <c r="Q5" s="24"/>
      <c r="R5" s="24"/>
      <c r="S5" s="24"/>
    </row>
    <row r="6" spans="1:20" ht="46.8" x14ac:dyDescent="0.3">
      <c r="A6" s="42" t="s">
        <v>235</v>
      </c>
      <c r="B6" s="42" t="s">
        <v>215</v>
      </c>
      <c r="C6" s="42" t="s">
        <v>214</v>
      </c>
      <c r="D6" s="42" t="s">
        <v>213</v>
      </c>
      <c r="E6" s="43" t="s">
        <v>211</v>
      </c>
      <c r="F6" s="43" t="s">
        <v>212</v>
      </c>
      <c r="G6" s="42" t="s">
        <v>209</v>
      </c>
      <c r="H6" s="42" t="s">
        <v>208</v>
      </c>
      <c r="I6" s="42" t="s">
        <v>211</v>
      </c>
      <c r="J6" s="42" t="s">
        <v>210</v>
      </c>
      <c r="K6" s="42" t="s">
        <v>209</v>
      </c>
      <c r="L6" s="42" t="s">
        <v>208</v>
      </c>
      <c r="M6" s="24"/>
      <c r="N6" s="24"/>
      <c r="O6" s="24"/>
      <c r="P6" s="24"/>
      <c r="Q6" s="24"/>
      <c r="R6" s="24"/>
      <c r="S6" s="24"/>
    </row>
    <row r="7" spans="1:20" s="78" customFormat="1" ht="30" customHeight="1" x14ac:dyDescent="0.3">
      <c r="A7" s="73"/>
      <c r="B7" s="73" t="s">
        <v>87</v>
      </c>
      <c r="C7" s="73" t="s">
        <v>86</v>
      </c>
      <c r="D7" s="73" t="s">
        <v>1</v>
      </c>
      <c r="E7" s="74">
        <v>5180</v>
      </c>
      <c r="F7" s="75">
        <v>259</v>
      </c>
      <c r="G7" s="75">
        <f>F7-H7</f>
        <v>259</v>
      </c>
      <c r="H7" s="75">
        <v>0</v>
      </c>
      <c r="I7" s="74">
        <v>0</v>
      </c>
      <c r="J7" s="75">
        <v>0</v>
      </c>
      <c r="K7" s="75">
        <f t="shared" ref="K7:K71" si="0">J7-L7</f>
        <v>0</v>
      </c>
      <c r="L7" s="76">
        <f t="shared" ref="L7:L71" si="1">J7*$L$4</f>
        <v>0</v>
      </c>
    </row>
    <row r="8" spans="1:20" s="78" customFormat="1" ht="30" customHeight="1" x14ac:dyDescent="0.3">
      <c r="A8" s="73"/>
      <c r="B8" s="73" t="s">
        <v>100</v>
      </c>
      <c r="C8" s="73" t="s">
        <v>99</v>
      </c>
      <c r="D8" s="73" t="s">
        <v>1</v>
      </c>
      <c r="E8" s="74">
        <v>6770</v>
      </c>
      <c r="F8" s="75">
        <v>338.5</v>
      </c>
      <c r="G8" s="75">
        <f t="shared" ref="G8:G72" si="2">F8-H8</f>
        <v>328.34500000000003</v>
      </c>
      <c r="H8" s="75">
        <f t="shared" ref="H8:H72" si="3">F8*$H$4</f>
        <v>10.154999999999999</v>
      </c>
      <c r="I8" s="74">
        <v>27764</v>
      </c>
      <c r="J8" s="75">
        <v>5552.8</v>
      </c>
      <c r="K8" s="75">
        <f t="shared" si="0"/>
        <v>5386.2160000000003</v>
      </c>
      <c r="L8" s="76">
        <f t="shared" si="1"/>
        <v>166.584</v>
      </c>
    </row>
    <row r="9" spans="1:20" s="78" customFormat="1" ht="30" customHeight="1" x14ac:dyDescent="0.3">
      <c r="A9" s="73"/>
      <c r="B9" s="73" t="s">
        <v>100</v>
      </c>
      <c r="C9" s="73" t="s">
        <v>315</v>
      </c>
      <c r="D9" s="73" t="s">
        <v>1</v>
      </c>
      <c r="E9" s="74">
        <v>12556</v>
      </c>
      <c r="F9" s="75">
        <v>627.79999999999995</v>
      </c>
      <c r="G9" s="75">
        <f t="shared" si="2"/>
        <v>608.96600000000001</v>
      </c>
      <c r="H9" s="75">
        <f t="shared" si="3"/>
        <v>18.834</v>
      </c>
      <c r="I9" s="74">
        <v>53762</v>
      </c>
      <c r="J9" s="75">
        <v>10752.4</v>
      </c>
      <c r="K9" s="75">
        <f t="shared" si="0"/>
        <v>10429.828</v>
      </c>
      <c r="L9" s="76">
        <f t="shared" si="1"/>
        <v>322.572</v>
      </c>
    </row>
    <row r="10" spans="1:20" s="78" customFormat="1" ht="30" customHeight="1" x14ac:dyDescent="0.3">
      <c r="A10" s="73"/>
      <c r="B10" s="73" t="s">
        <v>8</v>
      </c>
      <c r="C10" s="73" t="s">
        <v>9</v>
      </c>
      <c r="D10" s="73" t="s">
        <v>1</v>
      </c>
      <c r="E10" s="74">
        <v>23878</v>
      </c>
      <c r="F10" s="75">
        <v>1193.9000000000001</v>
      </c>
      <c r="G10" s="75">
        <f t="shared" si="2"/>
        <v>1158.0830000000001</v>
      </c>
      <c r="H10" s="75">
        <f t="shared" si="3"/>
        <v>35.817</v>
      </c>
      <c r="I10" s="74">
        <v>0</v>
      </c>
      <c r="J10" s="75">
        <v>0</v>
      </c>
      <c r="K10" s="75">
        <f t="shared" si="0"/>
        <v>0</v>
      </c>
      <c r="L10" s="76">
        <f t="shared" si="1"/>
        <v>0</v>
      </c>
    </row>
    <row r="11" spans="1:20" s="78" customFormat="1" ht="30" customHeight="1" x14ac:dyDescent="0.3">
      <c r="A11" s="73"/>
      <c r="B11" s="73" t="s">
        <v>8</v>
      </c>
      <c r="C11" s="73" t="s">
        <v>7</v>
      </c>
      <c r="D11" s="73" t="s">
        <v>1</v>
      </c>
      <c r="E11" s="74">
        <v>18364</v>
      </c>
      <c r="F11" s="75">
        <v>918.2</v>
      </c>
      <c r="G11" s="75">
        <f t="shared" si="2"/>
        <v>890.654</v>
      </c>
      <c r="H11" s="75">
        <f t="shared" si="3"/>
        <v>27.545999999999999</v>
      </c>
      <c r="I11" s="74">
        <v>0</v>
      </c>
      <c r="J11" s="75">
        <v>0</v>
      </c>
      <c r="K11" s="75">
        <f t="shared" si="0"/>
        <v>0</v>
      </c>
      <c r="L11" s="76">
        <f t="shared" si="1"/>
        <v>0</v>
      </c>
    </row>
    <row r="12" spans="1:20" s="78" customFormat="1" ht="54.75" customHeight="1" x14ac:dyDescent="0.3">
      <c r="A12" s="73"/>
      <c r="B12" s="73" t="str">
        <f>'3rd Quarter 2015'!B12</f>
        <v>American Water Management Services LLC</v>
      </c>
      <c r="C12" s="73" t="str">
        <f>'3rd Quarter 2015'!C12</f>
        <v>3415524076 &amp; 3415524075/ SWIW #21 &amp;22</v>
      </c>
      <c r="D12" s="73" t="s">
        <v>1</v>
      </c>
      <c r="E12" s="74">
        <v>0</v>
      </c>
      <c r="F12" s="75">
        <v>0</v>
      </c>
      <c r="G12" s="75">
        <f t="shared" si="2"/>
        <v>0</v>
      </c>
      <c r="H12" s="75">
        <f t="shared" si="3"/>
        <v>0</v>
      </c>
      <c r="I12" s="74">
        <v>0</v>
      </c>
      <c r="J12" s="75">
        <v>0</v>
      </c>
      <c r="K12" s="75">
        <f t="shared" si="0"/>
        <v>0</v>
      </c>
      <c r="L12" s="76">
        <f t="shared" si="1"/>
        <v>0</v>
      </c>
    </row>
    <row r="13" spans="1:20" s="78" customFormat="1" ht="45.75" customHeight="1" x14ac:dyDescent="0.3">
      <c r="A13" s="74"/>
      <c r="B13" s="73" t="s">
        <v>132</v>
      </c>
      <c r="C13" s="73" t="s">
        <v>331</v>
      </c>
      <c r="D13" s="73" t="s">
        <v>1</v>
      </c>
      <c r="E13" s="74">
        <v>18095.63</v>
      </c>
      <c r="F13" s="75">
        <v>904.78</v>
      </c>
      <c r="G13" s="75">
        <f t="shared" si="2"/>
        <v>877.63659999999993</v>
      </c>
      <c r="H13" s="75">
        <f t="shared" si="3"/>
        <v>27.1434</v>
      </c>
      <c r="I13" s="74">
        <v>72039.16</v>
      </c>
      <c r="J13" s="75">
        <v>14407.83</v>
      </c>
      <c r="K13" s="75">
        <f t="shared" si="0"/>
        <v>13975.5951</v>
      </c>
      <c r="L13" s="76">
        <f t="shared" si="1"/>
        <v>432.23489999999998</v>
      </c>
    </row>
    <row r="14" spans="1:20" s="78" customFormat="1" ht="30" customHeight="1" x14ac:dyDescent="0.3">
      <c r="A14" s="73"/>
      <c r="B14" s="73" t="s">
        <v>132</v>
      </c>
      <c r="C14" s="73" t="s">
        <v>133</v>
      </c>
      <c r="D14" s="73" t="s">
        <v>1</v>
      </c>
      <c r="E14" s="74">
        <v>21047.200000000001</v>
      </c>
      <c r="F14" s="75">
        <v>1052.3599999999999</v>
      </c>
      <c r="G14" s="75">
        <f t="shared" si="2"/>
        <v>1020.7891999999999</v>
      </c>
      <c r="H14" s="75">
        <f t="shared" si="3"/>
        <v>31.570799999999995</v>
      </c>
      <c r="I14" s="74">
        <v>0</v>
      </c>
      <c r="J14" s="75">
        <v>0</v>
      </c>
      <c r="K14" s="75">
        <f t="shared" si="0"/>
        <v>0</v>
      </c>
      <c r="L14" s="76">
        <f t="shared" si="1"/>
        <v>0</v>
      </c>
    </row>
    <row r="15" spans="1:20" s="78" customFormat="1" ht="30" customHeight="1" x14ac:dyDescent="0.3">
      <c r="A15" s="73"/>
      <c r="B15" s="73" t="s">
        <v>132</v>
      </c>
      <c r="C15" s="73" t="s">
        <v>131</v>
      </c>
      <c r="D15" s="73" t="s">
        <v>1</v>
      </c>
      <c r="E15" s="74">
        <v>4733.7</v>
      </c>
      <c r="F15" s="75">
        <v>236.69</v>
      </c>
      <c r="G15" s="75">
        <f t="shared" si="2"/>
        <v>229.58930000000001</v>
      </c>
      <c r="H15" s="75">
        <f t="shared" si="3"/>
        <v>7.1006999999999998</v>
      </c>
      <c r="I15" s="74">
        <v>0</v>
      </c>
      <c r="J15" s="75">
        <v>0</v>
      </c>
      <c r="K15" s="75">
        <f t="shared" si="0"/>
        <v>0</v>
      </c>
      <c r="L15" s="76">
        <f t="shared" si="1"/>
        <v>0</v>
      </c>
    </row>
    <row r="16" spans="1:20" s="78" customFormat="1" ht="30" customHeight="1" x14ac:dyDescent="0.3">
      <c r="A16" s="73"/>
      <c r="B16" s="73" t="s">
        <v>341</v>
      </c>
      <c r="C16" s="73" t="s">
        <v>342</v>
      </c>
      <c r="D16" s="73" t="s">
        <v>1</v>
      </c>
      <c r="E16" s="74">
        <v>16700</v>
      </c>
      <c r="F16" s="75">
        <v>835</v>
      </c>
      <c r="G16" s="75">
        <f t="shared" si="2"/>
        <v>835</v>
      </c>
      <c r="H16" s="75">
        <v>0</v>
      </c>
      <c r="I16" s="74">
        <v>0</v>
      </c>
      <c r="J16" s="75">
        <v>0</v>
      </c>
      <c r="K16" s="75">
        <f t="shared" si="0"/>
        <v>0</v>
      </c>
      <c r="L16" s="76">
        <f t="shared" si="1"/>
        <v>0</v>
      </c>
      <c r="M16" s="93"/>
    </row>
    <row r="17" spans="1:13" s="78" customFormat="1" ht="30" customHeight="1" x14ac:dyDescent="0.3">
      <c r="A17" s="73"/>
      <c r="B17" s="73" t="s">
        <v>201</v>
      </c>
      <c r="C17" s="73" t="s">
        <v>200</v>
      </c>
      <c r="D17" s="73" t="s">
        <v>1</v>
      </c>
      <c r="E17" s="74">
        <v>3688</v>
      </c>
      <c r="F17" s="75">
        <v>184.4</v>
      </c>
      <c r="G17" s="75">
        <f t="shared" si="2"/>
        <v>178.86799999999999</v>
      </c>
      <c r="H17" s="75">
        <f t="shared" si="3"/>
        <v>5.532</v>
      </c>
      <c r="I17" s="74">
        <v>0</v>
      </c>
      <c r="J17" s="75">
        <v>0</v>
      </c>
      <c r="K17" s="75">
        <f t="shared" si="0"/>
        <v>0</v>
      </c>
      <c r="L17" s="76">
        <f t="shared" si="1"/>
        <v>0</v>
      </c>
    </row>
    <row r="18" spans="1:13" s="78" customFormat="1" ht="30" customHeight="1" x14ac:dyDescent="0.3">
      <c r="A18" s="73"/>
      <c r="B18" s="73" t="s">
        <v>42</v>
      </c>
      <c r="C18" s="73" t="s">
        <v>44</v>
      </c>
      <c r="D18" s="73" t="s">
        <v>1</v>
      </c>
      <c r="E18" s="74">
        <v>341</v>
      </c>
      <c r="F18" s="75">
        <v>17.05</v>
      </c>
      <c r="G18" s="75">
        <f t="shared" si="2"/>
        <v>16.538499999999999</v>
      </c>
      <c r="H18" s="75">
        <f t="shared" si="3"/>
        <v>0.51149999999999995</v>
      </c>
      <c r="I18" s="74">
        <v>0</v>
      </c>
      <c r="J18" s="75">
        <v>0</v>
      </c>
      <c r="K18" s="75">
        <f t="shared" si="0"/>
        <v>0</v>
      </c>
      <c r="L18" s="76">
        <f t="shared" si="1"/>
        <v>0</v>
      </c>
    </row>
    <row r="19" spans="1:13" s="78" customFormat="1" ht="30" customHeight="1" x14ac:dyDescent="0.3">
      <c r="A19" s="73"/>
      <c r="B19" s="73" t="s">
        <v>42</v>
      </c>
      <c r="C19" s="73" t="s">
        <v>43</v>
      </c>
      <c r="D19" s="73" t="s">
        <v>1</v>
      </c>
      <c r="E19" s="74">
        <v>9681</v>
      </c>
      <c r="F19" s="75">
        <v>484.05</v>
      </c>
      <c r="G19" s="75">
        <f t="shared" si="2"/>
        <v>469.52850000000001</v>
      </c>
      <c r="H19" s="75">
        <f t="shared" si="3"/>
        <v>14.5215</v>
      </c>
      <c r="I19" s="74">
        <v>0</v>
      </c>
      <c r="J19" s="75">
        <v>0</v>
      </c>
      <c r="K19" s="75">
        <f t="shared" si="0"/>
        <v>0</v>
      </c>
      <c r="L19" s="76">
        <f t="shared" si="1"/>
        <v>0</v>
      </c>
    </row>
    <row r="20" spans="1:13" s="78" customFormat="1" ht="30" customHeight="1" x14ac:dyDescent="0.3">
      <c r="A20" s="73"/>
      <c r="B20" s="73" t="s">
        <v>42</v>
      </c>
      <c r="C20" s="73" t="s">
        <v>41</v>
      </c>
      <c r="D20" s="73" t="s">
        <v>1</v>
      </c>
      <c r="E20" s="74">
        <v>6157</v>
      </c>
      <c r="F20" s="75">
        <v>307.85000000000002</v>
      </c>
      <c r="G20" s="75">
        <f t="shared" si="2"/>
        <v>298.61450000000002</v>
      </c>
      <c r="H20" s="75">
        <f t="shared" si="3"/>
        <v>9.2355</v>
      </c>
      <c r="I20" s="74">
        <v>0</v>
      </c>
      <c r="J20" s="75">
        <v>0</v>
      </c>
      <c r="K20" s="75">
        <f t="shared" si="0"/>
        <v>0</v>
      </c>
      <c r="L20" s="76">
        <f t="shared" si="1"/>
        <v>0</v>
      </c>
    </row>
    <row r="21" spans="1:13" s="78" customFormat="1" ht="30" customHeight="1" x14ac:dyDescent="0.3">
      <c r="A21" s="73"/>
      <c r="B21" s="73" t="s">
        <v>13</v>
      </c>
      <c r="C21" s="73" t="s">
        <v>394</v>
      </c>
      <c r="D21" s="73" t="s">
        <v>1</v>
      </c>
      <c r="E21" s="74">
        <v>0</v>
      </c>
      <c r="F21" s="75">
        <v>0</v>
      </c>
      <c r="G21" s="75">
        <f t="shared" si="2"/>
        <v>0</v>
      </c>
      <c r="H21" s="75">
        <f t="shared" si="3"/>
        <v>0</v>
      </c>
      <c r="I21" s="74">
        <v>0</v>
      </c>
      <c r="J21" s="75">
        <v>0</v>
      </c>
      <c r="K21" s="75">
        <f t="shared" si="0"/>
        <v>0</v>
      </c>
      <c r="L21" s="76">
        <f t="shared" si="1"/>
        <v>0</v>
      </c>
      <c r="M21" s="77"/>
    </row>
    <row r="22" spans="1:13" s="78" customFormat="1" ht="30" customHeight="1" x14ac:dyDescent="0.3">
      <c r="A22" s="73"/>
      <c r="B22" s="73" t="s">
        <v>13</v>
      </c>
      <c r="C22" s="73" t="s">
        <v>392</v>
      </c>
      <c r="D22" s="73" t="s">
        <v>1</v>
      </c>
      <c r="E22" s="74">
        <v>0</v>
      </c>
      <c r="F22" s="75">
        <v>0</v>
      </c>
      <c r="G22" s="75">
        <f t="shared" si="2"/>
        <v>0</v>
      </c>
      <c r="H22" s="75">
        <f t="shared" si="3"/>
        <v>0</v>
      </c>
      <c r="I22" s="74">
        <v>0</v>
      </c>
      <c r="J22" s="75">
        <v>0</v>
      </c>
      <c r="K22" s="75">
        <f t="shared" si="0"/>
        <v>0</v>
      </c>
      <c r="L22" s="76">
        <f t="shared" si="1"/>
        <v>0</v>
      </c>
      <c r="M22" s="77"/>
    </row>
    <row r="23" spans="1:13" s="78" customFormat="1" ht="30" customHeight="1" x14ac:dyDescent="0.3">
      <c r="A23" s="73"/>
      <c r="B23" s="73" t="s">
        <v>13</v>
      </c>
      <c r="C23" s="73" t="s">
        <v>393</v>
      </c>
      <c r="D23" s="73" t="s">
        <v>1</v>
      </c>
      <c r="E23" s="74">
        <v>0</v>
      </c>
      <c r="F23" s="75">
        <v>0</v>
      </c>
      <c r="G23" s="75">
        <f t="shared" si="2"/>
        <v>0</v>
      </c>
      <c r="H23" s="75">
        <f t="shared" si="3"/>
        <v>0</v>
      </c>
      <c r="I23" s="74">
        <v>0</v>
      </c>
      <c r="J23" s="75">
        <v>0</v>
      </c>
      <c r="K23" s="75">
        <f t="shared" si="0"/>
        <v>0</v>
      </c>
      <c r="L23" s="76">
        <f t="shared" si="1"/>
        <v>0</v>
      </c>
      <c r="M23" s="77"/>
    </row>
    <row r="24" spans="1:13" s="78" customFormat="1" ht="30" customHeight="1" x14ac:dyDescent="0.3">
      <c r="A24" s="73"/>
      <c r="B24" s="73" t="s">
        <v>108</v>
      </c>
      <c r="C24" s="73" t="s">
        <v>107</v>
      </c>
      <c r="D24" s="73" t="s">
        <v>1</v>
      </c>
      <c r="E24" s="74">
        <v>13080</v>
      </c>
      <c r="F24" s="75">
        <v>654</v>
      </c>
      <c r="G24" s="75">
        <f t="shared" si="2"/>
        <v>634.38</v>
      </c>
      <c r="H24" s="75">
        <f t="shared" si="3"/>
        <v>19.62</v>
      </c>
      <c r="I24" s="74">
        <v>0</v>
      </c>
      <c r="J24" s="75">
        <v>0</v>
      </c>
      <c r="K24" s="75">
        <f t="shared" si="0"/>
        <v>0</v>
      </c>
      <c r="L24" s="76">
        <f t="shared" si="1"/>
        <v>0</v>
      </c>
      <c r="M24" s="77"/>
    </row>
    <row r="25" spans="1:13" s="78" customFormat="1" ht="30" customHeight="1" x14ac:dyDescent="0.3">
      <c r="A25" s="73"/>
      <c r="B25" s="73" t="s">
        <v>164</v>
      </c>
      <c r="C25" s="73" t="s">
        <v>168</v>
      </c>
      <c r="D25" s="73" t="s">
        <v>1</v>
      </c>
      <c r="E25" s="74">
        <v>564</v>
      </c>
      <c r="F25" s="75">
        <v>28.2</v>
      </c>
      <c r="G25" s="75">
        <f t="shared" si="2"/>
        <v>27.353999999999999</v>
      </c>
      <c r="H25" s="75">
        <f t="shared" si="3"/>
        <v>0.84599999999999997</v>
      </c>
      <c r="I25" s="74">
        <v>0</v>
      </c>
      <c r="J25" s="75">
        <v>0</v>
      </c>
      <c r="K25" s="75">
        <f t="shared" si="0"/>
        <v>0</v>
      </c>
      <c r="L25" s="76">
        <f t="shared" si="1"/>
        <v>0</v>
      </c>
      <c r="M25" s="77"/>
    </row>
    <row r="26" spans="1:13" s="78" customFormat="1" ht="30" customHeight="1" x14ac:dyDescent="0.3">
      <c r="A26" s="73"/>
      <c r="B26" s="73" t="s">
        <v>164</v>
      </c>
      <c r="C26" s="73" t="s">
        <v>167</v>
      </c>
      <c r="D26" s="73" t="s">
        <v>1</v>
      </c>
      <c r="E26" s="74">
        <v>110</v>
      </c>
      <c r="F26" s="75">
        <v>5.5</v>
      </c>
      <c r="G26" s="75">
        <f t="shared" si="2"/>
        <v>5.335</v>
      </c>
      <c r="H26" s="75">
        <f t="shared" si="3"/>
        <v>0.16499999999999998</v>
      </c>
      <c r="I26" s="74">
        <v>0</v>
      </c>
      <c r="J26" s="75">
        <v>0</v>
      </c>
      <c r="K26" s="75">
        <f t="shared" si="0"/>
        <v>0</v>
      </c>
      <c r="L26" s="76">
        <f t="shared" si="1"/>
        <v>0</v>
      </c>
      <c r="M26" s="77"/>
    </row>
    <row r="27" spans="1:13" s="78" customFormat="1" ht="30" customHeight="1" x14ac:dyDescent="0.3">
      <c r="A27" s="73"/>
      <c r="B27" s="73" t="s">
        <v>164</v>
      </c>
      <c r="C27" s="73" t="s">
        <v>166</v>
      </c>
      <c r="D27" s="73" t="s">
        <v>1</v>
      </c>
      <c r="E27" s="74">
        <v>5933</v>
      </c>
      <c r="F27" s="75">
        <v>296.64999999999998</v>
      </c>
      <c r="G27" s="75">
        <f t="shared" si="2"/>
        <v>287.75049999999999</v>
      </c>
      <c r="H27" s="75">
        <f t="shared" si="3"/>
        <v>8.8994999999999997</v>
      </c>
      <c r="I27" s="74">
        <v>0</v>
      </c>
      <c r="J27" s="75">
        <v>0</v>
      </c>
      <c r="K27" s="75">
        <f t="shared" si="0"/>
        <v>0</v>
      </c>
      <c r="L27" s="76">
        <f t="shared" si="1"/>
        <v>0</v>
      </c>
      <c r="M27" s="77"/>
    </row>
    <row r="28" spans="1:13" s="78" customFormat="1" ht="30" customHeight="1" x14ac:dyDescent="0.3">
      <c r="A28" s="73"/>
      <c r="B28" s="73" t="s">
        <v>164</v>
      </c>
      <c r="C28" s="73" t="s">
        <v>165</v>
      </c>
      <c r="D28" s="73" t="s">
        <v>1</v>
      </c>
      <c r="E28" s="74">
        <v>8501</v>
      </c>
      <c r="F28" s="75">
        <v>425.05</v>
      </c>
      <c r="G28" s="75">
        <f t="shared" si="2"/>
        <v>412.29849999999999</v>
      </c>
      <c r="H28" s="75">
        <f t="shared" si="3"/>
        <v>12.7515</v>
      </c>
      <c r="I28" s="74">
        <v>0</v>
      </c>
      <c r="J28" s="75">
        <v>0</v>
      </c>
      <c r="K28" s="75">
        <f t="shared" si="0"/>
        <v>0</v>
      </c>
      <c r="L28" s="76">
        <f t="shared" si="1"/>
        <v>0</v>
      </c>
      <c r="M28" s="77"/>
    </row>
    <row r="29" spans="1:13" s="78" customFormat="1" ht="30" customHeight="1" x14ac:dyDescent="0.3">
      <c r="A29" s="73"/>
      <c r="B29" s="73" t="s">
        <v>164</v>
      </c>
      <c r="C29" s="73" t="s">
        <v>163</v>
      </c>
      <c r="D29" s="73" t="s">
        <v>1</v>
      </c>
      <c r="E29" s="74">
        <v>14315</v>
      </c>
      <c r="F29" s="75">
        <v>715.75</v>
      </c>
      <c r="G29" s="75">
        <f t="shared" si="2"/>
        <v>694.27750000000003</v>
      </c>
      <c r="H29" s="75">
        <f t="shared" si="3"/>
        <v>21.4725</v>
      </c>
      <c r="I29" s="74">
        <v>123</v>
      </c>
      <c r="J29" s="75">
        <v>24.6</v>
      </c>
      <c r="K29" s="75">
        <f t="shared" si="0"/>
        <v>23.862000000000002</v>
      </c>
      <c r="L29" s="76">
        <f t="shared" si="1"/>
        <v>0.73799999999999999</v>
      </c>
      <c r="M29" s="77"/>
    </row>
    <row r="30" spans="1:13" s="78" customFormat="1" ht="30" customHeight="1" x14ac:dyDescent="0.3">
      <c r="A30" s="73"/>
      <c r="B30" s="73" t="s">
        <v>164</v>
      </c>
      <c r="C30" s="73" t="s">
        <v>263</v>
      </c>
      <c r="D30" s="73" t="s">
        <v>1</v>
      </c>
      <c r="E30" s="74">
        <v>16965</v>
      </c>
      <c r="F30" s="75">
        <v>848.25</v>
      </c>
      <c r="G30" s="75">
        <f t="shared" si="2"/>
        <v>822.80250000000001</v>
      </c>
      <c r="H30" s="75">
        <f t="shared" si="3"/>
        <v>25.447499999999998</v>
      </c>
      <c r="I30" s="74">
        <v>0</v>
      </c>
      <c r="J30" s="75">
        <v>0</v>
      </c>
      <c r="K30" s="75">
        <f t="shared" si="0"/>
        <v>0</v>
      </c>
      <c r="L30" s="76">
        <f t="shared" si="1"/>
        <v>0</v>
      </c>
      <c r="M30" s="77"/>
    </row>
    <row r="31" spans="1:13" s="78" customFormat="1" ht="30" customHeight="1" x14ac:dyDescent="0.3">
      <c r="A31" s="73"/>
      <c r="B31" s="73" t="s">
        <v>121</v>
      </c>
      <c r="C31" s="73" t="s">
        <v>122</v>
      </c>
      <c r="D31" s="73" t="s">
        <v>1</v>
      </c>
      <c r="E31" s="74">
        <v>3785</v>
      </c>
      <c r="F31" s="75">
        <v>189.25</v>
      </c>
      <c r="G31" s="75">
        <f t="shared" si="2"/>
        <v>183.57249999999999</v>
      </c>
      <c r="H31" s="75">
        <f t="shared" si="3"/>
        <v>5.6775000000000002</v>
      </c>
      <c r="I31" s="74">
        <v>0</v>
      </c>
      <c r="J31" s="75">
        <v>0</v>
      </c>
      <c r="K31" s="75">
        <f t="shared" si="0"/>
        <v>0</v>
      </c>
      <c r="L31" s="76">
        <f t="shared" si="1"/>
        <v>0</v>
      </c>
      <c r="M31" s="77"/>
    </row>
    <row r="32" spans="1:13" s="78" customFormat="1" ht="30" customHeight="1" x14ac:dyDescent="0.3">
      <c r="A32" s="73"/>
      <c r="B32" s="73" t="s">
        <v>121</v>
      </c>
      <c r="C32" s="73" t="s">
        <v>336</v>
      </c>
      <c r="D32" s="73" t="s">
        <v>1</v>
      </c>
      <c r="E32" s="74">
        <v>3075</v>
      </c>
      <c r="F32" s="75">
        <v>153.75</v>
      </c>
      <c r="G32" s="75">
        <f t="shared" si="2"/>
        <v>149.13749999999999</v>
      </c>
      <c r="H32" s="75">
        <f t="shared" si="3"/>
        <v>4.6124999999999998</v>
      </c>
      <c r="I32" s="74">
        <v>0</v>
      </c>
      <c r="J32" s="75">
        <v>0</v>
      </c>
      <c r="K32" s="75">
        <f t="shared" si="0"/>
        <v>0</v>
      </c>
      <c r="L32" s="76">
        <f t="shared" si="1"/>
        <v>0</v>
      </c>
      <c r="M32" s="77"/>
    </row>
    <row r="33" spans="1:13" s="78" customFormat="1" ht="30" customHeight="1" x14ac:dyDescent="0.3">
      <c r="A33" s="73"/>
      <c r="B33" s="73" t="s">
        <v>121</v>
      </c>
      <c r="C33" s="73" t="s">
        <v>120</v>
      </c>
      <c r="D33" s="73" t="s">
        <v>1</v>
      </c>
      <c r="E33" s="74">
        <v>23013</v>
      </c>
      <c r="F33" s="75">
        <v>1150</v>
      </c>
      <c r="G33" s="75">
        <f t="shared" si="2"/>
        <v>1115.5</v>
      </c>
      <c r="H33" s="75">
        <f t="shared" si="3"/>
        <v>34.5</v>
      </c>
      <c r="I33" s="74">
        <v>78120</v>
      </c>
      <c r="J33" s="75">
        <v>15624</v>
      </c>
      <c r="K33" s="75">
        <f t="shared" si="0"/>
        <v>15155.28</v>
      </c>
      <c r="L33" s="76">
        <f t="shared" si="1"/>
        <v>468.71999999999997</v>
      </c>
      <c r="M33" s="77"/>
    </row>
    <row r="34" spans="1:13" s="78" customFormat="1" ht="30" customHeight="1" x14ac:dyDescent="0.3">
      <c r="A34" s="73"/>
      <c r="B34" s="73" t="s">
        <v>96</v>
      </c>
      <c r="C34" s="73" t="s">
        <v>97</v>
      </c>
      <c r="D34" s="73" t="s">
        <v>1</v>
      </c>
      <c r="E34" s="74">
        <v>2466</v>
      </c>
      <c r="F34" s="75">
        <v>123.3</v>
      </c>
      <c r="G34" s="75">
        <f t="shared" si="2"/>
        <v>119.601</v>
      </c>
      <c r="H34" s="75">
        <f t="shared" si="3"/>
        <v>3.6989999999999998</v>
      </c>
      <c r="I34" s="74">
        <v>22216</v>
      </c>
      <c r="J34" s="75">
        <v>4443.2</v>
      </c>
      <c r="K34" s="75">
        <f t="shared" si="0"/>
        <v>4309.9039999999995</v>
      </c>
      <c r="L34" s="76">
        <f t="shared" si="1"/>
        <v>133.29599999999999</v>
      </c>
      <c r="M34" s="77"/>
    </row>
    <row r="35" spans="1:13" s="78" customFormat="1" ht="30" customHeight="1" x14ac:dyDescent="0.3">
      <c r="A35" s="79"/>
      <c r="B35" s="73" t="s">
        <v>96</v>
      </c>
      <c r="C35" s="73" t="s">
        <v>95</v>
      </c>
      <c r="D35" s="73" t="s">
        <v>1</v>
      </c>
      <c r="E35" s="74">
        <v>589</v>
      </c>
      <c r="F35" s="75">
        <v>29.45</v>
      </c>
      <c r="G35" s="75">
        <f t="shared" si="2"/>
        <v>28.566499999999998</v>
      </c>
      <c r="H35" s="75">
        <f t="shared" si="3"/>
        <v>0.88349999999999995</v>
      </c>
      <c r="I35" s="74">
        <v>1750</v>
      </c>
      <c r="J35" s="75">
        <v>350</v>
      </c>
      <c r="K35" s="75">
        <f t="shared" si="0"/>
        <v>339.5</v>
      </c>
      <c r="L35" s="76">
        <f t="shared" si="1"/>
        <v>10.5</v>
      </c>
    </row>
    <row r="36" spans="1:13" s="78" customFormat="1" ht="79.5" customHeight="1" x14ac:dyDescent="0.3">
      <c r="A36" s="79"/>
      <c r="B36" s="73" t="s">
        <v>237</v>
      </c>
      <c r="C36" s="73" t="s">
        <v>330</v>
      </c>
      <c r="D36" s="73" t="s">
        <v>1</v>
      </c>
      <c r="E36" s="74">
        <v>600100</v>
      </c>
      <c r="F36" s="75">
        <v>5466.3</v>
      </c>
      <c r="G36" s="75">
        <f t="shared" si="2"/>
        <v>5302.3110000000006</v>
      </c>
      <c r="H36" s="75">
        <f t="shared" si="3"/>
        <v>163.989</v>
      </c>
      <c r="I36" s="74">
        <v>12794</v>
      </c>
      <c r="J36" s="75">
        <v>2558.8000000000002</v>
      </c>
      <c r="K36" s="75">
        <f t="shared" si="0"/>
        <v>2482.0360000000001</v>
      </c>
      <c r="L36" s="76">
        <f t="shared" si="1"/>
        <v>76.763999999999996</v>
      </c>
      <c r="M36" s="93" t="s">
        <v>387</v>
      </c>
    </row>
    <row r="37" spans="1:13" s="78" customFormat="1" ht="30" customHeight="1" x14ac:dyDescent="0.3">
      <c r="A37" s="73"/>
      <c r="B37" s="73" t="s">
        <v>203</v>
      </c>
      <c r="C37" s="73" t="s">
        <v>202</v>
      </c>
      <c r="D37" s="73" t="s">
        <v>1</v>
      </c>
      <c r="E37" s="74">
        <v>12645</v>
      </c>
      <c r="F37" s="75">
        <v>632.25</v>
      </c>
      <c r="G37" s="75">
        <f t="shared" si="2"/>
        <v>613.28250000000003</v>
      </c>
      <c r="H37" s="75">
        <f t="shared" si="3"/>
        <v>18.967499999999998</v>
      </c>
      <c r="I37" s="74">
        <v>0</v>
      </c>
      <c r="J37" s="75">
        <v>0</v>
      </c>
      <c r="K37" s="75">
        <f t="shared" si="0"/>
        <v>0</v>
      </c>
      <c r="L37" s="76">
        <f t="shared" si="1"/>
        <v>0</v>
      </c>
    </row>
    <row r="38" spans="1:13" s="78" customFormat="1" ht="30" customHeight="1" x14ac:dyDescent="0.3">
      <c r="A38" s="73"/>
      <c r="B38" s="73" t="s">
        <v>239</v>
      </c>
      <c r="C38" s="73" t="s">
        <v>240</v>
      </c>
      <c r="D38" s="73" t="s">
        <v>1</v>
      </c>
      <c r="E38" s="74">
        <v>75255</v>
      </c>
      <c r="F38" s="75">
        <v>3763</v>
      </c>
      <c r="G38" s="75">
        <f t="shared" si="2"/>
        <v>3650.11</v>
      </c>
      <c r="H38" s="75">
        <f t="shared" si="3"/>
        <v>112.89</v>
      </c>
      <c r="I38" s="74">
        <v>14233</v>
      </c>
      <c r="J38" s="75">
        <v>2847</v>
      </c>
      <c r="K38" s="75">
        <f t="shared" si="0"/>
        <v>2761.59</v>
      </c>
      <c r="L38" s="76">
        <f t="shared" si="1"/>
        <v>85.41</v>
      </c>
    </row>
    <row r="39" spans="1:13" s="78" customFormat="1" ht="30" customHeight="1" x14ac:dyDescent="0.3">
      <c r="A39" s="73"/>
      <c r="B39" s="73" t="s">
        <v>123</v>
      </c>
      <c r="C39" s="73" t="s">
        <v>125</v>
      </c>
      <c r="D39" s="73" t="s">
        <v>1</v>
      </c>
      <c r="E39" s="74">
        <v>60</v>
      </c>
      <c r="F39" s="75">
        <v>3</v>
      </c>
      <c r="G39" s="75">
        <f t="shared" si="2"/>
        <v>2.91</v>
      </c>
      <c r="H39" s="75">
        <f t="shared" si="3"/>
        <v>0.09</v>
      </c>
      <c r="I39" s="74">
        <v>0</v>
      </c>
      <c r="J39" s="75">
        <v>0</v>
      </c>
      <c r="K39" s="75">
        <f t="shared" si="0"/>
        <v>0</v>
      </c>
      <c r="L39" s="76">
        <f t="shared" si="1"/>
        <v>0</v>
      </c>
    </row>
    <row r="40" spans="1:13" s="78" customFormat="1" ht="30" customHeight="1" x14ac:dyDescent="0.3">
      <c r="A40" s="73"/>
      <c r="B40" s="73" t="s">
        <v>123</v>
      </c>
      <c r="C40" s="73" t="s">
        <v>124</v>
      </c>
      <c r="D40" s="73" t="s">
        <v>1</v>
      </c>
      <c r="E40" s="74">
        <v>210</v>
      </c>
      <c r="F40" s="75">
        <v>10.5</v>
      </c>
      <c r="G40" s="75">
        <f t="shared" si="2"/>
        <v>10.185</v>
      </c>
      <c r="H40" s="75">
        <f t="shared" si="3"/>
        <v>0.315</v>
      </c>
      <c r="I40" s="74">
        <v>0</v>
      </c>
      <c r="J40" s="75">
        <v>0</v>
      </c>
      <c r="K40" s="75">
        <f t="shared" si="0"/>
        <v>0</v>
      </c>
      <c r="L40" s="76">
        <f t="shared" si="1"/>
        <v>0</v>
      </c>
      <c r="M40" s="77"/>
    </row>
    <row r="41" spans="1:13" s="78" customFormat="1" ht="30" customHeight="1" x14ac:dyDescent="0.3">
      <c r="A41" s="73"/>
      <c r="B41" s="73" t="s">
        <v>123</v>
      </c>
      <c r="C41" s="73" t="s">
        <v>233</v>
      </c>
      <c r="D41" s="73" t="s">
        <v>1</v>
      </c>
      <c r="E41" s="74">
        <v>325</v>
      </c>
      <c r="F41" s="75">
        <v>16.25</v>
      </c>
      <c r="G41" s="75">
        <f t="shared" si="2"/>
        <v>15.762499999999999</v>
      </c>
      <c r="H41" s="75">
        <f t="shared" si="3"/>
        <v>0.48749999999999999</v>
      </c>
      <c r="I41" s="74">
        <v>0</v>
      </c>
      <c r="J41" s="75">
        <v>0</v>
      </c>
      <c r="K41" s="75">
        <f t="shared" si="0"/>
        <v>0</v>
      </c>
      <c r="L41" s="76">
        <f t="shared" si="1"/>
        <v>0</v>
      </c>
      <c r="M41" s="77"/>
    </row>
    <row r="42" spans="1:13" s="78" customFormat="1" ht="30" customHeight="1" x14ac:dyDescent="0.3">
      <c r="A42" s="73"/>
      <c r="B42" s="73" t="s">
        <v>123</v>
      </c>
      <c r="C42" s="73" t="s">
        <v>246</v>
      </c>
      <c r="D42" s="73" t="s">
        <v>1</v>
      </c>
      <c r="E42" s="74">
        <v>63559</v>
      </c>
      <c r="F42" s="75">
        <v>3177.95</v>
      </c>
      <c r="G42" s="75">
        <f t="shared" si="2"/>
        <v>3082.6115</v>
      </c>
      <c r="H42" s="75">
        <f t="shared" si="3"/>
        <v>95.338499999999996</v>
      </c>
      <c r="I42" s="74">
        <v>998</v>
      </c>
      <c r="J42" s="75">
        <v>199.6</v>
      </c>
      <c r="K42" s="75">
        <f t="shared" si="0"/>
        <v>193.61199999999999</v>
      </c>
      <c r="L42" s="76">
        <f t="shared" si="1"/>
        <v>5.9879999999999995</v>
      </c>
      <c r="M42" s="77"/>
    </row>
    <row r="43" spans="1:13" s="78" customFormat="1" ht="30" customHeight="1" x14ac:dyDescent="0.3">
      <c r="A43" s="73"/>
      <c r="B43" s="73" t="s">
        <v>175</v>
      </c>
      <c r="C43" s="73" t="s">
        <v>174</v>
      </c>
      <c r="D43" s="73" t="s">
        <v>1</v>
      </c>
      <c r="E43" s="74">
        <v>8701</v>
      </c>
      <c r="F43" s="75">
        <v>435.05</v>
      </c>
      <c r="G43" s="75">
        <f t="shared" si="2"/>
        <v>422.05</v>
      </c>
      <c r="H43" s="75">
        <v>13</v>
      </c>
      <c r="I43" s="74">
        <v>0</v>
      </c>
      <c r="J43" s="75">
        <v>0</v>
      </c>
      <c r="K43" s="75">
        <f t="shared" si="0"/>
        <v>0</v>
      </c>
      <c r="L43" s="76">
        <f t="shared" si="1"/>
        <v>0</v>
      </c>
      <c r="M43" s="77"/>
    </row>
    <row r="44" spans="1:13" s="78" customFormat="1" ht="30" customHeight="1" x14ac:dyDescent="0.3">
      <c r="A44" s="73"/>
      <c r="B44" s="73" t="s">
        <v>344</v>
      </c>
      <c r="C44" s="73" t="s">
        <v>345</v>
      </c>
      <c r="D44" s="73" t="s">
        <v>1</v>
      </c>
      <c r="E44" s="74">
        <v>269442</v>
      </c>
      <c r="F44" s="75">
        <v>13472</v>
      </c>
      <c r="G44" s="75">
        <f t="shared" si="2"/>
        <v>13067.84</v>
      </c>
      <c r="H44" s="75">
        <f t="shared" si="3"/>
        <v>404.15999999999997</v>
      </c>
      <c r="I44" s="74">
        <v>13157</v>
      </c>
      <c r="J44" s="75">
        <v>2631.5</v>
      </c>
      <c r="K44" s="75">
        <f t="shared" si="0"/>
        <v>2552.5549999999998</v>
      </c>
      <c r="L44" s="76">
        <f t="shared" si="1"/>
        <v>78.944999999999993</v>
      </c>
      <c r="M44" s="77"/>
    </row>
    <row r="45" spans="1:13" s="78" customFormat="1" ht="30" customHeight="1" x14ac:dyDescent="0.3">
      <c r="A45" s="73"/>
      <c r="B45" s="73" t="s">
        <v>344</v>
      </c>
      <c r="C45" s="73" t="s">
        <v>419</v>
      </c>
      <c r="D45" s="73" t="s">
        <v>1</v>
      </c>
      <c r="E45" s="74">
        <v>269442</v>
      </c>
      <c r="F45" s="75">
        <v>13472</v>
      </c>
      <c r="G45" s="75">
        <f t="shared" si="2"/>
        <v>13067.84</v>
      </c>
      <c r="H45" s="75">
        <f t="shared" si="3"/>
        <v>404.15999999999997</v>
      </c>
      <c r="I45" s="74">
        <v>13157</v>
      </c>
      <c r="J45" s="75">
        <v>2631.5</v>
      </c>
      <c r="K45" s="75">
        <f t="shared" si="0"/>
        <v>2552.5549999999998</v>
      </c>
      <c r="L45" s="76">
        <f t="shared" si="1"/>
        <v>78.944999999999993</v>
      </c>
      <c r="M45" s="77"/>
    </row>
    <row r="46" spans="1:13" s="78" customFormat="1" ht="30" customHeight="1" x14ac:dyDescent="0.3">
      <c r="A46" s="73"/>
      <c r="B46" s="73" t="s">
        <v>63</v>
      </c>
      <c r="C46" s="73" t="s">
        <v>62</v>
      </c>
      <c r="D46" s="73" t="s">
        <v>1</v>
      </c>
      <c r="E46" s="74">
        <v>4360</v>
      </c>
      <c r="F46" s="75">
        <v>218</v>
      </c>
      <c r="G46" s="75">
        <f t="shared" si="2"/>
        <v>211.46</v>
      </c>
      <c r="H46" s="75">
        <f t="shared" si="3"/>
        <v>6.54</v>
      </c>
      <c r="I46" s="74">
        <v>0</v>
      </c>
      <c r="J46" s="75">
        <v>0</v>
      </c>
      <c r="K46" s="75">
        <f t="shared" si="0"/>
        <v>0</v>
      </c>
      <c r="L46" s="76">
        <f t="shared" si="1"/>
        <v>0</v>
      </c>
      <c r="M46" s="80"/>
    </row>
    <row r="47" spans="1:13" s="78" customFormat="1" ht="30" customHeight="1" x14ac:dyDescent="0.3">
      <c r="A47" s="73"/>
      <c r="B47" s="73" t="s">
        <v>110</v>
      </c>
      <c r="C47" s="73" t="s">
        <v>109</v>
      </c>
      <c r="D47" s="73" t="s">
        <v>1</v>
      </c>
      <c r="E47" s="74">
        <v>5802</v>
      </c>
      <c r="F47" s="75">
        <v>290</v>
      </c>
      <c r="G47" s="75">
        <f t="shared" si="2"/>
        <v>281</v>
      </c>
      <c r="H47" s="75">
        <v>9</v>
      </c>
      <c r="I47" s="74">
        <v>0</v>
      </c>
      <c r="J47" s="75">
        <v>0</v>
      </c>
      <c r="K47" s="75">
        <f t="shared" si="0"/>
        <v>0</v>
      </c>
      <c r="L47" s="76">
        <f t="shared" si="1"/>
        <v>0</v>
      </c>
      <c r="M47" s="80"/>
    </row>
    <row r="48" spans="1:13" s="78" customFormat="1" ht="30" customHeight="1" x14ac:dyDescent="0.3">
      <c r="A48" s="73" t="s">
        <v>323</v>
      </c>
      <c r="B48" s="73" t="s">
        <v>343</v>
      </c>
      <c r="C48" s="73" t="s">
        <v>199</v>
      </c>
      <c r="D48" s="73" t="s">
        <v>1</v>
      </c>
      <c r="E48" s="74">
        <v>0</v>
      </c>
      <c r="F48" s="75">
        <v>0</v>
      </c>
      <c r="G48" s="75">
        <f t="shared" si="2"/>
        <v>0</v>
      </c>
      <c r="H48" s="75">
        <f t="shared" si="3"/>
        <v>0</v>
      </c>
      <c r="I48" s="74">
        <v>0</v>
      </c>
      <c r="J48" s="75">
        <v>0</v>
      </c>
      <c r="K48" s="75">
        <f t="shared" si="0"/>
        <v>0</v>
      </c>
      <c r="L48" s="76">
        <f t="shared" si="1"/>
        <v>0</v>
      </c>
      <c r="M48" s="77"/>
    </row>
    <row r="49" spans="1:13" s="78" customFormat="1" ht="30" customHeight="1" x14ac:dyDescent="0.3">
      <c r="A49" s="73" t="s">
        <v>323</v>
      </c>
      <c r="B49" s="73" t="s">
        <v>343</v>
      </c>
      <c r="C49" s="73" t="s">
        <v>116</v>
      </c>
      <c r="D49" s="73" t="s">
        <v>1</v>
      </c>
      <c r="E49" s="74">
        <v>33232</v>
      </c>
      <c r="F49" s="75">
        <v>1661.6</v>
      </c>
      <c r="G49" s="75">
        <f t="shared" si="2"/>
        <v>1611.752</v>
      </c>
      <c r="H49" s="75">
        <f t="shared" si="3"/>
        <v>49.847999999999999</v>
      </c>
      <c r="I49" s="74">
        <v>0</v>
      </c>
      <c r="J49" s="75">
        <v>0</v>
      </c>
      <c r="K49" s="75">
        <f t="shared" si="0"/>
        <v>0</v>
      </c>
      <c r="L49" s="76">
        <f t="shared" si="1"/>
        <v>0</v>
      </c>
      <c r="M49" s="77"/>
    </row>
    <row r="50" spans="1:13" s="78" customFormat="1" ht="30" customHeight="1" x14ac:dyDescent="0.3">
      <c r="A50" s="73" t="s">
        <v>323</v>
      </c>
      <c r="B50" s="73" t="s">
        <v>343</v>
      </c>
      <c r="C50" s="73" t="s">
        <v>114</v>
      </c>
      <c r="D50" s="73" t="s">
        <v>1</v>
      </c>
      <c r="E50" s="74">
        <v>20544</v>
      </c>
      <c r="F50" s="75">
        <v>1027.2</v>
      </c>
      <c r="G50" s="75">
        <f t="shared" si="2"/>
        <v>996.38400000000001</v>
      </c>
      <c r="H50" s="75">
        <f t="shared" si="3"/>
        <v>30.815999999999999</v>
      </c>
      <c r="I50" s="74">
        <v>0</v>
      </c>
      <c r="J50" s="75">
        <v>0</v>
      </c>
      <c r="K50" s="75">
        <f t="shared" si="0"/>
        <v>0</v>
      </c>
      <c r="L50" s="76">
        <f t="shared" si="1"/>
        <v>0</v>
      </c>
      <c r="M50" s="77"/>
    </row>
    <row r="51" spans="1:13" s="78" customFormat="1" ht="47.25" customHeight="1" x14ac:dyDescent="0.3">
      <c r="A51" s="73"/>
      <c r="B51" s="73" t="s">
        <v>139</v>
      </c>
      <c r="C51" s="73" t="s">
        <v>337</v>
      </c>
      <c r="D51" s="73" t="s">
        <v>1</v>
      </c>
      <c r="E51" s="74">
        <v>65653.58</v>
      </c>
      <c r="F51" s="75">
        <v>3182.6790000000001</v>
      </c>
      <c r="G51" s="75">
        <f t="shared" si="2"/>
        <v>3087.1986299999999</v>
      </c>
      <c r="H51" s="75">
        <f t="shared" si="3"/>
        <v>95.480369999999994</v>
      </c>
      <c r="I51" s="74">
        <v>47191.96</v>
      </c>
      <c r="J51" s="75">
        <v>9438.39</v>
      </c>
      <c r="K51" s="75">
        <f t="shared" si="0"/>
        <v>9155.2382999999991</v>
      </c>
      <c r="L51" s="76">
        <f t="shared" si="1"/>
        <v>283.15169999999995</v>
      </c>
      <c r="M51" s="77"/>
    </row>
    <row r="52" spans="1:13" s="78" customFormat="1" ht="47.25" customHeight="1" x14ac:dyDescent="0.3">
      <c r="A52" s="73"/>
      <c r="B52" s="73" t="s">
        <v>417</v>
      </c>
      <c r="C52" s="73" t="s">
        <v>418</v>
      </c>
      <c r="D52" s="73" t="s">
        <v>1</v>
      </c>
      <c r="E52" s="74">
        <v>132557</v>
      </c>
      <c r="F52" s="75">
        <v>6627.88</v>
      </c>
      <c r="G52" s="75">
        <f t="shared" si="2"/>
        <v>6429.0436</v>
      </c>
      <c r="H52" s="75">
        <f t="shared" si="3"/>
        <v>198.8364</v>
      </c>
      <c r="I52" s="74">
        <v>0</v>
      </c>
      <c r="J52" s="75">
        <v>0</v>
      </c>
      <c r="K52" s="75">
        <f t="shared" si="0"/>
        <v>0</v>
      </c>
      <c r="L52" s="76">
        <f t="shared" si="1"/>
        <v>0</v>
      </c>
      <c r="M52" s="77"/>
    </row>
    <row r="53" spans="1:13" s="78" customFormat="1" ht="30" customHeight="1" x14ac:dyDescent="0.3">
      <c r="A53" s="73"/>
      <c r="B53" s="73" t="s">
        <v>205</v>
      </c>
      <c r="C53" s="73" t="s">
        <v>204</v>
      </c>
      <c r="D53" s="73" t="s">
        <v>1</v>
      </c>
      <c r="E53" s="74">
        <v>1381</v>
      </c>
      <c r="F53" s="75">
        <v>69.05</v>
      </c>
      <c r="G53" s="75">
        <f t="shared" si="2"/>
        <v>66.978499999999997</v>
      </c>
      <c r="H53" s="75">
        <f t="shared" si="3"/>
        <v>2.0714999999999999</v>
      </c>
      <c r="I53" s="74">
        <v>100</v>
      </c>
      <c r="J53" s="75">
        <v>0</v>
      </c>
      <c r="K53" s="75">
        <f t="shared" si="0"/>
        <v>0</v>
      </c>
      <c r="L53" s="76">
        <f t="shared" si="1"/>
        <v>0</v>
      </c>
      <c r="M53" s="77"/>
    </row>
    <row r="54" spans="1:13" s="78" customFormat="1" ht="30" customHeight="1" x14ac:dyDescent="0.3">
      <c r="A54" s="73"/>
      <c r="B54" s="73" t="s">
        <v>106</v>
      </c>
      <c r="C54" s="73" t="s">
        <v>105</v>
      </c>
      <c r="D54" s="73" t="s">
        <v>1</v>
      </c>
      <c r="E54" s="74">
        <v>14077</v>
      </c>
      <c r="F54" s="75">
        <v>703.85</v>
      </c>
      <c r="G54" s="75">
        <f t="shared" si="2"/>
        <v>682.73450000000003</v>
      </c>
      <c r="H54" s="75">
        <f t="shared" si="3"/>
        <v>21.115500000000001</v>
      </c>
      <c r="I54" s="74">
        <v>0</v>
      </c>
      <c r="J54" s="75">
        <v>0</v>
      </c>
      <c r="K54" s="75">
        <f t="shared" si="0"/>
        <v>0</v>
      </c>
      <c r="L54" s="76">
        <f t="shared" si="1"/>
        <v>0</v>
      </c>
      <c r="M54" s="77"/>
    </row>
    <row r="55" spans="1:13" s="78" customFormat="1" ht="30" customHeight="1" x14ac:dyDescent="0.3">
      <c r="A55" s="73"/>
      <c r="B55" s="73" t="str">
        <f>'1st Quarter 2015'!B50</f>
        <v>D.T. Atha</v>
      </c>
      <c r="C55" s="73" t="str">
        <f>'1st Quarter 2015'!C50</f>
        <v>3400923761/SWIW #9</v>
      </c>
      <c r="D55" s="73" t="str">
        <f>'1st Quarter 2015'!D50</f>
        <v>Brine Disposal</v>
      </c>
      <c r="E55" s="74">
        <v>2007</v>
      </c>
      <c r="F55" s="75">
        <v>100.35</v>
      </c>
      <c r="G55" s="75">
        <f t="shared" si="2"/>
        <v>97.339500000000001</v>
      </c>
      <c r="H55" s="75">
        <f t="shared" si="3"/>
        <v>3.0104999999999995</v>
      </c>
      <c r="I55" s="74">
        <v>31281</v>
      </c>
      <c r="J55" s="75">
        <v>6256.2</v>
      </c>
      <c r="K55" s="75">
        <f t="shared" si="0"/>
        <v>6068.5140000000001</v>
      </c>
      <c r="L55" s="76">
        <f t="shared" si="1"/>
        <v>187.68599999999998</v>
      </c>
      <c r="M55" s="77" t="s">
        <v>387</v>
      </c>
    </row>
    <row r="56" spans="1:13" s="78" customFormat="1" ht="30" customHeight="1" x14ac:dyDescent="0.3">
      <c r="A56" s="73"/>
      <c r="B56" s="73" t="s">
        <v>68</v>
      </c>
      <c r="C56" s="73" t="s">
        <v>69</v>
      </c>
      <c r="D56" s="73" t="s">
        <v>1</v>
      </c>
      <c r="E56" s="74">
        <v>10790</v>
      </c>
      <c r="F56" s="75">
        <v>539.5</v>
      </c>
      <c r="G56" s="75">
        <f t="shared" si="2"/>
        <v>523.31500000000005</v>
      </c>
      <c r="H56" s="75">
        <f t="shared" si="3"/>
        <v>16.184999999999999</v>
      </c>
      <c r="I56" s="74">
        <v>0</v>
      </c>
      <c r="J56" s="75">
        <v>0</v>
      </c>
      <c r="K56" s="75">
        <f t="shared" si="0"/>
        <v>0</v>
      </c>
      <c r="L56" s="76">
        <f t="shared" si="1"/>
        <v>0</v>
      </c>
      <c r="M56" s="77"/>
    </row>
    <row r="57" spans="1:13" s="78" customFormat="1" ht="30" customHeight="1" x14ac:dyDescent="0.3">
      <c r="A57" s="73"/>
      <c r="B57" s="73" t="s">
        <v>68</v>
      </c>
      <c r="C57" s="73" t="s">
        <v>67</v>
      </c>
      <c r="D57" s="73" t="s">
        <v>1</v>
      </c>
      <c r="E57" s="74">
        <v>44453</v>
      </c>
      <c r="F57" s="75">
        <v>2222.65</v>
      </c>
      <c r="G57" s="75">
        <f t="shared" si="2"/>
        <v>2155.9704999999999</v>
      </c>
      <c r="H57" s="75">
        <f t="shared" si="3"/>
        <v>66.679500000000004</v>
      </c>
      <c r="I57" s="74">
        <v>0</v>
      </c>
      <c r="J57" s="75">
        <v>0</v>
      </c>
      <c r="K57" s="75">
        <f t="shared" si="0"/>
        <v>0</v>
      </c>
      <c r="L57" s="76">
        <f t="shared" si="1"/>
        <v>0</v>
      </c>
      <c r="M57" s="77"/>
    </row>
    <row r="58" spans="1:13" s="78" customFormat="1" ht="30" customHeight="1" x14ac:dyDescent="0.3">
      <c r="A58" s="73"/>
      <c r="B58" s="79" t="s">
        <v>3</v>
      </c>
      <c r="C58" s="79" t="s">
        <v>2</v>
      </c>
      <c r="D58" s="79" t="s">
        <v>1</v>
      </c>
      <c r="E58" s="74">
        <v>1625</v>
      </c>
      <c r="F58" s="75">
        <v>81.25</v>
      </c>
      <c r="G58" s="75">
        <f t="shared" si="2"/>
        <v>78.819999999999993</v>
      </c>
      <c r="H58" s="75">
        <v>2.4300000000000002</v>
      </c>
      <c r="I58" s="74">
        <v>100</v>
      </c>
      <c r="J58" s="75">
        <v>20</v>
      </c>
      <c r="K58" s="75">
        <f t="shared" si="0"/>
        <v>19.399999999999999</v>
      </c>
      <c r="L58" s="76">
        <f t="shared" si="1"/>
        <v>0.6</v>
      </c>
      <c r="M58" s="77"/>
    </row>
    <row r="59" spans="1:13" s="78" customFormat="1" ht="30" customHeight="1" x14ac:dyDescent="0.3">
      <c r="A59" s="73"/>
      <c r="B59" s="79" t="s">
        <v>3</v>
      </c>
      <c r="C59" s="79" t="s">
        <v>324</v>
      </c>
      <c r="D59" s="79" t="s">
        <v>1</v>
      </c>
      <c r="E59" s="74">
        <v>301696</v>
      </c>
      <c r="F59" s="75">
        <v>0</v>
      </c>
      <c r="G59" s="75">
        <f t="shared" si="2"/>
        <v>0</v>
      </c>
      <c r="H59" s="75">
        <f t="shared" si="3"/>
        <v>0</v>
      </c>
      <c r="I59" s="74">
        <v>21373</v>
      </c>
      <c r="J59" s="75">
        <v>0</v>
      </c>
      <c r="K59" s="75">
        <f t="shared" si="0"/>
        <v>0</v>
      </c>
      <c r="L59" s="76">
        <f t="shared" si="1"/>
        <v>0</v>
      </c>
      <c r="M59" s="77"/>
    </row>
    <row r="60" spans="1:13" s="78" customFormat="1" ht="30" customHeight="1" x14ac:dyDescent="0.3">
      <c r="A60" s="73"/>
      <c r="B60" s="73" t="s">
        <v>46</v>
      </c>
      <c r="C60" s="73" t="s">
        <v>57</v>
      </c>
      <c r="D60" s="73" t="s">
        <v>1</v>
      </c>
      <c r="E60" s="74">
        <v>21656</v>
      </c>
      <c r="F60" s="75">
        <v>1082.8</v>
      </c>
      <c r="G60" s="75">
        <f t="shared" si="2"/>
        <v>1050.316</v>
      </c>
      <c r="H60" s="75">
        <f t="shared" si="3"/>
        <v>32.483999999999995</v>
      </c>
      <c r="I60" s="74">
        <v>0</v>
      </c>
      <c r="J60" s="75">
        <v>0</v>
      </c>
      <c r="K60" s="75">
        <f t="shared" si="0"/>
        <v>0</v>
      </c>
      <c r="L60" s="76">
        <f t="shared" si="1"/>
        <v>0</v>
      </c>
      <c r="M60" s="77"/>
    </row>
    <row r="61" spans="1:13" s="78" customFormat="1" ht="30" customHeight="1" x14ac:dyDescent="0.3">
      <c r="A61" s="73"/>
      <c r="B61" s="73" t="s">
        <v>46</v>
      </c>
      <c r="C61" s="73" t="s">
        <v>56</v>
      </c>
      <c r="D61" s="73" t="s">
        <v>1</v>
      </c>
      <c r="E61" s="74">
        <v>0</v>
      </c>
      <c r="F61" s="75">
        <v>0</v>
      </c>
      <c r="G61" s="75">
        <f t="shared" si="2"/>
        <v>0</v>
      </c>
      <c r="H61" s="75">
        <f t="shared" si="3"/>
        <v>0</v>
      </c>
      <c r="I61" s="74">
        <v>0</v>
      </c>
      <c r="J61" s="75">
        <v>0</v>
      </c>
      <c r="K61" s="75">
        <f t="shared" si="0"/>
        <v>0</v>
      </c>
      <c r="L61" s="76">
        <f t="shared" si="1"/>
        <v>0</v>
      </c>
      <c r="M61" s="77"/>
    </row>
    <row r="62" spans="1:13" s="78" customFormat="1" ht="30" customHeight="1" x14ac:dyDescent="0.3">
      <c r="A62" s="73"/>
      <c r="B62" s="73" t="s">
        <v>46</v>
      </c>
      <c r="C62" s="73" t="s">
        <v>55</v>
      </c>
      <c r="D62" s="73" t="s">
        <v>1</v>
      </c>
      <c r="E62" s="74">
        <v>26138</v>
      </c>
      <c r="F62" s="75">
        <v>1306.8800000000001</v>
      </c>
      <c r="G62" s="75">
        <f t="shared" si="2"/>
        <v>1267.6736000000001</v>
      </c>
      <c r="H62" s="75">
        <f t="shared" si="3"/>
        <v>39.206400000000002</v>
      </c>
      <c r="I62" s="74">
        <v>0</v>
      </c>
      <c r="J62" s="75">
        <v>0</v>
      </c>
      <c r="K62" s="75">
        <f t="shared" si="0"/>
        <v>0</v>
      </c>
      <c r="L62" s="76">
        <f t="shared" si="1"/>
        <v>0</v>
      </c>
      <c r="M62" s="77"/>
    </row>
    <row r="63" spans="1:13" s="78" customFormat="1" ht="30" customHeight="1" x14ac:dyDescent="0.3">
      <c r="A63" s="73"/>
      <c r="B63" s="73" t="s">
        <v>46</v>
      </c>
      <c r="C63" s="73" t="s">
        <v>54</v>
      </c>
      <c r="D63" s="73" t="s">
        <v>1</v>
      </c>
      <c r="E63" s="74">
        <v>0</v>
      </c>
      <c r="F63" s="75">
        <v>0</v>
      </c>
      <c r="G63" s="75">
        <f t="shared" si="2"/>
        <v>0</v>
      </c>
      <c r="H63" s="75">
        <f t="shared" si="3"/>
        <v>0</v>
      </c>
      <c r="I63" s="74">
        <v>0</v>
      </c>
      <c r="J63" s="75">
        <v>0</v>
      </c>
      <c r="K63" s="75">
        <f t="shared" si="0"/>
        <v>0</v>
      </c>
      <c r="L63" s="76">
        <f t="shared" si="1"/>
        <v>0</v>
      </c>
      <c r="M63" s="77"/>
    </row>
    <row r="64" spans="1:13" s="78" customFormat="1" ht="30" customHeight="1" x14ac:dyDescent="0.3">
      <c r="A64" s="73"/>
      <c r="B64" s="73" t="s">
        <v>46</v>
      </c>
      <c r="C64" s="73" t="s">
        <v>53</v>
      </c>
      <c r="D64" s="73" t="s">
        <v>1</v>
      </c>
      <c r="E64" s="74">
        <v>12982</v>
      </c>
      <c r="F64" s="75">
        <v>649.1</v>
      </c>
      <c r="G64" s="75">
        <f t="shared" si="2"/>
        <v>629.62700000000007</v>
      </c>
      <c r="H64" s="75">
        <f t="shared" si="3"/>
        <v>19.472999999999999</v>
      </c>
      <c r="I64" s="74">
        <v>0</v>
      </c>
      <c r="J64" s="75">
        <v>0</v>
      </c>
      <c r="K64" s="75">
        <f t="shared" si="0"/>
        <v>0</v>
      </c>
      <c r="L64" s="76">
        <f t="shared" si="1"/>
        <v>0</v>
      </c>
      <c r="M64" s="77"/>
    </row>
    <row r="65" spans="1:13" s="78" customFormat="1" ht="30" customHeight="1" x14ac:dyDescent="0.3">
      <c r="A65" s="73"/>
      <c r="B65" s="73" t="s">
        <v>46</v>
      </c>
      <c r="C65" s="73" t="s">
        <v>52</v>
      </c>
      <c r="D65" s="73" t="s">
        <v>1</v>
      </c>
      <c r="E65" s="74">
        <v>68</v>
      </c>
      <c r="F65" s="75">
        <v>3.4</v>
      </c>
      <c r="G65" s="75">
        <f t="shared" si="2"/>
        <v>3.298</v>
      </c>
      <c r="H65" s="75">
        <f t="shared" si="3"/>
        <v>0.10199999999999999</v>
      </c>
      <c r="I65" s="74">
        <v>0</v>
      </c>
      <c r="J65" s="75">
        <v>0</v>
      </c>
      <c r="K65" s="75">
        <f t="shared" si="0"/>
        <v>0</v>
      </c>
      <c r="L65" s="76">
        <f t="shared" si="1"/>
        <v>0</v>
      </c>
      <c r="M65" s="77"/>
    </row>
    <row r="66" spans="1:13" s="78" customFormat="1" ht="30" customHeight="1" x14ac:dyDescent="0.3">
      <c r="A66" s="73"/>
      <c r="B66" s="73" t="s">
        <v>46</v>
      </c>
      <c r="C66" s="73" t="s">
        <v>51</v>
      </c>
      <c r="D66" s="73" t="s">
        <v>1</v>
      </c>
      <c r="E66" s="74">
        <v>4704</v>
      </c>
      <c r="F66" s="75">
        <v>235.2</v>
      </c>
      <c r="G66" s="75">
        <f t="shared" si="2"/>
        <v>228.14399999999998</v>
      </c>
      <c r="H66" s="75">
        <f t="shared" si="3"/>
        <v>7.0559999999999992</v>
      </c>
      <c r="I66" s="74">
        <v>0</v>
      </c>
      <c r="J66" s="75">
        <v>0</v>
      </c>
      <c r="K66" s="75">
        <f t="shared" si="0"/>
        <v>0</v>
      </c>
      <c r="L66" s="76">
        <f t="shared" si="1"/>
        <v>0</v>
      </c>
      <c r="M66" s="77"/>
    </row>
    <row r="67" spans="1:13" s="78" customFormat="1" ht="30" customHeight="1" x14ac:dyDescent="0.3">
      <c r="A67" s="73"/>
      <c r="B67" s="73" t="s">
        <v>46</v>
      </c>
      <c r="C67" s="73" t="s">
        <v>50</v>
      </c>
      <c r="D67" s="73" t="s">
        <v>1</v>
      </c>
      <c r="E67" s="74">
        <v>2659</v>
      </c>
      <c r="F67" s="75">
        <v>132.94999999999999</v>
      </c>
      <c r="G67" s="75">
        <f t="shared" si="2"/>
        <v>128.9615</v>
      </c>
      <c r="H67" s="75">
        <f t="shared" si="3"/>
        <v>3.9884999999999997</v>
      </c>
      <c r="I67" s="74">
        <v>0</v>
      </c>
      <c r="J67" s="75">
        <v>0</v>
      </c>
      <c r="K67" s="75">
        <f t="shared" si="0"/>
        <v>0</v>
      </c>
      <c r="L67" s="76">
        <f t="shared" si="1"/>
        <v>0</v>
      </c>
      <c r="M67" s="77"/>
    </row>
    <row r="68" spans="1:13" s="78" customFormat="1" ht="30" customHeight="1" x14ac:dyDescent="0.3">
      <c r="A68" s="73"/>
      <c r="B68" s="73" t="s">
        <v>46</v>
      </c>
      <c r="C68" s="73" t="s">
        <v>49</v>
      </c>
      <c r="D68" s="73" t="s">
        <v>1</v>
      </c>
      <c r="E68" s="74">
        <v>8111</v>
      </c>
      <c r="F68" s="75">
        <v>405.55</v>
      </c>
      <c r="G68" s="75">
        <f t="shared" si="2"/>
        <v>393.38350000000003</v>
      </c>
      <c r="H68" s="75">
        <f t="shared" si="3"/>
        <v>12.166499999999999</v>
      </c>
      <c r="I68" s="74">
        <v>0</v>
      </c>
      <c r="J68" s="75">
        <v>0</v>
      </c>
      <c r="K68" s="75">
        <f t="shared" si="0"/>
        <v>0</v>
      </c>
      <c r="L68" s="76">
        <f t="shared" si="1"/>
        <v>0</v>
      </c>
      <c r="M68" s="77"/>
    </row>
    <row r="69" spans="1:13" s="78" customFormat="1" ht="30" customHeight="1" x14ac:dyDescent="0.3">
      <c r="A69" s="73"/>
      <c r="B69" s="73" t="s">
        <v>46</v>
      </c>
      <c r="C69" s="73" t="s">
        <v>48</v>
      </c>
      <c r="D69" s="73" t="s">
        <v>1</v>
      </c>
      <c r="E69" s="74">
        <v>35991</v>
      </c>
      <c r="F69" s="75">
        <v>1799.55</v>
      </c>
      <c r="G69" s="75">
        <f t="shared" si="2"/>
        <v>1745.5635</v>
      </c>
      <c r="H69" s="75">
        <f t="shared" si="3"/>
        <v>53.986499999999999</v>
      </c>
      <c r="I69" s="74">
        <v>0</v>
      </c>
      <c r="J69" s="75">
        <v>0</v>
      </c>
      <c r="K69" s="75">
        <f t="shared" si="0"/>
        <v>0</v>
      </c>
      <c r="L69" s="76">
        <f t="shared" si="1"/>
        <v>0</v>
      </c>
      <c r="M69" s="77"/>
    </row>
    <row r="70" spans="1:13" s="78" customFormat="1" ht="30" customHeight="1" x14ac:dyDescent="0.3">
      <c r="A70" s="73"/>
      <c r="B70" s="73" t="s">
        <v>46</v>
      </c>
      <c r="C70" s="73" t="s">
        <v>47</v>
      </c>
      <c r="D70" s="73" t="s">
        <v>1</v>
      </c>
      <c r="E70" s="74">
        <v>10475</v>
      </c>
      <c r="F70" s="75">
        <v>523.75</v>
      </c>
      <c r="G70" s="75">
        <f t="shared" si="2"/>
        <v>508.03750000000002</v>
      </c>
      <c r="H70" s="75">
        <f t="shared" si="3"/>
        <v>15.712499999999999</v>
      </c>
      <c r="I70" s="74">
        <v>305</v>
      </c>
      <c r="J70" s="75">
        <v>61</v>
      </c>
      <c r="K70" s="75">
        <f t="shared" si="0"/>
        <v>59.17</v>
      </c>
      <c r="L70" s="76">
        <f t="shared" si="1"/>
        <v>1.8299999999999998</v>
      </c>
      <c r="M70" s="77"/>
    </row>
    <row r="71" spans="1:13" s="78" customFormat="1" ht="30" customHeight="1" x14ac:dyDescent="0.3">
      <c r="A71" s="73"/>
      <c r="B71" s="73" t="s">
        <v>46</v>
      </c>
      <c r="C71" s="73" t="s">
        <v>45</v>
      </c>
      <c r="D71" s="73" t="s">
        <v>1</v>
      </c>
      <c r="E71" s="74">
        <v>4000</v>
      </c>
      <c r="F71" s="75">
        <v>200</v>
      </c>
      <c r="G71" s="75">
        <f t="shared" si="2"/>
        <v>194</v>
      </c>
      <c r="H71" s="75">
        <f t="shared" si="3"/>
        <v>6</v>
      </c>
      <c r="I71" s="74">
        <v>0</v>
      </c>
      <c r="J71" s="75">
        <v>0</v>
      </c>
      <c r="K71" s="75">
        <f t="shared" si="0"/>
        <v>0</v>
      </c>
      <c r="L71" s="76">
        <f t="shared" si="1"/>
        <v>0</v>
      </c>
      <c r="M71" s="77"/>
    </row>
    <row r="72" spans="1:13" s="78" customFormat="1" ht="30" customHeight="1" x14ac:dyDescent="0.3">
      <c r="A72" s="73"/>
      <c r="B72" s="73" t="s">
        <v>89</v>
      </c>
      <c r="C72" s="73" t="s">
        <v>94</v>
      </c>
      <c r="D72" s="73" t="s">
        <v>1</v>
      </c>
      <c r="E72" s="74">
        <v>6585</v>
      </c>
      <c r="F72" s="75">
        <v>329.25</v>
      </c>
      <c r="G72" s="75">
        <f t="shared" si="2"/>
        <v>319.3725</v>
      </c>
      <c r="H72" s="75">
        <f t="shared" si="3"/>
        <v>9.8774999999999995</v>
      </c>
      <c r="I72" s="74">
        <v>0</v>
      </c>
      <c r="J72" s="75">
        <v>0</v>
      </c>
      <c r="K72" s="75">
        <f t="shared" ref="K72:K140" si="4">J72-L72</f>
        <v>0</v>
      </c>
      <c r="L72" s="76">
        <f t="shared" ref="L72:L140" si="5">J72*$L$4</f>
        <v>0</v>
      </c>
      <c r="M72" s="77"/>
    </row>
    <row r="73" spans="1:13" s="78" customFormat="1" ht="30" customHeight="1" x14ac:dyDescent="0.3">
      <c r="A73" s="73"/>
      <c r="B73" s="73" t="s">
        <v>89</v>
      </c>
      <c r="C73" s="73" t="s">
        <v>93</v>
      </c>
      <c r="D73" s="73" t="s">
        <v>1</v>
      </c>
      <c r="E73" s="74">
        <v>0</v>
      </c>
      <c r="F73" s="75">
        <v>0</v>
      </c>
      <c r="G73" s="75">
        <f t="shared" ref="G73:G141" si="6">F73-H73</f>
        <v>0</v>
      </c>
      <c r="H73" s="75">
        <f t="shared" ref="H73:H141" si="7">F73*$H$4</f>
        <v>0</v>
      </c>
      <c r="I73" s="74">
        <v>0</v>
      </c>
      <c r="J73" s="75">
        <v>0</v>
      </c>
      <c r="K73" s="75">
        <f t="shared" si="4"/>
        <v>0</v>
      </c>
      <c r="L73" s="76">
        <f t="shared" si="5"/>
        <v>0</v>
      </c>
      <c r="M73" s="77"/>
    </row>
    <row r="74" spans="1:13" s="78" customFormat="1" ht="30" customHeight="1" x14ac:dyDescent="0.3">
      <c r="A74" s="73"/>
      <c r="B74" s="73" t="s">
        <v>89</v>
      </c>
      <c r="C74" s="73" t="s">
        <v>92</v>
      </c>
      <c r="D74" s="73" t="s">
        <v>1</v>
      </c>
      <c r="E74" s="74">
        <v>17325</v>
      </c>
      <c r="F74" s="75">
        <v>866.25</v>
      </c>
      <c r="G74" s="75">
        <f t="shared" si="6"/>
        <v>840.26250000000005</v>
      </c>
      <c r="H74" s="75">
        <f t="shared" si="7"/>
        <v>25.987500000000001</v>
      </c>
      <c r="I74" s="74">
        <v>0</v>
      </c>
      <c r="J74" s="75">
        <v>0</v>
      </c>
      <c r="K74" s="75">
        <f t="shared" si="4"/>
        <v>0</v>
      </c>
      <c r="L74" s="76">
        <f t="shared" si="5"/>
        <v>0</v>
      </c>
      <c r="M74" s="77"/>
    </row>
    <row r="75" spans="1:13" s="78" customFormat="1" ht="30" customHeight="1" x14ac:dyDescent="0.3">
      <c r="A75" s="73"/>
      <c r="B75" s="73" t="s">
        <v>89</v>
      </c>
      <c r="C75" s="73" t="s">
        <v>91</v>
      </c>
      <c r="D75" s="73" t="s">
        <v>1</v>
      </c>
      <c r="E75" s="74">
        <v>2160</v>
      </c>
      <c r="F75" s="75">
        <v>108</v>
      </c>
      <c r="G75" s="75">
        <f t="shared" si="6"/>
        <v>104.76</v>
      </c>
      <c r="H75" s="75">
        <f t="shared" si="7"/>
        <v>3.2399999999999998</v>
      </c>
      <c r="I75" s="74">
        <v>0</v>
      </c>
      <c r="J75" s="75">
        <v>0</v>
      </c>
      <c r="K75" s="75">
        <f t="shared" si="4"/>
        <v>0</v>
      </c>
      <c r="L75" s="76">
        <f t="shared" si="5"/>
        <v>0</v>
      </c>
      <c r="M75" s="77"/>
    </row>
    <row r="76" spans="1:13" s="78" customFormat="1" ht="30" customHeight="1" x14ac:dyDescent="0.3">
      <c r="A76" s="73"/>
      <c r="B76" s="73" t="s">
        <v>89</v>
      </c>
      <c r="C76" s="73" t="s">
        <v>90</v>
      </c>
      <c r="D76" s="73" t="s">
        <v>1</v>
      </c>
      <c r="E76" s="74">
        <v>14295</v>
      </c>
      <c r="F76" s="75">
        <v>714.75</v>
      </c>
      <c r="G76" s="75">
        <f t="shared" si="6"/>
        <v>693.3075</v>
      </c>
      <c r="H76" s="75">
        <f t="shared" si="7"/>
        <v>21.442499999999999</v>
      </c>
      <c r="I76" s="74">
        <v>0</v>
      </c>
      <c r="J76" s="75">
        <v>0</v>
      </c>
      <c r="K76" s="75">
        <f t="shared" si="4"/>
        <v>0</v>
      </c>
      <c r="L76" s="76">
        <f t="shared" si="5"/>
        <v>0</v>
      </c>
      <c r="M76" s="77"/>
    </row>
    <row r="77" spans="1:13" s="78" customFormat="1" ht="30" customHeight="1" x14ac:dyDescent="0.3">
      <c r="A77" s="73"/>
      <c r="B77" s="73" t="s">
        <v>89</v>
      </c>
      <c r="C77" s="73" t="s">
        <v>88</v>
      </c>
      <c r="D77" s="73" t="s">
        <v>1</v>
      </c>
      <c r="E77" s="74">
        <v>24440</v>
      </c>
      <c r="F77" s="75">
        <v>1222</v>
      </c>
      <c r="G77" s="75">
        <f t="shared" si="6"/>
        <v>1185.3399999999999</v>
      </c>
      <c r="H77" s="75">
        <f t="shared" si="7"/>
        <v>36.659999999999997</v>
      </c>
      <c r="I77" s="74">
        <v>0</v>
      </c>
      <c r="J77" s="75">
        <v>0</v>
      </c>
      <c r="K77" s="75">
        <f t="shared" si="4"/>
        <v>0</v>
      </c>
      <c r="L77" s="76">
        <f t="shared" si="5"/>
        <v>0</v>
      </c>
      <c r="M77" s="77"/>
    </row>
    <row r="78" spans="1:13" s="78" customFormat="1" ht="30" customHeight="1" x14ac:dyDescent="0.3">
      <c r="A78" s="73"/>
      <c r="B78" s="73" t="s">
        <v>66</v>
      </c>
      <c r="C78" s="73" t="s">
        <v>65</v>
      </c>
      <c r="D78" s="73" t="s">
        <v>1</v>
      </c>
      <c r="E78" s="74">
        <v>1794</v>
      </c>
      <c r="F78" s="75">
        <v>89.7</v>
      </c>
      <c r="G78" s="75">
        <f t="shared" si="6"/>
        <v>89.7</v>
      </c>
      <c r="H78" s="75">
        <v>0</v>
      </c>
      <c r="I78" s="74">
        <v>0</v>
      </c>
      <c r="J78" s="75">
        <v>0</v>
      </c>
      <c r="K78" s="75">
        <f t="shared" si="4"/>
        <v>0</v>
      </c>
      <c r="L78" s="76">
        <f t="shared" si="5"/>
        <v>0</v>
      </c>
      <c r="M78" s="80"/>
    </row>
    <row r="79" spans="1:13" s="78" customFormat="1" ht="30" customHeight="1" x14ac:dyDescent="0.3">
      <c r="A79" s="73"/>
      <c r="B79" s="73" t="s">
        <v>59</v>
      </c>
      <c r="C79" s="73" t="s">
        <v>61</v>
      </c>
      <c r="D79" s="73" t="s">
        <v>1</v>
      </c>
      <c r="E79" s="74">
        <v>2295</v>
      </c>
      <c r="F79" s="75">
        <v>114.75</v>
      </c>
      <c r="G79" s="75">
        <f t="shared" si="6"/>
        <v>111.3075</v>
      </c>
      <c r="H79" s="75">
        <f t="shared" si="7"/>
        <v>3.4424999999999999</v>
      </c>
      <c r="I79" s="74">
        <v>0</v>
      </c>
      <c r="J79" s="75">
        <v>0</v>
      </c>
      <c r="K79" s="75">
        <f t="shared" si="4"/>
        <v>0</v>
      </c>
      <c r="L79" s="76">
        <f t="shared" si="5"/>
        <v>0</v>
      </c>
      <c r="M79" s="77"/>
    </row>
    <row r="80" spans="1:13" s="78" customFormat="1" ht="30" customHeight="1" x14ac:dyDescent="0.3">
      <c r="A80" s="73"/>
      <c r="B80" s="73" t="s">
        <v>59</v>
      </c>
      <c r="C80" s="73" t="s">
        <v>60</v>
      </c>
      <c r="D80" s="73" t="s">
        <v>1</v>
      </c>
      <c r="E80" s="74">
        <v>0</v>
      </c>
      <c r="F80" s="75">
        <v>0</v>
      </c>
      <c r="G80" s="75">
        <f t="shared" si="6"/>
        <v>0</v>
      </c>
      <c r="H80" s="75">
        <f t="shared" si="7"/>
        <v>0</v>
      </c>
      <c r="I80" s="74">
        <v>0</v>
      </c>
      <c r="J80" s="75">
        <v>0</v>
      </c>
      <c r="K80" s="75">
        <f t="shared" si="4"/>
        <v>0</v>
      </c>
      <c r="L80" s="76">
        <f t="shared" si="5"/>
        <v>0</v>
      </c>
      <c r="M80" s="77"/>
    </row>
    <row r="81" spans="1:13" s="78" customFormat="1" ht="30" customHeight="1" x14ac:dyDescent="0.3">
      <c r="A81" s="73"/>
      <c r="B81" s="73" t="s">
        <v>59</v>
      </c>
      <c r="C81" s="73" t="s">
        <v>58</v>
      </c>
      <c r="D81" s="73" t="s">
        <v>1</v>
      </c>
      <c r="E81" s="74">
        <v>9920</v>
      </c>
      <c r="F81" s="75">
        <v>496</v>
      </c>
      <c r="G81" s="75">
        <f t="shared" si="6"/>
        <v>481.12</v>
      </c>
      <c r="H81" s="75">
        <f t="shared" si="7"/>
        <v>14.879999999999999</v>
      </c>
      <c r="I81" s="74">
        <v>0</v>
      </c>
      <c r="J81" s="75">
        <v>0</v>
      </c>
      <c r="K81" s="75">
        <f t="shared" si="4"/>
        <v>0</v>
      </c>
      <c r="L81" s="76">
        <f t="shared" si="5"/>
        <v>0</v>
      </c>
      <c r="M81" s="77"/>
    </row>
    <row r="82" spans="1:13" s="78" customFormat="1" ht="30" customHeight="1" x14ac:dyDescent="0.3">
      <c r="A82" s="73"/>
      <c r="B82" s="73" t="s">
        <v>21</v>
      </c>
      <c r="C82" s="73" t="s">
        <v>20</v>
      </c>
      <c r="D82" s="73" t="s">
        <v>1</v>
      </c>
      <c r="E82" s="74">
        <v>5158</v>
      </c>
      <c r="F82" s="75">
        <v>257.89999999999998</v>
      </c>
      <c r="G82" s="75">
        <f t="shared" si="6"/>
        <v>250.16299999999998</v>
      </c>
      <c r="H82" s="75">
        <f t="shared" si="7"/>
        <v>7.7369999999999992</v>
      </c>
      <c r="I82" s="74">
        <v>0</v>
      </c>
      <c r="J82" s="75">
        <v>0</v>
      </c>
      <c r="K82" s="75">
        <f t="shared" si="4"/>
        <v>0</v>
      </c>
      <c r="L82" s="76">
        <f t="shared" si="5"/>
        <v>0</v>
      </c>
      <c r="M82" s="77"/>
    </row>
    <row r="83" spans="1:13" s="78" customFormat="1" ht="30" customHeight="1" x14ac:dyDescent="0.3">
      <c r="A83" s="73"/>
      <c r="B83" s="73" t="s">
        <v>303</v>
      </c>
      <c r="C83" s="73" t="s">
        <v>304</v>
      </c>
      <c r="D83" s="73" t="s">
        <v>1</v>
      </c>
      <c r="E83" s="74">
        <v>700</v>
      </c>
      <c r="F83" s="75">
        <v>35</v>
      </c>
      <c r="G83" s="75">
        <f t="shared" si="6"/>
        <v>33.950000000000003</v>
      </c>
      <c r="H83" s="75">
        <f t="shared" si="7"/>
        <v>1.05</v>
      </c>
      <c r="I83" s="74">
        <v>0</v>
      </c>
      <c r="J83" s="75">
        <v>0</v>
      </c>
      <c r="K83" s="75">
        <f t="shared" si="4"/>
        <v>0</v>
      </c>
      <c r="L83" s="76">
        <f t="shared" si="5"/>
        <v>0</v>
      </c>
      <c r="M83" s="138"/>
    </row>
    <row r="84" spans="1:13" s="78" customFormat="1" ht="30" customHeight="1" x14ac:dyDescent="0.3">
      <c r="A84" s="73"/>
      <c r="B84" s="73" t="s">
        <v>38</v>
      </c>
      <c r="C84" s="73" t="s">
        <v>37</v>
      </c>
      <c r="D84" s="73" t="s">
        <v>1</v>
      </c>
      <c r="E84" s="74">
        <v>0</v>
      </c>
      <c r="F84" s="75">
        <v>0</v>
      </c>
      <c r="G84" s="75">
        <f t="shared" si="6"/>
        <v>0</v>
      </c>
      <c r="H84" s="75">
        <f t="shared" si="7"/>
        <v>0</v>
      </c>
      <c r="I84" s="74">
        <v>0</v>
      </c>
      <c r="J84" s="75">
        <v>0</v>
      </c>
      <c r="K84" s="75">
        <f t="shared" si="4"/>
        <v>0</v>
      </c>
      <c r="L84" s="76">
        <f t="shared" si="5"/>
        <v>0</v>
      </c>
      <c r="M84" s="77"/>
    </row>
    <row r="85" spans="1:13" s="78" customFormat="1" ht="30" customHeight="1" x14ac:dyDescent="0.3">
      <c r="A85" s="73"/>
      <c r="B85" s="73" t="s">
        <v>278</v>
      </c>
      <c r="C85" s="73" t="s">
        <v>431</v>
      </c>
      <c r="D85" s="73" t="s">
        <v>1</v>
      </c>
      <c r="E85" s="74">
        <v>0</v>
      </c>
      <c r="F85" s="75">
        <v>0</v>
      </c>
      <c r="G85" s="75">
        <f t="shared" si="6"/>
        <v>0</v>
      </c>
      <c r="H85" s="75">
        <f t="shared" si="7"/>
        <v>0</v>
      </c>
      <c r="I85" s="74">
        <v>0</v>
      </c>
      <c r="J85" s="75">
        <v>0</v>
      </c>
      <c r="K85" s="75">
        <f t="shared" si="4"/>
        <v>0</v>
      </c>
      <c r="L85" s="76">
        <f t="shared" si="5"/>
        <v>0</v>
      </c>
      <c r="M85" s="77"/>
    </row>
    <row r="86" spans="1:13" s="78" customFormat="1" ht="30" customHeight="1" x14ac:dyDescent="0.3">
      <c r="A86" s="73"/>
      <c r="B86" s="73" t="s">
        <v>127</v>
      </c>
      <c r="C86" s="73" t="s">
        <v>128</v>
      </c>
      <c r="D86" s="73" t="s">
        <v>1</v>
      </c>
      <c r="E86" s="74">
        <v>22209</v>
      </c>
      <c r="F86" s="75">
        <v>1110.45</v>
      </c>
      <c r="G86" s="75">
        <f t="shared" si="6"/>
        <v>1077.1365000000001</v>
      </c>
      <c r="H86" s="75">
        <f t="shared" si="7"/>
        <v>33.313499999999998</v>
      </c>
      <c r="I86" s="74">
        <v>0</v>
      </c>
      <c r="J86" s="75">
        <v>0</v>
      </c>
      <c r="K86" s="75">
        <f t="shared" si="4"/>
        <v>0</v>
      </c>
      <c r="L86" s="76">
        <f t="shared" si="5"/>
        <v>0</v>
      </c>
      <c r="M86" s="77"/>
    </row>
    <row r="87" spans="1:13" s="78" customFormat="1" ht="30" customHeight="1" x14ac:dyDescent="0.3">
      <c r="A87" s="73"/>
      <c r="B87" s="73" t="s">
        <v>127</v>
      </c>
      <c r="C87" s="73" t="s">
        <v>126</v>
      </c>
      <c r="D87" s="73" t="s">
        <v>1</v>
      </c>
      <c r="E87" s="74">
        <v>40658</v>
      </c>
      <c r="F87" s="75">
        <v>2032.93</v>
      </c>
      <c r="G87" s="75">
        <f t="shared" si="6"/>
        <v>1971.9421</v>
      </c>
      <c r="H87" s="75">
        <f t="shared" si="7"/>
        <v>60.987899999999996</v>
      </c>
      <c r="I87" s="74">
        <v>0</v>
      </c>
      <c r="J87" s="75">
        <v>0</v>
      </c>
      <c r="K87" s="75">
        <f t="shared" si="4"/>
        <v>0</v>
      </c>
      <c r="L87" s="76">
        <f t="shared" si="5"/>
        <v>0</v>
      </c>
      <c r="M87" s="77"/>
    </row>
    <row r="88" spans="1:13" s="78" customFormat="1" ht="30" customHeight="1" x14ac:dyDescent="0.3">
      <c r="A88" s="73"/>
      <c r="B88" s="73" t="s">
        <v>127</v>
      </c>
      <c r="C88" s="73" t="s">
        <v>34</v>
      </c>
      <c r="D88" s="73" t="s">
        <v>1</v>
      </c>
      <c r="E88" s="74">
        <v>5397</v>
      </c>
      <c r="F88" s="75">
        <v>269.88</v>
      </c>
      <c r="G88" s="75">
        <f t="shared" si="6"/>
        <v>261.78359999999998</v>
      </c>
      <c r="H88" s="75">
        <f t="shared" si="7"/>
        <v>8.0963999999999992</v>
      </c>
      <c r="I88" s="74">
        <v>0</v>
      </c>
      <c r="J88" s="75">
        <v>0</v>
      </c>
      <c r="K88" s="75">
        <f t="shared" si="4"/>
        <v>0</v>
      </c>
      <c r="L88" s="76">
        <f t="shared" si="5"/>
        <v>0</v>
      </c>
      <c r="M88" s="77"/>
    </row>
    <row r="89" spans="1:13" s="78" customFormat="1" ht="30" customHeight="1" x14ac:dyDescent="0.3">
      <c r="A89" s="73"/>
      <c r="B89" s="79" t="s">
        <v>127</v>
      </c>
      <c r="C89" s="79" t="s">
        <v>231</v>
      </c>
      <c r="D89" s="79" t="s">
        <v>1</v>
      </c>
      <c r="E89" s="74">
        <v>9917</v>
      </c>
      <c r="F89" s="75">
        <v>495.89</v>
      </c>
      <c r="G89" s="75">
        <f t="shared" si="6"/>
        <v>481.01329999999996</v>
      </c>
      <c r="H89" s="75">
        <f t="shared" si="7"/>
        <v>14.8767</v>
      </c>
      <c r="I89" s="74">
        <v>0</v>
      </c>
      <c r="J89" s="75">
        <v>0</v>
      </c>
      <c r="K89" s="75">
        <f t="shared" si="4"/>
        <v>0</v>
      </c>
      <c r="L89" s="76">
        <f t="shared" si="5"/>
        <v>0</v>
      </c>
      <c r="M89" s="77"/>
    </row>
    <row r="90" spans="1:13" s="78" customFormat="1" ht="30" customHeight="1" x14ac:dyDescent="0.3">
      <c r="A90" s="73"/>
      <c r="B90" s="79" t="s">
        <v>127</v>
      </c>
      <c r="C90" s="79" t="s">
        <v>269</v>
      </c>
      <c r="D90" s="79" t="s">
        <v>1</v>
      </c>
      <c r="E90" s="74">
        <v>24925</v>
      </c>
      <c r="F90" s="75">
        <v>1246.25</v>
      </c>
      <c r="G90" s="75">
        <f t="shared" si="6"/>
        <v>1208.8625</v>
      </c>
      <c r="H90" s="75">
        <f t="shared" si="7"/>
        <v>37.387499999999996</v>
      </c>
      <c r="I90" s="74">
        <v>0</v>
      </c>
      <c r="J90" s="75">
        <v>0</v>
      </c>
      <c r="K90" s="75">
        <f t="shared" si="4"/>
        <v>0</v>
      </c>
      <c r="L90" s="76">
        <f t="shared" si="5"/>
        <v>0</v>
      </c>
      <c r="M90" s="77"/>
    </row>
    <row r="91" spans="1:13" s="78" customFormat="1" ht="30" customHeight="1" x14ac:dyDescent="0.3">
      <c r="A91" s="73"/>
      <c r="B91" s="73" t="s">
        <v>143</v>
      </c>
      <c r="C91" s="73" t="s">
        <v>142</v>
      </c>
      <c r="D91" s="73" t="s">
        <v>1</v>
      </c>
      <c r="E91" s="74">
        <v>0</v>
      </c>
      <c r="F91" s="75">
        <v>0</v>
      </c>
      <c r="G91" s="75">
        <f t="shared" si="6"/>
        <v>0</v>
      </c>
      <c r="H91" s="75">
        <f t="shared" si="7"/>
        <v>0</v>
      </c>
      <c r="I91" s="74">
        <v>0</v>
      </c>
      <c r="J91" s="75">
        <v>0</v>
      </c>
      <c r="K91" s="75">
        <f t="shared" si="4"/>
        <v>0</v>
      </c>
      <c r="L91" s="76">
        <f t="shared" si="5"/>
        <v>0</v>
      </c>
      <c r="M91" s="77"/>
    </row>
    <row r="92" spans="1:13" s="78" customFormat="1" ht="43.2" x14ac:dyDescent="0.3">
      <c r="A92" s="73"/>
      <c r="B92" s="73" t="s">
        <v>117</v>
      </c>
      <c r="C92" s="73" t="s">
        <v>258</v>
      </c>
      <c r="D92" s="73" t="s">
        <v>1</v>
      </c>
      <c r="E92" s="74">
        <v>176907</v>
      </c>
      <c r="F92" s="75">
        <v>3840.1</v>
      </c>
      <c r="G92" s="75">
        <f t="shared" si="6"/>
        <v>3724.8969999999999</v>
      </c>
      <c r="H92" s="75">
        <f t="shared" si="7"/>
        <v>115.20299999999999</v>
      </c>
      <c r="I92" s="74">
        <v>69052</v>
      </c>
      <c r="J92" s="75">
        <v>13810.4</v>
      </c>
      <c r="K92" s="75">
        <f t="shared" si="4"/>
        <v>13396.088</v>
      </c>
      <c r="L92" s="76">
        <f t="shared" si="5"/>
        <v>414.31199999999995</v>
      </c>
      <c r="M92" s="77" t="s">
        <v>387</v>
      </c>
    </row>
    <row r="93" spans="1:13" s="78" customFormat="1" ht="30" customHeight="1" x14ac:dyDescent="0.3">
      <c r="A93" s="73"/>
      <c r="B93" s="79" t="s">
        <v>228</v>
      </c>
      <c r="C93" s="79" t="s">
        <v>234</v>
      </c>
      <c r="D93" s="79" t="s">
        <v>1</v>
      </c>
      <c r="E93" s="74">
        <v>5330</v>
      </c>
      <c r="F93" s="75">
        <v>266.5</v>
      </c>
      <c r="G93" s="75">
        <f t="shared" si="6"/>
        <v>258.505</v>
      </c>
      <c r="H93" s="75">
        <f t="shared" si="7"/>
        <v>7.9950000000000001</v>
      </c>
      <c r="I93" s="74">
        <v>0</v>
      </c>
      <c r="J93" s="75">
        <v>0</v>
      </c>
      <c r="K93" s="75">
        <f t="shared" si="4"/>
        <v>0</v>
      </c>
      <c r="L93" s="76">
        <f t="shared" si="5"/>
        <v>0</v>
      </c>
      <c r="M93" s="77"/>
    </row>
    <row r="94" spans="1:13" s="78" customFormat="1" ht="30" customHeight="1" x14ac:dyDescent="0.3">
      <c r="A94" s="73"/>
      <c r="B94" s="73" t="s">
        <v>15</v>
      </c>
      <c r="C94" s="73" t="s">
        <v>17</v>
      </c>
      <c r="D94" s="73" t="s">
        <v>1</v>
      </c>
      <c r="E94" s="74">
        <v>0</v>
      </c>
      <c r="F94" s="75">
        <v>0</v>
      </c>
      <c r="G94" s="75">
        <f t="shared" si="6"/>
        <v>0</v>
      </c>
      <c r="H94" s="75">
        <f t="shared" si="7"/>
        <v>0</v>
      </c>
      <c r="I94" s="74">
        <v>0</v>
      </c>
      <c r="J94" s="75">
        <v>0</v>
      </c>
      <c r="K94" s="75">
        <f t="shared" si="4"/>
        <v>0</v>
      </c>
      <c r="L94" s="76">
        <f t="shared" si="5"/>
        <v>0</v>
      </c>
      <c r="M94" s="77"/>
    </row>
    <row r="95" spans="1:13" s="78" customFormat="1" ht="30" customHeight="1" x14ac:dyDescent="0.3">
      <c r="A95" s="73"/>
      <c r="B95" s="73" t="s">
        <v>15</v>
      </c>
      <c r="C95" s="73" t="s">
        <v>16</v>
      </c>
      <c r="D95" s="73" t="s">
        <v>1</v>
      </c>
      <c r="E95" s="74">
        <v>0</v>
      </c>
      <c r="F95" s="75">
        <v>0</v>
      </c>
      <c r="G95" s="75">
        <f t="shared" si="6"/>
        <v>0</v>
      </c>
      <c r="H95" s="75">
        <f t="shared" si="7"/>
        <v>0</v>
      </c>
      <c r="I95" s="74">
        <v>0</v>
      </c>
      <c r="J95" s="75">
        <v>0</v>
      </c>
      <c r="K95" s="75">
        <f t="shared" si="4"/>
        <v>0</v>
      </c>
      <c r="L95" s="76">
        <f t="shared" si="5"/>
        <v>0</v>
      </c>
      <c r="M95" s="77"/>
    </row>
    <row r="96" spans="1:13" s="78" customFormat="1" ht="30" customHeight="1" x14ac:dyDescent="0.3">
      <c r="A96" s="73"/>
      <c r="B96" s="73" t="s">
        <v>15</v>
      </c>
      <c r="C96" s="73" t="s">
        <v>14</v>
      </c>
      <c r="D96" s="73" t="s">
        <v>1</v>
      </c>
      <c r="E96" s="74">
        <v>0</v>
      </c>
      <c r="F96" s="75">
        <v>0</v>
      </c>
      <c r="G96" s="75">
        <f t="shared" si="6"/>
        <v>0</v>
      </c>
      <c r="H96" s="75">
        <f t="shared" si="7"/>
        <v>0</v>
      </c>
      <c r="I96" s="74">
        <v>0</v>
      </c>
      <c r="J96" s="75">
        <v>0</v>
      </c>
      <c r="K96" s="75">
        <f t="shared" si="4"/>
        <v>0</v>
      </c>
      <c r="L96" s="76">
        <f t="shared" si="5"/>
        <v>0</v>
      </c>
      <c r="M96" s="77"/>
    </row>
    <row r="97" spans="1:13" s="78" customFormat="1" ht="30" customHeight="1" x14ac:dyDescent="0.3">
      <c r="A97" s="73"/>
      <c r="B97" s="73" t="s">
        <v>15</v>
      </c>
      <c r="C97" s="73" t="s">
        <v>429</v>
      </c>
      <c r="D97" s="73" t="s">
        <v>1</v>
      </c>
      <c r="E97" s="74">
        <v>0</v>
      </c>
      <c r="F97" s="75">
        <v>0</v>
      </c>
      <c r="G97" s="75">
        <f t="shared" si="6"/>
        <v>0</v>
      </c>
      <c r="H97" s="75">
        <f t="shared" si="7"/>
        <v>0</v>
      </c>
      <c r="I97" s="74">
        <v>0</v>
      </c>
      <c r="J97" s="75">
        <v>0</v>
      </c>
      <c r="K97" s="75">
        <f t="shared" si="4"/>
        <v>0</v>
      </c>
      <c r="L97" s="76">
        <f t="shared" si="5"/>
        <v>0</v>
      </c>
      <c r="M97" s="77"/>
    </row>
    <row r="98" spans="1:13" s="78" customFormat="1" ht="30" customHeight="1" x14ac:dyDescent="0.3">
      <c r="A98" s="73"/>
      <c r="B98" s="73" t="s">
        <v>15</v>
      </c>
      <c r="C98" s="73" t="s">
        <v>437</v>
      </c>
      <c r="D98" s="73" t="s">
        <v>433</v>
      </c>
      <c r="E98" s="74">
        <v>360</v>
      </c>
      <c r="F98" s="75">
        <v>18</v>
      </c>
      <c r="G98" s="75">
        <f t="shared" si="6"/>
        <v>17.46</v>
      </c>
      <c r="H98" s="75">
        <f t="shared" si="7"/>
        <v>0.54</v>
      </c>
      <c r="I98" s="74">
        <v>480</v>
      </c>
      <c r="J98" s="75">
        <v>96</v>
      </c>
      <c r="K98" s="75">
        <f t="shared" si="4"/>
        <v>93.12</v>
      </c>
      <c r="L98" s="76">
        <f t="shared" si="5"/>
        <v>2.88</v>
      </c>
      <c r="M98" s="77"/>
    </row>
    <row r="99" spans="1:13" s="78" customFormat="1" ht="30" customHeight="1" x14ac:dyDescent="0.3">
      <c r="A99" s="73"/>
      <c r="B99" s="73" t="s">
        <v>262</v>
      </c>
      <c r="C99" s="73" t="s">
        <v>317</v>
      </c>
      <c r="D99" s="73" t="s">
        <v>1</v>
      </c>
      <c r="E99" s="74">
        <v>18574</v>
      </c>
      <c r="F99" s="75">
        <v>0</v>
      </c>
      <c r="G99" s="75">
        <f t="shared" si="6"/>
        <v>0</v>
      </c>
      <c r="H99" s="75">
        <f t="shared" si="7"/>
        <v>0</v>
      </c>
      <c r="I99" s="74">
        <v>234681</v>
      </c>
      <c r="J99" s="75">
        <v>0</v>
      </c>
      <c r="K99" s="75">
        <f t="shared" si="4"/>
        <v>0</v>
      </c>
      <c r="L99" s="76">
        <f t="shared" si="5"/>
        <v>0</v>
      </c>
      <c r="M99" s="77" t="s">
        <v>387</v>
      </c>
    </row>
    <row r="100" spans="1:13" s="78" customFormat="1" ht="30" customHeight="1" x14ac:dyDescent="0.3">
      <c r="A100" s="73"/>
      <c r="B100" s="73" t="s">
        <v>262</v>
      </c>
      <c r="C100" s="73" t="s">
        <v>319</v>
      </c>
      <c r="D100" s="73" t="s">
        <v>1</v>
      </c>
      <c r="E100" s="74">
        <v>22847</v>
      </c>
      <c r="F100" s="75">
        <v>0</v>
      </c>
      <c r="G100" s="75">
        <f t="shared" si="6"/>
        <v>0</v>
      </c>
      <c r="H100" s="75">
        <f t="shared" si="7"/>
        <v>0</v>
      </c>
      <c r="I100" s="74">
        <v>247202</v>
      </c>
      <c r="J100" s="75">
        <v>0</v>
      </c>
      <c r="K100" s="75">
        <f t="shared" si="4"/>
        <v>0</v>
      </c>
      <c r="L100" s="76">
        <f t="shared" si="5"/>
        <v>0</v>
      </c>
      <c r="M100" s="77" t="s">
        <v>387</v>
      </c>
    </row>
    <row r="101" spans="1:13" s="78" customFormat="1" ht="30" customHeight="1" x14ac:dyDescent="0.3">
      <c r="A101" s="73"/>
      <c r="B101" s="73" t="s">
        <v>262</v>
      </c>
      <c r="C101" s="73" t="s">
        <v>420</v>
      </c>
      <c r="D101" s="73" t="s">
        <v>1</v>
      </c>
      <c r="E101" s="74">
        <v>15359</v>
      </c>
      <c r="F101" s="75">
        <v>767.95</v>
      </c>
      <c r="G101" s="75">
        <f t="shared" si="6"/>
        <v>744.91150000000005</v>
      </c>
      <c r="H101" s="75">
        <f t="shared" si="7"/>
        <v>23.038499999999999</v>
      </c>
      <c r="I101" s="74">
        <v>247679</v>
      </c>
      <c r="J101" s="75">
        <v>49535.8</v>
      </c>
      <c r="K101" s="75">
        <f t="shared" si="4"/>
        <v>48049.726000000002</v>
      </c>
      <c r="L101" s="76">
        <f t="shared" si="5"/>
        <v>1486.0740000000001</v>
      </c>
      <c r="M101" s="77"/>
    </row>
    <row r="102" spans="1:13" s="78" customFormat="1" ht="30" customHeight="1" x14ac:dyDescent="0.3">
      <c r="A102" s="73"/>
      <c r="B102" s="73" t="s">
        <v>40</v>
      </c>
      <c r="C102" s="73" t="s">
        <v>39</v>
      </c>
      <c r="D102" s="73" t="s">
        <v>1</v>
      </c>
      <c r="E102" s="74">
        <v>720</v>
      </c>
      <c r="F102" s="75">
        <v>36</v>
      </c>
      <c r="G102" s="75">
        <f t="shared" si="6"/>
        <v>34.92</v>
      </c>
      <c r="H102" s="75">
        <f t="shared" si="7"/>
        <v>1.08</v>
      </c>
      <c r="I102" s="74">
        <v>0</v>
      </c>
      <c r="J102" s="75">
        <v>0</v>
      </c>
      <c r="K102" s="75">
        <f t="shared" si="4"/>
        <v>0</v>
      </c>
      <c r="L102" s="76">
        <f t="shared" si="5"/>
        <v>0</v>
      </c>
      <c r="M102" s="77"/>
    </row>
    <row r="103" spans="1:13" s="78" customFormat="1" ht="30" customHeight="1" x14ac:dyDescent="0.3">
      <c r="A103" s="73" t="s">
        <v>241</v>
      </c>
      <c r="B103" s="73" t="s">
        <v>6</v>
      </c>
      <c r="C103" s="73" t="s">
        <v>5</v>
      </c>
      <c r="D103" s="73" t="s">
        <v>1</v>
      </c>
      <c r="E103" s="74">
        <v>0</v>
      </c>
      <c r="F103" s="75">
        <v>0</v>
      </c>
      <c r="G103" s="75">
        <f t="shared" si="6"/>
        <v>0</v>
      </c>
      <c r="H103" s="75">
        <f t="shared" si="7"/>
        <v>0</v>
      </c>
      <c r="I103" s="74">
        <v>18656</v>
      </c>
      <c r="J103" s="75">
        <v>3731.2</v>
      </c>
      <c r="K103" s="75">
        <f t="shared" si="4"/>
        <v>3619.2639999999997</v>
      </c>
      <c r="L103" s="76">
        <f t="shared" si="5"/>
        <v>111.93599999999999</v>
      </c>
      <c r="M103" s="77"/>
    </row>
    <row r="104" spans="1:13" s="78" customFormat="1" ht="30" customHeight="1" x14ac:dyDescent="0.3">
      <c r="A104" s="73"/>
      <c r="B104" s="73" t="s">
        <v>141</v>
      </c>
      <c r="C104" s="73" t="s">
        <v>140</v>
      </c>
      <c r="D104" s="73" t="s">
        <v>1</v>
      </c>
      <c r="E104" s="74">
        <v>14470</v>
      </c>
      <c r="F104" s="75">
        <v>723.5</v>
      </c>
      <c r="G104" s="75">
        <f t="shared" si="6"/>
        <v>701.79499999999996</v>
      </c>
      <c r="H104" s="75">
        <f t="shared" si="7"/>
        <v>21.704999999999998</v>
      </c>
      <c r="I104" s="74">
        <v>0</v>
      </c>
      <c r="J104" s="75">
        <v>0</v>
      </c>
      <c r="K104" s="75">
        <f t="shared" si="4"/>
        <v>0</v>
      </c>
      <c r="L104" s="76">
        <f t="shared" si="5"/>
        <v>0</v>
      </c>
      <c r="M104" s="80"/>
    </row>
    <row r="105" spans="1:13" s="78" customFormat="1" ht="30" customHeight="1" x14ac:dyDescent="0.3">
      <c r="A105" s="73"/>
      <c r="B105" s="73" t="s">
        <v>36</v>
      </c>
      <c r="C105" s="73" t="s">
        <v>35</v>
      </c>
      <c r="D105" s="73" t="s">
        <v>1</v>
      </c>
      <c r="E105" s="74">
        <v>0</v>
      </c>
      <c r="F105" s="75">
        <v>0</v>
      </c>
      <c r="G105" s="75">
        <f t="shared" si="6"/>
        <v>0</v>
      </c>
      <c r="H105" s="75">
        <f t="shared" si="7"/>
        <v>0</v>
      </c>
      <c r="I105" s="74">
        <v>0</v>
      </c>
      <c r="J105" s="75">
        <v>0</v>
      </c>
      <c r="K105" s="75">
        <f t="shared" si="4"/>
        <v>0</v>
      </c>
      <c r="L105" s="76">
        <f t="shared" si="5"/>
        <v>0</v>
      </c>
      <c r="M105" s="77"/>
    </row>
    <row r="106" spans="1:13" s="78" customFormat="1" ht="30" customHeight="1" x14ac:dyDescent="0.3">
      <c r="A106" s="73" t="s">
        <v>238</v>
      </c>
      <c r="B106" s="79" t="s">
        <v>225</v>
      </c>
      <c r="C106" s="79" t="s">
        <v>226</v>
      </c>
      <c r="D106" s="79" t="s">
        <v>1</v>
      </c>
      <c r="E106" s="74">
        <v>0</v>
      </c>
      <c r="F106" s="75">
        <v>0</v>
      </c>
      <c r="G106" s="75">
        <f t="shared" si="6"/>
        <v>0</v>
      </c>
      <c r="H106" s="75">
        <f t="shared" si="7"/>
        <v>0</v>
      </c>
      <c r="I106" s="74">
        <v>0</v>
      </c>
      <c r="J106" s="75">
        <v>0</v>
      </c>
      <c r="K106" s="75">
        <f t="shared" si="4"/>
        <v>0</v>
      </c>
      <c r="L106" s="76">
        <f t="shared" si="5"/>
        <v>0</v>
      </c>
      <c r="M106" s="77"/>
    </row>
    <row r="107" spans="1:13" s="78" customFormat="1" ht="30" customHeight="1" x14ac:dyDescent="0.3">
      <c r="A107" s="73" t="s">
        <v>238</v>
      </c>
      <c r="B107" s="79" t="s">
        <v>225</v>
      </c>
      <c r="C107" s="79" t="s">
        <v>232</v>
      </c>
      <c r="D107" s="79" t="s">
        <v>1</v>
      </c>
      <c r="E107" s="74">
        <v>0</v>
      </c>
      <c r="F107" s="75">
        <v>0</v>
      </c>
      <c r="G107" s="75">
        <f t="shared" si="6"/>
        <v>0</v>
      </c>
      <c r="H107" s="75">
        <f t="shared" si="7"/>
        <v>0</v>
      </c>
      <c r="I107" s="74">
        <v>0</v>
      </c>
      <c r="J107" s="75">
        <v>0</v>
      </c>
      <c r="K107" s="75">
        <f t="shared" si="4"/>
        <v>0</v>
      </c>
      <c r="L107" s="76">
        <f t="shared" si="5"/>
        <v>0</v>
      </c>
      <c r="M107" s="77"/>
    </row>
    <row r="108" spans="1:13" s="78" customFormat="1" ht="30" customHeight="1" x14ac:dyDescent="0.3">
      <c r="A108" s="73" t="s">
        <v>238</v>
      </c>
      <c r="B108" s="79" t="s">
        <v>225</v>
      </c>
      <c r="C108" s="79" t="s">
        <v>254</v>
      </c>
      <c r="D108" s="79" t="s">
        <v>1</v>
      </c>
      <c r="E108" s="74">
        <v>0</v>
      </c>
      <c r="F108" s="75">
        <v>0</v>
      </c>
      <c r="G108" s="75">
        <f t="shared" si="6"/>
        <v>0</v>
      </c>
      <c r="H108" s="75">
        <f t="shared" si="7"/>
        <v>0</v>
      </c>
      <c r="I108" s="74">
        <v>0</v>
      </c>
      <c r="J108" s="75">
        <v>0</v>
      </c>
      <c r="K108" s="75">
        <f t="shared" si="4"/>
        <v>0</v>
      </c>
      <c r="L108" s="76">
        <f t="shared" si="5"/>
        <v>0</v>
      </c>
      <c r="M108" s="77"/>
    </row>
    <row r="109" spans="1:13" s="78" customFormat="1" ht="30" customHeight="1" x14ac:dyDescent="0.3">
      <c r="A109" s="73" t="s">
        <v>238</v>
      </c>
      <c r="B109" s="79" t="s">
        <v>225</v>
      </c>
      <c r="C109" s="79" t="s">
        <v>255</v>
      </c>
      <c r="D109" s="79" t="s">
        <v>1</v>
      </c>
      <c r="E109" s="74">
        <v>0</v>
      </c>
      <c r="F109" s="75">
        <v>0</v>
      </c>
      <c r="G109" s="75">
        <f t="shared" si="6"/>
        <v>0</v>
      </c>
      <c r="H109" s="75">
        <f t="shared" si="7"/>
        <v>0</v>
      </c>
      <c r="I109" s="74">
        <v>0</v>
      </c>
      <c r="J109" s="75">
        <v>0</v>
      </c>
      <c r="K109" s="75">
        <f t="shared" si="4"/>
        <v>0</v>
      </c>
      <c r="L109" s="76">
        <f t="shared" si="5"/>
        <v>0</v>
      </c>
      <c r="M109" s="77"/>
    </row>
    <row r="110" spans="1:13" s="78" customFormat="1" ht="30" customHeight="1" x14ac:dyDescent="0.3">
      <c r="A110" s="73" t="s">
        <v>238</v>
      </c>
      <c r="B110" s="79" t="s">
        <v>351</v>
      </c>
      <c r="C110" s="79" t="s">
        <v>346</v>
      </c>
      <c r="D110" s="79" t="s">
        <v>1</v>
      </c>
      <c r="E110" s="74">
        <v>2787</v>
      </c>
      <c r="F110" s="75">
        <v>139.35</v>
      </c>
      <c r="G110" s="75">
        <f t="shared" si="6"/>
        <v>135.1695</v>
      </c>
      <c r="H110" s="75">
        <f t="shared" si="7"/>
        <v>4.1804999999999994</v>
      </c>
      <c r="I110" s="74">
        <v>48983.6</v>
      </c>
      <c r="J110" s="75">
        <v>0</v>
      </c>
      <c r="K110" s="75">
        <f t="shared" si="4"/>
        <v>0</v>
      </c>
      <c r="L110" s="76">
        <f t="shared" si="5"/>
        <v>0</v>
      </c>
      <c r="M110" s="77"/>
    </row>
    <row r="111" spans="1:13" s="78" customFormat="1" ht="30" customHeight="1" x14ac:dyDescent="0.3">
      <c r="A111" s="73" t="s">
        <v>238</v>
      </c>
      <c r="B111" s="79" t="s">
        <v>225</v>
      </c>
      <c r="C111" s="79" t="s">
        <v>347</v>
      </c>
      <c r="D111" s="79" t="s">
        <v>285</v>
      </c>
      <c r="E111" s="74">
        <v>3218</v>
      </c>
      <c r="F111" s="75">
        <v>160.9</v>
      </c>
      <c r="G111" s="75">
        <f t="shared" si="6"/>
        <v>156.07300000000001</v>
      </c>
      <c r="H111" s="75">
        <f t="shared" si="7"/>
        <v>4.827</v>
      </c>
      <c r="I111" s="74">
        <v>48584</v>
      </c>
      <c r="J111" s="75">
        <v>9716.7999999999993</v>
      </c>
      <c r="K111" s="75">
        <f t="shared" si="4"/>
        <v>9425.2959999999985</v>
      </c>
      <c r="L111" s="76">
        <f t="shared" si="5"/>
        <v>291.50399999999996</v>
      </c>
      <c r="M111" s="77"/>
    </row>
    <row r="112" spans="1:13" s="78" customFormat="1" ht="30" customHeight="1" x14ac:dyDescent="0.3">
      <c r="A112" s="73" t="s">
        <v>238</v>
      </c>
      <c r="B112" s="79" t="s">
        <v>225</v>
      </c>
      <c r="C112" s="79" t="s">
        <v>348</v>
      </c>
      <c r="D112" s="79" t="s">
        <v>1</v>
      </c>
      <c r="E112" s="74">
        <v>0</v>
      </c>
      <c r="F112" s="75">
        <v>0</v>
      </c>
      <c r="G112" s="75">
        <f t="shared" si="6"/>
        <v>0</v>
      </c>
      <c r="H112" s="75">
        <f t="shared" si="7"/>
        <v>0</v>
      </c>
      <c r="I112" s="74">
        <v>0</v>
      </c>
      <c r="J112" s="75">
        <v>0</v>
      </c>
      <c r="K112" s="75">
        <f t="shared" si="4"/>
        <v>0</v>
      </c>
      <c r="L112" s="76">
        <f t="shared" si="5"/>
        <v>0</v>
      </c>
      <c r="M112" s="77"/>
    </row>
    <row r="113" spans="1:13" s="78" customFormat="1" ht="30" customHeight="1" x14ac:dyDescent="0.3">
      <c r="A113" s="73"/>
      <c r="B113" s="73" t="s">
        <v>158</v>
      </c>
      <c r="C113" s="73" t="s">
        <v>161</v>
      </c>
      <c r="D113" s="73" t="s">
        <v>1</v>
      </c>
      <c r="E113" s="74">
        <v>2885</v>
      </c>
      <c r="F113" s="75">
        <v>144.25</v>
      </c>
      <c r="G113" s="75">
        <f t="shared" si="6"/>
        <v>139.92250000000001</v>
      </c>
      <c r="H113" s="75">
        <f t="shared" si="7"/>
        <v>4.3274999999999997</v>
      </c>
      <c r="I113" s="74">
        <v>0</v>
      </c>
      <c r="J113" s="75">
        <v>0</v>
      </c>
      <c r="K113" s="75">
        <f t="shared" si="4"/>
        <v>0</v>
      </c>
      <c r="L113" s="76">
        <f t="shared" si="5"/>
        <v>0</v>
      </c>
      <c r="M113" s="77"/>
    </row>
    <row r="114" spans="1:13" s="78" customFormat="1" ht="30" customHeight="1" x14ac:dyDescent="0.3">
      <c r="A114" s="73"/>
      <c r="B114" s="73" t="s">
        <v>158</v>
      </c>
      <c r="C114" s="73" t="s">
        <v>160</v>
      </c>
      <c r="D114" s="73" t="s">
        <v>1</v>
      </c>
      <c r="E114" s="74">
        <v>4954</v>
      </c>
      <c r="F114" s="75">
        <v>247.7</v>
      </c>
      <c r="G114" s="75">
        <f t="shared" si="6"/>
        <v>240.26899999999998</v>
      </c>
      <c r="H114" s="75">
        <f t="shared" si="7"/>
        <v>7.4309999999999992</v>
      </c>
      <c r="I114" s="74">
        <v>0</v>
      </c>
      <c r="J114" s="75">
        <v>0</v>
      </c>
      <c r="K114" s="75">
        <f t="shared" si="4"/>
        <v>0</v>
      </c>
      <c r="L114" s="76">
        <f t="shared" si="5"/>
        <v>0</v>
      </c>
      <c r="M114" s="77"/>
    </row>
    <row r="115" spans="1:13" s="78" customFormat="1" ht="30" customHeight="1" x14ac:dyDescent="0.3">
      <c r="A115" s="73"/>
      <c r="B115" s="73" t="s">
        <v>158</v>
      </c>
      <c r="C115" s="73" t="s">
        <v>159</v>
      </c>
      <c r="D115" s="73" t="s">
        <v>1</v>
      </c>
      <c r="E115" s="74">
        <v>6619</v>
      </c>
      <c r="F115" s="75">
        <v>330.95</v>
      </c>
      <c r="G115" s="75">
        <f t="shared" si="6"/>
        <v>321.0215</v>
      </c>
      <c r="H115" s="75">
        <f t="shared" si="7"/>
        <v>9.9284999999999997</v>
      </c>
      <c r="I115" s="74">
        <v>0</v>
      </c>
      <c r="J115" s="75">
        <v>0</v>
      </c>
      <c r="K115" s="75">
        <f t="shared" si="4"/>
        <v>0</v>
      </c>
      <c r="L115" s="76">
        <f t="shared" si="5"/>
        <v>0</v>
      </c>
      <c r="M115" s="77"/>
    </row>
    <row r="116" spans="1:13" s="78" customFormat="1" ht="30" customHeight="1" x14ac:dyDescent="0.3">
      <c r="A116" s="73"/>
      <c r="B116" s="73" t="s">
        <v>158</v>
      </c>
      <c r="C116" s="73" t="s">
        <v>340</v>
      </c>
      <c r="D116" s="73" t="s">
        <v>1</v>
      </c>
      <c r="E116" s="74">
        <v>8380</v>
      </c>
      <c r="F116" s="75">
        <v>419</v>
      </c>
      <c r="G116" s="75">
        <f t="shared" si="6"/>
        <v>406.43</v>
      </c>
      <c r="H116" s="75">
        <f t="shared" si="7"/>
        <v>12.57</v>
      </c>
      <c r="I116" s="74">
        <v>0</v>
      </c>
      <c r="J116" s="75">
        <v>0</v>
      </c>
      <c r="K116" s="75">
        <f t="shared" si="4"/>
        <v>0</v>
      </c>
      <c r="L116" s="76">
        <f t="shared" si="5"/>
        <v>0</v>
      </c>
      <c r="M116" s="77"/>
    </row>
    <row r="117" spans="1:13" s="78" customFormat="1" ht="30" customHeight="1" x14ac:dyDescent="0.3">
      <c r="A117" s="73"/>
      <c r="B117" s="73" t="s">
        <v>158</v>
      </c>
      <c r="C117" s="73" t="s">
        <v>157</v>
      </c>
      <c r="D117" s="73" t="s">
        <v>1</v>
      </c>
      <c r="E117" s="74">
        <v>0</v>
      </c>
      <c r="F117" s="75">
        <v>0</v>
      </c>
      <c r="G117" s="75">
        <f t="shared" si="6"/>
        <v>0</v>
      </c>
      <c r="H117" s="75">
        <f t="shared" si="7"/>
        <v>0</v>
      </c>
      <c r="I117" s="74">
        <v>0</v>
      </c>
      <c r="J117" s="75">
        <v>0</v>
      </c>
      <c r="K117" s="75">
        <f t="shared" si="4"/>
        <v>0</v>
      </c>
      <c r="L117" s="76">
        <f t="shared" si="5"/>
        <v>0</v>
      </c>
      <c r="M117" s="77"/>
    </row>
    <row r="118" spans="1:13" s="78" customFormat="1" ht="30" customHeight="1" x14ac:dyDescent="0.3">
      <c r="A118" s="73"/>
      <c r="B118" s="73" t="s">
        <v>338</v>
      </c>
      <c r="C118" s="73" t="s">
        <v>339</v>
      </c>
      <c r="D118" s="73" t="s">
        <v>1</v>
      </c>
      <c r="E118" s="74">
        <v>14229</v>
      </c>
      <c r="F118" s="75">
        <v>711.45</v>
      </c>
      <c r="G118" s="75">
        <f t="shared" si="6"/>
        <v>690.1065000000001</v>
      </c>
      <c r="H118" s="75">
        <f t="shared" si="7"/>
        <v>21.343499999999999</v>
      </c>
      <c r="I118" s="74">
        <v>0</v>
      </c>
      <c r="J118" s="75">
        <v>0</v>
      </c>
      <c r="K118" s="75">
        <f t="shared" si="4"/>
        <v>0</v>
      </c>
      <c r="L118" s="76">
        <f t="shared" si="5"/>
        <v>0</v>
      </c>
      <c r="M118" s="77"/>
    </row>
    <row r="119" spans="1:13" s="78" customFormat="1" ht="30" customHeight="1" x14ac:dyDescent="0.3">
      <c r="A119" s="73"/>
      <c r="B119" s="73" t="s">
        <v>406</v>
      </c>
      <c r="C119" s="73" t="s">
        <v>84</v>
      </c>
      <c r="D119" s="73" t="s">
        <v>1</v>
      </c>
      <c r="E119" s="74">
        <v>32880</v>
      </c>
      <c r="F119" s="75">
        <v>1644</v>
      </c>
      <c r="G119" s="75">
        <f t="shared" si="6"/>
        <v>1594.68</v>
      </c>
      <c r="H119" s="75">
        <f t="shared" si="7"/>
        <v>49.32</v>
      </c>
      <c r="I119" s="74">
        <v>31616</v>
      </c>
      <c r="J119" s="75">
        <v>6323.2</v>
      </c>
      <c r="K119" s="75">
        <f t="shared" si="4"/>
        <v>6133.5039999999999</v>
      </c>
      <c r="L119" s="76">
        <f t="shared" si="5"/>
        <v>189.696</v>
      </c>
      <c r="M119" s="77"/>
    </row>
    <row r="120" spans="1:13" s="78" customFormat="1" ht="30" customHeight="1" x14ac:dyDescent="0.3">
      <c r="A120" s="73"/>
      <c r="B120" s="73" t="s">
        <v>12</v>
      </c>
      <c r="C120" s="73" t="s">
        <v>11</v>
      </c>
      <c r="D120" s="73" t="s">
        <v>1</v>
      </c>
      <c r="E120" s="74">
        <v>0</v>
      </c>
      <c r="F120" s="75">
        <v>0</v>
      </c>
      <c r="G120" s="75">
        <f t="shared" si="6"/>
        <v>0</v>
      </c>
      <c r="H120" s="75">
        <f t="shared" si="7"/>
        <v>0</v>
      </c>
      <c r="I120" s="74">
        <v>0</v>
      </c>
      <c r="J120" s="75">
        <v>0</v>
      </c>
      <c r="K120" s="75">
        <f t="shared" si="4"/>
        <v>0</v>
      </c>
      <c r="L120" s="76">
        <f t="shared" si="5"/>
        <v>0</v>
      </c>
      <c r="M120" s="77"/>
    </row>
    <row r="121" spans="1:13" s="78" customFormat="1" ht="30" customHeight="1" x14ac:dyDescent="0.3">
      <c r="A121" s="73" t="s">
        <v>329</v>
      </c>
      <c r="B121" s="73" t="s">
        <v>271</v>
      </c>
      <c r="C121" s="73" t="s">
        <v>272</v>
      </c>
      <c r="D121" s="73" t="s">
        <v>1</v>
      </c>
      <c r="E121" s="74">
        <v>950</v>
      </c>
      <c r="F121" s="75">
        <v>47.5</v>
      </c>
      <c r="G121" s="75">
        <f t="shared" si="6"/>
        <v>47.5</v>
      </c>
      <c r="H121" s="75">
        <v>0</v>
      </c>
      <c r="I121" s="74">
        <v>0</v>
      </c>
      <c r="J121" s="75">
        <v>0</v>
      </c>
      <c r="K121" s="75">
        <f t="shared" si="4"/>
        <v>0</v>
      </c>
      <c r="L121" s="76">
        <f t="shared" si="5"/>
        <v>0</v>
      </c>
      <c r="M121" s="80"/>
    </row>
    <row r="122" spans="1:13" s="78" customFormat="1" ht="30" customHeight="1" x14ac:dyDescent="0.3">
      <c r="A122" s="73"/>
      <c r="B122" s="73" t="s">
        <v>71</v>
      </c>
      <c r="C122" s="73" t="s">
        <v>70</v>
      </c>
      <c r="D122" s="73" t="s">
        <v>1</v>
      </c>
      <c r="E122" s="74">
        <v>14720</v>
      </c>
      <c r="F122" s="75">
        <v>736</v>
      </c>
      <c r="G122" s="75">
        <f t="shared" si="6"/>
        <v>713.92</v>
      </c>
      <c r="H122" s="75">
        <f t="shared" si="7"/>
        <v>22.08</v>
      </c>
      <c r="I122" s="74">
        <v>0</v>
      </c>
      <c r="J122" s="75">
        <v>0</v>
      </c>
      <c r="K122" s="75">
        <f t="shared" si="4"/>
        <v>0</v>
      </c>
      <c r="L122" s="76">
        <f t="shared" si="5"/>
        <v>0</v>
      </c>
      <c r="M122" s="77"/>
    </row>
    <row r="123" spans="1:13" s="78" customFormat="1" ht="30" customHeight="1" x14ac:dyDescent="0.3">
      <c r="A123" s="73"/>
      <c r="B123" s="73" t="s">
        <v>422</v>
      </c>
      <c r="C123" s="73" t="s">
        <v>423</v>
      </c>
      <c r="D123" s="73" t="s">
        <v>1</v>
      </c>
      <c r="E123" s="74">
        <v>1350</v>
      </c>
      <c r="F123" s="75">
        <v>67.5</v>
      </c>
      <c r="G123" s="75">
        <f t="shared" si="6"/>
        <v>65.474999999999994</v>
      </c>
      <c r="H123" s="75">
        <f t="shared" si="7"/>
        <v>2.0249999999999999</v>
      </c>
      <c r="I123" s="74">
        <v>3115</v>
      </c>
      <c r="J123" s="75">
        <v>623</v>
      </c>
      <c r="K123" s="75">
        <f t="shared" si="4"/>
        <v>604.30999999999995</v>
      </c>
      <c r="L123" s="76">
        <f t="shared" si="5"/>
        <v>18.689999999999998</v>
      </c>
      <c r="M123" s="77"/>
    </row>
    <row r="124" spans="1:13" s="78" customFormat="1" ht="30" customHeight="1" x14ac:dyDescent="0.3">
      <c r="A124" s="73" t="s">
        <v>248</v>
      </c>
      <c r="B124" s="73" t="s">
        <v>229</v>
      </c>
      <c r="C124" s="73" t="s">
        <v>80</v>
      </c>
      <c r="D124" s="73" t="s">
        <v>1</v>
      </c>
      <c r="E124" s="74">
        <v>0</v>
      </c>
      <c r="F124" s="75">
        <v>0</v>
      </c>
      <c r="G124" s="75">
        <f t="shared" si="6"/>
        <v>0</v>
      </c>
      <c r="H124" s="75">
        <f t="shared" si="7"/>
        <v>0</v>
      </c>
      <c r="I124" s="74">
        <v>0</v>
      </c>
      <c r="J124" s="75">
        <v>0</v>
      </c>
      <c r="K124" s="75">
        <f t="shared" si="4"/>
        <v>0</v>
      </c>
      <c r="L124" s="76">
        <f t="shared" si="5"/>
        <v>0</v>
      </c>
      <c r="M124" s="77"/>
    </row>
    <row r="125" spans="1:13" s="78" customFormat="1" ht="30" customHeight="1" x14ac:dyDescent="0.3">
      <c r="A125" s="73" t="s">
        <v>248</v>
      </c>
      <c r="B125" s="73" t="s">
        <v>229</v>
      </c>
      <c r="C125" s="73" t="s">
        <v>79</v>
      </c>
      <c r="D125" s="73" t="s">
        <v>1</v>
      </c>
      <c r="E125" s="74">
        <v>2170</v>
      </c>
      <c r="F125" s="75">
        <v>108.5</v>
      </c>
      <c r="G125" s="75">
        <f t="shared" si="6"/>
        <v>105.245</v>
      </c>
      <c r="H125" s="75">
        <f t="shared" si="7"/>
        <v>3.2549999999999999</v>
      </c>
      <c r="I125" s="74">
        <v>0</v>
      </c>
      <c r="J125" s="75">
        <v>0</v>
      </c>
      <c r="K125" s="75">
        <f t="shared" si="4"/>
        <v>0</v>
      </c>
      <c r="L125" s="76">
        <f t="shared" si="5"/>
        <v>0</v>
      </c>
      <c r="M125" s="77"/>
    </row>
    <row r="126" spans="1:13" s="78" customFormat="1" ht="30" customHeight="1" x14ac:dyDescent="0.3">
      <c r="A126" s="73" t="s">
        <v>248</v>
      </c>
      <c r="B126" s="73" t="s">
        <v>229</v>
      </c>
      <c r="C126" s="73" t="s">
        <v>78</v>
      </c>
      <c r="D126" s="73" t="s">
        <v>1</v>
      </c>
      <c r="E126" s="74">
        <v>0</v>
      </c>
      <c r="F126" s="75">
        <v>0</v>
      </c>
      <c r="G126" s="75">
        <f t="shared" si="6"/>
        <v>0</v>
      </c>
      <c r="H126" s="75">
        <f t="shared" si="7"/>
        <v>0</v>
      </c>
      <c r="I126" s="74">
        <v>0</v>
      </c>
      <c r="J126" s="75">
        <v>0</v>
      </c>
      <c r="K126" s="75">
        <f t="shared" si="4"/>
        <v>0</v>
      </c>
      <c r="L126" s="76">
        <f t="shared" si="5"/>
        <v>0</v>
      </c>
      <c r="M126" s="77"/>
    </row>
    <row r="127" spans="1:13" s="78" customFormat="1" ht="30" customHeight="1" x14ac:dyDescent="0.3">
      <c r="A127" s="73"/>
      <c r="B127" s="73" t="s">
        <v>149</v>
      </c>
      <c r="C127" s="73" t="s">
        <v>150</v>
      </c>
      <c r="D127" s="73" t="s">
        <v>1</v>
      </c>
      <c r="E127" s="74">
        <v>11664</v>
      </c>
      <c r="F127" s="75">
        <v>583.20000000000005</v>
      </c>
      <c r="G127" s="75">
        <f t="shared" si="6"/>
        <v>565.70400000000006</v>
      </c>
      <c r="H127" s="75">
        <f t="shared" si="7"/>
        <v>17.496000000000002</v>
      </c>
      <c r="I127" s="74">
        <v>0</v>
      </c>
      <c r="J127" s="75">
        <v>0</v>
      </c>
      <c r="K127" s="75">
        <f t="shared" si="4"/>
        <v>0</v>
      </c>
      <c r="L127" s="76">
        <f t="shared" si="5"/>
        <v>0</v>
      </c>
      <c r="M127" s="77"/>
    </row>
    <row r="128" spans="1:13" s="78" customFormat="1" ht="30" customHeight="1" x14ac:dyDescent="0.3">
      <c r="A128" s="73"/>
      <c r="B128" s="73" t="s">
        <v>149</v>
      </c>
      <c r="C128" s="73" t="s">
        <v>148</v>
      </c>
      <c r="D128" s="73" t="s">
        <v>1</v>
      </c>
      <c r="E128" s="74">
        <v>11377</v>
      </c>
      <c r="F128" s="75">
        <v>568.85</v>
      </c>
      <c r="G128" s="75">
        <f t="shared" si="6"/>
        <v>551.79000000000008</v>
      </c>
      <c r="H128" s="75">
        <v>17.059999999999999</v>
      </c>
      <c r="I128" s="74">
        <v>0</v>
      </c>
      <c r="J128" s="75">
        <v>0</v>
      </c>
      <c r="K128" s="75">
        <f t="shared" si="4"/>
        <v>0</v>
      </c>
      <c r="L128" s="76">
        <f t="shared" si="5"/>
        <v>0</v>
      </c>
      <c r="M128" s="77"/>
    </row>
    <row r="129" spans="1:13" s="78" customFormat="1" ht="30" customHeight="1" x14ac:dyDescent="0.3">
      <c r="A129" s="73"/>
      <c r="B129" s="73" t="s">
        <v>104</v>
      </c>
      <c r="C129" s="73" t="s">
        <v>103</v>
      </c>
      <c r="D129" s="73" t="s">
        <v>1</v>
      </c>
      <c r="E129" s="74">
        <v>3980</v>
      </c>
      <c r="F129" s="75">
        <v>199</v>
      </c>
      <c r="G129" s="75">
        <f t="shared" si="6"/>
        <v>193.03</v>
      </c>
      <c r="H129" s="75">
        <f t="shared" si="7"/>
        <v>5.97</v>
      </c>
      <c r="I129" s="74">
        <v>0</v>
      </c>
      <c r="J129" s="75">
        <v>0</v>
      </c>
      <c r="K129" s="75">
        <f t="shared" si="4"/>
        <v>0</v>
      </c>
      <c r="L129" s="76">
        <f t="shared" si="5"/>
        <v>0</v>
      </c>
      <c r="M129" s="77"/>
    </row>
    <row r="130" spans="1:13" s="78" customFormat="1" ht="30" customHeight="1" x14ac:dyDescent="0.3">
      <c r="A130" s="73"/>
      <c r="B130" s="73" t="s">
        <v>119</v>
      </c>
      <c r="C130" s="73" t="s">
        <v>118</v>
      </c>
      <c r="D130" s="73" t="s">
        <v>1</v>
      </c>
      <c r="E130" s="74">
        <v>42207</v>
      </c>
      <c r="F130" s="75">
        <v>2110.35</v>
      </c>
      <c r="G130" s="75">
        <f t="shared" si="6"/>
        <v>2047.0394999999999</v>
      </c>
      <c r="H130" s="75">
        <f t="shared" si="7"/>
        <v>63.310499999999998</v>
      </c>
      <c r="I130" s="74">
        <v>0</v>
      </c>
      <c r="J130" s="75">
        <v>0</v>
      </c>
      <c r="K130" s="75">
        <f t="shared" si="4"/>
        <v>0</v>
      </c>
      <c r="L130" s="76">
        <f t="shared" si="5"/>
        <v>0</v>
      </c>
      <c r="M130" s="77"/>
    </row>
    <row r="131" spans="1:13" s="78" customFormat="1" ht="30" customHeight="1" x14ac:dyDescent="0.3">
      <c r="A131" s="73"/>
      <c r="B131" s="73" t="s">
        <v>77</v>
      </c>
      <c r="C131" s="73" t="s">
        <v>76</v>
      </c>
      <c r="D131" s="73" t="s">
        <v>1</v>
      </c>
      <c r="E131" s="74">
        <v>14816.82</v>
      </c>
      <c r="F131" s="75">
        <v>740.84100000000001</v>
      </c>
      <c r="G131" s="75">
        <f t="shared" si="6"/>
        <v>718.62099999999998</v>
      </c>
      <c r="H131" s="75">
        <v>22.22</v>
      </c>
      <c r="I131" s="74">
        <v>0</v>
      </c>
      <c r="J131" s="75">
        <v>0</v>
      </c>
      <c r="K131" s="75">
        <f t="shared" si="4"/>
        <v>0</v>
      </c>
      <c r="L131" s="76">
        <f t="shared" si="5"/>
        <v>0</v>
      </c>
      <c r="M131" s="80"/>
    </row>
    <row r="132" spans="1:13" s="78" customFormat="1" ht="30" customHeight="1" x14ac:dyDescent="0.3">
      <c r="A132" s="73"/>
      <c r="B132" s="73" t="s">
        <v>19</v>
      </c>
      <c r="C132" s="73" t="s">
        <v>18</v>
      </c>
      <c r="D132" s="73" t="s">
        <v>1</v>
      </c>
      <c r="E132" s="74">
        <v>12563</v>
      </c>
      <c r="F132" s="75">
        <v>628.15</v>
      </c>
      <c r="G132" s="75">
        <f t="shared" si="6"/>
        <v>628.15</v>
      </c>
      <c r="H132" s="75">
        <v>0</v>
      </c>
      <c r="I132" s="74">
        <v>0</v>
      </c>
      <c r="J132" s="75">
        <v>0</v>
      </c>
      <c r="K132" s="75">
        <f t="shared" si="4"/>
        <v>0</v>
      </c>
      <c r="L132" s="76">
        <f t="shared" si="5"/>
        <v>0</v>
      </c>
      <c r="M132" s="80"/>
    </row>
    <row r="133" spans="1:13" s="78" customFormat="1" ht="30" customHeight="1" x14ac:dyDescent="0.3">
      <c r="A133" s="73"/>
      <c r="B133" s="73" t="s">
        <v>170</v>
      </c>
      <c r="C133" s="73" t="s">
        <v>171</v>
      </c>
      <c r="D133" s="73" t="s">
        <v>1</v>
      </c>
      <c r="E133" s="74">
        <v>5088</v>
      </c>
      <c r="F133" s="75">
        <v>254.4</v>
      </c>
      <c r="G133" s="75">
        <f t="shared" si="6"/>
        <v>246.768</v>
      </c>
      <c r="H133" s="75">
        <f t="shared" si="7"/>
        <v>7.6319999999999997</v>
      </c>
      <c r="I133" s="74">
        <v>0</v>
      </c>
      <c r="J133" s="75">
        <v>0</v>
      </c>
      <c r="K133" s="75">
        <f t="shared" si="4"/>
        <v>0</v>
      </c>
      <c r="L133" s="76">
        <f t="shared" si="5"/>
        <v>0</v>
      </c>
      <c r="M133" s="77"/>
    </row>
    <row r="134" spans="1:13" s="78" customFormat="1" ht="30" customHeight="1" x14ac:dyDescent="0.3">
      <c r="A134" s="73"/>
      <c r="B134" s="73" t="s">
        <v>170</v>
      </c>
      <c r="C134" s="73" t="s">
        <v>169</v>
      </c>
      <c r="D134" s="73" t="s">
        <v>1</v>
      </c>
      <c r="E134" s="74">
        <v>2036</v>
      </c>
      <c r="F134" s="75">
        <v>101.8</v>
      </c>
      <c r="G134" s="75">
        <f t="shared" si="6"/>
        <v>98.745999999999995</v>
      </c>
      <c r="H134" s="75">
        <f t="shared" si="7"/>
        <v>3.0539999999999998</v>
      </c>
      <c r="I134" s="74">
        <v>0</v>
      </c>
      <c r="J134" s="75">
        <v>0</v>
      </c>
      <c r="K134" s="75">
        <f t="shared" si="4"/>
        <v>0</v>
      </c>
      <c r="L134" s="76">
        <f t="shared" si="5"/>
        <v>0</v>
      </c>
      <c r="M134" s="77"/>
    </row>
    <row r="135" spans="1:13" s="78" customFormat="1" ht="30" customHeight="1" x14ac:dyDescent="0.3">
      <c r="A135" s="73"/>
      <c r="B135" s="73" t="s">
        <v>349</v>
      </c>
      <c r="C135" s="73" t="s">
        <v>350</v>
      </c>
      <c r="D135" s="73" t="s">
        <v>1</v>
      </c>
      <c r="E135" s="74">
        <v>16063</v>
      </c>
      <c r="F135" s="75">
        <v>803.15</v>
      </c>
      <c r="G135" s="75">
        <f t="shared" si="6"/>
        <v>779.05549999999994</v>
      </c>
      <c r="H135" s="75">
        <f t="shared" si="7"/>
        <v>24.0945</v>
      </c>
      <c r="I135" s="74">
        <v>0</v>
      </c>
      <c r="J135" s="75">
        <v>0</v>
      </c>
      <c r="K135" s="75">
        <f t="shared" si="4"/>
        <v>0</v>
      </c>
      <c r="L135" s="76">
        <f t="shared" si="5"/>
        <v>0</v>
      </c>
      <c r="M135" s="77"/>
    </row>
    <row r="136" spans="1:13" s="78" customFormat="1" ht="30" customHeight="1" x14ac:dyDescent="0.3">
      <c r="A136" s="73"/>
      <c r="B136" s="73" t="s">
        <v>422</v>
      </c>
      <c r="C136" s="73" t="s">
        <v>423</v>
      </c>
      <c r="D136" s="73" t="s">
        <v>1</v>
      </c>
      <c r="E136" s="74">
        <v>1350</v>
      </c>
      <c r="F136" s="75">
        <v>67.5</v>
      </c>
      <c r="G136" s="75">
        <f t="shared" si="6"/>
        <v>65.474999999999994</v>
      </c>
      <c r="H136" s="75">
        <f t="shared" si="7"/>
        <v>2.0249999999999999</v>
      </c>
      <c r="I136" s="74">
        <v>3115</v>
      </c>
      <c r="J136" s="75">
        <v>623</v>
      </c>
      <c r="K136" s="75">
        <f t="shared" si="4"/>
        <v>604.30999999999995</v>
      </c>
      <c r="L136" s="76">
        <f t="shared" si="5"/>
        <v>18.689999999999998</v>
      </c>
      <c r="M136" s="77"/>
    </row>
    <row r="137" spans="1:13" s="78" customFormat="1" ht="30" customHeight="1" x14ac:dyDescent="0.3">
      <c r="A137" s="73"/>
      <c r="B137" s="73" t="str">
        <f>'3rd Quarter 2015'!$B$160</f>
        <v>Nuverra/Heckman</v>
      </c>
      <c r="C137" s="73" t="s">
        <v>325</v>
      </c>
      <c r="D137" s="73" t="s">
        <v>1</v>
      </c>
      <c r="E137" s="74">
        <v>630</v>
      </c>
      <c r="F137" s="75">
        <v>31.5</v>
      </c>
      <c r="G137" s="75">
        <f t="shared" si="6"/>
        <v>30.555</v>
      </c>
      <c r="H137" s="75">
        <f t="shared" si="7"/>
        <v>0.94499999999999995</v>
      </c>
      <c r="I137" s="74">
        <v>60049</v>
      </c>
      <c r="J137" s="75">
        <v>12009.8</v>
      </c>
      <c r="K137" s="75">
        <f t="shared" si="4"/>
        <v>11649.505999999999</v>
      </c>
      <c r="L137" s="76">
        <f t="shared" si="5"/>
        <v>360.29399999999998</v>
      </c>
      <c r="M137" s="77"/>
    </row>
    <row r="138" spans="1:13" s="78" customFormat="1" ht="30" customHeight="1" x14ac:dyDescent="0.3">
      <c r="A138" s="73"/>
      <c r="B138" s="73" t="str">
        <f>'3rd Quarter 2015'!$B$160</f>
        <v>Nuverra/Heckman</v>
      </c>
      <c r="C138" s="73" t="s">
        <v>326</v>
      </c>
      <c r="D138" s="73" t="s">
        <v>1</v>
      </c>
      <c r="E138" s="74">
        <v>7659</v>
      </c>
      <c r="F138" s="75">
        <v>382.95</v>
      </c>
      <c r="G138" s="75">
        <f t="shared" si="6"/>
        <v>371.4615</v>
      </c>
      <c r="H138" s="75">
        <f t="shared" si="7"/>
        <v>11.488499999999998</v>
      </c>
      <c r="I138" s="74">
        <v>22155</v>
      </c>
      <c r="J138" s="75">
        <v>4431</v>
      </c>
      <c r="K138" s="75">
        <f t="shared" si="4"/>
        <v>4298.07</v>
      </c>
      <c r="L138" s="76">
        <f t="shared" si="5"/>
        <v>132.93</v>
      </c>
      <c r="M138" s="77"/>
    </row>
    <row r="139" spans="1:13" s="78" customFormat="1" ht="30" customHeight="1" x14ac:dyDescent="0.3">
      <c r="A139" s="73"/>
      <c r="B139" s="73" t="s">
        <v>293</v>
      </c>
      <c r="C139" s="73" t="str">
        <f>'3rd Quarter 2015'!C162</f>
        <v>3411928776/ SWIW #27</v>
      </c>
      <c r="D139" s="73" t="s">
        <v>1</v>
      </c>
      <c r="E139" s="74">
        <v>291888</v>
      </c>
      <c r="F139" s="75">
        <v>14594.39</v>
      </c>
      <c r="G139" s="75">
        <f t="shared" si="6"/>
        <v>14156.558299999999</v>
      </c>
      <c r="H139" s="75">
        <f t="shared" si="7"/>
        <v>437.83169999999996</v>
      </c>
      <c r="I139" s="74">
        <v>46487</v>
      </c>
      <c r="J139" s="75">
        <v>9297.4</v>
      </c>
      <c r="K139" s="75">
        <f t="shared" si="4"/>
        <v>9018.4779999999992</v>
      </c>
      <c r="L139" s="76">
        <f t="shared" si="5"/>
        <v>278.92199999999997</v>
      </c>
      <c r="M139" s="77"/>
    </row>
    <row r="140" spans="1:13" s="78" customFormat="1" ht="30" customHeight="1" x14ac:dyDescent="0.3">
      <c r="A140" s="73"/>
      <c r="B140" s="73" t="s">
        <v>293</v>
      </c>
      <c r="C140" s="73" t="str">
        <f>'3rd Quarter 2015'!C163</f>
        <v>3413320525/SWIW #1</v>
      </c>
      <c r="D140" s="73" t="s">
        <v>1</v>
      </c>
      <c r="E140" s="74">
        <v>565</v>
      </c>
      <c r="F140" s="75">
        <v>28.25</v>
      </c>
      <c r="G140" s="75">
        <f t="shared" si="6"/>
        <v>27.4025</v>
      </c>
      <c r="H140" s="75">
        <f t="shared" si="7"/>
        <v>0.84749999999999992</v>
      </c>
      <c r="I140" s="74">
        <v>27049</v>
      </c>
      <c r="J140" s="75">
        <v>5409.8</v>
      </c>
      <c r="K140" s="75">
        <f t="shared" si="4"/>
        <v>5247.5060000000003</v>
      </c>
      <c r="L140" s="76">
        <f t="shared" si="5"/>
        <v>162.29400000000001</v>
      </c>
      <c r="M140" s="77"/>
    </row>
    <row r="141" spans="1:13" s="78" customFormat="1" ht="30" customHeight="1" x14ac:dyDescent="0.3">
      <c r="A141" s="73"/>
      <c r="B141" s="73" t="s">
        <v>293</v>
      </c>
      <c r="C141" s="73" t="s">
        <v>295</v>
      </c>
      <c r="D141" s="73" t="s">
        <v>1</v>
      </c>
      <c r="E141" s="74">
        <v>0</v>
      </c>
      <c r="F141" s="75">
        <v>0</v>
      </c>
      <c r="G141" s="75">
        <f t="shared" si="6"/>
        <v>0</v>
      </c>
      <c r="H141" s="75">
        <f t="shared" si="7"/>
        <v>0</v>
      </c>
      <c r="I141" s="74">
        <v>0</v>
      </c>
      <c r="J141" s="75">
        <v>0</v>
      </c>
      <c r="K141" s="75">
        <f t="shared" ref="K141:K209" si="8">J141-L141</f>
        <v>0</v>
      </c>
      <c r="L141" s="76">
        <f t="shared" ref="L141:L209" si="9">J141*$L$4</f>
        <v>0</v>
      </c>
      <c r="M141" s="77"/>
    </row>
    <row r="142" spans="1:13" s="78" customFormat="1" ht="30" customHeight="1" x14ac:dyDescent="0.3">
      <c r="A142" s="73"/>
      <c r="B142" s="73" t="s">
        <v>293</v>
      </c>
      <c r="C142" s="73" t="str">
        <f>'3rd Quarter 2015'!C164</f>
        <v>3415121198/SWIW #6</v>
      </c>
      <c r="D142" s="73" t="s">
        <v>1</v>
      </c>
      <c r="E142" s="74">
        <v>0</v>
      </c>
      <c r="F142" s="75">
        <v>0</v>
      </c>
      <c r="G142" s="75">
        <f t="shared" ref="G142:G210" si="10">F142-H142</f>
        <v>0</v>
      </c>
      <c r="H142" s="75">
        <f t="shared" ref="H142:H210" si="11">F142*$H$4</f>
        <v>0</v>
      </c>
      <c r="I142" s="74">
        <v>0</v>
      </c>
      <c r="J142" s="75">
        <v>0</v>
      </c>
      <c r="K142" s="75">
        <f t="shared" si="8"/>
        <v>0</v>
      </c>
      <c r="L142" s="76">
        <f t="shared" si="9"/>
        <v>0</v>
      </c>
      <c r="M142" s="77"/>
    </row>
    <row r="143" spans="1:13" s="78" customFormat="1" ht="30" customHeight="1" x14ac:dyDescent="0.3">
      <c r="A143" s="73"/>
      <c r="B143" s="73" t="s">
        <v>293</v>
      </c>
      <c r="C143" s="73" t="str">
        <f>'3rd Quarter 2015'!C165</f>
        <v>3415523795/SWIW #15</v>
      </c>
      <c r="D143" s="73" t="s">
        <v>1</v>
      </c>
      <c r="E143" s="74">
        <v>1085</v>
      </c>
      <c r="F143" s="75">
        <v>54.25</v>
      </c>
      <c r="G143" s="75">
        <f t="shared" si="10"/>
        <v>52.622500000000002</v>
      </c>
      <c r="H143" s="75">
        <f t="shared" si="11"/>
        <v>1.6274999999999999</v>
      </c>
      <c r="I143" s="74">
        <v>74778</v>
      </c>
      <c r="J143" s="75">
        <v>14955.6</v>
      </c>
      <c r="K143" s="75">
        <f t="shared" si="8"/>
        <v>14506.932000000001</v>
      </c>
      <c r="L143" s="76">
        <f t="shared" si="9"/>
        <v>448.66800000000001</v>
      </c>
      <c r="M143" s="77"/>
    </row>
    <row r="144" spans="1:13" s="78" customFormat="1" ht="30" customHeight="1" x14ac:dyDescent="0.3">
      <c r="A144" s="73"/>
      <c r="B144" s="73" t="s">
        <v>293</v>
      </c>
      <c r="C144" s="73" t="str">
        <f>'3rd Quarter 2015'!C166</f>
        <v>3413323614/SWIW #26</v>
      </c>
      <c r="D144" s="73" t="s">
        <v>1</v>
      </c>
      <c r="E144" s="74">
        <v>200</v>
      </c>
      <c r="F144" s="75">
        <v>10</v>
      </c>
      <c r="G144" s="75">
        <f t="shared" si="10"/>
        <v>9.6999999999999993</v>
      </c>
      <c r="H144" s="75">
        <f t="shared" si="11"/>
        <v>0.3</v>
      </c>
      <c r="I144" s="74">
        <v>16453</v>
      </c>
      <c r="J144" s="75">
        <v>3290.6</v>
      </c>
      <c r="K144" s="75">
        <f t="shared" si="8"/>
        <v>3191.8820000000001</v>
      </c>
      <c r="L144" s="76">
        <f t="shared" si="9"/>
        <v>98.717999999999989</v>
      </c>
      <c r="M144" s="77"/>
    </row>
    <row r="145" spans="1:13" s="78" customFormat="1" ht="30" customHeight="1" x14ac:dyDescent="0.3">
      <c r="A145" s="73" t="s">
        <v>250</v>
      </c>
      <c r="B145" s="73" t="s">
        <v>293</v>
      </c>
      <c r="C145" s="73" t="str">
        <f>'3rd Quarter 2015'!C167</f>
        <v>3416723862/SWIW #13</v>
      </c>
      <c r="D145" s="73" t="s">
        <v>1</v>
      </c>
      <c r="E145" s="74">
        <v>16994</v>
      </c>
      <c r="F145" s="75">
        <v>849.7</v>
      </c>
      <c r="G145" s="75">
        <f t="shared" si="10"/>
        <v>824.20900000000006</v>
      </c>
      <c r="H145" s="75">
        <f t="shared" si="11"/>
        <v>25.491</v>
      </c>
      <c r="I145" s="74">
        <v>50328</v>
      </c>
      <c r="J145" s="75">
        <v>10065.6</v>
      </c>
      <c r="K145" s="75">
        <f t="shared" si="8"/>
        <v>9763.6319999999996</v>
      </c>
      <c r="L145" s="76">
        <f t="shared" si="9"/>
        <v>301.96800000000002</v>
      </c>
      <c r="M145" s="77"/>
    </row>
    <row r="146" spans="1:13" s="78" customFormat="1" ht="57.6" x14ac:dyDescent="0.3">
      <c r="B146" s="79" t="s">
        <v>293</v>
      </c>
      <c r="C146" s="79" t="str">
        <f>'3rd Quarter 2015'!C168</f>
        <v>3415521893, 3415521894, 3415523203/ SWIW #6, #13, #12</v>
      </c>
      <c r="D146" s="79" t="s">
        <v>1</v>
      </c>
      <c r="E146" s="74">
        <v>1485</v>
      </c>
      <c r="F146" s="75">
        <v>74.25</v>
      </c>
      <c r="G146" s="75">
        <f t="shared" si="10"/>
        <v>72.022499999999994</v>
      </c>
      <c r="H146" s="75">
        <f t="shared" si="11"/>
        <v>2.2275</v>
      </c>
      <c r="I146" s="74">
        <v>87745</v>
      </c>
      <c r="J146" s="75">
        <v>17549</v>
      </c>
      <c r="K146" s="75">
        <f t="shared" si="8"/>
        <v>17022.53</v>
      </c>
      <c r="L146" s="76">
        <f t="shared" si="9"/>
        <v>526.47</v>
      </c>
      <c r="M146" s="77"/>
    </row>
    <row r="147" spans="1:13" s="78" customFormat="1" ht="30" customHeight="1" x14ac:dyDescent="0.3">
      <c r="A147" s="73"/>
      <c r="B147" s="73" t="s">
        <v>152</v>
      </c>
      <c r="C147" s="73" t="s">
        <v>156</v>
      </c>
      <c r="D147" s="73" t="s">
        <v>1</v>
      </c>
      <c r="E147" s="74">
        <v>37386</v>
      </c>
      <c r="F147" s="75">
        <v>1869.3</v>
      </c>
      <c r="G147" s="75">
        <f t="shared" si="10"/>
        <v>1813.221</v>
      </c>
      <c r="H147" s="75">
        <f t="shared" si="11"/>
        <v>56.078999999999994</v>
      </c>
      <c r="I147" s="74">
        <v>0</v>
      </c>
      <c r="J147" s="75">
        <v>0</v>
      </c>
      <c r="K147" s="75">
        <f t="shared" si="8"/>
        <v>0</v>
      </c>
      <c r="L147" s="76">
        <f t="shared" si="9"/>
        <v>0</v>
      </c>
      <c r="M147" s="77"/>
    </row>
    <row r="148" spans="1:13" s="78" customFormat="1" ht="30" customHeight="1" x14ac:dyDescent="0.3">
      <c r="A148" s="73"/>
      <c r="B148" s="73" t="s">
        <v>152</v>
      </c>
      <c r="C148" s="73" t="s">
        <v>155</v>
      </c>
      <c r="D148" s="73" t="s">
        <v>1</v>
      </c>
      <c r="E148" s="74">
        <v>2326</v>
      </c>
      <c r="F148" s="75">
        <v>116.3</v>
      </c>
      <c r="G148" s="75">
        <f t="shared" si="10"/>
        <v>112.81099999999999</v>
      </c>
      <c r="H148" s="75">
        <f t="shared" si="11"/>
        <v>3.4889999999999999</v>
      </c>
      <c r="I148" s="74">
        <v>69922</v>
      </c>
      <c r="J148" s="75">
        <v>13984.4</v>
      </c>
      <c r="K148" s="75">
        <f t="shared" si="8"/>
        <v>13564.868</v>
      </c>
      <c r="L148" s="76">
        <f t="shared" si="9"/>
        <v>419.53199999999998</v>
      </c>
      <c r="M148" s="77"/>
    </row>
    <row r="149" spans="1:13" s="78" customFormat="1" ht="30" customHeight="1" x14ac:dyDescent="0.3">
      <c r="A149" s="73"/>
      <c r="B149" s="73" t="s">
        <v>152</v>
      </c>
      <c r="C149" s="73" t="s">
        <v>154</v>
      </c>
      <c r="D149" s="73" t="s">
        <v>1</v>
      </c>
      <c r="E149" s="74">
        <v>11911</v>
      </c>
      <c r="F149" s="75">
        <v>595.54999999999995</v>
      </c>
      <c r="G149" s="75">
        <f t="shared" si="10"/>
        <v>577.68349999999998</v>
      </c>
      <c r="H149" s="75">
        <f t="shared" si="11"/>
        <v>17.866499999999998</v>
      </c>
      <c r="I149" s="74">
        <v>45155</v>
      </c>
      <c r="J149" s="75">
        <v>9031</v>
      </c>
      <c r="K149" s="75">
        <f t="shared" si="8"/>
        <v>8760.07</v>
      </c>
      <c r="L149" s="76">
        <f t="shared" si="9"/>
        <v>270.93</v>
      </c>
      <c r="M149" s="77"/>
    </row>
    <row r="150" spans="1:13" s="78" customFormat="1" ht="30" customHeight="1" x14ac:dyDescent="0.3">
      <c r="A150" s="73"/>
      <c r="B150" s="73" t="s">
        <v>152</v>
      </c>
      <c r="C150" s="73" t="s">
        <v>153</v>
      </c>
      <c r="D150" s="73" t="s">
        <v>1</v>
      </c>
      <c r="E150" s="74">
        <v>0</v>
      </c>
      <c r="F150" s="75">
        <v>0</v>
      </c>
      <c r="G150" s="75">
        <f t="shared" si="10"/>
        <v>0</v>
      </c>
      <c r="H150" s="75">
        <f t="shared" si="11"/>
        <v>0</v>
      </c>
      <c r="I150" s="74">
        <v>39182</v>
      </c>
      <c r="J150" s="75">
        <v>7836.4</v>
      </c>
      <c r="K150" s="75">
        <f t="shared" si="8"/>
        <v>7601.308</v>
      </c>
      <c r="L150" s="76">
        <f t="shared" si="9"/>
        <v>235.09199999999998</v>
      </c>
      <c r="M150" s="77"/>
    </row>
    <row r="151" spans="1:13" s="78" customFormat="1" ht="30" customHeight="1" x14ac:dyDescent="0.3">
      <c r="A151" s="73"/>
      <c r="B151" s="73" t="s">
        <v>152</v>
      </c>
      <c r="C151" s="73" t="s">
        <v>284</v>
      </c>
      <c r="D151" s="73" t="s">
        <v>1</v>
      </c>
      <c r="E151" s="74">
        <v>0</v>
      </c>
      <c r="F151" s="75">
        <v>0</v>
      </c>
      <c r="G151" s="75">
        <f t="shared" si="10"/>
        <v>0</v>
      </c>
      <c r="H151" s="75">
        <f t="shared" si="11"/>
        <v>0</v>
      </c>
      <c r="I151" s="74">
        <v>615</v>
      </c>
      <c r="J151" s="75">
        <v>123</v>
      </c>
      <c r="K151" s="75">
        <f t="shared" si="8"/>
        <v>119.31</v>
      </c>
      <c r="L151" s="76">
        <f t="shared" si="9"/>
        <v>3.69</v>
      </c>
      <c r="M151" s="77"/>
    </row>
    <row r="152" spans="1:13" s="78" customFormat="1" ht="30" customHeight="1" x14ac:dyDescent="0.3">
      <c r="A152" s="73"/>
      <c r="B152" s="73" t="s">
        <v>152</v>
      </c>
      <c r="C152" s="73" t="s">
        <v>151</v>
      </c>
      <c r="D152" s="73" t="s">
        <v>1</v>
      </c>
      <c r="E152" s="74">
        <v>0</v>
      </c>
      <c r="F152" s="75">
        <v>0</v>
      </c>
      <c r="G152" s="75">
        <f t="shared" si="10"/>
        <v>0</v>
      </c>
      <c r="H152" s="75">
        <f t="shared" si="11"/>
        <v>0</v>
      </c>
      <c r="I152" s="74">
        <v>108594</v>
      </c>
      <c r="J152" s="75">
        <v>21718.799999999999</v>
      </c>
      <c r="K152" s="75">
        <f t="shared" si="8"/>
        <v>21067.236000000001</v>
      </c>
      <c r="L152" s="76">
        <f t="shared" si="9"/>
        <v>651.56399999999996</v>
      </c>
      <c r="M152" s="77"/>
    </row>
    <row r="153" spans="1:13" s="78" customFormat="1" ht="30" customHeight="1" x14ac:dyDescent="0.3">
      <c r="A153" s="73" t="s">
        <v>332</v>
      </c>
      <c r="B153" s="73" t="s">
        <v>177</v>
      </c>
      <c r="C153" s="73" t="s">
        <v>179</v>
      </c>
      <c r="D153" s="73" t="s">
        <v>1</v>
      </c>
      <c r="E153" s="74">
        <v>1909</v>
      </c>
      <c r="F153" s="75">
        <v>95.45</v>
      </c>
      <c r="G153" s="75">
        <f t="shared" si="10"/>
        <v>92.586500000000001</v>
      </c>
      <c r="H153" s="75">
        <f t="shared" si="11"/>
        <v>2.8635000000000002</v>
      </c>
      <c r="I153" s="74">
        <v>0</v>
      </c>
      <c r="J153" s="75">
        <v>0</v>
      </c>
      <c r="K153" s="75">
        <f t="shared" si="8"/>
        <v>0</v>
      </c>
      <c r="L153" s="76">
        <f t="shared" si="9"/>
        <v>0</v>
      </c>
      <c r="M153" s="77"/>
    </row>
    <row r="154" spans="1:13" s="78" customFormat="1" ht="30" customHeight="1" x14ac:dyDescent="0.3">
      <c r="A154" s="73" t="s">
        <v>332</v>
      </c>
      <c r="B154" s="73" t="s">
        <v>177</v>
      </c>
      <c r="C154" s="73" t="s">
        <v>178</v>
      </c>
      <c r="D154" s="73" t="s">
        <v>1</v>
      </c>
      <c r="E154" s="74">
        <v>152</v>
      </c>
      <c r="F154" s="75">
        <v>7.6</v>
      </c>
      <c r="G154" s="75">
        <f t="shared" si="10"/>
        <v>7.38</v>
      </c>
      <c r="H154" s="75">
        <v>0.22</v>
      </c>
      <c r="I154" s="74">
        <v>0</v>
      </c>
      <c r="J154" s="75">
        <v>0</v>
      </c>
      <c r="K154" s="75">
        <f t="shared" si="8"/>
        <v>0</v>
      </c>
      <c r="L154" s="76">
        <f t="shared" si="9"/>
        <v>0</v>
      </c>
      <c r="M154" s="77"/>
    </row>
    <row r="155" spans="1:13" s="78" customFormat="1" ht="30" customHeight="1" x14ac:dyDescent="0.3">
      <c r="A155" s="73" t="s">
        <v>332</v>
      </c>
      <c r="B155" s="73" t="s">
        <v>177</v>
      </c>
      <c r="C155" s="73" t="s">
        <v>176</v>
      </c>
      <c r="D155" s="73" t="s">
        <v>1</v>
      </c>
      <c r="E155" s="74">
        <v>2425</v>
      </c>
      <c r="F155" s="75">
        <v>121.25</v>
      </c>
      <c r="G155" s="75">
        <f t="shared" si="10"/>
        <v>117.62</v>
      </c>
      <c r="H155" s="75">
        <v>3.63</v>
      </c>
      <c r="I155" s="74">
        <v>0</v>
      </c>
      <c r="J155" s="75">
        <v>0</v>
      </c>
      <c r="K155" s="75">
        <f t="shared" si="8"/>
        <v>0</v>
      </c>
      <c r="L155" s="76">
        <f t="shared" si="9"/>
        <v>0</v>
      </c>
      <c r="M155" s="77"/>
    </row>
    <row r="156" spans="1:13" s="78" customFormat="1" ht="30" customHeight="1" x14ac:dyDescent="0.3">
      <c r="A156" s="73"/>
      <c r="B156" s="73" t="s">
        <v>10</v>
      </c>
      <c r="C156" s="73" t="s">
        <v>260</v>
      </c>
      <c r="D156" s="73" t="s">
        <v>1</v>
      </c>
      <c r="E156" s="74">
        <v>0</v>
      </c>
      <c r="F156" s="75">
        <v>0</v>
      </c>
      <c r="G156" s="75">
        <f t="shared" si="10"/>
        <v>0</v>
      </c>
      <c r="H156" s="75">
        <f t="shared" si="11"/>
        <v>0</v>
      </c>
      <c r="I156" s="74">
        <v>0</v>
      </c>
      <c r="J156" s="75">
        <v>0</v>
      </c>
      <c r="K156" s="75">
        <f t="shared" si="8"/>
        <v>0</v>
      </c>
      <c r="L156" s="76">
        <f t="shared" si="9"/>
        <v>0</v>
      </c>
      <c r="M156" s="77"/>
    </row>
    <row r="157" spans="1:13" s="78" customFormat="1" ht="30" customHeight="1" x14ac:dyDescent="0.3">
      <c r="A157" s="73"/>
      <c r="B157" s="73" t="s">
        <v>73</v>
      </c>
      <c r="C157" s="73" t="s">
        <v>72</v>
      </c>
      <c r="D157" s="73" t="s">
        <v>1</v>
      </c>
      <c r="E157" s="74">
        <v>0</v>
      </c>
      <c r="F157" s="75">
        <v>0</v>
      </c>
      <c r="G157" s="75">
        <f t="shared" si="10"/>
        <v>0</v>
      </c>
      <c r="H157" s="75">
        <f t="shared" si="11"/>
        <v>0</v>
      </c>
      <c r="I157" s="74">
        <v>0</v>
      </c>
      <c r="J157" s="75">
        <v>0</v>
      </c>
      <c r="K157" s="75">
        <f t="shared" si="8"/>
        <v>0</v>
      </c>
      <c r="L157" s="76">
        <f t="shared" si="9"/>
        <v>0</v>
      </c>
      <c r="M157" s="77"/>
    </row>
    <row r="158" spans="1:13" s="78" customFormat="1" ht="30" customHeight="1" x14ac:dyDescent="0.3">
      <c r="A158" s="73"/>
      <c r="B158" s="73" t="s">
        <v>198</v>
      </c>
      <c r="C158" s="73" t="s">
        <v>197</v>
      </c>
      <c r="D158" s="73" t="s">
        <v>1</v>
      </c>
      <c r="E158" s="74">
        <v>70</v>
      </c>
      <c r="F158" s="75">
        <v>3.5</v>
      </c>
      <c r="G158" s="75">
        <f t="shared" si="10"/>
        <v>3.39</v>
      </c>
      <c r="H158" s="75">
        <v>0.11</v>
      </c>
      <c r="I158" s="74">
        <v>0</v>
      </c>
      <c r="J158" s="75">
        <v>0</v>
      </c>
      <c r="K158" s="75">
        <f t="shared" si="8"/>
        <v>0</v>
      </c>
      <c r="L158" s="76">
        <f t="shared" si="9"/>
        <v>0</v>
      </c>
      <c r="M158" s="77"/>
    </row>
    <row r="159" spans="1:13" s="78" customFormat="1" ht="30" customHeight="1" x14ac:dyDescent="0.3">
      <c r="A159" s="73"/>
      <c r="B159" s="73" t="s">
        <v>183</v>
      </c>
      <c r="C159" s="73" t="s">
        <v>182</v>
      </c>
      <c r="D159" s="73" t="s">
        <v>1</v>
      </c>
      <c r="E159" s="74">
        <v>28824</v>
      </c>
      <c r="F159" s="75">
        <v>1441.2</v>
      </c>
      <c r="G159" s="75">
        <f t="shared" si="10"/>
        <v>1397.9639999999999</v>
      </c>
      <c r="H159" s="75">
        <f t="shared" si="11"/>
        <v>43.235999999999997</v>
      </c>
      <c r="I159" s="74">
        <v>59824</v>
      </c>
      <c r="J159" s="75">
        <v>11964.8</v>
      </c>
      <c r="K159" s="75">
        <f t="shared" si="8"/>
        <v>11605.856</v>
      </c>
      <c r="L159" s="76">
        <f t="shared" si="9"/>
        <v>358.94399999999996</v>
      </c>
      <c r="M159" s="77"/>
    </row>
    <row r="160" spans="1:13" s="78" customFormat="1" ht="30" customHeight="1" x14ac:dyDescent="0.3">
      <c r="A160" s="73"/>
      <c r="B160" s="73" t="s">
        <v>207</v>
      </c>
      <c r="C160" s="73" t="s">
        <v>206</v>
      </c>
      <c r="D160" s="73" t="s">
        <v>1</v>
      </c>
      <c r="E160" s="74">
        <v>3511</v>
      </c>
      <c r="F160" s="75">
        <v>175.55</v>
      </c>
      <c r="G160" s="75">
        <f t="shared" si="10"/>
        <v>170.2835</v>
      </c>
      <c r="H160" s="75">
        <f t="shared" si="11"/>
        <v>5.2664999999999997</v>
      </c>
      <c r="I160" s="74">
        <v>0</v>
      </c>
      <c r="J160" s="75">
        <v>0</v>
      </c>
      <c r="K160" s="75">
        <f t="shared" si="8"/>
        <v>0</v>
      </c>
      <c r="L160" s="76">
        <f t="shared" si="9"/>
        <v>0</v>
      </c>
      <c r="M160" s="77"/>
    </row>
    <row r="161" spans="1:13" s="78" customFormat="1" ht="30" customHeight="1" x14ac:dyDescent="0.3">
      <c r="A161" s="73"/>
      <c r="B161" s="73" t="s">
        <v>135</v>
      </c>
      <c r="C161" s="73" t="s">
        <v>137</v>
      </c>
      <c r="D161" s="73" t="s">
        <v>1</v>
      </c>
      <c r="E161" s="74">
        <v>460</v>
      </c>
      <c r="F161" s="75">
        <v>23</v>
      </c>
      <c r="G161" s="75">
        <f t="shared" si="10"/>
        <v>23</v>
      </c>
      <c r="H161" s="75">
        <v>0</v>
      </c>
      <c r="I161" s="74">
        <v>0</v>
      </c>
      <c r="J161" s="75">
        <v>0</v>
      </c>
      <c r="K161" s="75">
        <f t="shared" si="8"/>
        <v>0</v>
      </c>
      <c r="L161" s="76">
        <f t="shared" si="9"/>
        <v>0</v>
      </c>
      <c r="M161" s="80"/>
    </row>
    <row r="162" spans="1:13" s="78" customFormat="1" ht="30" customHeight="1" x14ac:dyDescent="0.3">
      <c r="A162" s="73"/>
      <c r="B162" s="73" t="s">
        <v>135</v>
      </c>
      <c r="C162" s="73" t="s">
        <v>136</v>
      </c>
      <c r="D162" s="73" t="s">
        <v>1</v>
      </c>
      <c r="E162" s="74">
        <v>550</v>
      </c>
      <c r="F162" s="75">
        <v>27.5</v>
      </c>
      <c r="G162" s="75">
        <f t="shared" si="10"/>
        <v>27.5</v>
      </c>
      <c r="H162" s="75">
        <v>0</v>
      </c>
      <c r="I162" s="74">
        <v>0</v>
      </c>
      <c r="J162" s="75">
        <v>0</v>
      </c>
      <c r="K162" s="75">
        <f t="shared" si="8"/>
        <v>0</v>
      </c>
      <c r="L162" s="76">
        <f t="shared" si="9"/>
        <v>0</v>
      </c>
      <c r="M162" s="80"/>
    </row>
    <row r="163" spans="1:13" s="78" customFormat="1" ht="30" customHeight="1" x14ac:dyDescent="0.3">
      <c r="A163" s="73"/>
      <c r="B163" s="73" t="s">
        <v>135</v>
      </c>
      <c r="C163" s="73" t="s">
        <v>134</v>
      </c>
      <c r="D163" s="73" t="s">
        <v>1</v>
      </c>
      <c r="E163" s="74">
        <v>356</v>
      </c>
      <c r="F163" s="75">
        <v>17.8</v>
      </c>
      <c r="G163" s="75">
        <f t="shared" si="10"/>
        <v>17.8</v>
      </c>
      <c r="H163" s="75">
        <v>0</v>
      </c>
      <c r="I163" s="74">
        <v>0</v>
      </c>
      <c r="J163" s="75">
        <v>0</v>
      </c>
      <c r="K163" s="75">
        <f t="shared" si="8"/>
        <v>0</v>
      </c>
      <c r="L163" s="76">
        <f t="shared" si="9"/>
        <v>0</v>
      </c>
      <c r="M163" s="80"/>
    </row>
    <row r="164" spans="1:13" s="78" customFormat="1" ht="30" customHeight="1" x14ac:dyDescent="0.3">
      <c r="A164" s="73" t="s">
        <v>251</v>
      </c>
      <c r="B164" s="73" t="s">
        <v>193</v>
      </c>
      <c r="C164" s="73" t="s">
        <v>196</v>
      </c>
      <c r="D164" s="73" t="s">
        <v>1</v>
      </c>
      <c r="E164" s="74">
        <v>4072</v>
      </c>
      <c r="F164" s="75">
        <v>203.6</v>
      </c>
      <c r="G164" s="75">
        <f t="shared" si="10"/>
        <v>197.49199999999999</v>
      </c>
      <c r="H164" s="75">
        <f t="shared" si="11"/>
        <v>6.1079999999999997</v>
      </c>
      <c r="I164" s="74">
        <v>0</v>
      </c>
      <c r="J164" s="75">
        <v>0</v>
      </c>
      <c r="K164" s="75">
        <f t="shared" si="8"/>
        <v>0</v>
      </c>
      <c r="L164" s="76">
        <f t="shared" si="9"/>
        <v>0</v>
      </c>
      <c r="M164" s="77"/>
    </row>
    <row r="165" spans="1:13" s="78" customFormat="1" ht="30" customHeight="1" x14ac:dyDescent="0.3">
      <c r="A165" s="73" t="s">
        <v>251</v>
      </c>
      <c r="B165" s="73" t="s">
        <v>193</v>
      </c>
      <c r="C165" s="73" t="s">
        <v>195</v>
      </c>
      <c r="D165" s="73" t="s">
        <v>1</v>
      </c>
      <c r="E165" s="74">
        <v>3293</v>
      </c>
      <c r="F165" s="75">
        <v>164.65</v>
      </c>
      <c r="G165" s="75">
        <f t="shared" si="10"/>
        <v>159.7105</v>
      </c>
      <c r="H165" s="75">
        <f>F165*$H$4</f>
        <v>4.9394999999999998</v>
      </c>
      <c r="I165" s="74">
        <v>0</v>
      </c>
      <c r="J165" s="75">
        <v>0</v>
      </c>
      <c r="K165" s="75">
        <f t="shared" si="8"/>
        <v>0</v>
      </c>
      <c r="L165" s="76">
        <f t="shared" si="9"/>
        <v>0</v>
      </c>
      <c r="M165" s="77"/>
    </row>
    <row r="166" spans="1:13" s="78" customFormat="1" ht="30" customHeight="1" x14ac:dyDescent="0.3">
      <c r="A166" s="73" t="s">
        <v>251</v>
      </c>
      <c r="B166" s="73" t="s">
        <v>193</v>
      </c>
      <c r="C166" s="73" t="s">
        <v>194</v>
      </c>
      <c r="D166" s="73" t="s">
        <v>1</v>
      </c>
      <c r="E166" s="74">
        <v>4187</v>
      </c>
      <c r="F166" s="75">
        <v>209.35</v>
      </c>
      <c r="G166" s="75">
        <f t="shared" si="10"/>
        <v>203.06950000000001</v>
      </c>
      <c r="H166" s="75">
        <f t="shared" si="11"/>
        <v>6.2805</v>
      </c>
      <c r="I166" s="74">
        <v>0</v>
      </c>
      <c r="J166" s="75">
        <v>0</v>
      </c>
      <c r="K166" s="75">
        <f t="shared" si="8"/>
        <v>0</v>
      </c>
      <c r="L166" s="76">
        <f t="shared" si="9"/>
        <v>0</v>
      </c>
      <c r="M166" s="77"/>
    </row>
    <row r="167" spans="1:13" s="78" customFormat="1" ht="30" customHeight="1" x14ac:dyDescent="0.3">
      <c r="A167" s="73" t="s">
        <v>251</v>
      </c>
      <c r="B167" s="73" t="s">
        <v>193</v>
      </c>
      <c r="C167" s="73" t="s">
        <v>192</v>
      </c>
      <c r="D167" s="73" t="s">
        <v>1</v>
      </c>
      <c r="E167" s="74">
        <v>1977</v>
      </c>
      <c r="F167" s="75">
        <v>98.85</v>
      </c>
      <c r="G167" s="75">
        <f t="shared" si="10"/>
        <v>95.88</v>
      </c>
      <c r="H167" s="75">
        <v>2.97</v>
      </c>
      <c r="I167" s="74">
        <v>0</v>
      </c>
      <c r="J167" s="75">
        <v>0</v>
      </c>
      <c r="K167" s="75">
        <f t="shared" si="8"/>
        <v>0</v>
      </c>
      <c r="L167" s="76">
        <f t="shared" si="9"/>
        <v>0</v>
      </c>
      <c r="M167" s="77"/>
    </row>
    <row r="168" spans="1:13" s="78" customFormat="1" ht="30" customHeight="1" x14ac:dyDescent="0.3">
      <c r="A168" s="73"/>
      <c r="B168" s="73" t="s">
        <v>173</v>
      </c>
      <c r="C168" s="73" t="s">
        <v>172</v>
      </c>
      <c r="D168" s="73" t="s">
        <v>1</v>
      </c>
      <c r="E168" s="74">
        <v>28383</v>
      </c>
      <c r="F168" s="75">
        <v>1419.15</v>
      </c>
      <c r="G168" s="75">
        <f t="shared" si="10"/>
        <v>1376.5700000000002</v>
      </c>
      <c r="H168" s="75">
        <v>42.58</v>
      </c>
      <c r="I168" s="74">
        <v>0</v>
      </c>
      <c r="J168" s="75">
        <v>0</v>
      </c>
      <c r="K168" s="75">
        <f t="shared" si="8"/>
        <v>0</v>
      </c>
      <c r="L168" s="76">
        <f t="shared" si="9"/>
        <v>0</v>
      </c>
      <c r="M168" s="77"/>
    </row>
    <row r="169" spans="1:13" s="78" customFormat="1" ht="30" customHeight="1" x14ac:dyDescent="0.3">
      <c r="A169" s="73" t="s">
        <v>252</v>
      </c>
      <c r="B169" s="73" t="s">
        <v>145</v>
      </c>
      <c r="C169" s="73" t="s">
        <v>144</v>
      </c>
      <c r="D169" s="73" t="s">
        <v>1</v>
      </c>
      <c r="E169" s="74">
        <v>26762</v>
      </c>
      <c r="F169" s="75">
        <v>1338.1</v>
      </c>
      <c r="G169" s="75">
        <f t="shared" si="10"/>
        <v>1297.9569999999999</v>
      </c>
      <c r="H169" s="75">
        <f t="shared" si="11"/>
        <v>40.142999999999994</v>
      </c>
      <c r="I169" s="74">
        <v>200</v>
      </c>
      <c r="J169" s="75">
        <v>40</v>
      </c>
      <c r="K169" s="75">
        <f t="shared" si="8"/>
        <v>38.799999999999997</v>
      </c>
      <c r="L169" s="76">
        <f t="shared" si="9"/>
        <v>1.2</v>
      </c>
      <c r="M169" s="77"/>
    </row>
    <row r="170" spans="1:13" s="78" customFormat="1" ht="30" customHeight="1" x14ac:dyDescent="0.3">
      <c r="A170" s="73"/>
      <c r="B170" s="73" t="s">
        <v>415</v>
      </c>
      <c r="C170" s="73" t="s">
        <v>416</v>
      </c>
      <c r="D170" s="73" t="s">
        <v>1</v>
      </c>
      <c r="E170" s="74">
        <v>18254.23</v>
      </c>
      <c r="F170" s="75">
        <v>0</v>
      </c>
      <c r="G170" s="75">
        <f t="shared" si="10"/>
        <v>0</v>
      </c>
      <c r="H170" s="75">
        <f t="shared" si="11"/>
        <v>0</v>
      </c>
      <c r="I170" s="74">
        <v>357057</v>
      </c>
      <c r="J170" s="75">
        <v>57535.25</v>
      </c>
      <c r="K170" s="75">
        <f t="shared" si="8"/>
        <v>55809.192499999997</v>
      </c>
      <c r="L170" s="76">
        <f t="shared" si="9"/>
        <v>1726.0574999999999</v>
      </c>
      <c r="M170" s="77" t="s">
        <v>387</v>
      </c>
    </row>
    <row r="171" spans="1:13" s="78" customFormat="1" ht="30" customHeight="1" x14ac:dyDescent="0.3">
      <c r="A171" s="73"/>
      <c r="B171" s="73" t="s">
        <v>388</v>
      </c>
      <c r="C171" s="73" t="s">
        <v>432</v>
      </c>
      <c r="D171" s="73" t="s">
        <v>433</v>
      </c>
      <c r="E171" s="74">
        <v>41356</v>
      </c>
      <c r="F171" s="75">
        <v>2067.8000000000002</v>
      </c>
      <c r="G171" s="75">
        <f>F171-H171</f>
        <v>2005.7660000000001</v>
      </c>
      <c r="H171" s="75">
        <f>F171*$H$4</f>
        <v>62.034000000000006</v>
      </c>
      <c r="I171" s="74">
        <v>106926</v>
      </c>
      <c r="J171" s="75">
        <v>21385.25</v>
      </c>
      <c r="K171" s="75">
        <f t="shared" si="8"/>
        <v>20743.692500000001</v>
      </c>
      <c r="L171" s="76">
        <f t="shared" si="9"/>
        <v>641.5575</v>
      </c>
      <c r="M171" s="77"/>
    </row>
    <row r="172" spans="1:13" s="78" customFormat="1" ht="30" customHeight="1" x14ac:dyDescent="0.3">
      <c r="A172" s="73"/>
      <c r="B172" s="73" t="s">
        <v>185</v>
      </c>
      <c r="C172" s="73" t="s">
        <v>186</v>
      </c>
      <c r="D172" s="73" t="s">
        <v>1</v>
      </c>
      <c r="E172" s="74">
        <v>11814</v>
      </c>
      <c r="F172" s="75">
        <v>590.70000000000005</v>
      </c>
      <c r="G172" s="75">
        <f t="shared" si="10"/>
        <v>572.97900000000004</v>
      </c>
      <c r="H172" s="75">
        <f t="shared" si="11"/>
        <v>17.721</v>
      </c>
      <c r="I172" s="74">
        <v>0</v>
      </c>
      <c r="J172" s="75">
        <v>0</v>
      </c>
      <c r="K172" s="75">
        <f t="shared" si="8"/>
        <v>0</v>
      </c>
      <c r="L172" s="76">
        <f t="shared" si="9"/>
        <v>0</v>
      </c>
      <c r="M172" s="77"/>
    </row>
    <row r="173" spans="1:13" s="78" customFormat="1" ht="30" customHeight="1" x14ac:dyDescent="0.3">
      <c r="A173" s="73"/>
      <c r="B173" s="73" t="s">
        <v>185</v>
      </c>
      <c r="C173" s="73" t="s">
        <v>184</v>
      </c>
      <c r="D173" s="73" t="s">
        <v>1</v>
      </c>
      <c r="E173" s="74">
        <v>2212</v>
      </c>
      <c r="F173" s="75">
        <v>110.6</v>
      </c>
      <c r="G173" s="75">
        <f t="shared" si="10"/>
        <v>107.282</v>
      </c>
      <c r="H173" s="75">
        <f t="shared" si="11"/>
        <v>3.3179999999999996</v>
      </c>
      <c r="I173" s="74">
        <v>0</v>
      </c>
      <c r="J173" s="75">
        <v>0</v>
      </c>
      <c r="K173" s="75">
        <f t="shared" si="8"/>
        <v>0</v>
      </c>
      <c r="L173" s="76">
        <f t="shared" si="9"/>
        <v>0</v>
      </c>
      <c r="M173" s="77"/>
    </row>
    <row r="174" spans="1:13" s="78" customFormat="1" ht="30" customHeight="1" x14ac:dyDescent="0.3">
      <c r="A174" s="73"/>
      <c r="B174" s="73" t="s">
        <v>75</v>
      </c>
      <c r="C174" s="73" t="s">
        <v>74</v>
      </c>
      <c r="D174" s="73" t="s">
        <v>1</v>
      </c>
      <c r="E174" s="74">
        <v>120</v>
      </c>
      <c r="F174" s="75">
        <v>6</v>
      </c>
      <c r="G174" s="75">
        <f t="shared" si="10"/>
        <v>6</v>
      </c>
      <c r="H174" s="75">
        <v>0</v>
      </c>
      <c r="I174" s="74">
        <v>120</v>
      </c>
      <c r="J174" s="75">
        <v>24</v>
      </c>
      <c r="K174" s="75">
        <f t="shared" si="8"/>
        <v>24</v>
      </c>
      <c r="L174" s="76">
        <v>0</v>
      </c>
      <c r="M174" s="80"/>
    </row>
    <row r="175" spans="1:13" s="78" customFormat="1" ht="30" customHeight="1" x14ac:dyDescent="0.3">
      <c r="A175" s="73"/>
      <c r="B175" s="73" t="s">
        <v>26</v>
      </c>
      <c r="C175" s="73" t="s">
        <v>27</v>
      </c>
      <c r="D175" s="73" t="s">
        <v>1</v>
      </c>
      <c r="E175" s="74">
        <v>2628</v>
      </c>
      <c r="F175" s="75">
        <v>131.4</v>
      </c>
      <c r="G175" s="75">
        <f t="shared" si="10"/>
        <v>131.4</v>
      </c>
      <c r="H175" s="75">
        <v>0</v>
      </c>
      <c r="I175" s="74">
        <v>0</v>
      </c>
      <c r="J175" s="75">
        <v>0</v>
      </c>
      <c r="K175" s="75">
        <f t="shared" si="8"/>
        <v>0</v>
      </c>
      <c r="L175" s="76">
        <f t="shared" si="9"/>
        <v>0</v>
      </c>
      <c r="M175" s="77"/>
    </row>
    <row r="176" spans="1:13" s="78" customFormat="1" ht="30" customHeight="1" x14ac:dyDescent="0.3">
      <c r="A176" s="73"/>
      <c r="B176" s="73" t="s">
        <v>26</v>
      </c>
      <c r="C176" s="73" t="s">
        <v>25</v>
      </c>
      <c r="D176" s="73" t="s">
        <v>1</v>
      </c>
      <c r="E176" s="74">
        <v>8792</v>
      </c>
      <c r="F176" s="75">
        <v>439.6</v>
      </c>
      <c r="G176" s="75">
        <f t="shared" si="10"/>
        <v>439.6</v>
      </c>
      <c r="H176" s="75">
        <v>0</v>
      </c>
      <c r="I176" s="74">
        <v>0</v>
      </c>
      <c r="J176" s="75">
        <v>0</v>
      </c>
      <c r="K176" s="75">
        <f t="shared" si="8"/>
        <v>0</v>
      </c>
      <c r="L176" s="76">
        <f t="shared" si="9"/>
        <v>0</v>
      </c>
      <c r="M176" s="77"/>
    </row>
    <row r="177" spans="1:13" s="78" customFormat="1" ht="30" customHeight="1" x14ac:dyDescent="0.3">
      <c r="A177" s="73" t="s">
        <v>242</v>
      </c>
      <c r="B177" s="73" t="s">
        <v>82</v>
      </c>
      <c r="C177" s="73" t="s">
        <v>83</v>
      </c>
      <c r="D177" s="73" t="s">
        <v>1</v>
      </c>
      <c r="E177" s="74">
        <v>7909</v>
      </c>
      <c r="F177" s="75">
        <v>395.45</v>
      </c>
      <c r="G177" s="75">
        <f t="shared" si="10"/>
        <v>383.5865</v>
      </c>
      <c r="H177" s="75">
        <f t="shared" si="11"/>
        <v>11.863499999999998</v>
      </c>
      <c r="I177" s="74">
        <v>2070</v>
      </c>
      <c r="J177" s="75">
        <v>414</v>
      </c>
      <c r="K177" s="75">
        <f t="shared" si="8"/>
        <v>401.58</v>
      </c>
      <c r="L177" s="76">
        <f t="shared" si="9"/>
        <v>12.42</v>
      </c>
      <c r="M177" s="77"/>
    </row>
    <row r="178" spans="1:13" s="78" customFormat="1" ht="30" customHeight="1" x14ac:dyDescent="0.3">
      <c r="A178" s="73" t="s">
        <v>242</v>
      </c>
      <c r="B178" s="73" t="s">
        <v>82</v>
      </c>
      <c r="C178" s="73" t="s">
        <v>81</v>
      </c>
      <c r="D178" s="73" t="s">
        <v>1</v>
      </c>
      <c r="E178" s="74">
        <v>2206</v>
      </c>
      <c r="F178" s="75">
        <v>110.3</v>
      </c>
      <c r="G178" s="75">
        <f t="shared" si="10"/>
        <v>106.991</v>
      </c>
      <c r="H178" s="75">
        <f t="shared" si="11"/>
        <v>3.3089999999999997</v>
      </c>
      <c r="I178" s="74">
        <v>0</v>
      </c>
      <c r="J178" s="75">
        <v>0</v>
      </c>
      <c r="K178" s="75">
        <f t="shared" si="8"/>
        <v>0</v>
      </c>
      <c r="L178" s="76">
        <f t="shared" si="9"/>
        <v>0</v>
      </c>
      <c r="M178" s="77"/>
    </row>
    <row r="179" spans="1:13" s="78" customFormat="1" ht="30" customHeight="1" x14ac:dyDescent="0.3">
      <c r="A179" s="73" t="s">
        <v>253</v>
      </c>
      <c r="B179" s="73" t="s">
        <v>102</v>
      </c>
      <c r="C179" s="73" t="s">
        <v>101</v>
      </c>
      <c r="D179" s="73" t="s">
        <v>1</v>
      </c>
      <c r="E179" s="74">
        <v>2916.63</v>
      </c>
      <c r="F179" s="75">
        <v>145.83000000000001</v>
      </c>
      <c r="G179" s="75">
        <f t="shared" si="10"/>
        <v>141.45510000000002</v>
      </c>
      <c r="H179" s="75">
        <f t="shared" si="11"/>
        <v>4.3749000000000002</v>
      </c>
      <c r="I179" s="74">
        <v>0</v>
      </c>
      <c r="J179" s="75">
        <v>0</v>
      </c>
      <c r="K179" s="75">
        <f t="shared" si="8"/>
        <v>0</v>
      </c>
      <c r="L179" s="76">
        <f t="shared" si="9"/>
        <v>0</v>
      </c>
      <c r="M179" s="77"/>
    </row>
    <row r="180" spans="1:13" s="78" customFormat="1" ht="30" customHeight="1" x14ac:dyDescent="0.3">
      <c r="A180" s="73" t="s">
        <v>334</v>
      </c>
      <c r="B180" s="73" t="s">
        <v>333</v>
      </c>
      <c r="C180" s="73" t="s">
        <v>276</v>
      </c>
      <c r="D180" s="73" t="s">
        <v>1</v>
      </c>
      <c r="E180" s="74">
        <v>156226.95000000001</v>
      </c>
      <c r="F180" s="75">
        <v>0</v>
      </c>
      <c r="G180" s="75">
        <f t="shared" si="10"/>
        <v>0</v>
      </c>
      <c r="H180" s="75">
        <f t="shared" si="11"/>
        <v>0</v>
      </c>
      <c r="I180" s="74">
        <v>236.18</v>
      </c>
      <c r="J180" s="75">
        <v>0</v>
      </c>
      <c r="K180" s="75">
        <v>146.33000000000001</v>
      </c>
      <c r="L180" s="76">
        <f t="shared" si="9"/>
        <v>0</v>
      </c>
      <c r="M180" s="77" t="s">
        <v>387</v>
      </c>
    </row>
    <row r="181" spans="1:13" s="78" customFormat="1" ht="30" customHeight="1" x14ac:dyDescent="0.3">
      <c r="A181" s="73" t="s">
        <v>253</v>
      </c>
      <c r="B181" s="73" t="s">
        <v>102</v>
      </c>
      <c r="C181" s="73" t="s">
        <v>421</v>
      </c>
      <c r="D181" s="73" t="s">
        <v>1</v>
      </c>
      <c r="E181" s="74">
        <v>160200.85</v>
      </c>
      <c r="F181" s="75">
        <v>8010.04</v>
      </c>
      <c r="G181" s="75">
        <f t="shared" si="10"/>
        <v>7769.7388000000001</v>
      </c>
      <c r="H181" s="75">
        <f t="shared" si="11"/>
        <v>240.30119999999999</v>
      </c>
      <c r="I181" s="74">
        <v>1012.51</v>
      </c>
      <c r="J181" s="75">
        <v>202.5</v>
      </c>
      <c r="K181" s="75">
        <v>196.42</v>
      </c>
      <c r="L181" s="76">
        <f t="shared" si="9"/>
        <v>6.0750000000000002</v>
      </c>
      <c r="M181" s="77"/>
    </row>
    <row r="182" spans="1:13" s="78" customFormat="1" ht="72" x14ac:dyDescent="0.3">
      <c r="A182" s="73" t="s">
        <v>357</v>
      </c>
      <c r="B182" s="79" t="s">
        <v>224</v>
      </c>
      <c r="C182" s="79" t="s">
        <v>436</v>
      </c>
      <c r="D182" s="79" t="s">
        <v>1</v>
      </c>
      <c r="E182" s="74">
        <v>24772</v>
      </c>
      <c r="F182" s="75">
        <v>15.85</v>
      </c>
      <c r="G182" s="75">
        <f>F182-H182</f>
        <v>15.374499999999999</v>
      </c>
      <c r="H182" s="75">
        <f t="shared" si="11"/>
        <v>0.47549999999999998</v>
      </c>
      <c r="I182" s="74">
        <v>302633</v>
      </c>
      <c r="J182" s="75">
        <v>60526.6</v>
      </c>
      <c r="K182" s="75">
        <f t="shared" si="8"/>
        <v>58710.801999999996</v>
      </c>
      <c r="L182" s="76">
        <f t="shared" si="9"/>
        <v>1815.798</v>
      </c>
      <c r="M182" s="77" t="s">
        <v>387</v>
      </c>
    </row>
    <row r="183" spans="1:13" s="78" customFormat="1" ht="30" customHeight="1" x14ac:dyDescent="0.3">
      <c r="A183" s="73"/>
      <c r="B183" s="73" t="s">
        <v>31</v>
      </c>
      <c r="C183" s="73" t="s">
        <v>33</v>
      </c>
      <c r="D183" s="73" t="s">
        <v>1</v>
      </c>
      <c r="E183" s="74">
        <v>17607</v>
      </c>
      <c r="F183" s="75">
        <v>880.35</v>
      </c>
      <c r="G183" s="75">
        <f t="shared" si="10"/>
        <v>880.35</v>
      </c>
      <c r="H183" s="75">
        <v>0</v>
      </c>
      <c r="I183" s="74">
        <v>0</v>
      </c>
      <c r="J183" s="75">
        <v>0</v>
      </c>
      <c r="K183" s="75">
        <f t="shared" si="8"/>
        <v>0</v>
      </c>
      <c r="L183" s="76">
        <f t="shared" si="9"/>
        <v>0</v>
      </c>
      <c r="M183" s="80"/>
    </row>
    <row r="184" spans="1:13" s="78" customFormat="1" ht="30" customHeight="1" x14ac:dyDescent="0.3">
      <c r="A184" s="73"/>
      <c r="B184" s="73" t="s">
        <v>31</v>
      </c>
      <c r="C184" s="73" t="s">
        <v>32</v>
      </c>
      <c r="D184" s="73" t="s">
        <v>1</v>
      </c>
      <c r="E184" s="74">
        <v>11372</v>
      </c>
      <c r="F184" s="75">
        <v>568.6</v>
      </c>
      <c r="G184" s="75">
        <f t="shared" si="10"/>
        <v>568.6</v>
      </c>
      <c r="H184" s="75">
        <v>0</v>
      </c>
      <c r="I184" s="74">
        <v>0</v>
      </c>
      <c r="J184" s="75">
        <v>0</v>
      </c>
      <c r="K184" s="75">
        <f t="shared" si="8"/>
        <v>0</v>
      </c>
      <c r="L184" s="76">
        <f t="shared" si="9"/>
        <v>0</v>
      </c>
      <c r="M184" s="80"/>
    </row>
    <row r="185" spans="1:13" s="78" customFormat="1" ht="30" customHeight="1" x14ac:dyDescent="0.3">
      <c r="A185" s="73"/>
      <c r="B185" s="73" t="s">
        <v>31</v>
      </c>
      <c r="C185" s="73" t="s">
        <v>30</v>
      </c>
      <c r="D185" s="73" t="s">
        <v>1</v>
      </c>
      <c r="E185" s="74">
        <v>15686</v>
      </c>
      <c r="F185" s="75">
        <v>784.3</v>
      </c>
      <c r="G185" s="75">
        <f t="shared" si="10"/>
        <v>784.3</v>
      </c>
      <c r="H185" s="75">
        <v>0</v>
      </c>
      <c r="I185" s="74">
        <v>0</v>
      </c>
      <c r="J185" s="75">
        <v>0</v>
      </c>
      <c r="K185" s="75">
        <f t="shared" si="8"/>
        <v>0</v>
      </c>
      <c r="L185" s="76">
        <f t="shared" si="9"/>
        <v>0</v>
      </c>
      <c r="M185" s="80"/>
    </row>
    <row r="186" spans="1:13" s="78" customFormat="1" ht="30" customHeight="1" x14ac:dyDescent="0.3">
      <c r="A186" s="73" t="s">
        <v>243</v>
      </c>
      <c r="B186" s="73" t="s">
        <v>112</v>
      </c>
      <c r="C186" s="73" t="s">
        <v>113</v>
      </c>
      <c r="D186" s="73" t="s">
        <v>1</v>
      </c>
      <c r="E186" s="74">
        <v>151913</v>
      </c>
      <c r="F186" s="75">
        <v>7595.65</v>
      </c>
      <c r="G186" s="75">
        <f t="shared" si="10"/>
        <v>7367.7804999999998</v>
      </c>
      <c r="H186" s="75">
        <f t="shared" si="11"/>
        <v>227.86949999999999</v>
      </c>
      <c r="I186" s="74">
        <v>31892</v>
      </c>
      <c r="J186" s="75">
        <v>6378.4</v>
      </c>
      <c r="K186" s="75">
        <f t="shared" si="8"/>
        <v>6187.0479999999998</v>
      </c>
      <c r="L186" s="76">
        <f t="shared" si="9"/>
        <v>191.35199999999998</v>
      </c>
      <c r="M186" s="77"/>
    </row>
    <row r="187" spans="1:13" s="78" customFormat="1" ht="30" customHeight="1" x14ac:dyDescent="0.3">
      <c r="A187" s="73" t="s">
        <v>243</v>
      </c>
      <c r="B187" s="73" t="s">
        <v>112</v>
      </c>
      <c r="C187" s="73" t="s">
        <v>138</v>
      </c>
      <c r="D187" s="73" t="s">
        <v>1</v>
      </c>
      <c r="E187" s="74">
        <v>49776</v>
      </c>
      <c r="F187" s="75">
        <v>2488.8000000000002</v>
      </c>
      <c r="G187" s="75">
        <f t="shared" si="10"/>
        <v>2414.136</v>
      </c>
      <c r="H187" s="75">
        <f t="shared" si="11"/>
        <v>74.664000000000001</v>
      </c>
      <c r="I187" s="74">
        <v>3376</v>
      </c>
      <c r="J187" s="75">
        <v>675.2</v>
      </c>
      <c r="K187" s="75">
        <f t="shared" si="8"/>
        <v>654.94400000000007</v>
      </c>
      <c r="L187" s="76">
        <f t="shared" si="9"/>
        <v>20.256</v>
      </c>
      <c r="M187" s="77"/>
    </row>
    <row r="188" spans="1:13" s="78" customFormat="1" ht="30" customHeight="1" x14ac:dyDescent="0.3">
      <c r="A188" s="73" t="s">
        <v>243</v>
      </c>
      <c r="B188" s="73" t="s">
        <v>112</v>
      </c>
      <c r="C188" s="73" t="s">
        <v>111</v>
      </c>
      <c r="D188" s="73" t="s">
        <v>1</v>
      </c>
      <c r="E188" s="74">
        <v>23568</v>
      </c>
      <c r="F188" s="75">
        <v>1178.4000000000001</v>
      </c>
      <c r="G188" s="75">
        <f t="shared" si="10"/>
        <v>1143.048</v>
      </c>
      <c r="H188" s="75">
        <f t="shared" si="11"/>
        <v>35.352000000000004</v>
      </c>
      <c r="I188" s="74">
        <v>62065</v>
      </c>
      <c r="J188" s="75">
        <v>12413</v>
      </c>
      <c r="K188" s="75">
        <f t="shared" si="8"/>
        <v>12040.61</v>
      </c>
      <c r="L188" s="76">
        <f t="shared" si="9"/>
        <v>372.39</v>
      </c>
      <c r="M188" s="77"/>
    </row>
    <row r="189" spans="1:13" s="78" customFormat="1" ht="30" customHeight="1" x14ac:dyDescent="0.3">
      <c r="A189" s="73" t="s">
        <v>259</v>
      </c>
      <c r="B189" s="79" t="s">
        <v>230</v>
      </c>
      <c r="C189" s="79" t="s">
        <v>4</v>
      </c>
      <c r="D189" s="79" t="s">
        <v>1</v>
      </c>
      <c r="E189" s="74">
        <v>0</v>
      </c>
      <c r="F189" s="75">
        <v>0</v>
      </c>
      <c r="G189" s="75">
        <f t="shared" si="10"/>
        <v>0</v>
      </c>
      <c r="H189" s="75">
        <f t="shared" si="11"/>
        <v>0</v>
      </c>
      <c r="I189" s="74">
        <v>0</v>
      </c>
      <c r="J189" s="75">
        <v>0</v>
      </c>
      <c r="K189" s="75">
        <f t="shared" si="8"/>
        <v>0</v>
      </c>
      <c r="L189" s="76">
        <f t="shared" si="9"/>
        <v>0</v>
      </c>
      <c r="M189" s="77"/>
    </row>
    <row r="190" spans="1:13" s="78" customFormat="1" ht="30" customHeight="1" x14ac:dyDescent="0.3">
      <c r="A190" s="79" t="s">
        <v>244</v>
      </c>
      <c r="B190" s="73" t="s">
        <v>23</v>
      </c>
      <c r="C190" s="73" t="s">
        <v>24</v>
      </c>
      <c r="D190" s="73" t="s">
        <v>1</v>
      </c>
      <c r="E190" s="74">
        <v>2676</v>
      </c>
      <c r="F190" s="75">
        <v>133.80000000000001</v>
      </c>
      <c r="G190" s="75">
        <f t="shared" si="10"/>
        <v>129.786</v>
      </c>
      <c r="H190" s="75">
        <f t="shared" si="11"/>
        <v>4.0140000000000002</v>
      </c>
      <c r="I190" s="74">
        <v>0</v>
      </c>
      <c r="J190" s="75">
        <v>0</v>
      </c>
      <c r="K190" s="75">
        <f t="shared" si="8"/>
        <v>0</v>
      </c>
      <c r="L190" s="76">
        <f t="shared" si="9"/>
        <v>0</v>
      </c>
      <c r="M190" s="77"/>
    </row>
    <row r="191" spans="1:13" s="78" customFormat="1" ht="30" customHeight="1" x14ac:dyDescent="0.3">
      <c r="A191" s="79" t="s">
        <v>244</v>
      </c>
      <c r="B191" s="73" t="s">
        <v>23</v>
      </c>
      <c r="C191" s="73" t="s">
        <v>22</v>
      </c>
      <c r="D191" s="73" t="s">
        <v>1</v>
      </c>
      <c r="E191" s="74">
        <v>0</v>
      </c>
      <c r="F191" s="75">
        <v>0</v>
      </c>
      <c r="G191" s="75">
        <f t="shared" si="10"/>
        <v>0</v>
      </c>
      <c r="H191" s="75">
        <f t="shared" si="11"/>
        <v>0</v>
      </c>
      <c r="I191" s="74">
        <v>0</v>
      </c>
      <c r="J191" s="75">
        <v>0</v>
      </c>
      <c r="K191" s="75">
        <f t="shared" si="8"/>
        <v>0</v>
      </c>
      <c r="L191" s="76">
        <f t="shared" si="9"/>
        <v>0</v>
      </c>
      <c r="M191" s="77"/>
    </row>
    <row r="192" spans="1:13" s="78" customFormat="1" ht="30" customHeight="1" x14ac:dyDescent="0.3">
      <c r="A192" s="79"/>
      <c r="B192" s="73" t="s">
        <v>310</v>
      </c>
      <c r="C192" s="73" t="s">
        <v>335</v>
      </c>
      <c r="D192" s="73" t="s">
        <v>1</v>
      </c>
      <c r="E192" s="74">
        <v>2950</v>
      </c>
      <c r="F192" s="75">
        <v>147.5</v>
      </c>
      <c r="G192" s="75">
        <f t="shared" si="10"/>
        <v>143.07499999999999</v>
      </c>
      <c r="H192" s="75">
        <f t="shared" si="11"/>
        <v>4.4249999999999998</v>
      </c>
      <c r="I192" s="74">
        <v>115459.7</v>
      </c>
      <c r="J192" s="75">
        <v>23091.94</v>
      </c>
      <c r="K192" s="75">
        <f t="shared" si="8"/>
        <v>22399.181799999998</v>
      </c>
      <c r="L192" s="76">
        <f t="shared" si="9"/>
        <v>692.75819999999999</v>
      </c>
      <c r="M192" s="77"/>
    </row>
    <row r="193" spans="1:14" s="78" customFormat="1" ht="30" customHeight="1" x14ac:dyDescent="0.3">
      <c r="A193" s="90"/>
      <c r="B193" s="79" t="s">
        <v>256</v>
      </c>
      <c r="C193" s="79" t="s">
        <v>257</v>
      </c>
      <c r="D193" s="79" t="s">
        <v>1</v>
      </c>
      <c r="E193" s="79">
        <v>50903</v>
      </c>
      <c r="F193" s="92">
        <v>0</v>
      </c>
      <c r="G193" s="75">
        <f t="shared" si="10"/>
        <v>0</v>
      </c>
      <c r="H193" s="75">
        <f t="shared" si="11"/>
        <v>0</v>
      </c>
      <c r="I193" s="79">
        <v>58692</v>
      </c>
      <c r="J193" s="92">
        <v>0</v>
      </c>
      <c r="K193" s="75">
        <f t="shared" si="8"/>
        <v>0</v>
      </c>
      <c r="L193" s="76">
        <f t="shared" si="9"/>
        <v>0</v>
      </c>
      <c r="M193" s="115" t="s">
        <v>387</v>
      </c>
      <c r="N193" s="115"/>
    </row>
    <row r="194" spans="1:14" s="78" customFormat="1" ht="30" customHeight="1" x14ac:dyDescent="0.3">
      <c r="A194" s="90"/>
      <c r="B194" s="79" t="s">
        <v>256</v>
      </c>
      <c r="C194" s="79" t="s">
        <v>410</v>
      </c>
      <c r="D194" s="79" t="s">
        <v>1</v>
      </c>
      <c r="E194" s="79">
        <v>50083</v>
      </c>
      <c r="F194" s="92">
        <v>2504.15</v>
      </c>
      <c r="G194" s="75">
        <f t="shared" si="10"/>
        <v>2429.0255000000002</v>
      </c>
      <c r="H194" s="75">
        <f t="shared" si="11"/>
        <v>75.124499999999998</v>
      </c>
      <c r="I194" s="79">
        <v>44479</v>
      </c>
      <c r="J194" s="92">
        <v>8895.7999999999993</v>
      </c>
      <c r="K194" s="75">
        <f t="shared" si="8"/>
        <v>8628.9259999999995</v>
      </c>
      <c r="L194" s="76">
        <f t="shared" si="9"/>
        <v>266.87399999999997</v>
      </c>
      <c r="M194" s="115"/>
      <c r="N194" s="115"/>
    </row>
    <row r="195" spans="1:14" s="78" customFormat="1" ht="30" customHeight="1" x14ac:dyDescent="0.3">
      <c r="A195" s="79"/>
      <c r="B195" s="73" t="s">
        <v>130</v>
      </c>
      <c r="C195" s="73" t="s">
        <v>129</v>
      </c>
      <c r="D195" s="73" t="s">
        <v>1</v>
      </c>
      <c r="E195" s="74">
        <v>12168</v>
      </c>
      <c r="F195" s="75">
        <v>608.4</v>
      </c>
      <c r="G195" s="75">
        <f t="shared" si="10"/>
        <v>590.14800000000002</v>
      </c>
      <c r="H195" s="75">
        <f t="shared" si="11"/>
        <v>18.251999999999999</v>
      </c>
      <c r="I195" s="74">
        <v>0</v>
      </c>
      <c r="J195" s="75">
        <v>0</v>
      </c>
      <c r="K195" s="75">
        <f t="shared" si="8"/>
        <v>0</v>
      </c>
      <c r="L195" s="76">
        <f t="shared" si="9"/>
        <v>0</v>
      </c>
      <c r="M195" s="77"/>
    </row>
    <row r="196" spans="1:14" s="78" customFormat="1" ht="30" customHeight="1" x14ac:dyDescent="0.3">
      <c r="A196" s="79"/>
      <c r="B196" s="73" t="s">
        <v>411</v>
      </c>
      <c r="C196" s="73" t="s">
        <v>98</v>
      </c>
      <c r="D196" s="73" t="s">
        <v>1</v>
      </c>
      <c r="E196" s="74">
        <v>732</v>
      </c>
      <c r="F196" s="75">
        <v>36.6</v>
      </c>
      <c r="G196" s="75">
        <f t="shared" si="10"/>
        <v>36.6</v>
      </c>
      <c r="H196" s="75">
        <v>0</v>
      </c>
      <c r="I196" s="74">
        <v>0</v>
      </c>
      <c r="J196" s="75">
        <v>0</v>
      </c>
      <c r="K196" s="75">
        <f t="shared" si="8"/>
        <v>0</v>
      </c>
      <c r="L196" s="76">
        <f t="shared" si="9"/>
        <v>0</v>
      </c>
      <c r="M196" s="80"/>
    </row>
    <row r="197" spans="1:14" s="78" customFormat="1" ht="30" customHeight="1" x14ac:dyDescent="0.3">
      <c r="A197" s="79" t="s">
        <v>357</v>
      </c>
      <c r="B197" s="73" t="s">
        <v>147</v>
      </c>
      <c r="C197" s="73" t="s">
        <v>146</v>
      </c>
      <c r="D197" s="73" t="s">
        <v>1</v>
      </c>
      <c r="E197" s="74">
        <v>36006</v>
      </c>
      <c r="F197" s="75">
        <v>1800.3</v>
      </c>
      <c r="G197" s="75">
        <f t="shared" si="10"/>
        <v>1746.2909999999999</v>
      </c>
      <c r="H197" s="75">
        <f t="shared" si="11"/>
        <v>54.008999999999993</v>
      </c>
      <c r="I197" s="74">
        <v>40619</v>
      </c>
      <c r="J197" s="75">
        <v>8123.8</v>
      </c>
      <c r="K197" s="75">
        <f t="shared" si="8"/>
        <v>7880.0860000000002</v>
      </c>
      <c r="L197" s="76">
        <f t="shared" si="9"/>
        <v>243.714</v>
      </c>
      <c r="M197" s="77"/>
    </row>
    <row r="198" spans="1:14" s="78" customFormat="1" ht="30" customHeight="1" x14ac:dyDescent="0.3">
      <c r="A198" s="79" t="s">
        <v>440</v>
      </c>
      <c r="B198" s="73" t="s">
        <v>398</v>
      </c>
      <c r="C198" s="73" t="s">
        <v>439</v>
      </c>
      <c r="D198" s="73" t="s">
        <v>1</v>
      </c>
      <c r="E198" s="74">
        <v>36767</v>
      </c>
      <c r="F198" s="75">
        <v>1838.35</v>
      </c>
      <c r="G198" s="75">
        <f t="shared" si="10"/>
        <v>1783.1994999999999</v>
      </c>
      <c r="H198" s="75">
        <f t="shared" si="11"/>
        <v>55.150499999999994</v>
      </c>
      <c r="I198" s="74">
        <v>146401</v>
      </c>
      <c r="J198" s="75">
        <v>29280.2</v>
      </c>
      <c r="K198" s="75">
        <f t="shared" si="8"/>
        <v>28401.794000000002</v>
      </c>
      <c r="L198" s="76">
        <f t="shared" si="9"/>
        <v>878.40599999999995</v>
      </c>
      <c r="M198" s="77"/>
    </row>
    <row r="199" spans="1:14" s="78" customFormat="1" ht="30" customHeight="1" x14ac:dyDescent="0.3">
      <c r="A199" s="79" t="s">
        <v>440</v>
      </c>
      <c r="B199" s="73" t="s">
        <v>398</v>
      </c>
      <c r="C199" s="73" t="s">
        <v>441</v>
      </c>
      <c r="D199" s="73" t="s">
        <v>1</v>
      </c>
      <c r="E199" s="74">
        <v>0</v>
      </c>
      <c r="F199" s="75">
        <v>0</v>
      </c>
      <c r="G199" s="75">
        <f t="shared" si="10"/>
        <v>0</v>
      </c>
      <c r="H199" s="75">
        <f t="shared" si="11"/>
        <v>0</v>
      </c>
      <c r="I199" s="74">
        <v>11406</v>
      </c>
      <c r="J199" s="75">
        <v>2281.1999999999998</v>
      </c>
      <c r="K199" s="75">
        <f t="shared" si="8"/>
        <v>2212.7639999999997</v>
      </c>
      <c r="L199" s="76">
        <f t="shared" si="9"/>
        <v>68.435999999999993</v>
      </c>
      <c r="M199" s="77"/>
    </row>
    <row r="200" spans="1:14" s="78" customFormat="1" ht="30" customHeight="1" x14ac:dyDescent="0.3">
      <c r="A200" s="79" t="s">
        <v>440</v>
      </c>
      <c r="B200" s="73" t="s">
        <v>398</v>
      </c>
      <c r="C200" s="73" t="s">
        <v>442</v>
      </c>
      <c r="D200" s="73" t="s">
        <v>1</v>
      </c>
      <c r="E200" s="74">
        <v>0</v>
      </c>
      <c r="F200" s="75">
        <v>0</v>
      </c>
      <c r="G200" s="75">
        <f t="shared" si="10"/>
        <v>0</v>
      </c>
      <c r="H200" s="75">
        <f t="shared" si="11"/>
        <v>0</v>
      </c>
      <c r="I200" s="74">
        <v>0</v>
      </c>
      <c r="J200" s="75">
        <v>0</v>
      </c>
      <c r="K200" s="75">
        <f t="shared" si="8"/>
        <v>0</v>
      </c>
      <c r="L200" s="76">
        <f t="shared" si="9"/>
        <v>0</v>
      </c>
      <c r="M200" s="77"/>
    </row>
    <row r="201" spans="1:14" s="78" customFormat="1" ht="30" customHeight="1" x14ac:dyDescent="0.3">
      <c r="A201" s="79"/>
      <c r="B201" s="73" t="s">
        <v>29</v>
      </c>
      <c r="C201" s="73" t="s">
        <v>28</v>
      </c>
      <c r="D201" s="73" t="s">
        <v>1</v>
      </c>
      <c r="E201" s="74">
        <v>371</v>
      </c>
      <c r="F201" s="75">
        <v>18.55</v>
      </c>
      <c r="G201" s="75">
        <f t="shared" si="10"/>
        <v>18.55</v>
      </c>
      <c r="H201" s="75">
        <v>0</v>
      </c>
      <c r="I201" s="74">
        <v>0</v>
      </c>
      <c r="J201" s="75">
        <v>0</v>
      </c>
      <c r="K201" s="75">
        <f t="shared" si="8"/>
        <v>0</v>
      </c>
      <c r="L201" s="76">
        <f t="shared" si="9"/>
        <v>0</v>
      </c>
      <c r="M201" s="80"/>
    </row>
    <row r="202" spans="1:14" s="78" customFormat="1" ht="30" customHeight="1" x14ac:dyDescent="0.3">
      <c r="A202" s="79"/>
      <c r="B202" s="73" t="s">
        <v>181</v>
      </c>
      <c r="C202" s="73" t="s">
        <v>180</v>
      </c>
      <c r="D202" s="73" t="s">
        <v>1</v>
      </c>
      <c r="E202" s="74">
        <v>12280.61</v>
      </c>
      <c r="F202" s="75">
        <v>614.03</v>
      </c>
      <c r="G202" s="75">
        <f t="shared" si="10"/>
        <v>595.6</v>
      </c>
      <c r="H202" s="75">
        <v>18.43</v>
      </c>
      <c r="I202" s="74">
        <v>0</v>
      </c>
      <c r="J202" s="75">
        <v>0</v>
      </c>
      <c r="K202" s="75">
        <f t="shared" si="8"/>
        <v>0</v>
      </c>
      <c r="L202" s="76">
        <f t="shared" si="9"/>
        <v>0</v>
      </c>
      <c r="M202" s="80"/>
    </row>
    <row r="203" spans="1:14" s="59" customFormat="1" ht="30" customHeight="1" x14ac:dyDescent="0.3">
      <c r="A203" s="37"/>
      <c r="B203" s="37"/>
      <c r="C203" s="37"/>
      <c r="D203" s="37"/>
      <c r="E203" s="48">
        <v>0</v>
      </c>
      <c r="F203" s="49">
        <v>0</v>
      </c>
      <c r="G203" s="47">
        <f t="shared" si="10"/>
        <v>0</v>
      </c>
      <c r="H203" s="47">
        <f t="shared" si="11"/>
        <v>0</v>
      </c>
      <c r="I203" s="48">
        <v>0</v>
      </c>
      <c r="J203" s="49">
        <v>0</v>
      </c>
      <c r="K203" s="47">
        <f t="shared" si="8"/>
        <v>0</v>
      </c>
      <c r="L203" s="57">
        <f t="shared" si="9"/>
        <v>0</v>
      </c>
      <c r="M203" s="58"/>
    </row>
    <row r="204" spans="1:14" s="59" customFormat="1" ht="30" customHeight="1" x14ac:dyDescent="0.3">
      <c r="A204" s="37"/>
      <c r="B204" s="37"/>
      <c r="C204" s="37"/>
      <c r="D204" s="37"/>
      <c r="E204" s="48">
        <v>0</v>
      </c>
      <c r="F204" s="49">
        <v>0</v>
      </c>
      <c r="G204" s="47">
        <f t="shared" si="10"/>
        <v>0</v>
      </c>
      <c r="H204" s="47">
        <f t="shared" si="11"/>
        <v>0</v>
      </c>
      <c r="I204" s="48">
        <v>0</v>
      </c>
      <c r="J204" s="49">
        <v>0</v>
      </c>
      <c r="K204" s="47">
        <f t="shared" si="8"/>
        <v>0</v>
      </c>
      <c r="L204" s="57">
        <f t="shared" si="9"/>
        <v>0</v>
      </c>
      <c r="M204" s="58"/>
    </row>
    <row r="205" spans="1:14" s="59" customFormat="1" ht="30" customHeight="1" x14ac:dyDescent="0.3">
      <c r="A205" s="37"/>
      <c r="B205" s="37"/>
      <c r="C205" s="37"/>
      <c r="D205" s="37"/>
      <c r="E205" s="48">
        <v>0</v>
      </c>
      <c r="F205" s="49">
        <v>0</v>
      </c>
      <c r="G205" s="47">
        <f t="shared" si="10"/>
        <v>0</v>
      </c>
      <c r="H205" s="47">
        <f t="shared" si="11"/>
        <v>0</v>
      </c>
      <c r="I205" s="48">
        <v>0</v>
      </c>
      <c r="J205" s="49">
        <v>0</v>
      </c>
      <c r="K205" s="47">
        <f t="shared" si="8"/>
        <v>0</v>
      </c>
      <c r="L205" s="57">
        <f t="shared" si="9"/>
        <v>0</v>
      </c>
      <c r="M205" s="58"/>
    </row>
    <row r="206" spans="1:14" s="59" customFormat="1" ht="30" customHeight="1" x14ac:dyDescent="0.3">
      <c r="A206" s="37"/>
      <c r="B206" s="37"/>
      <c r="C206" s="37"/>
      <c r="D206" s="37"/>
      <c r="E206" s="48">
        <v>0</v>
      </c>
      <c r="F206" s="49">
        <v>0</v>
      </c>
      <c r="G206" s="47">
        <f t="shared" si="10"/>
        <v>0</v>
      </c>
      <c r="H206" s="47">
        <f t="shared" si="11"/>
        <v>0</v>
      </c>
      <c r="I206" s="48">
        <v>0</v>
      </c>
      <c r="J206" s="49">
        <v>0</v>
      </c>
      <c r="K206" s="47">
        <f t="shared" si="8"/>
        <v>0</v>
      </c>
      <c r="L206" s="57">
        <f t="shared" si="9"/>
        <v>0</v>
      </c>
      <c r="M206" s="58"/>
    </row>
    <row r="207" spans="1:14" s="59" customFormat="1" ht="30" customHeight="1" x14ac:dyDescent="0.3">
      <c r="A207" s="37"/>
      <c r="B207" s="37"/>
      <c r="C207" s="37"/>
      <c r="D207" s="37"/>
      <c r="E207" s="48">
        <v>0</v>
      </c>
      <c r="F207" s="49">
        <v>0</v>
      </c>
      <c r="G207" s="47">
        <f t="shared" si="10"/>
        <v>0</v>
      </c>
      <c r="H207" s="47">
        <f t="shared" si="11"/>
        <v>0</v>
      </c>
      <c r="I207" s="48">
        <v>0</v>
      </c>
      <c r="J207" s="49">
        <v>0</v>
      </c>
      <c r="K207" s="47">
        <f t="shared" si="8"/>
        <v>0</v>
      </c>
      <c r="L207" s="57">
        <f t="shared" si="9"/>
        <v>0</v>
      </c>
      <c r="M207" s="58"/>
    </row>
    <row r="208" spans="1:14" s="59" customFormat="1" ht="30" customHeight="1" x14ac:dyDescent="0.3">
      <c r="A208" s="37"/>
      <c r="B208" s="37"/>
      <c r="C208" s="37"/>
      <c r="D208" s="37"/>
      <c r="E208" s="48">
        <v>0</v>
      </c>
      <c r="F208" s="49">
        <v>0</v>
      </c>
      <c r="G208" s="47">
        <f t="shared" si="10"/>
        <v>0</v>
      </c>
      <c r="H208" s="47">
        <f t="shared" si="11"/>
        <v>0</v>
      </c>
      <c r="I208" s="48">
        <v>0</v>
      </c>
      <c r="J208" s="49">
        <v>0</v>
      </c>
      <c r="K208" s="47">
        <f t="shared" si="8"/>
        <v>0</v>
      </c>
      <c r="L208" s="57">
        <f t="shared" si="9"/>
        <v>0</v>
      </c>
      <c r="M208" s="58"/>
    </row>
    <row r="209" spans="1:13" s="59" customFormat="1" ht="30" customHeight="1" x14ac:dyDescent="0.3">
      <c r="A209" s="37"/>
      <c r="B209" s="37"/>
      <c r="C209" s="37"/>
      <c r="D209" s="37"/>
      <c r="E209" s="60">
        <v>0</v>
      </c>
      <c r="F209" s="49">
        <v>0</v>
      </c>
      <c r="G209" s="47">
        <f t="shared" si="10"/>
        <v>0</v>
      </c>
      <c r="H209" s="47">
        <f t="shared" si="11"/>
        <v>0</v>
      </c>
      <c r="I209" s="48">
        <v>0</v>
      </c>
      <c r="J209" s="49">
        <v>0</v>
      </c>
      <c r="K209" s="47">
        <f t="shared" si="8"/>
        <v>0</v>
      </c>
      <c r="L209" s="57">
        <f t="shared" si="9"/>
        <v>0</v>
      </c>
      <c r="M209" s="58"/>
    </row>
    <row r="210" spans="1:13" s="59" customFormat="1" ht="30" customHeight="1" x14ac:dyDescent="0.3">
      <c r="A210" s="37"/>
      <c r="B210" s="37"/>
      <c r="C210" s="37"/>
      <c r="D210" s="37"/>
      <c r="E210" s="60">
        <v>0</v>
      </c>
      <c r="F210" s="49">
        <v>0</v>
      </c>
      <c r="G210" s="47">
        <f t="shared" si="10"/>
        <v>0</v>
      </c>
      <c r="H210" s="47">
        <f t="shared" si="11"/>
        <v>0</v>
      </c>
      <c r="I210" s="48">
        <v>0</v>
      </c>
      <c r="J210" s="49">
        <v>0</v>
      </c>
      <c r="K210" s="47">
        <f t="shared" ref="K210:K213" si="12">J210-L210</f>
        <v>0</v>
      </c>
      <c r="L210" s="57">
        <f t="shared" ref="L210:L213" si="13">J210*$L$4</f>
        <v>0</v>
      </c>
      <c r="M210" s="58"/>
    </row>
    <row r="211" spans="1:13" s="59" customFormat="1" ht="30" customHeight="1" x14ac:dyDescent="0.3">
      <c r="A211" s="37"/>
      <c r="B211" s="37"/>
      <c r="C211" s="37"/>
      <c r="D211" s="37"/>
      <c r="E211" s="60">
        <v>0</v>
      </c>
      <c r="F211" s="49">
        <v>0</v>
      </c>
      <c r="G211" s="47">
        <f t="shared" ref="G211:G213" si="14">F211-H211</f>
        <v>0</v>
      </c>
      <c r="H211" s="47">
        <f t="shared" ref="H211:H213" si="15">F211*$H$4</f>
        <v>0</v>
      </c>
      <c r="I211" s="48">
        <v>0</v>
      </c>
      <c r="J211" s="49">
        <v>0</v>
      </c>
      <c r="K211" s="47">
        <f t="shared" si="12"/>
        <v>0</v>
      </c>
      <c r="L211" s="57">
        <f t="shared" si="13"/>
        <v>0</v>
      </c>
      <c r="M211" s="58"/>
    </row>
    <row r="212" spans="1:13" s="59" customFormat="1" ht="30" customHeight="1" x14ac:dyDescent="0.3">
      <c r="A212" s="37"/>
      <c r="B212" s="37"/>
      <c r="C212" s="37"/>
      <c r="D212" s="37"/>
      <c r="E212" s="60">
        <v>0</v>
      </c>
      <c r="F212" s="49">
        <v>0</v>
      </c>
      <c r="G212" s="47">
        <f t="shared" si="14"/>
        <v>0</v>
      </c>
      <c r="H212" s="47">
        <f t="shared" si="15"/>
        <v>0</v>
      </c>
      <c r="I212" s="60">
        <v>0</v>
      </c>
      <c r="J212" s="49">
        <v>0</v>
      </c>
      <c r="K212" s="47">
        <f t="shared" si="12"/>
        <v>0</v>
      </c>
      <c r="L212" s="57">
        <f t="shared" si="13"/>
        <v>0</v>
      </c>
      <c r="M212" s="58"/>
    </row>
    <row r="213" spans="1:13" s="59" customFormat="1" ht="30" customHeight="1" x14ac:dyDescent="0.3">
      <c r="A213" s="37"/>
      <c r="B213" s="37"/>
      <c r="C213" s="37"/>
      <c r="D213" s="37"/>
      <c r="E213" s="60">
        <v>0</v>
      </c>
      <c r="F213" s="49">
        <v>0</v>
      </c>
      <c r="G213" s="47">
        <f t="shared" si="14"/>
        <v>0</v>
      </c>
      <c r="H213" s="47">
        <f t="shared" si="15"/>
        <v>0</v>
      </c>
      <c r="I213" s="60">
        <v>0</v>
      </c>
      <c r="J213" s="49">
        <v>0</v>
      </c>
      <c r="K213" s="47">
        <f t="shared" si="12"/>
        <v>0</v>
      </c>
      <c r="L213" s="57">
        <f t="shared" si="13"/>
        <v>0</v>
      </c>
      <c r="M213" s="58"/>
    </row>
    <row r="214" spans="1:13" s="59" customFormat="1" ht="30" customHeight="1" x14ac:dyDescent="0.3">
      <c r="A214" s="37"/>
      <c r="B214" s="37"/>
      <c r="C214" s="37"/>
      <c r="D214" s="37"/>
      <c r="E214" s="81">
        <f>SUM(E7:E213)</f>
        <v>4356246.2</v>
      </c>
      <c r="F214" s="82">
        <f t="shared" ref="F214:L214" si="16">SUM(F7:F213)</f>
        <v>158519.94999999995</v>
      </c>
      <c r="G214" s="82">
        <f t="shared" si="16"/>
        <v>153907.90412999998</v>
      </c>
      <c r="H214" s="82">
        <f t="shared" si="16"/>
        <v>4612.0458700000008</v>
      </c>
      <c r="I214" s="81">
        <f t="shared" si="16"/>
        <v>3356608.1100000003</v>
      </c>
      <c r="J214" s="82">
        <f t="shared" si="16"/>
        <v>535192.55999999994</v>
      </c>
      <c r="K214" s="82">
        <f t="shared" si="16"/>
        <v>519283.82820000011</v>
      </c>
      <c r="L214" s="82">
        <f t="shared" si="16"/>
        <v>16055.0568</v>
      </c>
      <c r="M214" s="58"/>
    </row>
    <row r="215" spans="1:13" x14ac:dyDescent="0.3">
      <c r="M215" s="24"/>
    </row>
  </sheetData>
  <sortState ref="B7:L203">
    <sortCondition ref="B7:B203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P16"/>
  <sheetViews>
    <sheetView workbookViewId="0">
      <selection activeCell="I28" sqref="I28"/>
    </sheetView>
  </sheetViews>
  <sheetFormatPr defaultColWidth="9.109375" defaultRowHeight="15.6" x14ac:dyDescent="0.3"/>
  <cols>
    <col min="1" max="2" width="9.109375" style="7"/>
    <col min="3" max="3" width="2.88671875" style="7" customWidth="1"/>
    <col min="4" max="4" width="12.33203125" style="7" bestFit="1" customWidth="1"/>
    <col min="5" max="5" width="13.44140625" style="7" customWidth="1"/>
    <col min="6" max="6" width="13.33203125" style="7" customWidth="1"/>
    <col min="7" max="7" width="12.44140625" style="7" bestFit="1" customWidth="1"/>
    <col min="8" max="8" width="14.33203125" style="7" bestFit="1" customWidth="1"/>
    <col min="9" max="9" width="13.33203125" style="7" customWidth="1"/>
    <col min="10" max="10" width="14" style="7" bestFit="1" customWidth="1"/>
    <col min="11" max="11" width="14.33203125" style="7" bestFit="1" customWidth="1"/>
    <col min="12" max="12" width="13.33203125" style="7" customWidth="1"/>
    <col min="13" max="13" width="10.109375" style="7" bestFit="1" customWidth="1"/>
    <col min="14" max="14" width="16.6640625" style="7" bestFit="1" customWidth="1"/>
    <col min="15" max="15" width="14.33203125" style="7" customWidth="1"/>
    <col min="16" max="16384" width="9.109375" style="7"/>
  </cols>
  <sheetData>
    <row r="1" spans="3:16" ht="16.2" thickBot="1" x14ac:dyDescent="0.35"/>
    <row r="2" spans="3:16" ht="36.75" customHeight="1" thickBot="1" x14ac:dyDescent="0.35">
      <c r="C2" s="116"/>
      <c r="D2" s="118">
        <v>2015</v>
      </c>
      <c r="E2" s="145" t="s">
        <v>367</v>
      </c>
      <c r="F2" s="146"/>
      <c r="G2" s="146"/>
      <c r="H2" s="147"/>
      <c r="I2" s="148" t="s">
        <v>368</v>
      </c>
      <c r="J2" s="149"/>
      <c r="K2" s="149"/>
      <c r="L2" s="150"/>
    </row>
    <row r="3" spans="3:16" ht="47.4" thickBot="1" x14ac:dyDescent="0.35">
      <c r="D3" s="117"/>
      <c r="E3" s="122" t="s">
        <v>211</v>
      </c>
      <c r="F3" s="123" t="s">
        <v>212</v>
      </c>
      <c r="G3" s="121" t="s">
        <v>209</v>
      </c>
      <c r="H3" s="121" t="s">
        <v>208</v>
      </c>
      <c r="I3" s="120" t="s">
        <v>211</v>
      </c>
      <c r="J3" s="119" t="s">
        <v>210</v>
      </c>
      <c r="K3" s="119" t="s">
        <v>209</v>
      </c>
      <c r="L3" s="119" t="s">
        <v>208</v>
      </c>
    </row>
    <row r="4" spans="3:16" ht="24.75" customHeight="1" thickBot="1" x14ac:dyDescent="0.35">
      <c r="D4" s="72" t="s">
        <v>0</v>
      </c>
      <c r="E4" s="85">
        <f>'1st Quarter 2015'!E206+'2nd Quarter 2015'!E204+'3rd Quarter 2015'!E211+'4th Quarter 2015'!E214</f>
        <v>16756316.852999996</v>
      </c>
      <c r="F4" s="86">
        <f>'1st Quarter 2015'!F206+'2nd Quarter 2015'!F204+'3rd Quarter 2015'!F211+'4th Quarter 2015'!F214</f>
        <v>625777.48200000008</v>
      </c>
      <c r="G4" s="87">
        <f>'1st Quarter 2015'!G206+'2nd Quarter 2015'!G204+'3rd Quarter 2015'!G211+'4th Quarter 2015'!G214</f>
        <v>607015.77607000014</v>
      </c>
      <c r="H4" s="88">
        <f>'1st Quarter 2015'!H206+'2nd Quarter 2015'!H204+'3rd Quarter 2015'!H211+'4th Quarter 2015'!H214</f>
        <v>18093.522430000001</v>
      </c>
      <c r="I4" s="89">
        <f>'1st Quarter 2015'!I206+'2nd Quarter 2015'!I204+'3rd Quarter 2015'!I211+'4th Quarter 2015'!I214</f>
        <v>14969843.566</v>
      </c>
      <c r="J4" s="87">
        <f>'1st Quarter 2015'!J206+'2nd Quarter 2015'!J204+'3rd Quarter 2015'!J211+'4th Quarter 2015'!J214</f>
        <v>2595952.1500000004</v>
      </c>
      <c r="K4" s="87">
        <f>'1st Quarter 2015'!K206+'2nd Quarter 2015'!K204+'3rd Quarter 2015'!K211+'4th Quarter 2015'!K214</f>
        <v>2521355.5312000001</v>
      </c>
      <c r="L4" s="88">
        <f>'1st Quarter 2015'!L206+'2nd Quarter 2015'!L204+'3rd Quarter 2015'!L211+'4th Quarter 2015'!L214</f>
        <v>74742.943799999994</v>
      </c>
      <c r="M4" s="136"/>
    </row>
    <row r="9" spans="3:16" x14ac:dyDescent="0.3">
      <c r="G9" s="7" t="s">
        <v>374</v>
      </c>
    </row>
    <row r="14" spans="3:16" ht="16.2" thickBot="1" x14ac:dyDescent="0.35">
      <c r="D14" s="127"/>
      <c r="K14" s="127"/>
      <c r="M14" s="127"/>
      <c r="N14" s="127"/>
    </row>
    <row r="15" spans="3:16" s="36" customFormat="1" ht="94.2" thickBot="1" x14ac:dyDescent="0.35">
      <c r="D15" s="126" t="s">
        <v>223</v>
      </c>
      <c r="E15" s="128">
        <f>SUM(E4+I4)</f>
        <v>31726160.418999996</v>
      </c>
      <c r="F15" s="129"/>
      <c r="G15" s="130" t="s">
        <v>222</v>
      </c>
      <c r="H15" s="131">
        <f>SUM(F4+J4)</f>
        <v>3221729.6320000002</v>
      </c>
      <c r="I15" s="129"/>
      <c r="J15" s="130" t="s">
        <v>220</v>
      </c>
      <c r="K15" s="132">
        <f>SUM(G4+K4)</f>
        <v>3128371.3072700002</v>
      </c>
      <c r="L15" s="133"/>
      <c r="M15" s="134"/>
      <c r="N15" s="126" t="s">
        <v>221</v>
      </c>
      <c r="O15" s="135">
        <f>SUM(H4+L4)</f>
        <v>92836.466229999991</v>
      </c>
      <c r="P15" s="124"/>
    </row>
    <row r="16" spans="3:16" x14ac:dyDescent="0.3">
      <c r="G16" s="125"/>
    </row>
  </sheetData>
  <mergeCells count="2">
    <mergeCell ref="E2:H2"/>
    <mergeCell ref="I2:L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1st Quarter 2015</vt:lpstr>
      <vt:lpstr>2nd Quarter 2015</vt:lpstr>
      <vt:lpstr>3rd Quarter 2015</vt:lpstr>
      <vt:lpstr>4th Quarter 2015</vt:lpstr>
      <vt:lpstr>Totals</vt:lpstr>
      <vt:lpstr>Sheet1</vt:lpstr>
      <vt:lpstr>'1st Quarter 2015'!Print_Area</vt:lpstr>
      <vt:lpstr>'2nd Quarter 2015'!Print_Area</vt:lpstr>
      <vt:lpstr>'3rd Quarter 2015'!Print_Area</vt:lpstr>
      <vt:lpstr>'4th Quarter 2015'!Print_Area</vt:lpstr>
      <vt:lpstr>'1st Quarter 2015'!Print_Titles</vt:lpstr>
      <vt:lpstr>'2nd Quarter 2015'!Print_Titles</vt:lpstr>
      <vt:lpstr>'3rd Quarter 2015'!Print_Titles</vt:lpstr>
      <vt:lpstr>'4th Quarter 2015'!Print_Titles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Cremeans, Carolyn</dc:creator>
  <cp:lastModifiedBy>Gingras, Jennifer</cp:lastModifiedBy>
  <cp:lastPrinted>2015-02-19T19:29:24Z</cp:lastPrinted>
  <dcterms:created xsi:type="dcterms:W3CDTF">2012-04-05T16:34:00Z</dcterms:created>
  <dcterms:modified xsi:type="dcterms:W3CDTF">2018-01-19T20:12:59Z</dcterms:modified>
</cp:coreProperties>
</file>