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wandling/Documents/Med Research/precisionpinch/"/>
    </mc:Choice>
  </mc:AlternateContent>
  <xr:revisionPtr revIDLastSave="0" documentId="13_ncr:1_{A5A37598-61CC-E344-9D40-5C5622F6CA8B}" xr6:coauthVersionLast="47" xr6:coauthVersionMax="47" xr10:uidLastSave="{00000000-0000-0000-0000-000000000000}"/>
  <bookViews>
    <workbookView xWindow="780" yWindow="1000" windowWidth="27640" windowHeight="15440" xr2:uid="{BB97483E-76A8-6C4A-BACE-B4180E0F0EC1}"/>
  </bookViews>
  <sheets>
    <sheet name="example calibration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M12" i="1"/>
  <c r="L12" i="1"/>
  <c r="K12" i="1"/>
  <c r="J12" i="1"/>
  <c r="N12" i="1" s="1"/>
  <c r="H12" i="1"/>
  <c r="G12" i="1"/>
  <c r="M11" i="1"/>
  <c r="L11" i="1"/>
  <c r="K11" i="1"/>
  <c r="O11" i="1" s="1"/>
  <c r="J11" i="1"/>
  <c r="N11" i="1" s="1"/>
  <c r="H11" i="1"/>
  <c r="G11" i="1"/>
  <c r="M10" i="1"/>
  <c r="L10" i="1"/>
  <c r="K10" i="1"/>
  <c r="O10" i="1" s="1"/>
  <c r="J10" i="1"/>
  <c r="N10" i="1" s="1"/>
  <c r="H10" i="1"/>
  <c r="G10" i="1"/>
  <c r="M9" i="1"/>
  <c r="O9" i="1" s="1"/>
  <c r="L9" i="1"/>
  <c r="K9" i="1"/>
  <c r="J9" i="1"/>
  <c r="N9" i="1" s="1"/>
  <c r="H9" i="1"/>
  <c r="G9" i="1"/>
  <c r="M8" i="1"/>
  <c r="L8" i="1"/>
  <c r="K8" i="1"/>
  <c r="O8" i="1" s="1"/>
  <c r="J8" i="1"/>
  <c r="N8" i="1" s="1"/>
  <c r="H8" i="1"/>
  <c r="G8" i="1"/>
  <c r="M7" i="1"/>
  <c r="L7" i="1"/>
  <c r="K7" i="1"/>
  <c r="O7" i="1" s="1"/>
  <c r="J7" i="1"/>
  <c r="N7" i="1" s="1"/>
  <c r="H7" i="1"/>
  <c r="G7" i="1"/>
  <c r="M6" i="1"/>
  <c r="L6" i="1"/>
  <c r="K6" i="1"/>
  <c r="O6" i="1" s="1"/>
  <c r="J6" i="1"/>
  <c r="N6" i="1" s="1"/>
  <c r="H6" i="1"/>
  <c r="G6" i="1"/>
  <c r="M5" i="1"/>
  <c r="L5" i="1"/>
  <c r="K5" i="1"/>
  <c r="O5" i="1" s="1"/>
  <c r="J5" i="1"/>
  <c r="N5" i="1" s="1"/>
  <c r="H5" i="1"/>
  <c r="G5" i="1"/>
  <c r="M4" i="1"/>
  <c r="L4" i="1"/>
  <c r="K4" i="1"/>
  <c r="O4" i="1" s="1"/>
  <c r="J4" i="1"/>
  <c r="N4" i="1" s="1"/>
  <c r="H4" i="1"/>
  <c r="G4" i="1"/>
  <c r="M3" i="1"/>
  <c r="L3" i="1"/>
  <c r="K3" i="1"/>
  <c r="O3" i="1" s="1"/>
  <c r="J3" i="1"/>
  <c r="N3" i="1" s="1"/>
  <c r="H3" i="1"/>
  <c r="G3" i="1"/>
</calcChain>
</file>

<file path=xl/sharedStrings.xml><?xml version="1.0" encoding="utf-8"?>
<sst xmlns="http://schemas.openxmlformats.org/spreadsheetml/2006/main" count="15" uniqueCount="12">
  <si>
    <t>Weight (lbs)</t>
  </si>
  <si>
    <t>resistance1</t>
  </si>
  <si>
    <t>resistance2</t>
  </si>
  <si>
    <t>resistance3</t>
  </si>
  <si>
    <t>resistance4</t>
  </si>
  <si>
    <t>avg.resistance</t>
  </si>
  <si>
    <t>stdev</t>
  </si>
  <si>
    <t>conductance1</t>
  </si>
  <si>
    <t>conductance2</t>
  </si>
  <si>
    <t>conductance3</t>
  </si>
  <si>
    <t>conductance4</t>
  </si>
  <si>
    <t>avg.conductance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</si>
</sst>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vs.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calibration'!$G$2</c:f>
              <c:strCache>
                <c:ptCount val="1"/>
                <c:pt idx="0">
                  <c:v>avg.resistance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'example calibration'!$H$3:$H$12</c:f>
                <c:numCache>
                  <c:formatCode>General</c:formatCode>
                  <c:ptCount val="10"/>
                  <c:pt idx="0">
                    <c:v>27.92136278909037</c:v>
                  </c:pt>
                  <c:pt idx="1">
                    <c:v>16.581214269970292</c:v>
                  </c:pt>
                  <c:pt idx="2">
                    <c:v>7.7012444881763455</c:v>
                  </c:pt>
                  <c:pt idx="3">
                    <c:v>8.4237758754610716</c:v>
                  </c:pt>
                  <c:pt idx="4">
                    <c:v>3.5194696570174653</c:v>
                  </c:pt>
                  <c:pt idx="5">
                    <c:v>3.9305427954249113</c:v>
                  </c:pt>
                  <c:pt idx="6">
                    <c:v>3.9736632972611043</c:v>
                  </c:pt>
                  <c:pt idx="7">
                    <c:v>2.8407745422683588</c:v>
                  </c:pt>
                  <c:pt idx="8">
                    <c:v>2.7501515109777719</c:v>
                  </c:pt>
                  <c:pt idx="9">
                    <c:v>3.7205510344571282</c:v>
                  </c:pt>
                </c:numCache>
              </c:numRef>
            </c:plus>
            <c:minus>
              <c:numRef>
                <c:f>'example calibration'!$H$3:$H$12</c:f>
                <c:numCache>
                  <c:formatCode>General</c:formatCode>
                  <c:ptCount val="10"/>
                  <c:pt idx="0">
                    <c:v>27.92136278909037</c:v>
                  </c:pt>
                  <c:pt idx="1">
                    <c:v>16.581214269970292</c:v>
                  </c:pt>
                  <c:pt idx="2">
                    <c:v>7.7012444881763455</c:v>
                  </c:pt>
                  <c:pt idx="3">
                    <c:v>8.4237758754610716</c:v>
                  </c:pt>
                  <c:pt idx="4">
                    <c:v>3.5194696570174653</c:v>
                  </c:pt>
                  <c:pt idx="5">
                    <c:v>3.9305427954249113</c:v>
                  </c:pt>
                  <c:pt idx="6">
                    <c:v>3.9736632972611043</c:v>
                  </c:pt>
                  <c:pt idx="7">
                    <c:v>2.8407745422683588</c:v>
                  </c:pt>
                  <c:pt idx="8">
                    <c:v>2.7501515109777719</c:v>
                  </c:pt>
                  <c:pt idx="9">
                    <c:v>3.7205510344571282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'example calibration'!$B$3:$B$12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'example calibration'!$G$3:$G$12</c:f>
              <c:numCache>
                <c:formatCode>0.0</c:formatCode>
                <c:ptCount val="10"/>
                <c:pt idx="0">
                  <c:v>330.02499999999998</c:v>
                </c:pt>
                <c:pt idx="1">
                  <c:v>185.95</c:v>
                </c:pt>
                <c:pt idx="2">
                  <c:v>137.52500000000001</c:v>
                </c:pt>
                <c:pt idx="3">
                  <c:v>102.6</c:v>
                </c:pt>
                <c:pt idx="4">
                  <c:v>82.9</c:v>
                </c:pt>
                <c:pt idx="5">
                  <c:v>71.025000000000006</c:v>
                </c:pt>
                <c:pt idx="6">
                  <c:v>62.35</c:v>
                </c:pt>
                <c:pt idx="7">
                  <c:v>55.45</c:v>
                </c:pt>
                <c:pt idx="8">
                  <c:v>50.550000000000004</c:v>
                </c:pt>
                <c:pt idx="9">
                  <c:v>48.875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0-374E-B1DB-F07FC3F0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38479"/>
        <c:axId val="562252031"/>
      </c:scatterChart>
      <c:valAx>
        <c:axId val="5622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2031"/>
        <c:crosses val="autoZero"/>
        <c:crossBetween val="midCat"/>
      </c:valAx>
      <c:valAx>
        <c:axId val="5622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vs. Conductance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calibration'!$N$2</c:f>
              <c:strCache>
                <c:ptCount val="1"/>
                <c:pt idx="0">
                  <c:v>avg.conductance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190741089104475E-2"/>
                  <c:y val="0.23311863736698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'example calibration'!$O$3:$O$12</c:f>
                <c:numCache>
                  <c:formatCode>General</c:formatCode>
                  <c:ptCount val="10"/>
                  <c:pt idx="0">
                    <c:v>2.7356688143267608E-4</c:v>
                  </c:pt>
                  <c:pt idx="1">
                    <c:v>5.0666337924247572E-4</c:v>
                  </c:pt>
                  <c:pt idx="2">
                    <c:v>4.2779488735793719E-4</c:v>
                  </c:pt>
                  <c:pt idx="3">
                    <c:v>8.0040865456850027E-4</c:v>
                  </c:pt>
                  <c:pt idx="4">
                    <c:v>5.2427555964312193E-4</c:v>
                  </c:pt>
                  <c:pt idx="5">
                    <c:v>7.9175256875897672E-4</c:v>
                  </c:pt>
                  <c:pt idx="6">
                    <c:v>1.007784366348928E-3</c:v>
                  </c:pt>
                  <c:pt idx="7">
                    <c:v>9.3763374942604553E-4</c:v>
                  </c:pt>
                  <c:pt idx="8">
                    <c:v>1.0820979523183066E-3</c:v>
                  </c:pt>
                  <c:pt idx="9">
                    <c:v>1.6930728557568507E-3</c:v>
                  </c:pt>
                </c:numCache>
              </c:numRef>
            </c:plus>
            <c:minus>
              <c:numRef>
                <c:f>'example calibration'!$O$3:$O$12</c:f>
                <c:numCache>
                  <c:formatCode>General</c:formatCode>
                  <c:ptCount val="10"/>
                  <c:pt idx="0">
                    <c:v>2.7356688143267608E-4</c:v>
                  </c:pt>
                  <c:pt idx="1">
                    <c:v>5.0666337924247572E-4</c:v>
                  </c:pt>
                  <c:pt idx="2">
                    <c:v>4.2779488735793719E-4</c:v>
                  </c:pt>
                  <c:pt idx="3">
                    <c:v>8.0040865456850027E-4</c:v>
                  </c:pt>
                  <c:pt idx="4">
                    <c:v>5.2427555964312193E-4</c:v>
                  </c:pt>
                  <c:pt idx="5">
                    <c:v>7.9175256875897672E-4</c:v>
                  </c:pt>
                  <c:pt idx="6">
                    <c:v>1.007784366348928E-3</c:v>
                  </c:pt>
                  <c:pt idx="7">
                    <c:v>9.3763374942604553E-4</c:v>
                  </c:pt>
                  <c:pt idx="8">
                    <c:v>1.0820979523183066E-3</c:v>
                  </c:pt>
                  <c:pt idx="9">
                    <c:v>1.6930728557568507E-3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'example calibration'!$B$3:$B$12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'example calibration'!$N$3:$N$12</c:f>
              <c:numCache>
                <c:formatCode>0.000000</c:formatCode>
                <c:ptCount val="10"/>
                <c:pt idx="0">
                  <c:v>3.0474098319028297E-3</c:v>
                </c:pt>
                <c:pt idx="1">
                  <c:v>5.4116025167956694E-3</c:v>
                </c:pt>
                <c:pt idx="2">
                  <c:v>7.2893668383987222E-3</c:v>
                </c:pt>
                <c:pt idx="3">
                  <c:v>9.795852834587896E-3</c:v>
                </c:pt>
                <c:pt idx="4">
                  <c:v>1.2079414972032288E-2</c:v>
                </c:pt>
                <c:pt idx="5">
                  <c:v>1.4112399039017674E-2</c:v>
                </c:pt>
                <c:pt idx="6">
                  <c:v>1.608661402571275E-2</c:v>
                </c:pt>
                <c:pt idx="7">
                  <c:v>1.8070278264318649E-2</c:v>
                </c:pt>
                <c:pt idx="8">
                  <c:v>1.9826500130298848E-2</c:v>
                </c:pt>
                <c:pt idx="9">
                  <c:v>2.0557018303051101E-2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9-5747-88EB-37F0D6C2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38367"/>
        <c:axId val="562051759"/>
      </c:scatterChart>
      <c:valAx>
        <c:axId val="56243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1759"/>
        <c:crosses val="autoZero"/>
        <c:crossBetween val="midCat"/>
      </c:valAx>
      <c:valAx>
        <c:axId val="5620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 (Ohms^-1)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3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Conductance vs.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calibration'!$S$2</c:f>
              <c:strCache>
                <c:ptCount val="1"/>
                <c:pt idx="0">
                  <c:v>Weight (lbs)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285709313960067"/>
                  <c:y val="1.62606330835151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6.8y = 1113.4x</a:t>
                    </a:r>
                    <a:br>
                      <a:rPr lang="en-US" baseline="0"/>
                    </a:br>
                    <a:r>
                      <a:rPr lang="en-US" baseline="0"/>
                      <a:t>R² = 0.9961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'example calibration'!$O$3:$O$12</c:f>
                <c:numCache>
                  <c:formatCode>General</c:formatCode>
                  <c:ptCount val="10"/>
                  <c:pt idx="0">
                    <c:v>2.7356688143267608E-4</c:v>
                  </c:pt>
                  <c:pt idx="1">
                    <c:v>5.0666337924247572E-4</c:v>
                  </c:pt>
                  <c:pt idx="2">
                    <c:v>4.2779488735793719E-4</c:v>
                  </c:pt>
                  <c:pt idx="3">
                    <c:v>8.0040865456850027E-4</c:v>
                  </c:pt>
                  <c:pt idx="4">
                    <c:v>5.2427555964312193E-4</c:v>
                  </c:pt>
                  <c:pt idx="5">
                    <c:v>7.9175256875897672E-4</c:v>
                  </c:pt>
                  <c:pt idx="6">
                    <c:v>1.007784366348928E-3</c:v>
                  </c:pt>
                  <c:pt idx="7">
                    <c:v>9.3763374942604553E-4</c:v>
                  </c:pt>
                  <c:pt idx="8">
                    <c:v>1.0820979523183066E-3</c:v>
                  </c:pt>
                  <c:pt idx="9">
                    <c:v>1.6930728557568507E-3</c:v>
                  </c:pt>
                </c:numCache>
              </c:numRef>
            </c:plus>
            <c:minus>
              <c:numRef>
                <c:f>'example calibration'!$O$3:$O$12</c:f>
                <c:numCache>
                  <c:formatCode>General</c:formatCode>
                  <c:ptCount val="10"/>
                  <c:pt idx="0">
                    <c:v>2.7356688143267608E-4</c:v>
                  </c:pt>
                  <c:pt idx="1">
                    <c:v>5.0666337924247572E-4</c:v>
                  </c:pt>
                  <c:pt idx="2">
                    <c:v>4.2779488735793719E-4</c:v>
                  </c:pt>
                  <c:pt idx="3">
                    <c:v>8.0040865456850027E-4</c:v>
                  </c:pt>
                  <c:pt idx="4">
                    <c:v>5.2427555964312193E-4</c:v>
                  </c:pt>
                  <c:pt idx="5">
                    <c:v>7.9175256875897672E-4</c:v>
                  </c:pt>
                  <c:pt idx="6">
                    <c:v>1.007784366348928E-3</c:v>
                  </c:pt>
                  <c:pt idx="7">
                    <c:v>9.3763374942604553E-4</c:v>
                  </c:pt>
                  <c:pt idx="8">
                    <c:v>1.0820979523183066E-3</c:v>
                  </c:pt>
                  <c:pt idx="9">
                    <c:v>1.6930728557568507E-3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'example calibration'!$R$3:$R$12</c:f>
              <c:numCache>
                <c:formatCode>0.000000</c:formatCode>
                <c:ptCount val="10"/>
                <c:pt idx="0" formatCode="General">
                  <c:v>3.0474098319028297E-3</c:v>
                </c:pt>
                <c:pt idx="1">
                  <c:v>5.4116025167956702E-3</c:v>
                </c:pt>
                <c:pt idx="2">
                  <c:v>7.2893668383987222E-3</c:v>
                </c:pt>
                <c:pt idx="3">
                  <c:v>9.795852834587896E-3</c:v>
                </c:pt>
                <c:pt idx="4">
                  <c:v>1.2079414972032288E-2</c:v>
                </c:pt>
                <c:pt idx="5">
                  <c:v>1.4112399039017674E-2</c:v>
                </c:pt>
                <c:pt idx="6">
                  <c:v>1.608661402571275E-2</c:v>
                </c:pt>
                <c:pt idx="7">
                  <c:v>1.8070278264318649E-2</c:v>
                </c:pt>
                <c:pt idx="8">
                  <c:v>1.9826500130298848E-2</c:v>
                </c:pt>
                <c:pt idx="9">
                  <c:v>2.0557018303051101E-2</c:v>
                </c:pt>
              </c:numCache>
            </c:numRef>
          </c:xVal>
          <c:yVal>
            <c:numRef>
              <c:f>'example calibration'!$S$3:$S$12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F-804B-ADD1-612B182B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63311"/>
        <c:axId val="565229727"/>
      </c:scatterChart>
      <c:valAx>
        <c:axId val="59266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 (Ohms^-1)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29727"/>
        <c:crosses val="autoZero"/>
        <c:crossBetween val="midCat"/>
      </c:valAx>
      <c:valAx>
        <c:axId val="5652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6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13</xdr:row>
      <xdr:rowOff>152400</xdr:rowOff>
    </xdr:from>
    <xdr:to>
      <xdr:col>7</xdr:col>
      <xdr:colOff>241300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F3D05-2EE8-994F-B124-589DD8642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273050</xdr:colOff>
      <xdr:row>13</xdr:row>
      <xdr:rowOff>165100</xdr:rowOff>
    </xdr:from>
    <xdr:to>
      <xdr:col>14</xdr:col>
      <xdr:colOff>444500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0A085-174E-F748-9BB7-31123ADAE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13</xdr:row>
      <xdr:rowOff>38100</xdr:rowOff>
    </xdr:from>
    <xdr:to>
      <xdr:col>23</xdr:col>
      <xdr:colOff>330200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0FD2A-AE10-B24B-AE24-6BCE60A6E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bration.precisionpin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1.1"/>
      <sheetName val="PP2.2"/>
      <sheetName val="PP2.2 (recalibration)"/>
    </sheetNames>
    <sheetDataSet>
      <sheetData sheetId="0" refreshError="1"/>
      <sheetData sheetId="1">
        <row r="2">
          <cell r="G2" t="str">
            <v>avg.resistance</v>
          </cell>
          <cell r="N2" t="str">
            <v>avg.conductance</v>
          </cell>
          <cell r="S2" t="str">
            <v>Weight (lbs)</v>
          </cell>
        </row>
        <row r="3">
          <cell r="B3">
            <v>2.5</v>
          </cell>
          <cell r="G3">
            <v>330.02499999999998</v>
          </cell>
          <cell r="H3">
            <v>27.92136278909037</v>
          </cell>
          <cell r="N3">
            <v>3.0474098319028297E-3</v>
          </cell>
          <cell r="O3">
            <v>2.7356688143267608E-4</v>
          </cell>
          <cell r="R3">
            <v>3.0474098319028297E-3</v>
          </cell>
          <cell r="S3">
            <v>2.5</v>
          </cell>
        </row>
        <row r="4">
          <cell r="B4">
            <v>5</v>
          </cell>
          <cell r="G4">
            <v>185.95</v>
          </cell>
          <cell r="H4">
            <v>16.581214269970292</v>
          </cell>
          <cell r="N4">
            <v>5.4116025167956694E-3</v>
          </cell>
          <cell r="O4">
            <v>5.0666337924247572E-4</v>
          </cell>
          <cell r="R4">
            <v>5.4116025167956702E-3</v>
          </cell>
          <cell r="S4">
            <v>5</v>
          </cell>
        </row>
        <row r="5">
          <cell r="B5">
            <v>7.5</v>
          </cell>
          <cell r="G5">
            <v>137.52500000000001</v>
          </cell>
          <cell r="H5">
            <v>7.7012444881763455</v>
          </cell>
          <cell r="N5">
            <v>7.2893668383987222E-3</v>
          </cell>
          <cell r="O5">
            <v>4.2779488735793719E-4</v>
          </cell>
          <cell r="R5">
            <v>7.2893668383987222E-3</v>
          </cell>
          <cell r="S5">
            <v>7.5</v>
          </cell>
        </row>
        <row r="6">
          <cell r="B6">
            <v>10</v>
          </cell>
          <cell r="G6">
            <v>102.6</v>
          </cell>
          <cell r="H6">
            <v>8.4237758754610716</v>
          </cell>
          <cell r="N6">
            <v>9.795852834587896E-3</v>
          </cell>
          <cell r="O6">
            <v>8.0040865456850027E-4</v>
          </cell>
          <cell r="R6">
            <v>9.795852834587896E-3</v>
          </cell>
          <cell r="S6">
            <v>10</v>
          </cell>
        </row>
        <row r="7">
          <cell r="B7">
            <v>12.5</v>
          </cell>
          <cell r="G7">
            <v>82.9</v>
          </cell>
          <cell r="H7">
            <v>3.5194696570174653</v>
          </cell>
          <cell r="N7">
            <v>1.2079414972032288E-2</v>
          </cell>
          <cell r="O7">
            <v>5.2427555964312193E-4</v>
          </cell>
          <cell r="R7">
            <v>1.2079414972032288E-2</v>
          </cell>
          <cell r="S7">
            <v>12.5</v>
          </cell>
        </row>
        <row r="8">
          <cell r="B8">
            <v>15</v>
          </cell>
          <cell r="G8">
            <v>71.025000000000006</v>
          </cell>
          <cell r="H8">
            <v>3.9305427954249113</v>
          </cell>
          <cell r="N8">
            <v>1.4112399039017674E-2</v>
          </cell>
          <cell r="O8">
            <v>7.9175256875897672E-4</v>
          </cell>
          <cell r="R8">
            <v>1.4112399039017674E-2</v>
          </cell>
          <cell r="S8">
            <v>15</v>
          </cell>
        </row>
        <row r="9">
          <cell r="B9">
            <v>17.5</v>
          </cell>
          <cell r="G9">
            <v>62.35</v>
          </cell>
          <cell r="H9">
            <v>3.9736632972611043</v>
          </cell>
          <cell r="N9">
            <v>1.608661402571275E-2</v>
          </cell>
          <cell r="O9">
            <v>1.007784366348928E-3</v>
          </cell>
          <cell r="R9">
            <v>1.608661402571275E-2</v>
          </cell>
          <cell r="S9">
            <v>17.5</v>
          </cell>
        </row>
        <row r="10">
          <cell r="B10">
            <v>20</v>
          </cell>
          <cell r="G10">
            <v>55.45</v>
          </cell>
          <cell r="H10">
            <v>2.8407745422683588</v>
          </cell>
          <cell r="N10">
            <v>1.8070278264318649E-2</v>
          </cell>
          <cell r="O10">
            <v>9.3763374942604553E-4</v>
          </cell>
          <cell r="R10">
            <v>1.8070278264318649E-2</v>
          </cell>
          <cell r="S10">
            <v>20</v>
          </cell>
        </row>
        <row r="11">
          <cell r="B11">
            <v>22.5</v>
          </cell>
          <cell r="G11">
            <v>50.550000000000004</v>
          </cell>
          <cell r="H11">
            <v>2.7501515109777719</v>
          </cell>
          <cell r="N11">
            <v>1.9826500130298848E-2</v>
          </cell>
          <cell r="O11">
            <v>1.0820979523183066E-3</v>
          </cell>
          <cell r="R11">
            <v>1.9826500130298848E-2</v>
          </cell>
          <cell r="S11">
            <v>22.5</v>
          </cell>
        </row>
        <row r="12">
          <cell r="B12">
            <v>25</v>
          </cell>
          <cell r="G12">
            <v>48.875</v>
          </cell>
          <cell r="H12">
            <v>3.7205510344571282</v>
          </cell>
          <cell r="N12">
            <v>2.0557018303051101E-2</v>
          </cell>
          <cell r="O12">
            <v>1.6930728557568507E-3</v>
          </cell>
          <cell r="R12">
            <v>2.0557018303051101E-2</v>
          </cell>
          <cell r="S12">
            <v>25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CB8A-F0DC-E34B-B210-122205A26C15}">
  <dimension ref="B2:S13"/>
  <sheetViews>
    <sheetView tabSelected="1" workbookViewId="0">
      <selection activeCell="P16" sqref="P16"/>
    </sheetView>
  </sheetViews>
  <sheetFormatPr baseColWidth="10" defaultRowHeight="16" x14ac:dyDescent="0.2"/>
  <cols>
    <col min="10" max="13" width="12.33203125" bestFit="1" customWidth="1"/>
    <col min="18" max="18" width="14.6640625" bestFit="1" customWidth="1"/>
  </cols>
  <sheetData>
    <row r="2" spans="2:1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6</v>
      </c>
      <c r="R2" t="s">
        <v>11</v>
      </c>
      <c r="S2" t="s">
        <v>0</v>
      </c>
    </row>
    <row r="3" spans="2:19" x14ac:dyDescent="0.2">
      <c r="B3">
        <v>2.5</v>
      </c>
      <c r="C3" s="1">
        <v>355.4</v>
      </c>
      <c r="D3" s="1">
        <v>331</v>
      </c>
      <c r="E3" s="1">
        <v>290.89999999999998</v>
      </c>
      <c r="F3" s="1">
        <v>342.8</v>
      </c>
      <c r="G3" s="1">
        <f>AVERAGE(C3:F3)</f>
        <v>330.02499999999998</v>
      </c>
      <c r="H3" s="2">
        <f>STDEVA(C3:F3)</f>
        <v>27.92136278909037</v>
      </c>
      <c r="J3" s="3">
        <f>1/C3</f>
        <v>2.8137310073157009E-3</v>
      </c>
      <c r="K3" s="3">
        <f>1/D3</f>
        <v>3.0211480362537764E-3</v>
      </c>
      <c r="L3" s="3">
        <f>1/E3</f>
        <v>3.4376074252320389E-3</v>
      </c>
      <c r="M3" s="3">
        <f>1/F3</f>
        <v>2.9171528588098016E-3</v>
      </c>
      <c r="N3" s="3">
        <f>AVERAGE(J3:M3)</f>
        <v>3.0474098319028297E-3</v>
      </c>
      <c r="O3" s="3">
        <f>STDEVA(J3:M3)</f>
        <v>2.7356688143267608E-4</v>
      </c>
      <c r="R3">
        <v>3.0474098319028297E-3</v>
      </c>
      <c r="S3">
        <v>2.5</v>
      </c>
    </row>
    <row r="4" spans="2:19" x14ac:dyDescent="0.2">
      <c r="B4">
        <v>5</v>
      </c>
      <c r="C4" s="1">
        <v>203.1</v>
      </c>
      <c r="D4" s="1">
        <v>186.7</v>
      </c>
      <c r="E4" s="1">
        <v>163.4</v>
      </c>
      <c r="F4" s="1">
        <v>190.6</v>
      </c>
      <c r="G4" s="1">
        <f t="shared" ref="G4:G12" si="0">AVERAGE(C4:F4)</f>
        <v>185.95</v>
      </c>
      <c r="H4" s="2">
        <f t="shared" ref="H4:H12" si="1">STDEVA(C4:F4)</f>
        <v>16.581214269970292</v>
      </c>
      <c r="J4" s="3">
        <f t="shared" ref="J4:K12" si="2">1/C4</f>
        <v>4.9236829148202859E-3</v>
      </c>
      <c r="K4" s="3">
        <f>1/D4</f>
        <v>5.3561863952865567E-3</v>
      </c>
      <c r="L4" s="3">
        <f t="shared" ref="L4:M12" si="3">1/E4</f>
        <v>6.1199510403916763E-3</v>
      </c>
      <c r="M4" s="3">
        <f t="shared" si="3"/>
        <v>5.2465897166841559E-3</v>
      </c>
      <c r="N4" s="3">
        <f t="shared" ref="N4:N11" si="4">AVERAGE(J4:M4)</f>
        <v>5.4116025167956694E-3</v>
      </c>
      <c r="O4" s="3">
        <f t="shared" ref="O4:O12" si="5">STDEVA(J4:M4)</f>
        <v>5.0666337924247572E-4</v>
      </c>
      <c r="R4" s="3">
        <v>5.4116025167956702E-3</v>
      </c>
      <c r="S4">
        <v>5</v>
      </c>
    </row>
    <row r="5" spans="2:19" x14ac:dyDescent="0.2">
      <c r="B5">
        <v>7.5</v>
      </c>
      <c r="C5" s="1">
        <v>126.4</v>
      </c>
      <c r="D5" s="1">
        <v>138.30000000000001</v>
      </c>
      <c r="E5" s="1">
        <v>142.69999999999999</v>
      </c>
      <c r="F5" s="1">
        <v>142.69999999999999</v>
      </c>
      <c r="G5" s="1">
        <f t="shared" si="0"/>
        <v>137.52500000000001</v>
      </c>
      <c r="H5" s="2">
        <f t="shared" si="1"/>
        <v>7.7012444881763455</v>
      </c>
      <c r="J5" s="3">
        <f t="shared" si="2"/>
        <v>7.9113924050632899E-3</v>
      </c>
      <c r="K5" s="3">
        <f t="shared" si="2"/>
        <v>7.2306579898770785E-3</v>
      </c>
      <c r="L5" s="3">
        <f t="shared" si="3"/>
        <v>7.0077084793272607E-3</v>
      </c>
      <c r="M5" s="3">
        <f t="shared" si="3"/>
        <v>7.0077084793272607E-3</v>
      </c>
      <c r="N5" s="3">
        <f t="shared" si="4"/>
        <v>7.2893668383987222E-3</v>
      </c>
      <c r="O5" s="3">
        <f t="shared" si="5"/>
        <v>4.2779488735793719E-4</v>
      </c>
      <c r="R5" s="3">
        <v>7.2893668383987222E-3</v>
      </c>
      <c r="S5">
        <v>7.5</v>
      </c>
    </row>
    <row r="6" spans="2:19" x14ac:dyDescent="0.2">
      <c r="B6">
        <v>10</v>
      </c>
      <c r="C6" s="1">
        <v>96.6</v>
      </c>
      <c r="D6" s="1">
        <v>107.6</v>
      </c>
      <c r="E6" s="1">
        <v>111.8</v>
      </c>
      <c r="F6" s="1">
        <v>94.4</v>
      </c>
      <c r="G6" s="1">
        <f t="shared" si="0"/>
        <v>102.6</v>
      </c>
      <c r="H6" s="2">
        <f t="shared" si="1"/>
        <v>8.4237758754610716</v>
      </c>
      <c r="J6" s="3">
        <f t="shared" si="2"/>
        <v>1.0351966873706004E-2</v>
      </c>
      <c r="K6" s="3">
        <f t="shared" si="2"/>
        <v>9.2936802973977699E-3</v>
      </c>
      <c r="L6" s="3">
        <f t="shared" si="3"/>
        <v>8.9445438282647581E-3</v>
      </c>
      <c r="M6" s="3">
        <f t="shared" si="3"/>
        <v>1.059322033898305E-2</v>
      </c>
      <c r="N6" s="3">
        <f t="shared" si="4"/>
        <v>9.795852834587896E-3</v>
      </c>
      <c r="O6" s="3">
        <f t="shared" si="5"/>
        <v>8.0040865456850027E-4</v>
      </c>
      <c r="R6" s="3">
        <v>9.795852834587896E-3</v>
      </c>
      <c r="S6">
        <v>10</v>
      </c>
    </row>
    <row r="7" spans="2:19" x14ac:dyDescent="0.2">
      <c r="B7">
        <v>12.5</v>
      </c>
      <c r="C7" s="1">
        <v>78.2</v>
      </c>
      <c r="D7" s="1">
        <v>85.6</v>
      </c>
      <c r="E7" s="1">
        <v>85.6</v>
      </c>
      <c r="F7" s="1">
        <v>82.2</v>
      </c>
      <c r="G7" s="1">
        <f t="shared" si="0"/>
        <v>82.9</v>
      </c>
      <c r="H7" s="2">
        <f t="shared" si="1"/>
        <v>3.5194696570174653</v>
      </c>
      <c r="J7" s="3">
        <f t="shared" si="2"/>
        <v>1.278772378516624E-2</v>
      </c>
      <c r="K7" s="3">
        <f t="shared" si="2"/>
        <v>1.1682242990654207E-2</v>
      </c>
      <c r="L7" s="3">
        <f t="shared" si="3"/>
        <v>1.1682242990654207E-2</v>
      </c>
      <c r="M7" s="3">
        <f>1/F7</f>
        <v>1.21654501216545E-2</v>
      </c>
      <c r="N7" s="3">
        <f t="shared" si="4"/>
        <v>1.2079414972032288E-2</v>
      </c>
      <c r="O7" s="3">
        <f t="shared" si="5"/>
        <v>5.2427555964312193E-4</v>
      </c>
      <c r="R7" s="3">
        <v>1.2079414972032288E-2</v>
      </c>
      <c r="S7">
        <v>12.5</v>
      </c>
    </row>
    <row r="8" spans="2:19" x14ac:dyDescent="0.2">
      <c r="B8">
        <v>15</v>
      </c>
      <c r="C8" s="1">
        <v>66.3</v>
      </c>
      <c r="D8" s="1">
        <v>69.3</v>
      </c>
      <c r="E8" s="1">
        <v>74.599999999999994</v>
      </c>
      <c r="F8" s="1">
        <v>73.900000000000006</v>
      </c>
      <c r="G8" s="1">
        <f t="shared" si="0"/>
        <v>71.025000000000006</v>
      </c>
      <c r="H8" s="2">
        <f t="shared" si="1"/>
        <v>3.9305427954249113</v>
      </c>
      <c r="J8" s="3">
        <f t="shared" si="2"/>
        <v>1.5082956259426848E-2</v>
      </c>
      <c r="K8" s="3">
        <f t="shared" si="2"/>
        <v>1.443001443001443E-2</v>
      </c>
      <c r="L8" s="3">
        <f t="shared" si="3"/>
        <v>1.3404825737265416E-2</v>
      </c>
      <c r="M8" s="3">
        <f t="shared" si="3"/>
        <v>1.3531799729364004E-2</v>
      </c>
      <c r="N8" s="3">
        <f t="shared" si="4"/>
        <v>1.4112399039017674E-2</v>
      </c>
      <c r="O8" s="3">
        <f t="shared" si="5"/>
        <v>7.9175256875897672E-4</v>
      </c>
      <c r="R8" s="3">
        <v>1.4112399039017674E-2</v>
      </c>
      <c r="S8">
        <v>15</v>
      </c>
    </row>
    <row r="9" spans="2:19" x14ac:dyDescent="0.2">
      <c r="B9">
        <v>17.5</v>
      </c>
      <c r="C9" s="1">
        <v>60.6</v>
      </c>
      <c r="D9" s="1">
        <v>67.5</v>
      </c>
      <c r="E9" s="1">
        <v>58.2</v>
      </c>
      <c r="F9" s="1">
        <v>63.1</v>
      </c>
      <c r="G9" s="1">
        <f t="shared" si="0"/>
        <v>62.35</v>
      </c>
      <c r="H9" s="2">
        <f t="shared" si="1"/>
        <v>3.9736632972611043</v>
      </c>
      <c r="J9" s="3">
        <f t="shared" si="2"/>
        <v>1.65016501650165E-2</v>
      </c>
      <c r="K9" s="3">
        <f t="shared" si="2"/>
        <v>1.4814814814814815E-2</v>
      </c>
      <c r="L9" s="3">
        <f t="shared" si="3"/>
        <v>1.7182130584192438E-2</v>
      </c>
      <c r="M9" s="3">
        <f t="shared" si="3"/>
        <v>1.5847860538827259E-2</v>
      </c>
      <c r="N9" s="3">
        <f t="shared" si="4"/>
        <v>1.608661402571275E-2</v>
      </c>
      <c r="O9" s="3">
        <f t="shared" si="5"/>
        <v>1.007784366348928E-3</v>
      </c>
      <c r="R9" s="3">
        <v>1.608661402571275E-2</v>
      </c>
      <c r="S9">
        <v>17.5</v>
      </c>
    </row>
    <row r="10" spans="2:19" x14ac:dyDescent="0.2">
      <c r="B10">
        <v>20</v>
      </c>
      <c r="C10" s="1">
        <v>57.3</v>
      </c>
      <c r="D10" s="1">
        <v>54.3</v>
      </c>
      <c r="E10" s="1">
        <v>52</v>
      </c>
      <c r="F10" s="1">
        <v>58.2</v>
      </c>
      <c r="G10" s="1">
        <f t="shared" si="0"/>
        <v>55.45</v>
      </c>
      <c r="H10" s="2">
        <f t="shared" si="1"/>
        <v>2.8407745422683588</v>
      </c>
      <c r="J10" s="3">
        <f t="shared" si="2"/>
        <v>1.7452006980802792E-2</v>
      </c>
      <c r="K10" s="3">
        <f t="shared" si="2"/>
        <v>1.841620626151013E-2</v>
      </c>
      <c r="L10" s="3">
        <f t="shared" si="3"/>
        <v>1.9230769230769232E-2</v>
      </c>
      <c r="M10" s="3">
        <f t="shared" si="3"/>
        <v>1.7182130584192438E-2</v>
      </c>
      <c r="N10" s="3">
        <f t="shared" si="4"/>
        <v>1.8070278264318649E-2</v>
      </c>
      <c r="O10" s="3">
        <f t="shared" si="5"/>
        <v>9.3763374942604553E-4</v>
      </c>
      <c r="R10" s="3">
        <v>1.8070278264318649E-2</v>
      </c>
      <c r="S10">
        <v>20</v>
      </c>
    </row>
    <row r="11" spans="2:19" x14ac:dyDescent="0.2">
      <c r="B11">
        <v>22.5</v>
      </c>
      <c r="C11" s="1">
        <v>50.9</v>
      </c>
      <c r="D11" s="1">
        <v>50.2</v>
      </c>
      <c r="E11" s="1">
        <v>47.2</v>
      </c>
      <c r="F11" s="1">
        <v>53.9</v>
      </c>
      <c r="G11" s="1">
        <f t="shared" si="0"/>
        <v>50.550000000000004</v>
      </c>
      <c r="H11" s="2">
        <f t="shared" si="1"/>
        <v>2.7501515109777719</v>
      </c>
      <c r="J11" s="3">
        <f t="shared" si="2"/>
        <v>1.9646365422396856E-2</v>
      </c>
      <c r="K11" s="3">
        <f t="shared" si="2"/>
        <v>1.9920318725099601E-2</v>
      </c>
      <c r="L11" s="3">
        <f t="shared" si="3"/>
        <v>2.1186440677966101E-2</v>
      </c>
      <c r="M11" s="3">
        <f t="shared" si="3"/>
        <v>1.8552875695732839E-2</v>
      </c>
      <c r="N11" s="3">
        <f t="shared" si="4"/>
        <v>1.9826500130298848E-2</v>
      </c>
      <c r="O11" s="3">
        <f t="shared" si="5"/>
        <v>1.0820979523183066E-3</v>
      </c>
      <c r="R11" s="3">
        <v>1.9826500130298848E-2</v>
      </c>
      <c r="S11">
        <v>22.5</v>
      </c>
    </row>
    <row r="12" spans="2:19" x14ac:dyDescent="0.2">
      <c r="B12">
        <v>25</v>
      </c>
      <c r="C12" s="1">
        <v>50.8</v>
      </c>
      <c r="D12" s="1">
        <v>50.9</v>
      </c>
      <c r="E12" s="1">
        <v>43.3</v>
      </c>
      <c r="F12" s="1">
        <v>50.5</v>
      </c>
      <c r="G12" s="1">
        <f t="shared" si="0"/>
        <v>48.875</v>
      </c>
      <c r="H12" s="2">
        <f t="shared" si="1"/>
        <v>3.7205510344571282</v>
      </c>
      <c r="J12" s="3">
        <f t="shared" si="2"/>
        <v>1.968503937007874E-2</v>
      </c>
      <c r="K12" s="3">
        <f t="shared" si="2"/>
        <v>1.9646365422396856E-2</v>
      </c>
      <c r="L12" s="3">
        <f t="shared" si="3"/>
        <v>2.3094688221709007E-2</v>
      </c>
      <c r="M12" s="3">
        <f t="shared" si="3"/>
        <v>1.9801980198019802E-2</v>
      </c>
      <c r="N12" s="3">
        <f>AVERAGE(J12:M12)</f>
        <v>2.0557018303051101E-2</v>
      </c>
      <c r="O12" s="3">
        <f t="shared" si="5"/>
        <v>1.6930728557568507E-3</v>
      </c>
      <c r="R12" s="3">
        <v>2.0557018303051101E-2</v>
      </c>
      <c r="S12">
        <v>25</v>
      </c>
    </row>
    <row r="13" spans="2:19" x14ac:dyDescent="0.2">
      <c r="R1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2021-12-15T17:44:27Z</dcterms:created>
  <dcterms:modified xsi:type="dcterms:W3CDTF">2021-12-15T17:46:30Z</dcterms:modified>
</cp:coreProperties>
</file>