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27795" windowHeight="12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0" i="1" l="1"/>
  <c r="C170" i="1"/>
  <c r="E170" i="1" s="1"/>
  <c r="D169" i="1"/>
  <c r="G25" i="1" s="1"/>
  <c r="C169" i="1"/>
  <c r="F21" i="1" s="1"/>
  <c r="D168" i="1"/>
  <c r="E168" i="1" s="1"/>
  <c r="C168" i="1"/>
  <c r="E29" i="1"/>
  <c r="E28" i="1"/>
  <c r="E27" i="1"/>
  <c r="G26" i="1"/>
  <c r="E26" i="1"/>
  <c r="E25" i="1"/>
  <c r="G24" i="1"/>
  <c r="F24" i="1"/>
  <c r="I24" i="1" s="1"/>
  <c r="E24" i="1"/>
  <c r="E23" i="1"/>
  <c r="G22" i="1"/>
  <c r="F22" i="1"/>
  <c r="E22" i="1"/>
  <c r="E21" i="1"/>
  <c r="F20" i="1"/>
  <c r="E20" i="1"/>
  <c r="E19" i="1"/>
  <c r="E18" i="1"/>
  <c r="G17" i="1"/>
  <c r="F17" i="1"/>
  <c r="I17" i="1" s="1"/>
  <c r="E17" i="1"/>
  <c r="E16" i="1"/>
  <c r="G15" i="1"/>
  <c r="F15" i="1"/>
  <c r="E15" i="1"/>
  <c r="E14" i="1"/>
  <c r="F13" i="1"/>
  <c r="E13" i="1"/>
  <c r="E12" i="1"/>
  <c r="F11" i="1"/>
  <c r="E11" i="1"/>
  <c r="E10" i="1"/>
  <c r="G9" i="1"/>
  <c r="F9" i="1"/>
  <c r="I9" i="1" s="1"/>
  <c r="E9" i="1"/>
  <c r="E8" i="1"/>
  <c r="G7" i="1"/>
  <c r="F7" i="1"/>
  <c r="I7" i="1" s="1"/>
  <c r="E7" i="1"/>
  <c r="E6" i="1"/>
  <c r="G5" i="1"/>
  <c r="E5" i="1"/>
  <c r="E4" i="1"/>
  <c r="G3" i="1"/>
  <c r="E3" i="1"/>
  <c r="E2" i="1"/>
  <c r="G8" i="1" l="1"/>
  <c r="G12" i="1"/>
  <c r="F19" i="1"/>
  <c r="I19" i="1" s="1"/>
  <c r="G21" i="1"/>
  <c r="I21" i="1" s="1"/>
  <c r="F28" i="1"/>
  <c r="I28" i="1" s="1"/>
  <c r="F3" i="1"/>
  <c r="I3" i="1" s="1"/>
  <c r="F5" i="1"/>
  <c r="I5" i="1" s="1"/>
  <c r="G19" i="1"/>
  <c r="F26" i="1"/>
  <c r="I26" i="1" s="1"/>
  <c r="G28" i="1"/>
  <c r="H13" i="1"/>
  <c r="J13" i="1" s="1"/>
  <c r="I11" i="1"/>
  <c r="I13" i="1"/>
  <c r="I15" i="1"/>
  <c r="I22" i="1"/>
  <c r="F2" i="1"/>
  <c r="G11" i="1"/>
  <c r="G13" i="1"/>
  <c r="H18" i="1"/>
  <c r="J18" i="1" s="1"/>
  <c r="G20" i="1"/>
  <c r="I20" i="1" s="1"/>
  <c r="H27" i="1"/>
  <c r="J27" i="1" s="1"/>
  <c r="F29" i="1"/>
  <c r="E169" i="1"/>
  <c r="H22" i="1" s="1"/>
  <c r="J22" i="1" s="1"/>
  <c r="G2" i="1"/>
  <c r="H4" i="1"/>
  <c r="J4" i="1" s="1"/>
  <c r="F6" i="1"/>
  <c r="H14" i="1"/>
  <c r="H16" i="1"/>
  <c r="F18" i="1"/>
  <c r="F23" i="1"/>
  <c r="H25" i="1"/>
  <c r="J25" i="1" s="1"/>
  <c r="F27" i="1"/>
  <c r="G29" i="1"/>
  <c r="I29" i="1" s="1"/>
  <c r="F4" i="1"/>
  <c r="I4" i="1" s="1"/>
  <c r="G6" i="1"/>
  <c r="H8" i="1"/>
  <c r="J8" i="1" s="1"/>
  <c r="F10" i="1"/>
  <c r="I10" i="1" s="1"/>
  <c r="F14" i="1"/>
  <c r="F16" i="1"/>
  <c r="G18" i="1"/>
  <c r="H21" i="1"/>
  <c r="J21" i="1" s="1"/>
  <c r="G23" i="1"/>
  <c r="F25" i="1"/>
  <c r="I25" i="1" s="1"/>
  <c r="G27" i="1"/>
  <c r="G4" i="1"/>
  <c r="F8" i="1"/>
  <c r="I8" i="1" s="1"/>
  <c r="G10" i="1"/>
  <c r="F12" i="1"/>
  <c r="I12" i="1" s="1"/>
  <c r="G14" i="1"/>
  <c r="G16" i="1"/>
  <c r="H19" i="1"/>
  <c r="J19" i="1" s="1"/>
  <c r="J16" i="1" l="1"/>
  <c r="J14" i="1"/>
  <c r="I6" i="1"/>
  <c r="I18" i="1"/>
  <c r="I16" i="1"/>
  <c r="I27" i="1"/>
  <c r="I2" i="1"/>
  <c r="I14" i="1"/>
  <c r="H23" i="1"/>
  <c r="J23" i="1" s="1"/>
  <c r="H6" i="1"/>
  <c r="J6" i="1" s="1"/>
  <c r="H29" i="1"/>
  <c r="J29" i="1" s="1"/>
  <c r="H2" i="1"/>
  <c r="J2" i="1" s="1"/>
  <c r="H20" i="1"/>
  <c r="J20" i="1" s="1"/>
  <c r="H11" i="1"/>
  <c r="J11" i="1" s="1"/>
  <c r="H24" i="1"/>
  <c r="J24" i="1" s="1"/>
  <c r="H15" i="1"/>
  <c r="J15" i="1" s="1"/>
  <c r="H9" i="1"/>
  <c r="J9" i="1" s="1"/>
  <c r="H7" i="1"/>
  <c r="J7" i="1" s="1"/>
  <c r="H26" i="1"/>
  <c r="J26" i="1" s="1"/>
  <c r="H5" i="1"/>
  <c r="J5" i="1" s="1"/>
  <c r="H3" i="1"/>
  <c r="J3" i="1" s="1"/>
  <c r="H28" i="1"/>
  <c r="J28" i="1" s="1"/>
  <c r="H10" i="1"/>
  <c r="J10" i="1" s="1"/>
  <c r="H12" i="1"/>
  <c r="J12" i="1" s="1"/>
  <c r="I23" i="1"/>
  <c r="H17" i="1"/>
  <c r="J17" i="1" s="1"/>
</calcChain>
</file>

<file path=xl/sharedStrings.xml><?xml version="1.0" encoding="utf-8"?>
<sst xmlns="http://schemas.openxmlformats.org/spreadsheetml/2006/main" count="41" uniqueCount="41">
  <si>
    <t>pname</t>
  </si>
  <si>
    <t>guest</t>
  </si>
  <si>
    <t>cnt</t>
  </si>
  <si>
    <t>averageG</t>
    <phoneticPr fontId="3" type="noConversion"/>
  </si>
  <si>
    <t>guest_N</t>
    <phoneticPr fontId="3" type="noConversion"/>
  </si>
  <si>
    <t>cnt_N</t>
    <phoneticPr fontId="3" type="noConversion"/>
  </si>
  <si>
    <t>averageG_N</t>
    <phoneticPr fontId="3" type="noConversion"/>
  </si>
  <si>
    <t>totalsum</t>
    <phoneticPr fontId="3" type="noConversion"/>
  </si>
  <si>
    <t>averagesum</t>
    <phoneticPr fontId="3" type="noConversion"/>
  </si>
  <si>
    <t>씨제이이앤엠(주)</t>
  </si>
  <si>
    <t>롯데쇼핑㈜롯데엔터테인먼트</t>
  </si>
  <si>
    <t>(주)넥스트엔터테인먼트월드(NEW)</t>
  </si>
  <si>
    <t>유니버설픽쳐스인터내셔널 코리아(유)</t>
  </si>
  <si>
    <t>(주)쇼박스</t>
  </si>
  <si>
    <t>이십세기폭스코리아(주)</t>
  </si>
  <si>
    <t>워너브러더스 코리아(주)</t>
  </si>
  <si>
    <t>소니픽쳐스릴리징월트디즈니스튜디오스코리아(주)</t>
  </si>
  <si>
    <t>CGV아트하우스</t>
  </si>
  <si>
    <t>메가박스중앙(주)플러스엠</t>
  </si>
  <si>
    <t>월트디즈니컴퍼니코리아(주)</t>
  </si>
  <si>
    <t>월트디즈니컴퍼니코리아 유한책임회사</t>
  </si>
  <si>
    <t>판씨네마(주)</t>
  </si>
  <si>
    <t>(주)이수C&amp;E</t>
  </si>
  <si>
    <t>(주)리틀빅픽쳐스</t>
  </si>
  <si>
    <t>(주)나이너스엔터테인먼트</t>
  </si>
  <si>
    <t>씨너스엔터테인먼트(주)</t>
  </si>
  <si>
    <t>(주)인벤트스톤</t>
  </si>
  <si>
    <t>씨네그루(주)키다리이엔티</t>
  </si>
  <si>
    <t>한국소니픽쳐스릴리징브에나비스타영화㈜</t>
  </si>
  <si>
    <t>소니픽쳐스엔터테인먼트코리아주식회사극장배급지점</t>
  </si>
  <si>
    <t>씨네그루(주)다우기술</t>
  </si>
  <si>
    <t>(주)싸이더스</t>
  </si>
  <si>
    <t>(주)에스비에스콘텐츠허브</t>
  </si>
  <si>
    <t>오퍼스픽쳐스</t>
  </si>
  <si>
    <t>롯데컬처웍스(주)롯데엔터테인먼트</t>
  </si>
  <si>
    <t>TCO(주)더콘텐츠온</t>
  </si>
  <si>
    <t>(주)와우픽쳐스</t>
  </si>
  <si>
    <t>(주)키위미디어그룹</t>
  </si>
  <si>
    <t>average</t>
    <phoneticPr fontId="3" type="noConversion"/>
  </si>
  <si>
    <t>median</t>
    <phoneticPr fontId="3" type="noConversion"/>
  </si>
  <si>
    <t>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</si>
</sst>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abSelected="1" workbookViewId="0">
      <selection activeCell="M21" sqref="M21"/>
    </sheetView>
  </sheetViews>
  <sheetFormatPr defaultRowHeight="16.5" x14ac:dyDescent="0.3"/>
  <cols>
    <col min="2" max="2" width="21.875" customWidth="1"/>
  </cols>
  <sheetData>
    <row r="1" spans="1:11" x14ac:dyDescent="0.3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1" x14ac:dyDescent="0.3">
      <c r="A2" s="2">
        <v>1</v>
      </c>
      <c r="B2" s="1" t="s">
        <v>9</v>
      </c>
      <c r="C2" s="1">
        <v>274758541</v>
      </c>
      <c r="D2" s="1">
        <v>157</v>
      </c>
      <c r="E2" s="1">
        <f>C2/D2</f>
        <v>1750054.4012738853</v>
      </c>
      <c r="F2" s="1">
        <f>(C2-C$169)/C$170</f>
        <v>4.1036431524171864</v>
      </c>
      <c r="G2" s="1">
        <f>(D2-D$169)/D$170</f>
        <v>3.2656155053562954</v>
      </c>
      <c r="H2" s="1">
        <f>(E2-$E$169)/$E$170</f>
        <v>0.80996991368936666</v>
      </c>
      <c r="I2" s="1">
        <f>F2+G2</f>
        <v>7.3692586577734822</v>
      </c>
      <c r="J2" s="1">
        <f>H2+G2</f>
        <v>4.0755854190456624</v>
      </c>
      <c r="K2">
        <v>1</v>
      </c>
    </row>
    <row r="3" spans="1:11" x14ac:dyDescent="0.3">
      <c r="A3" s="2">
        <v>2</v>
      </c>
      <c r="B3" s="1" t="s">
        <v>10</v>
      </c>
      <c r="C3" s="1">
        <v>146805466</v>
      </c>
      <c r="D3" s="1">
        <v>143</v>
      </c>
      <c r="E3" s="1">
        <f>C3/D3</f>
        <v>1026611.6503496503</v>
      </c>
      <c r="F3" s="1">
        <f>(C3-C$169)/C$170</f>
        <v>2.1046640035674331</v>
      </c>
      <c r="G3" s="1">
        <f>(D3-D$169)/D$170</f>
        <v>2.9139338355486943</v>
      </c>
      <c r="H3" s="1">
        <f>(E3-$E$169)/$E$170</f>
        <v>0.36004503444273034</v>
      </c>
      <c r="I3" s="1">
        <f>F3+G3</f>
        <v>5.0185978391161274</v>
      </c>
      <c r="J3" s="1">
        <f>H3+G3</f>
        <v>3.2739788699914247</v>
      </c>
      <c r="K3">
        <v>1</v>
      </c>
    </row>
    <row r="4" spans="1:11" x14ac:dyDescent="0.3">
      <c r="A4" s="2">
        <v>3</v>
      </c>
      <c r="B4" s="1" t="s">
        <v>11</v>
      </c>
      <c r="C4" s="1">
        <v>136912062</v>
      </c>
      <c r="D4" s="1">
        <v>94</v>
      </c>
      <c r="E4" s="1">
        <f>C4/D4</f>
        <v>1456511.2978723405</v>
      </c>
      <c r="F4" s="1">
        <f>(C4-C$169)/C$170</f>
        <v>1.9501018071751484</v>
      </c>
      <c r="G4" s="1">
        <f>(D4-D$169)/D$170</f>
        <v>1.6830479912220908</v>
      </c>
      <c r="H4" s="1">
        <f>(E4-$E$169)/$E$170</f>
        <v>0.62740903353279076</v>
      </c>
      <c r="I4" s="1">
        <f>F4+G4</f>
        <v>3.6331497983972394</v>
      </c>
      <c r="J4" s="1">
        <f>H4+G4</f>
        <v>2.3104570247548817</v>
      </c>
      <c r="K4">
        <v>1</v>
      </c>
    </row>
    <row r="5" spans="1:11" x14ac:dyDescent="0.3">
      <c r="A5" s="2">
        <v>4</v>
      </c>
      <c r="B5" s="1" t="s">
        <v>12</v>
      </c>
      <c r="C5" s="1">
        <v>81682685</v>
      </c>
      <c r="D5" s="1">
        <v>112</v>
      </c>
      <c r="E5" s="1">
        <f>C5/D5</f>
        <v>729309.6875</v>
      </c>
      <c r="F5" s="1">
        <f>(C5-C$169)/C$170</f>
        <v>1.0872669512956619</v>
      </c>
      <c r="G5" s="1">
        <f>(D5-D$169)/D$170</f>
        <v>2.1352101381175776</v>
      </c>
      <c r="H5" s="1">
        <f>(E5-$E$169)/$E$170</f>
        <v>0.17514643733324636</v>
      </c>
      <c r="I5" s="1">
        <f>F5+G5</f>
        <v>3.2224770894132395</v>
      </c>
      <c r="J5" s="1">
        <f>H5+G5</f>
        <v>2.310356575450824</v>
      </c>
      <c r="K5">
        <v>1</v>
      </c>
    </row>
    <row r="6" spans="1:11" x14ac:dyDescent="0.3">
      <c r="A6" s="2">
        <v>5</v>
      </c>
      <c r="B6" s="1" t="s">
        <v>13</v>
      </c>
      <c r="C6" s="1">
        <v>161793003</v>
      </c>
      <c r="D6" s="1">
        <v>51</v>
      </c>
      <c r="E6" s="1">
        <f>C6/D6</f>
        <v>3172411.8235294116</v>
      </c>
      <c r="F6" s="1">
        <f>(C6-C$169)/C$170</f>
        <v>2.3388105760950113</v>
      </c>
      <c r="G6" s="1">
        <f>(D6-D$169)/D$170</f>
        <v>0.60288286252731604</v>
      </c>
      <c r="H6" s="1">
        <f>(E6-$E$169)/$E$170</f>
        <v>1.6945651226900802</v>
      </c>
      <c r="I6" s="1">
        <f>F6+G6</f>
        <v>2.9416934386223272</v>
      </c>
      <c r="J6" s="1">
        <f>H6+G6</f>
        <v>2.2974479852173961</v>
      </c>
      <c r="K6">
        <v>1</v>
      </c>
    </row>
    <row r="7" spans="1:11" x14ac:dyDescent="0.3">
      <c r="A7" s="2">
        <v>6</v>
      </c>
      <c r="B7" s="1" t="s">
        <v>14</v>
      </c>
      <c r="C7" s="1">
        <v>95785840</v>
      </c>
      <c r="D7" s="1">
        <v>76</v>
      </c>
      <c r="E7" s="1">
        <f>C7/D7</f>
        <v>1260340</v>
      </c>
      <c r="F7" s="1">
        <f>(C7-C$169)/C$170</f>
        <v>1.3075970432297255</v>
      </c>
      <c r="G7" s="1">
        <f>(D7-D$169)/D$170</f>
        <v>1.2308858443266038</v>
      </c>
      <c r="H7" s="1">
        <f>(E7-$E$169)/$E$170</f>
        <v>0.50540581020363429</v>
      </c>
      <c r="I7" s="1">
        <f>F7+G7</f>
        <v>2.538482887556329</v>
      </c>
      <c r="J7" s="1">
        <f>H7+G7</f>
        <v>1.736291654530238</v>
      </c>
      <c r="K7">
        <v>2</v>
      </c>
    </row>
    <row r="8" spans="1:11" x14ac:dyDescent="0.3">
      <c r="A8" s="2">
        <v>7</v>
      </c>
      <c r="B8" s="1" t="s">
        <v>15</v>
      </c>
      <c r="C8" s="1">
        <v>104778274</v>
      </c>
      <c r="D8" s="1">
        <v>65</v>
      </c>
      <c r="E8" s="1">
        <f>C8/D8</f>
        <v>1611973.4461538461</v>
      </c>
      <c r="F8" s="1">
        <f>(C8-C$169)/C$170</f>
        <v>1.4480836088195526</v>
      </c>
      <c r="G8" s="1">
        <f>(D8-D$169)/D$170</f>
        <v>0.95456453233491712</v>
      </c>
      <c r="H8" s="1">
        <f>(E8-$E$169)/$E$170</f>
        <v>0.72409434581716858</v>
      </c>
      <c r="I8" s="1">
        <f>F8+G8</f>
        <v>2.4026481411544696</v>
      </c>
      <c r="J8" s="1">
        <f>H8+G8</f>
        <v>1.6786588781520857</v>
      </c>
      <c r="K8">
        <v>2</v>
      </c>
    </row>
    <row r="9" spans="1:11" x14ac:dyDescent="0.3">
      <c r="A9" s="2">
        <v>8</v>
      </c>
      <c r="B9" s="1" t="s">
        <v>16</v>
      </c>
      <c r="C9" s="1">
        <v>46049230</v>
      </c>
      <c r="D9" s="1">
        <v>31</v>
      </c>
      <c r="E9" s="1">
        <f>C9/D9</f>
        <v>1485459.0322580645</v>
      </c>
      <c r="F9" s="1">
        <f>(C9-C$169)/C$170</f>
        <v>0.53057432357666412</v>
      </c>
      <c r="G9" s="1">
        <f>(D9-D$169)/D$170</f>
        <v>0.10048047708788602</v>
      </c>
      <c r="H9" s="1">
        <f>(E9-$E$169)/$E$170</f>
        <v>0.64541226306452815</v>
      </c>
      <c r="I9" s="1">
        <f>F9+G9</f>
        <v>0.63105480066455011</v>
      </c>
      <c r="J9" s="1">
        <f>H9+G9</f>
        <v>0.74589274015241414</v>
      </c>
      <c r="K9">
        <v>2</v>
      </c>
    </row>
    <row r="10" spans="1:11" x14ac:dyDescent="0.3">
      <c r="A10" s="2">
        <v>9</v>
      </c>
      <c r="B10" s="1" t="s">
        <v>17</v>
      </c>
      <c r="C10" s="1">
        <v>18366237</v>
      </c>
      <c r="D10" s="1">
        <v>48</v>
      </c>
      <c r="E10" s="1">
        <f>C10/D10</f>
        <v>382629.9375</v>
      </c>
      <c r="F10" s="1">
        <f>(C10-C$169)/C$170</f>
        <v>9.8089791378014962E-2</v>
      </c>
      <c r="G10" s="1">
        <f>(D10-D$169)/D$170</f>
        <v>0.52752250471140161</v>
      </c>
      <c r="H10" s="1">
        <f>(E10-$E$169)/$E$170</f>
        <v>-4.0461286231240096E-2</v>
      </c>
      <c r="I10" s="1">
        <f>F10+G10</f>
        <v>0.6256122960894166</v>
      </c>
      <c r="J10" s="1">
        <f>H10+G10</f>
        <v>0.48706121848016148</v>
      </c>
      <c r="K10">
        <v>2</v>
      </c>
    </row>
    <row r="11" spans="1:11" x14ac:dyDescent="0.3">
      <c r="A11" s="2">
        <v>10</v>
      </c>
      <c r="B11" s="1" t="s">
        <v>18</v>
      </c>
      <c r="C11" s="1">
        <v>29616245</v>
      </c>
      <c r="D11" s="1">
        <v>37</v>
      </c>
      <c r="E11" s="1">
        <f>C11/D11</f>
        <v>800439.05405405408</v>
      </c>
      <c r="F11" s="1">
        <f>(C11-C$169)/C$170</f>
        <v>0.27384587552365131</v>
      </c>
      <c r="G11" s="1">
        <f>(D11-D$169)/D$170</f>
        <v>0.25120119271971503</v>
      </c>
      <c r="H11" s="1">
        <f>(E11-$E$169)/$E$170</f>
        <v>0.21938334704978885</v>
      </c>
      <c r="I11" s="1">
        <f>F11+G11</f>
        <v>0.52504706824336633</v>
      </c>
      <c r="J11" s="1">
        <f>H11+G11</f>
        <v>0.47058453976950387</v>
      </c>
      <c r="K11">
        <v>2</v>
      </c>
    </row>
    <row r="12" spans="1:11" x14ac:dyDescent="0.3">
      <c r="A12" s="2">
        <v>11</v>
      </c>
      <c r="B12" s="1" t="s">
        <v>19</v>
      </c>
      <c r="C12" s="1">
        <v>50950594</v>
      </c>
      <c r="D12" s="1">
        <v>17</v>
      </c>
      <c r="E12" s="1">
        <f>C12/D12</f>
        <v>2997093.7647058824</v>
      </c>
      <c r="F12" s="1">
        <f>(C12-C$169)/C$170</f>
        <v>0.60714711744600114</v>
      </c>
      <c r="G12" s="1">
        <f>(D12-D$169)/D$170</f>
        <v>-0.25120119271971503</v>
      </c>
      <c r="H12" s="1">
        <f>(E12-$E$169)/$E$170</f>
        <v>1.5855309850956982</v>
      </c>
      <c r="I12" s="1">
        <f>F12+G12</f>
        <v>0.35594592472628611</v>
      </c>
      <c r="J12" s="1">
        <f>H12+G12</f>
        <v>1.3343297923759831</v>
      </c>
      <c r="K12">
        <v>3</v>
      </c>
    </row>
    <row r="13" spans="1:11" x14ac:dyDescent="0.3">
      <c r="A13" s="2">
        <v>12</v>
      </c>
      <c r="B13" s="1" t="s">
        <v>20</v>
      </c>
      <c r="C13" s="1">
        <v>48707657</v>
      </c>
      <c r="D13" s="1">
        <v>17</v>
      </c>
      <c r="E13" s="1">
        <f>C13/D13</f>
        <v>2865156.2941176472</v>
      </c>
      <c r="F13" s="1">
        <f>(C13-C$169)/C$170</f>
        <v>0.57210626911012796</v>
      </c>
      <c r="G13" s="1">
        <f>(D13-D$169)/D$170</f>
        <v>-0.25120119271971503</v>
      </c>
      <c r="H13" s="1">
        <f>(E13-$E$169)/$E$170</f>
        <v>1.5034761847031579</v>
      </c>
      <c r="I13" s="1">
        <f>F13+G13</f>
        <v>0.32090507639041294</v>
      </c>
      <c r="J13" s="1">
        <f>H13+G13</f>
        <v>1.2522749919834428</v>
      </c>
      <c r="K13">
        <v>3</v>
      </c>
    </row>
    <row r="14" spans="1:11" x14ac:dyDescent="0.3">
      <c r="A14" s="2">
        <v>13</v>
      </c>
      <c r="B14" s="1" t="s">
        <v>21</v>
      </c>
      <c r="C14" s="1">
        <v>10461506</v>
      </c>
      <c r="D14" s="1">
        <v>41</v>
      </c>
      <c r="E14" s="1">
        <f>C14/D14</f>
        <v>255158.68292682926</v>
      </c>
      <c r="F14" s="1">
        <f>(C14-C$169)/C$170</f>
        <v>-2.5403860074021321E-2</v>
      </c>
      <c r="G14" s="1">
        <f>(D14-D$169)/D$170</f>
        <v>0.35168166980760102</v>
      </c>
      <c r="H14" s="1">
        <f>(E14-$E$169)/$E$170</f>
        <v>-0.1197384491414778</v>
      </c>
      <c r="I14" s="1">
        <f>F14+G14</f>
        <v>0.32627780973357967</v>
      </c>
      <c r="J14" s="1">
        <f>H14+G14</f>
        <v>0.23194322066612322</v>
      </c>
      <c r="K14">
        <v>3</v>
      </c>
    </row>
    <row r="15" spans="1:11" x14ac:dyDescent="0.3">
      <c r="A15" s="2">
        <v>14</v>
      </c>
      <c r="B15" s="1" t="s">
        <v>22</v>
      </c>
      <c r="C15" s="1">
        <v>5983836</v>
      </c>
      <c r="D15" s="1">
        <v>41</v>
      </c>
      <c r="E15" s="1">
        <f>C15/D15</f>
        <v>145947.21951219512</v>
      </c>
      <c r="F15" s="1">
        <f>(C15-C$169)/C$170</f>
        <v>-9.53573876889698E-2</v>
      </c>
      <c r="G15" s="1">
        <f>(D15-D$169)/D$170</f>
        <v>0.35168166980760102</v>
      </c>
      <c r="H15" s="1">
        <f>(E15-$E$169)/$E$170</f>
        <v>-0.18765944831715931</v>
      </c>
      <c r="I15" s="1">
        <f>F15+G15</f>
        <v>0.25632428211863123</v>
      </c>
      <c r="J15" s="1">
        <f>H15+G15</f>
        <v>0.16402222149044171</v>
      </c>
      <c r="K15">
        <v>3</v>
      </c>
    </row>
    <row r="16" spans="1:11" x14ac:dyDescent="0.3">
      <c r="A16" s="2">
        <v>15</v>
      </c>
      <c r="B16" s="1" t="s">
        <v>23</v>
      </c>
      <c r="C16" s="1">
        <v>7323777</v>
      </c>
      <c r="D16" s="1">
        <v>33</v>
      </c>
      <c r="E16" s="1">
        <f>C16/D16</f>
        <v>221932.63636363635</v>
      </c>
      <c r="F16" s="1">
        <f>(C16-C$169)/C$170</f>
        <v>-7.442382185095546E-2</v>
      </c>
      <c r="G16" s="1">
        <f>(D16-D$169)/D$170</f>
        <v>0.15072071563182901</v>
      </c>
      <c r="H16" s="1">
        <f>(E16-$E$169)/$E$170</f>
        <v>-0.14040245464666709</v>
      </c>
      <c r="I16" s="1">
        <f>F16+G16</f>
        <v>7.6296893780873551E-2</v>
      </c>
      <c r="J16" s="1">
        <f>H16+G16</f>
        <v>1.031826098516192E-2</v>
      </c>
      <c r="K16">
        <v>4</v>
      </c>
    </row>
    <row r="17" spans="1:11" x14ac:dyDescent="0.3">
      <c r="A17" s="2">
        <v>16</v>
      </c>
      <c r="B17" s="1" t="s">
        <v>24</v>
      </c>
      <c r="C17" s="1">
        <v>3609164</v>
      </c>
      <c r="D17" s="1">
        <v>35</v>
      </c>
      <c r="E17" s="1">
        <f>C17/D17</f>
        <v>103118.97142857143</v>
      </c>
      <c r="F17" s="1">
        <f>(C17-C$169)/C$170</f>
        <v>-0.13245629924976926</v>
      </c>
      <c r="G17" s="1">
        <f>(D17-D$169)/D$170</f>
        <v>0.20096095417577203</v>
      </c>
      <c r="H17" s="1">
        <f>(E17-$E$169)/$E$170</f>
        <v>-0.21429527309078733</v>
      </c>
      <c r="I17" s="1">
        <f>F17+G17</f>
        <v>6.8504654926002773E-2</v>
      </c>
      <c r="J17" s="1">
        <f>H17+G17</f>
        <v>-1.3334318915015297E-2</v>
      </c>
      <c r="K17">
        <v>4</v>
      </c>
    </row>
    <row r="18" spans="1:11" x14ac:dyDescent="0.3">
      <c r="A18" s="2">
        <v>17</v>
      </c>
      <c r="B18" s="1" t="s">
        <v>25</v>
      </c>
      <c r="C18" s="1">
        <v>4431642</v>
      </c>
      <c r="D18" s="1">
        <v>27</v>
      </c>
      <c r="E18" s="1">
        <f>C18/D18</f>
        <v>164134.88888888888</v>
      </c>
      <c r="F18" s="1">
        <f>(C18-C$169)/C$170</f>
        <v>-0.11960692949146023</v>
      </c>
      <c r="G18" s="1">
        <f>(D18-D$169)/D$170</f>
        <v>0</v>
      </c>
      <c r="H18" s="1">
        <f>(E18-$E$169)/$E$170</f>
        <v>-0.17634813869710658</v>
      </c>
      <c r="I18" s="1">
        <f>F18+G18</f>
        <v>-0.11960692949146023</v>
      </c>
      <c r="J18" s="1">
        <f>H18+G18</f>
        <v>-0.17634813869710658</v>
      </c>
      <c r="K18">
        <v>4</v>
      </c>
    </row>
    <row r="19" spans="1:11" x14ac:dyDescent="0.3">
      <c r="A19" s="2">
        <v>18</v>
      </c>
      <c r="B19" s="1" t="s">
        <v>26</v>
      </c>
      <c r="C19" s="1">
        <v>4778572</v>
      </c>
      <c r="D19" s="1">
        <v>24</v>
      </c>
      <c r="E19" s="1">
        <f>C19/D19</f>
        <v>199107.16666666666</v>
      </c>
      <c r="F19" s="1">
        <f>(C19-C$169)/C$170</f>
        <v>-0.11418692816589268</v>
      </c>
      <c r="G19" s="1">
        <f>(D19-D$169)/D$170</f>
        <v>-7.5360357815914505E-2</v>
      </c>
      <c r="H19" s="1">
        <f>(E19-$E$169)/$E$170</f>
        <v>-0.15459811378353278</v>
      </c>
      <c r="I19" s="1">
        <f>F19+G19</f>
        <v>-0.1895472859818072</v>
      </c>
      <c r="J19" s="1">
        <f>H19+G19</f>
        <v>-0.22995847159944727</v>
      </c>
      <c r="K19">
        <v>4</v>
      </c>
    </row>
    <row r="20" spans="1:11" x14ac:dyDescent="0.3">
      <c r="A20" s="2">
        <v>19</v>
      </c>
      <c r="B20" s="1" t="s">
        <v>27</v>
      </c>
      <c r="C20" s="1">
        <v>4691487</v>
      </c>
      <c r="D20" s="1">
        <v>24</v>
      </c>
      <c r="E20" s="1">
        <f>C20/D20</f>
        <v>195478.625</v>
      </c>
      <c r="F20" s="1">
        <f>(C20-C$169)/C$170</f>
        <v>-0.11554743551733836</v>
      </c>
      <c r="G20" s="1">
        <f>(D20-D$169)/D$170</f>
        <v>-7.5360357815914505E-2</v>
      </c>
      <c r="H20" s="1">
        <f>(E20-$E$169)/$E$170</f>
        <v>-0.15685478325617686</v>
      </c>
      <c r="I20" s="1">
        <f>F20+G20</f>
        <v>-0.19090779333325286</v>
      </c>
      <c r="J20" s="1">
        <f>H20+G20</f>
        <v>-0.23221514107209135</v>
      </c>
      <c r="K20">
        <v>4</v>
      </c>
    </row>
    <row r="21" spans="1:11" x14ac:dyDescent="0.3">
      <c r="A21" s="2">
        <v>20</v>
      </c>
      <c r="B21" s="1" t="s">
        <v>28</v>
      </c>
      <c r="C21" s="1">
        <v>19202399</v>
      </c>
      <c r="D21" s="1">
        <v>9</v>
      </c>
      <c r="E21" s="1">
        <f>C21/D21</f>
        <v>2133599.888888889</v>
      </c>
      <c r="F21" s="1">
        <f>(C21-C$169)/C$170</f>
        <v>0.11115294287367466</v>
      </c>
      <c r="G21" s="1">
        <f>(D21-D$169)/D$170</f>
        <v>-0.45216214689548706</v>
      </c>
      <c r="H21" s="1">
        <f>(E21-$E$169)/$E$170</f>
        <v>1.0485052462783104</v>
      </c>
      <c r="I21" s="1">
        <f>F21+G21</f>
        <v>-0.3410092040218124</v>
      </c>
      <c r="J21" s="1">
        <f>H21+G21</f>
        <v>0.59634309938282337</v>
      </c>
      <c r="K21">
        <v>5</v>
      </c>
    </row>
    <row r="22" spans="1:11" x14ac:dyDescent="0.3">
      <c r="A22" s="2">
        <v>21</v>
      </c>
      <c r="B22" s="1" t="s">
        <v>29</v>
      </c>
      <c r="C22" s="1">
        <v>12087587</v>
      </c>
      <c r="D22" s="1">
        <v>14</v>
      </c>
      <c r="E22" s="1">
        <f>C22/D22</f>
        <v>863399.07142857148</v>
      </c>
      <c r="F22" s="1">
        <f>(C22-C$169)/C$170</f>
        <v>0</v>
      </c>
      <c r="G22" s="1">
        <f>(D22-D$169)/D$170</f>
        <v>-0.32656155053562952</v>
      </c>
      <c r="H22" s="1">
        <f>(E22-$E$169)/$E$170</f>
        <v>0.25853955972647452</v>
      </c>
      <c r="I22" s="1">
        <f>F22+G22</f>
        <v>-0.32656155053562952</v>
      </c>
      <c r="J22" s="1">
        <f>H22+G22</f>
        <v>-6.8021990809154997E-2</v>
      </c>
      <c r="K22">
        <v>5</v>
      </c>
    </row>
    <row r="23" spans="1:11" x14ac:dyDescent="0.3">
      <c r="A23" s="2">
        <v>22</v>
      </c>
      <c r="B23" s="1" t="s">
        <v>30</v>
      </c>
      <c r="C23" s="1">
        <v>5363187</v>
      </c>
      <c r="D23" s="1">
        <v>15</v>
      </c>
      <c r="E23" s="1">
        <f>C23/D23</f>
        <v>357545.8</v>
      </c>
      <c r="F23" s="1">
        <f>(C23-C$169)/C$170</f>
        <v>-0.10505363304887577</v>
      </c>
      <c r="G23" s="1">
        <f>(D23-D$169)/D$170</f>
        <v>-0.30144143126365802</v>
      </c>
      <c r="H23" s="1">
        <f>(E23-$E$169)/$E$170</f>
        <v>-5.6061660305450005E-2</v>
      </c>
      <c r="I23" s="1">
        <f>F23+G23</f>
        <v>-0.40649506431253379</v>
      </c>
      <c r="J23" s="1">
        <f>H23+G23</f>
        <v>-0.35750309156910803</v>
      </c>
      <c r="K23">
        <v>5</v>
      </c>
    </row>
    <row r="24" spans="1:11" x14ac:dyDescent="0.3">
      <c r="A24" s="2">
        <v>23</v>
      </c>
      <c r="B24" s="1" t="s">
        <v>31</v>
      </c>
      <c r="C24" s="1">
        <v>5436401</v>
      </c>
      <c r="D24" s="1">
        <v>12</v>
      </c>
      <c r="E24" s="1">
        <f>C24/D24</f>
        <v>453033.41666666669</v>
      </c>
      <c r="F24" s="1">
        <f>(C24-C$169)/C$170</f>
        <v>-0.10390982888939085</v>
      </c>
      <c r="G24" s="1">
        <f>(D24-D$169)/D$170</f>
        <v>-0.37680178907957257</v>
      </c>
      <c r="H24" s="1">
        <f>(E24-$E$169)/$E$170</f>
        <v>3.3241782331387779E-3</v>
      </c>
      <c r="I24" s="1">
        <f>F24+G24</f>
        <v>-0.48071161796896344</v>
      </c>
      <c r="J24" s="1">
        <f>H24+G24</f>
        <v>-0.37347761084643377</v>
      </c>
      <c r="K24">
        <v>5</v>
      </c>
    </row>
    <row r="25" spans="1:11" x14ac:dyDescent="0.3">
      <c r="A25" s="2">
        <v>24</v>
      </c>
      <c r="B25" s="1" t="s">
        <v>32</v>
      </c>
      <c r="C25" s="1">
        <v>2479615</v>
      </c>
      <c r="D25" s="1">
        <v>12</v>
      </c>
      <c r="E25" s="1">
        <f>C25/D25</f>
        <v>206634.58333333334</v>
      </c>
      <c r="F25" s="1">
        <f>(C25-C$169)/C$170</f>
        <v>-0.15010296306464116</v>
      </c>
      <c r="G25" s="1">
        <f>(D25-D$169)/D$170</f>
        <v>-0.37680178907957257</v>
      </c>
      <c r="H25" s="1">
        <f>(E25-$E$169)/$E$170</f>
        <v>-0.14991664862203608</v>
      </c>
      <c r="I25" s="1">
        <f>F25+G25</f>
        <v>-0.52690475214421373</v>
      </c>
      <c r="J25" s="1">
        <f>H25+G25</f>
        <v>-0.52671843770160864</v>
      </c>
      <c r="K25">
        <v>5</v>
      </c>
    </row>
    <row r="26" spans="1:11" x14ac:dyDescent="0.3">
      <c r="A26" s="2">
        <v>25</v>
      </c>
      <c r="B26" s="1" t="s">
        <v>33</v>
      </c>
      <c r="C26" s="1">
        <v>3841284</v>
      </c>
      <c r="D26" s="1">
        <v>11</v>
      </c>
      <c r="E26" s="1">
        <f>C26/D26</f>
        <v>349207.63636363635</v>
      </c>
      <c r="F26" s="1">
        <f>(C26-C$169)/C$170</f>
        <v>-0.12882994607278619</v>
      </c>
      <c r="G26" s="1">
        <f>(D26-D$169)/D$170</f>
        <v>-0.40192190835154407</v>
      </c>
      <c r="H26" s="1">
        <f>(E26-$E$169)/$E$170</f>
        <v>-6.1247346750489103E-2</v>
      </c>
      <c r="I26" s="1">
        <f>F26+G26</f>
        <v>-0.53075185442433026</v>
      </c>
      <c r="J26" s="1">
        <f>H26+G26</f>
        <v>-0.46316925510203316</v>
      </c>
      <c r="K26">
        <v>5</v>
      </c>
    </row>
    <row r="27" spans="1:11" x14ac:dyDescent="0.3">
      <c r="A27" s="2">
        <v>26</v>
      </c>
      <c r="B27" s="1" t="s">
        <v>34</v>
      </c>
      <c r="C27" s="1">
        <v>13086283</v>
      </c>
      <c r="D27" s="1">
        <v>3</v>
      </c>
      <c r="E27" s="1">
        <f>C27/D27</f>
        <v>4362094.333333333</v>
      </c>
      <c r="F27" s="1">
        <f>(C27-C$169)/C$170</f>
        <v>1.5602379857144136E-2</v>
      </c>
      <c r="G27" s="1">
        <f>(D27-D$169)/D$170</f>
        <v>-0.60288286252731604</v>
      </c>
      <c r="H27" s="1">
        <f>(E27-$E$169)/$E$170</f>
        <v>2.4344547115781197</v>
      </c>
      <c r="I27" s="1">
        <f>F27+G27</f>
        <v>-0.58728048267017186</v>
      </c>
      <c r="J27" s="1">
        <f>H27+G27</f>
        <v>1.8315718490508037</v>
      </c>
      <c r="K27">
        <v>5</v>
      </c>
    </row>
    <row r="28" spans="1:11" x14ac:dyDescent="0.3">
      <c r="A28" s="2">
        <v>27</v>
      </c>
      <c r="B28" s="1" t="s">
        <v>35</v>
      </c>
      <c r="C28" s="1">
        <v>1958815</v>
      </c>
      <c r="D28" s="1">
        <v>10</v>
      </c>
      <c r="E28" s="1">
        <f>C28/D28</f>
        <v>195881.5</v>
      </c>
      <c r="F28" s="1">
        <f>(C28-C$169)/C$170</f>
        <v>-0.1582392922675224</v>
      </c>
      <c r="G28" s="1">
        <f>(D28-D$169)/D$170</f>
        <v>-0.42704202762351556</v>
      </c>
      <c r="H28" s="1">
        <f>(E28-$E$169)/$E$170</f>
        <v>-0.15660422647681191</v>
      </c>
      <c r="I28" s="1">
        <f>F28+G28</f>
        <v>-0.58528131989103793</v>
      </c>
      <c r="J28" s="1">
        <f>H28+G28</f>
        <v>-0.58364625410032744</v>
      </c>
      <c r="K28">
        <v>5</v>
      </c>
    </row>
    <row r="29" spans="1:11" x14ac:dyDescent="0.3">
      <c r="A29" s="2">
        <v>28</v>
      </c>
      <c r="B29" s="1" t="s">
        <v>36</v>
      </c>
      <c r="C29" s="1">
        <v>4549209</v>
      </c>
      <c r="D29" s="1">
        <v>7</v>
      </c>
      <c r="E29" s="1">
        <f>C29/D29</f>
        <v>649887</v>
      </c>
      <c r="F29" s="1">
        <f>(C29-C$169)/C$170</f>
        <v>-0.11777020941581673</v>
      </c>
      <c r="G29" s="1">
        <f>(D29-D$169)/D$170</f>
        <v>-0.50240238543943005</v>
      </c>
      <c r="H29" s="1">
        <f>(E29-$E$169)/$E$170</f>
        <v>0.12575172982221178</v>
      </c>
      <c r="I29" s="1">
        <f>F29+G29</f>
        <v>-0.62017259485524678</v>
      </c>
      <c r="J29" s="1">
        <f>H29+G29</f>
        <v>-0.37665065561721828</v>
      </c>
      <c r="K29">
        <v>5</v>
      </c>
    </row>
    <row r="30" spans="1:11" x14ac:dyDescent="0.3">
      <c r="A30" s="2">
        <v>29</v>
      </c>
      <c r="B30" t="s">
        <v>37</v>
      </c>
      <c r="C30">
        <v>6879989</v>
      </c>
      <c r="D30">
        <v>1</v>
      </c>
      <c r="E30">
        <v>6879989</v>
      </c>
      <c r="F30">
        <v>0.21160783245097281</v>
      </c>
      <c r="G30">
        <v>-8.7330428390058251E-2</v>
      </c>
      <c r="H30">
        <v>4.9188438453259158</v>
      </c>
      <c r="I30">
        <v>0.12427740406091456</v>
      </c>
      <c r="J30">
        <v>4.8315134169358576</v>
      </c>
      <c r="K30">
        <v>3</v>
      </c>
    </row>
    <row r="168" spans="2:5" x14ac:dyDescent="0.3">
      <c r="B168" s="1" t="s">
        <v>38</v>
      </c>
      <c r="C168" s="1">
        <f>AVERAGE(C2:C166)</f>
        <v>45254158.172413796</v>
      </c>
      <c r="D168" s="1">
        <f>AVERAGE(D2:D166)</f>
        <v>40.241379310344826</v>
      </c>
      <c r="E168" s="1">
        <f>C168/D168</f>
        <v>1124567.7694944304</v>
      </c>
    </row>
    <row r="169" spans="2:5" x14ac:dyDescent="0.3">
      <c r="B169" s="1" t="s">
        <v>39</v>
      </c>
      <c r="C169" s="1">
        <f>MEDIAN(C2:C166)</f>
        <v>12087587</v>
      </c>
      <c r="D169" s="1">
        <f>MEDIAN(D2:D166)</f>
        <v>27</v>
      </c>
      <c r="E169" s="1">
        <f>C169/D169</f>
        <v>447688.40740740742</v>
      </c>
    </row>
    <row r="170" spans="2:5" x14ac:dyDescent="0.3">
      <c r="B170" s="1" t="s">
        <v>40</v>
      </c>
      <c r="C170" s="1">
        <f>_xlfn.STDEV.P(C2:C166)</f>
        <v>64009209.437540352</v>
      </c>
      <c r="D170" s="1">
        <f>_xlfn.STDEV.P(D2:D166)</f>
        <v>39.808728182106158</v>
      </c>
      <c r="E170" s="1">
        <f>C170/D170</f>
        <v>1607918.9755756175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HMGC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2018-08-11T13:49:52Z</dcterms:created>
  <dcterms:modified xsi:type="dcterms:W3CDTF">2018-08-11T14:17:54Z</dcterms:modified>
</cp:coreProperties>
</file>