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ownloads\Module-07\"/>
    </mc:Choice>
  </mc:AlternateContent>
  <xr:revisionPtr revIDLastSave="0" documentId="13_ncr:1_{4E394DBB-79D3-4675-B878-3A58553FD108}" xr6:coauthVersionLast="47" xr6:coauthVersionMax="47" xr10:uidLastSave="{00000000-0000-0000-0000-000000000000}"/>
  <bookViews>
    <workbookView xWindow="-106" yWindow="-106" windowWidth="20541" windowHeight="10927" activeTab="2" xr2:uid="{00000000-000D-0000-FFFF-FFFF00000000}"/>
  </bookViews>
  <sheets>
    <sheet name="Flow_Constraints" sheetId="1" r:id="rId1"/>
    <sheet name="Locations" sheetId="2" r:id="rId2"/>
    <sheet name="Model" sheetId="3" r:id="rId3"/>
    <sheet name="Model with Stipulations" sheetId="4" r:id="rId4"/>
  </sheets>
  <definedNames>
    <definedName name="solver_adj" localSheetId="2" hidden="1">Model!$B$6:$B$22</definedName>
    <definedName name="solver_adj" localSheetId="3" hidden="1">'Model with Stipulations'!$B$6:$B$22</definedName>
    <definedName name="solver_cvg" localSheetId="2" hidden="1">0.0001</definedName>
    <definedName name="solver_cvg" localSheetId="3" hidden="1">0.0001</definedName>
    <definedName name="solver_drv" localSheetId="2" hidden="1">1</definedName>
    <definedName name="solver_drv" localSheetId="3" hidden="1">1</definedName>
    <definedName name="solver_eng" localSheetId="2" hidden="1">2</definedName>
    <definedName name="solver_eng" localSheetId="3" hidden="1">2</definedName>
    <definedName name="solver_est" localSheetId="2" hidden="1">1</definedName>
    <definedName name="solver_est" localSheetId="3" hidden="1">1</definedName>
    <definedName name="solver_itr" localSheetId="2" hidden="1">2147483647</definedName>
    <definedName name="solver_itr" localSheetId="3" hidden="1">2147483647</definedName>
    <definedName name="solver_lhs1" localSheetId="2" hidden="1">Model!$B$6:$B$22</definedName>
    <definedName name="solver_lhs1" localSheetId="3" hidden="1">'Model with Stipulations'!$B$6:$B$22</definedName>
    <definedName name="solver_lhs2" localSheetId="2" hidden="1">Model!$B$6:$B$22</definedName>
    <definedName name="solver_lhs2" localSheetId="3" hidden="1">'Model with Stipulations'!$B$6:$B$22</definedName>
    <definedName name="solver_lhs3" localSheetId="2" hidden="1">Model!$M$6:$M$13</definedName>
    <definedName name="solver_lhs3" localSheetId="3" hidden="1">'Model with Stipulations'!$M$6:$M$13</definedName>
    <definedName name="solver_mip" localSheetId="2" hidden="1">2147483647</definedName>
    <definedName name="solver_mip" localSheetId="3" hidden="1">2147483647</definedName>
    <definedName name="solver_mni" localSheetId="2" hidden="1">30</definedName>
    <definedName name="solver_mni" localSheetId="3" hidden="1">30</definedName>
    <definedName name="solver_mrt" localSheetId="2" hidden="1">0.075</definedName>
    <definedName name="solver_mrt" localSheetId="3" hidden="1">0.075</definedName>
    <definedName name="solver_msl" localSheetId="2" hidden="1">2</definedName>
    <definedName name="solver_msl" localSheetId="3" hidden="1">2</definedName>
    <definedName name="solver_neg" localSheetId="2" hidden="1">1</definedName>
    <definedName name="solver_neg" localSheetId="3" hidden="1">1</definedName>
    <definedName name="solver_nod" localSheetId="2" hidden="1">2147483647</definedName>
    <definedName name="solver_nod" localSheetId="3" hidden="1">2147483647</definedName>
    <definedName name="solver_num" localSheetId="2" hidden="1">3</definedName>
    <definedName name="solver_num" localSheetId="3" hidden="1">3</definedName>
    <definedName name="solver_nwt" localSheetId="2" hidden="1">1</definedName>
    <definedName name="solver_nwt" localSheetId="3" hidden="1">1</definedName>
    <definedName name="solver_opt" localSheetId="2" hidden="1">Model!$F$2</definedName>
    <definedName name="solver_opt" localSheetId="3" hidden="1">'Model with Stipulations'!$F$2</definedName>
    <definedName name="solver_pre" localSheetId="2" hidden="1">0.000001</definedName>
    <definedName name="solver_pre" localSheetId="3" hidden="1">0.000001</definedName>
    <definedName name="solver_rbv" localSheetId="2" hidden="1">1</definedName>
    <definedName name="solver_rbv" localSheetId="3" hidden="1">1</definedName>
    <definedName name="solver_rel1" localSheetId="2" hidden="1">1</definedName>
    <definedName name="solver_rel1" localSheetId="3" hidden="1">1</definedName>
    <definedName name="solver_rel2" localSheetId="2" hidden="1">3</definedName>
    <definedName name="solver_rel2" localSheetId="3" hidden="1">3</definedName>
    <definedName name="solver_rel3" localSheetId="2" hidden="1">2</definedName>
    <definedName name="solver_rel3" localSheetId="3" hidden="1">2</definedName>
    <definedName name="solver_rhs1" localSheetId="2" hidden="1">Model!$G$6:$G$22</definedName>
    <definedName name="solver_rhs1" localSheetId="3" hidden="1">'Model with Stipulations'!$G$6:$G$22</definedName>
    <definedName name="solver_rhs2" localSheetId="2" hidden="1">0</definedName>
    <definedName name="solver_rhs2" localSheetId="3" hidden="1">0</definedName>
    <definedName name="solver_rhs3" localSheetId="2" hidden="1">Model!$N$6:$N$13</definedName>
    <definedName name="solver_rhs3" localSheetId="3" hidden="1">'Model with Stipulations'!$N$6:$N$13</definedName>
    <definedName name="solver_rlx" localSheetId="2" hidden="1">2</definedName>
    <definedName name="solver_rlx" localSheetId="3" hidden="1">2</definedName>
    <definedName name="solver_rsd" localSheetId="2" hidden="1">0</definedName>
    <definedName name="solver_rsd" localSheetId="3" hidden="1">0</definedName>
    <definedName name="solver_scl" localSheetId="2" hidden="1">1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2" hidden="1">100</definedName>
    <definedName name="solver_ssz" localSheetId="3" hidden="1">100</definedName>
    <definedName name="solver_tim" localSheetId="2" hidden="1">2147483647</definedName>
    <definedName name="solver_tim" localSheetId="3" hidden="1">2147483647</definedName>
    <definedName name="solver_tol" localSheetId="2" hidden="1">0.01</definedName>
    <definedName name="solver_tol" localSheetId="3" hidden="1">0.01</definedName>
    <definedName name="solver_typ" localSheetId="2" hidden="1">1</definedName>
    <definedName name="solver_typ" localSheetId="3" hidden="1">1</definedName>
    <definedName name="solver_val" localSheetId="2" hidden="1">0</definedName>
    <definedName name="solver_val" localSheetId="3" hidden="1">0</definedName>
    <definedName name="solver_ver" localSheetId="2" hidden="1">3</definedName>
    <definedName name="solver_ver" localSheetId="3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4" l="1"/>
  <c r="D22" i="4"/>
  <c r="F21" i="4"/>
  <c r="D21" i="4"/>
  <c r="F20" i="4"/>
  <c r="D20" i="4"/>
  <c r="F19" i="4"/>
  <c r="D19" i="4"/>
  <c r="F18" i="4"/>
  <c r="D18" i="4"/>
  <c r="F17" i="4"/>
  <c r="D17" i="4"/>
  <c r="F16" i="4"/>
  <c r="D16" i="4"/>
  <c r="F15" i="4"/>
  <c r="D15" i="4"/>
  <c r="F14" i="4"/>
  <c r="D14" i="4"/>
  <c r="L13" i="4"/>
  <c r="K13" i="4"/>
  <c r="M13" i="4" s="1"/>
  <c r="F13" i="4"/>
  <c r="D13" i="4"/>
  <c r="L12" i="4"/>
  <c r="K12" i="4"/>
  <c r="M12" i="4" s="1"/>
  <c r="F12" i="4"/>
  <c r="D12" i="4"/>
  <c r="L11" i="4"/>
  <c r="K11" i="4"/>
  <c r="F11" i="4"/>
  <c r="D11" i="4"/>
  <c r="L10" i="4"/>
  <c r="K10" i="4"/>
  <c r="M10" i="4" s="1"/>
  <c r="F10" i="4"/>
  <c r="D10" i="4"/>
  <c r="L9" i="4"/>
  <c r="K9" i="4"/>
  <c r="M9" i="4" s="1"/>
  <c r="F9" i="4"/>
  <c r="D9" i="4"/>
  <c r="L8" i="4"/>
  <c r="K8" i="4"/>
  <c r="M8" i="4" s="1"/>
  <c r="F8" i="4"/>
  <c r="D8" i="4"/>
  <c r="L7" i="4"/>
  <c r="K7" i="4"/>
  <c r="M7" i="4" s="1"/>
  <c r="F7" i="4"/>
  <c r="D7" i="4"/>
  <c r="L6" i="4"/>
  <c r="M6" i="4" s="1"/>
  <c r="K6" i="4"/>
  <c r="F6" i="4"/>
  <c r="D6" i="4"/>
  <c r="F2" i="4"/>
  <c r="F2" i="3"/>
  <c r="L9" i="3"/>
  <c r="K6" i="3"/>
  <c r="L7" i="3"/>
  <c r="L8" i="3"/>
  <c r="L10" i="3"/>
  <c r="L11" i="3"/>
  <c r="L12" i="3"/>
  <c r="L13" i="3"/>
  <c r="L6" i="3"/>
  <c r="K7" i="3"/>
  <c r="K8" i="3"/>
  <c r="K9" i="3"/>
  <c r="K10" i="3"/>
  <c r="K11" i="3"/>
  <c r="K12" i="3"/>
  <c r="K13" i="3"/>
  <c r="F22" i="3"/>
  <c r="D22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6" i="3"/>
  <c r="M11" i="4" l="1"/>
  <c r="M10" i="3"/>
  <c r="M13" i="3"/>
  <c r="M12" i="3"/>
  <c r="M7" i="3"/>
  <c r="M11" i="3"/>
  <c r="M9" i="3"/>
  <c r="M6" i="3"/>
  <c r="M8" i="3"/>
</calcChain>
</file>

<file path=xl/sharedStrings.xml><?xml version="1.0" encoding="utf-8"?>
<sst xmlns="http://schemas.openxmlformats.org/spreadsheetml/2006/main" count="51" uniqueCount="24">
  <si>
    <t>to</t>
  </si>
  <si>
    <t>from</t>
  </si>
  <si>
    <t>capacity_of_molten_chocolate</t>
  </si>
  <si>
    <t>Vanilla Valley</t>
  </si>
  <si>
    <t>Smores Summit</t>
  </si>
  <si>
    <t>Sherbet Shoreline</t>
  </si>
  <si>
    <t>Meringue Mountains</t>
  </si>
  <si>
    <t>Marzipan Metropolis</t>
  </si>
  <si>
    <t>Creme Brulee Cliffs</t>
  </si>
  <si>
    <t>Coconut Cluster Caves</t>
  </si>
  <si>
    <t>Cinnamon Swamp</t>
  </si>
  <si>
    <t>location_name</t>
  </si>
  <si>
    <t>location_id</t>
  </si>
  <si>
    <t>Net Flow</t>
  </si>
  <si>
    <t>Outflow</t>
  </si>
  <si>
    <t>Inflow</t>
  </si>
  <si>
    <t>Nodes</t>
  </si>
  <si>
    <t>To</t>
  </si>
  <si>
    <t>From</t>
  </si>
  <si>
    <t>Supply / Demand</t>
  </si>
  <si>
    <t>Upper Bound</t>
  </si>
  <si>
    <t>Links</t>
  </si>
  <si>
    <t>Units of Flow</t>
  </si>
  <si>
    <t>Maximal Flow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</si>
</sst>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0" fontId="16" fillId="35" borderId="11" xfId="0" applyFont="1" applyFill="1" applyBorder="1"/>
    <xf numFmtId="0" fontId="16" fillId="33" borderId="0" xfId="0" applyFont="1" applyFill="1" applyAlignment="1">
      <alignment horizontal="center"/>
    </xf>
    <xf numFmtId="0" fontId="0" fillId="36" borderId="10" xfId="0" applyFill="1" applyBorder="1" applyAlignment="1">
      <alignment horizontal="center"/>
    </xf>
    <xf numFmtId="0" fontId="0" fillId="37" borderId="10" xfId="0" applyFill="1" applyBorder="1" applyAlignment="1">
      <alignment horizontal="center"/>
    </xf>
    <xf numFmtId="0" fontId="18" fillId="38" borderId="0" xfId="0" applyFont="1" applyFill="1" applyAlignment="1">
      <alignment horizontal="center"/>
    </xf>
    <xf numFmtId="0" fontId="18" fillId="39" borderId="0" xfId="0" applyFont="1" applyFill="1" applyAlignment="1">
      <alignment horizontal="center"/>
    </xf>
    <xf numFmtId="0" fontId="0" fillId="34" borderId="0" xfId="0" applyFill="1" applyAlignment="1">
      <alignment horizontal="center" wrapText="1"/>
    </xf>
    <xf numFmtId="0" fontId="0" fillId="34" borderId="10" xfId="0" applyFill="1" applyBorder="1" applyAlignment="1">
      <alignment horizontal="center" wrapText="1"/>
    </xf>
    <xf numFmtId="0" fontId="16" fillId="0" borderId="0" xfId="0" applyFont="1" applyAlignment="1">
      <alignment horizontal="right"/>
    </xf>
    <xf numFmtId="0" fontId="0" fillId="34" borderId="0" xfId="0" applyFill="1" applyAlignment="1">
      <alignment horizontal="center"/>
    </xf>
    <xf numFmtId="0" fontId="0" fillId="36" borderId="10" xfId="0" applyFill="1" applyBorder="1" applyAlignment="1">
      <alignment horizontal="center"/>
    </xf>
    <xf numFmtId="0" fontId="0" fillId="37" borderId="10" xfId="0" applyFill="1" applyBorder="1" applyAlignment="1">
      <alignment horizontal="center"/>
    </xf>
    <xf numFmtId="0" fontId="0" fillId="34" borderId="1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407670</xdr:colOff>
      <xdr:row>0</xdr:row>
      <xdr:rowOff>36195</xdr:rowOff>
    </xdr:from>
    <xdr:ext cx="4375799" cy="2755883"/>
    <xdr:pic>
      <xdr:nvPicPr>
        <xdr:cNvPr id="2" name="Picture 1">
          <a:extLst>
            <a:ext uri="{FF2B5EF4-FFF2-40B4-BE49-F238E27FC236}">
              <a16:creationId xmlns:a16="http://schemas.microsoft.com/office/drawing/2014/main" id="{94BDA5B6-3008-4815-8DDC-8DB700D27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9552" y="36195"/>
          <a:ext cx="4375799" cy="275588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  <xdr:oneCellAnchor>
    <xdr:from>
      <xdr:col>15</xdr:col>
      <xdr:colOff>582930</xdr:colOff>
      <xdr:row>15</xdr:row>
      <xdr:rowOff>68580</xdr:rowOff>
    </xdr:from>
    <xdr:ext cx="4026581" cy="2964812"/>
    <xdr:pic>
      <xdr:nvPicPr>
        <xdr:cNvPr id="3" name="Picture 2">
          <a:extLst>
            <a:ext uri="{FF2B5EF4-FFF2-40B4-BE49-F238E27FC236}">
              <a16:creationId xmlns:a16="http://schemas.microsoft.com/office/drawing/2014/main" id="{7032B68D-2B41-494F-920A-F921B819B9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64812" y="2892462"/>
          <a:ext cx="4026581" cy="296481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407670</xdr:colOff>
      <xdr:row>0</xdr:row>
      <xdr:rowOff>36195</xdr:rowOff>
    </xdr:from>
    <xdr:ext cx="4375799" cy="2755883"/>
    <xdr:pic>
      <xdr:nvPicPr>
        <xdr:cNvPr id="2" name="Picture 1">
          <a:extLst>
            <a:ext uri="{FF2B5EF4-FFF2-40B4-BE49-F238E27FC236}">
              <a16:creationId xmlns:a16="http://schemas.microsoft.com/office/drawing/2014/main" id="{54744C6C-E5A7-4D57-9BA9-3E2BFA611E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69482" y="36195"/>
          <a:ext cx="4375799" cy="275588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  <xdr:oneCellAnchor>
    <xdr:from>
      <xdr:col>15</xdr:col>
      <xdr:colOff>582930</xdr:colOff>
      <xdr:row>15</xdr:row>
      <xdr:rowOff>68580</xdr:rowOff>
    </xdr:from>
    <xdr:ext cx="4026581" cy="2964812"/>
    <xdr:pic>
      <xdr:nvPicPr>
        <xdr:cNvPr id="3" name="Picture 2">
          <a:extLst>
            <a:ext uri="{FF2B5EF4-FFF2-40B4-BE49-F238E27FC236}">
              <a16:creationId xmlns:a16="http://schemas.microsoft.com/office/drawing/2014/main" id="{A2ADA828-FC72-4A5C-A06C-2403A8197B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44742" y="2919356"/>
          <a:ext cx="4026581" cy="296481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workbookViewId="0">
      <selection activeCell="B2" sqref="B2"/>
    </sheetView>
  </sheetViews>
  <sheetFormatPr defaultRowHeight="14.85" x14ac:dyDescent="0.35"/>
  <cols>
    <col min="3" max="3" width="24.90625" bestFit="1" customWidth="1"/>
  </cols>
  <sheetData>
    <row r="1" spans="1:3" x14ac:dyDescent="0.35">
      <c r="A1" t="s">
        <v>1</v>
      </c>
      <c r="B1" t="s">
        <v>0</v>
      </c>
      <c r="C1" t="s">
        <v>2</v>
      </c>
    </row>
    <row r="2" spans="1:3" x14ac:dyDescent="0.35">
      <c r="A2">
        <v>0</v>
      </c>
      <c r="B2">
        <v>1</v>
      </c>
      <c r="C2">
        <v>313</v>
      </c>
    </row>
    <row r="3" spans="1:3" x14ac:dyDescent="0.35">
      <c r="A3">
        <v>0</v>
      </c>
      <c r="B3">
        <v>2</v>
      </c>
      <c r="C3">
        <v>113</v>
      </c>
    </row>
    <row r="4" spans="1:3" x14ac:dyDescent="0.35">
      <c r="A4">
        <v>0</v>
      </c>
      <c r="B4">
        <v>3</v>
      </c>
      <c r="C4">
        <v>236</v>
      </c>
    </row>
    <row r="5" spans="1:3" x14ac:dyDescent="0.35">
      <c r="A5">
        <v>1</v>
      </c>
      <c r="B5">
        <v>2</v>
      </c>
      <c r="C5">
        <v>142</v>
      </c>
    </row>
    <row r="6" spans="1:3" x14ac:dyDescent="0.35">
      <c r="A6">
        <v>1</v>
      </c>
      <c r="B6">
        <v>4</v>
      </c>
      <c r="C6">
        <v>168</v>
      </c>
    </row>
    <row r="7" spans="1:3" x14ac:dyDescent="0.35">
      <c r="A7">
        <v>1</v>
      </c>
      <c r="B7">
        <v>5</v>
      </c>
      <c r="C7">
        <v>151</v>
      </c>
    </row>
    <row r="8" spans="1:3" x14ac:dyDescent="0.35">
      <c r="A8">
        <v>2</v>
      </c>
      <c r="B8">
        <v>4</v>
      </c>
      <c r="C8">
        <v>100</v>
      </c>
    </row>
    <row r="9" spans="1:3" x14ac:dyDescent="0.35">
      <c r="A9">
        <v>2</v>
      </c>
      <c r="B9">
        <v>6</v>
      </c>
      <c r="C9">
        <v>117</v>
      </c>
    </row>
    <row r="10" spans="1:3" x14ac:dyDescent="0.35">
      <c r="A10">
        <v>3</v>
      </c>
      <c r="B10">
        <v>2</v>
      </c>
      <c r="C10">
        <v>216</v>
      </c>
    </row>
    <row r="11" spans="1:3" x14ac:dyDescent="0.35">
      <c r="A11">
        <v>3</v>
      </c>
      <c r="B11">
        <v>4</v>
      </c>
      <c r="C11">
        <v>211</v>
      </c>
    </row>
    <row r="12" spans="1:3" x14ac:dyDescent="0.35">
      <c r="A12">
        <v>3</v>
      </c>
      <c r="B12">
        <v>6</v>
      </c>
      <c r="C12">
        <v>206</v>
      </c>
    </row>
    <row r="13" spans="1:3" x14ac:dyDescent="0.35">
      <c r="A13">
        <v>4</v>
      </c>
      <c r="B13">
        <v>7</v>
      </c>
      <c r="C13">
        <v>179</v>
      </c>
    </row>
    <row r="14" spans="1:3" x14ac:dyDescent="0.35">
      <c r="A14">
        <v>4</v>
      </c>
      <c r="B14">
        <v>6</v>
      </c>
      <c r="C14">
        <v>288</v>
      </c>
    </row>
    <row r="15" spans="1:3" x14ac:dyDescent="0.35">
      <c r="A15">
        <v>5</v>
      </c>
      <c r="B15">
        <v>7</v>
      </c>
      <c r="C15">
        <v>451</v>
      </c>
    </row>
    <row r="16" spans="1:3" x14ac:dyDescent="0.35">
      <c r="A16">
        <v>6</v>
      </c>
      <c r="B16">
        <v>7</v>
      </c>
      <c r="C16">
        <v>412</v>
      </c>
    </row>
    <row r="17" spans="1:3" x14ac:dyDescent="0.35">
      <c r="A17">
        <v>6</v>
      </c>
      <c r="B17">
        <v>5</v>
      </c>
      <c r="C17">
        <v>238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workbookViewId="0">
      <selection activeCell="E4" sqref="E4"/>
    </sheetView>
  </sheetViews>
  <sheetFormatPr defaultRowHeight="14.85" x14ac:dyDescent="0.35"/>
  <sheetData>
    <row r="1" spans="1:2" x14ac:dyDescent="0.35">
      <c r="A1" t="s">
        <v>12</v>
      </c>
      <c r="B1" t="s">
        <v>11</v>
      </c>
    </row>
    <row r="2" spans="1:2" x14ac:dyDescent="0.35">
      <c r="A2">
        <v>0</v>
      </c>
      <c r="B2" t="s">
        <v>10</v>
      </c>
    </row>
    <row r="3" spans="1:2" x14ac:dyDescent="0.35">
      <c r="A3">
        <v>1</v>
      </c>
      <c r="B3" t="s">
        <v>9</v>
      </c>
    </row>
    <row r="4" spans="1:2" x14ac:dyDescent="0.35">
      <c r="A4">
        <v>2</v>
      </c>
      <c r="B4" t="s">
        <v>8</v>
      </c>
    </row>
    <row r="5" spans="1:2" x14ac:dyDescent="0.35">
      <c r="A5">
        <v>3</v>
      </c>
      <c r="B5" t="s">
        <v>7</v>
      </c>
    </row>
    <row r="6" spans="1:2" x14ac:dyDescent="0.35">
      <c r="A6">
        <v>4</v>
      </c>
      <c r="B6" t="s">
        <v>6</v>
      </c>
    </row>
    <row r="7" spans="1:2" x14ac:dyDescent="0.35">
      <c r="A7">
        <v>5</v>
      </c>
      <c r="B7" t="s">
        <v>5</v>
      </c>
    </row>
    <row r="8" spans="1:2" x14ac:dyDescent="0.35">
      <c r="A8">
        <v>6</v>
      </c>
      <c r="B8" t="s">
        <v>4</v>
      </c>
    </row>
    <row r="9" spans="1:2" x14ac:dyDescent="0.35">
      <c r="A9">
        <v>7</v>
      </c>
      <c r="B9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N22"/>
  <sheetViews>
    <sheetView tabSelected="1" zoomScale="90" zoomScaleNormal="90" workbookViewId="0">
      <selection activeCell="F2" sqref="F2"/>
    </sheetView>
  </sheetViews>
  <sheetFormatPr defaultRowHeight="14.85" x14ac:dyDescent="0.35"/>
  <cols>
    <col min="3" max="3" width="3.81640625" customWidth="1"/>
    <col min="4" max="4" width="18.08984375" bestFit="1" customWidth="1"/>
    <col min="5" max="5" width="3.81640625" customWidth="1"/>
    <col min="6" max="6" width="18.08984375" bestFit="1" customWidth="1"/>
    <col min="8" max="8" width="5.90625" customWidth="1"/>
    <col min="9" max="9" width="3.81640625" customWidth="1"/>
    <col min="10" max="10" width="18.08984375" bestFit="1" customWidth="1"/>
  </cols>
  <sheetData>
    <row r="1" spans="2:14" ht="15.35" thickBot="1" x14ac:dyDescent="0.4"/>
    <row r="2" spans="2:14" ht="15.35" thickBot="1" x14ac:dyDescent="0.4">
      <c r="C2" s="13" t="s">
        <v>23</v>
      </c>
      <c r="D2" s="13"/>
      <c r="E2" s="13"/>
      <c r="F2" s="5">
        <f>B22</f>
        <v>662</v>
      </c>
    </row>
    <row r="4" spans="2:14" x14ac:dyDescent="0.35">
      <c r="B4" s="11" t="s">
        <v>22</v>
      </c>
      <c r="C4" s="14" t="s">
        <v>21</v>
      </c>
      <c r="D4" s="14"/>
      <c r="E4" s="14"/>
      <c r="F4" s="14"/>
      <c r="G4" s="11" t="s">
        <v>20</v>
      </c>
      <c r="I4" s="4"/>
      <c r="J4" s="4"/>
      <c r="K4" s="4"/>
      <c r="L4" s="4"/>
      <c r="M4" s="4"/>
      <c r="N4" s="11" t="s">
        <v>19</v>
      </c>
    </row>
    <row r="5" spans="2:14" ht="15.35" thickBot="1" x14ac:dyDescent="0.4">
      <c r="B5" s="12"/>
      <c r="C5" s="15" t="s">
        <v>18</v>
      </c>
      <c r="D5" s="15"/>
      <c r="E5" s="16" t="s">
        <v>17</v>
      </c>
      <c r="F5" s="16"/>
      <c r="G5" s="12"/>
      <c r="I5" s="17" t="s">
        <v>16</v>
      </c>
      <c r="J5" s="17"/>
      <c r="K5" s="7" t="s">
        <v>15</v>
      </c>
      <c r="L5" s="8" t="s">
        <v>14</v>
      </c>
      <c r="M5" s="3" t="s">
        <v>13</v>
      </c>
      <c r="N5" s="12"/>
    </row>
    <row r="6" spans="2:14" ht="15.35" thickTop="1" x14ac:dyDescent="0.35">
      <c r="B6" s="6">
        <v>313</v>
      </c>
      <c r="C6">
        <v>0</v>
      </c>
      <c r="D6" t="str">
        <f>_xlfn.XLOOKUP(C6,$I$6:$I$13,$J$6:$J$13)</f>
        <v>Cinnamon Swamp</v>
      </c>
      <c r="E6">
        <v>1</v>
      </c>
      <c r="F6" t="str">
        <f>_xlfn.XLOOKUP(E6,$I$6:$I$13,$J$6:$J$13)</f>
        <v>Coconut Cluster Caves</v>
      </c>
      <c r="G6">
        <v>313</v>
      </c>
      <c r="I6" s="1">
        <v>0</v>
      </c>
      <c r="J6" t="s">
        <v>10</v>
      </c>
      <c r="K6" s="2">
        <f>SUMIF($E$6:$E$22,I6,$B$6:$B$22)</f>
        <v>662</v>
      </c>
      <c r="L6" s="2">
        <f>SUMIF($C$6:$C$22,I6,$B$6:$B$22)</f>
        <v>662</v>
      </c>
      <c r="M6" s="2">
        <f t="shared" ref="M6:M13" si="0">K6-L6</f>
        <v>0</v>
      </c>
      <c r="N6" s="1">
        <v>0</v>
      </c>
    </row>
    <row r="7" spans="2:14" x14ac:dyDescent="0.35">
      <c r="B7" s="6">
        <v>113</v>
      </c>
      <c r="C7">
        <v>0</v>
      </c>
      <c r="D7" t="str">
        <f t="shared" ref="D7:D22" si="1">_xlfn.XLOOKUP(C7,$I$6:$I$13,$J$6:$J$13)</f>
        <v>Cinnamon Swamp</v>
      </c>
      <c r="E7">
        <v>2</v>
      </c>
      <c r="F7" t="str">
        <f t="shared" ref="F7:F22" si="2">_xlfn.XLOOKUP(E7,$I$6:$I$13,$J$6:$J$13)</f>
        <v>Creme Brulee Cliffs</v>
      </c>
      <c r="G7">
        <v>113</v>
      </c>
      <c r="I7" s="1">
        <v>1</v>
      </c>
      <c r="J7" t="s">
        <v>9</v>
      </c>
      <c r="K7" s="2">
        <f t="shared" ref="K7:K13" si="3">SUMIF($E$6:$E$22,I7,$B$6:$B$22)</f>
        <v>313</v>
      </c>
      <c r="L7" s="2">
        <f t="shared" ref="L7:L13" si="4">SUMIF($C$6:$C$22,I7,$B$6:$B$22)</f>
        <v>313</v>
      </c>
      <c r="M7" s="2">
        <f t="shared" si="0"/>
        <v>0</v>
      </c>
      <c r="N7" s="1">
        <v>0</v>
      </c>
    </row>
    <row r="8" spans="2:14" x14ac:dyDescent="0.35">
      <c r="B8" s="6">
        <v>236</v>
      </c>
      <c r="C8">
        <v>0</v>
      </c>
      <c r="D8" t="str">
        <f t="shared" si="1"/>
        <v>Cinnamon Swamp</v>
      </c>
      <c r="E8">
        <v>3</v>
      </c>
      <c r="F8" t="str">
        <f t="shared" si="2"/>
        <v>Marzipan Metropolis</v>
      </c>
      <c r="G8">
        <v>236</v>
      </c>
      <c r="I8" s="1">
        <v>2</v>
      </c>
      <c r="J8" t="s">
        <v>8</v>
      </c>
      <c r="K8" s="2">
        <f t="shared" si="3"/>
        <v>143</v>
      </c>
      <c r="L8" s="2">
        <f t="shared" si="4"/>
        <v>143</v>
      </c>
      <c r="M8" s="2">
        <f t="shared" si="0"/>
        <v>0</v>
      </c>
      <c r="N8" s="1">
        <v>0</v>
      </c>
    </row>
    <row r="9" spans="2:14" x14ac:dyDescent="0.35">
      <c r="B9" s="6">
        <v>0</v>
      </c>
      <c r="C9">
        <v>1</v>
      </c>
      <c r="D9" t="str">
        <f t="shared" si="1"/>
        <v>Coconut Cluster Caves</v>
      </c>
      <c r="E9">
        <v>2</v>
      </c>
      <c r="F9" t="str">
        <f t="shared" si="2"/>
        <v>Creme Brulee Cliffs</v>
      </c>
      <c r="G9">
        <v>142</v>
      </c>
      <c r="I9" s="1">
        <v>3</v>
      </c>
      <c r="J9" t="s">
        <v>7</v>
      </c>
      <c r="K9" s="2">
        <f t="shared" si="3"/>
        <v>236</v>
      </c>
      <c r="L9" s="2">
        <f>SUMIF($C$6:$C$22,I9,$B$6:$B$22)</f>
        <v>236</v>
      </c>
      <c r="M9" s="2">
        <f t="shared" si="0"/>
        <v>0</v>
      </c>
      <c r="N9" s="1">
        <v>0</v>
      </c>
    </row>
    <row r="10" spans="2:14" x14ac:dyDescent="0.35">
      <c r="B10" s="6">
        <v>168</v>
      </c>
      <c r="C10">
        <v>1</v>
      </c>
      <c r="D10" t="str">
        <f t="shared" si="1"/>
        <v>Coconut Cluster Caves</v>
      </c>
      <c r="E10">
        <v>4</v>
      </c>
      <c r="F10" t="str">
        <f t="shared" si="2"/>
        <v>Meringue Mountains</v>
      </c>
      <c r="G10">
        <v>168</v>
      </c>
      <c r="I10" s="1">
        <v>4</v>
      </c>
      <c r="J10" t="s">
        <v>6</v>
      </c>
      <c r="K10" s="2">
        <f t="shared" si="3"/>
        <v>268</v>
      </c>
      <c r="L10" s="2">
        <f t="shared" si="4"/>
        <v>268</v>
      </c>
      <c r="M10" s="2">
        <f t="shared" si="0"/>
        <v>0</v>
      </c>
      <c r="N10" s="1">
        <v>0</v>
      </c>
    </row>
    <row r="11" spans="2:14" x14ac:dyDescent="0.35">
      <c r="B11" s="6">
        <v>145</v>
      </c>
      <c r="C11">
        <v>1</v>
      </c>
      <c r="D11" t="str">
        <f t="shared" si="1"/>
        <v>Coconut Cluster Caves</v>
      </c>
      <c r="E11">
        <v>5</v>
      </c>
      <c r="F11" t="str">
        <f t="shared" si="2"/>
        <v>Sherbet Shoreline</v>
      </c>
      <c r="G11">
        <v>151</v>
      </c>
      <c r="I11" s="1">
        <v>5</v>
      </c>
      <c r="J11" t="s">
        <v>5</v>
      </c>
      <c r="K11" s="2">
        <f t="shared" si="3"/>
        <v>145</v>
      </c>
      <c r="L11" s="2">
        <f t="shared" si="4"/>
        <v>145</v>
      </c>
      <c r="M11" s="2">
        <f t="shared" si="0"/>
        <v>0</v>
      </c>
      <c r="N11" s="1">
        <v>0</v>
      </c>
    </row>
    <row r="12" spans="2:14" x14ac:dyDescent="0.35">
      <c r="B12" s="6">
        <v>100</v>
      </c>
      <c r="C12">
        <v>2</v>
      </c>
      <c r="D12" t="str">
        <f t="shared" si="1"/>
        <v>Creme Brulee Cliffs</v>
      </c>
      <c r="E12">
        <v>4</v>
      </c>
      <c r="F12" t="str">
        <f t="shared" si="2"/>
        <v>Meringue Mountains</v>
      </c>
      <c r="G12">
        <v>100</v>
      </c>
      <c r="I12" s="1">
        <v>6</v>
      </c>
      <c r="J12" t="s">
        <v>4</v>
      </c>
      <c r="K12" s="2">
        <f t="shared" si="3"/>
        <v>338</v>
      </c>
      <c r="L12" s="2">
        <f t="shared" si="4"/>
        <v>338</v>
      </c>
      <c r="M12" s="2">
        <f t="shared" si="0"/>
        <v>0</v>
      </c>
      <c r="N12" s="1">
        <v>0</v>
      </c>
    </row>
    <row r="13" spans="2:14" x14ac:dyDescent="0.35">
      <c r="B13" s="6">
        <v>43</v>
      </c>
      <c r="C13">
        <v>2</v>
      </c>
      <c r="D13" t="str">
        <f t="shared" si="1"/>
        <v>Creme Brulee Cliffs</v>
      </c>
      <c r="E13">
        <v>6</v>
      </c>
      <c r="F13" t="str">
        <f t="shared" si="2"/>
        <v>Smores Summit</v>
      </c>
      <c r="G13">
        <v>117</v>
      </c>
      <c r="I13" s="1">
        <v>7</v>
      </c>
      <c r="J13" t="s">
        <v>3</v>
      </c>
      <c r="K13" s="2">
        <f t="shared" si="3"/>
        <v>662</v>
      </c>
      <c r="L13" s="2">
        <f t="shared" si="4"/>
        <v>662</v>
      </c>
      <c r="M13" s="2">
        <f t="shared" si="0"/>
        <v>0</v>
      </c>
      <c r="N13" s="1">
        <v>0</v>
      </c>
    </row>
    <row r="14" spans="2:14" x14ac:dyDescent="0.35">
      <c r="B14" s="6">
        <v>30</v>
      </c>
      <c r="C14">
        <v>3</v>
      </c>
      <c r="D14" t="str">
        <f t="shared" si="1"/>
        <v>Marzipan Metropolis</v>
      </c>
      <c r="E14">
        <v>2</v>
      </c>
      <c r="F14" t="str">
        <f t="shared" si="2"/>
        <v>Creme Brulee Cliffs</v>
      </c>
      <c r="G14">
        <v>216</v>
      </c>
    </row>
    <row r="15" spans="2:14" x14ac:dyDescent="0.35">
      <c r="B15" s="6">
        <v>0</v>
      </c>
      <c r="C15">
        <v>3</v>
      </c>
      <c r="D15" t="str">
        <f t="shared" si="1"/>
        <v>Marzipan Metropolis</v>
      </c>
      <c r="E15">
        <v>4</v>
      </c>
      <c r="F15" t="str">
        <f t="shared" si="2"/>
        <v>Meringue Mountains</v>
      </c>
      <c r="G15">
        <v>211</v>
      </c>
    </row>
    <row r="16" spans="2:14" x14ac:dyDescent="0.35">
      <c r="B16" s="6">
        <v>206</v>
      </c>
      <c r="C16">
        <v>3</v>
      </c>
      <c r="D16" t="str">
        <f t="shared" si="1"/>
        <v>Marzipan Metropolis</v>
      </c>
      <c r="E16">
        <v>6</v>
      </c>
      <c r="F16" t="str">
        <f t="shared" si="2"/>
        <v>Smores Summit</v>
      </c>
      <c r="G16">
        <v>206</v>
      </c>
    </row>
    <row r="17" spans="2:7" x14ac:dyDescent="0.35">
      <c r="B17" s="6">
        <v>179</v>
      </c>
      <c r="C17">
        <v>4</v>
      </c>
      <c r="D17" t="str">
        <f t="shared" si="1"/>
        <v>Meringue Mountains</v>
      </c>
      <c r="E17">
        <v>7</v>
      </c>
      <c r="F17" t="str">
        <f t="shared" si="2"/>
        <v>Vanilla Valley</v>
      </c>
      <c r="G17">
        <v>179</v>
      </c>
    </row>
    <row r="18" spans="2:7" x14ac:dyDescent="0.35">
      <c r="B18" s="6">
        <v>89</v>
      </c>
      <c r="C18">
        <v>4</v>
      </c>
      <c r="D18" t="str">
        <f t="shared" si="1"/>
        <v>Meringue Mountains</v>
      </c>
      <c r="E18">
        <v>6</v>
      </c>
      <c r="F18" t="str">
        <f t="shared" si="2"/>
        <v>Smores Summit</v>
      </c>
      <c r="G18">
        <v>288</v>
      </c>
    </row>
    <row r="19" spans="2:7" x14ac:dyDescent="0.35">
      <c r="B19" s="6">
        <v>145</v>
      </c>
      <c r="C19">
        <v>5</v>
      </c>
      <c r="D19" t="str">
        <f t="shared" si="1"/>
        <v>Sherbet Shoreline</v>
      </c>
      <c r="E19">
        <v>7</v>
      </c>
      <c r="F19" t="str">
        <f t="shared" si="2"/>
        <v>Vanilla Valley</v>
      </c>
      <c r="G19">
        <v>451</v>
      </c>
    </row>
    <row r="20" spans="2:7" x14ac:dyDescent="0.35">
      <c r="B20" s="6">
        <v>338</v>
      </c>
      <c r="C20">
        <v>6</v>
      </c>
      <c r="D20" t="str">
        <f t="shared" si="1"/>
        <v>Smores Summit</v>
      </c>
      <c r="E20">
        <v>7</v>
      </c>
      <c r="F20" t="str">
        <f t="shared" si="2"/>
        <v>Vanilla Valley</v>
      </c>
      <c r="G20">
        <v>412</v>
      </c>
    </row>
    <row r="21" spans="2:7" x14ac:dyDescent="0.35">
      <c r="B21" s="6">
        <v>0</v>
      </c>
      <c r="C21">
        <v>6</v>
      </c>
      <c r="D21" t="str">
        <f t="shared" si="1"/>
        <v>Smores Summit</v>
      </c>
      <c r="E21">
        <v>5</v>
      </c>
      <c r="F21" t="str">
        <f t="shared" si="2"/>
        <v>Sherbet Shoreline</v>
      </c>
      <c r="G21">
        <v>238</v>
      </c>
    </row>
    <row r="22" spans="2:7" x14ac:dyDescent="0.35">
      <c r="B22" s="6">
        <v>662</v>
      </c>
      <c r="C22">
        <v>7</v>
      </c>
      <c r="D22" t="str">
        <f t="shared" si="1"/>
        <v>Vanilla Valley</v>
      </c>
      <c r="E22">
        <v>0</v>
      </c>
      <c r="F22" t="str">
        <f t="shared" si="2"/>
        <v>Cinnamon Swamp</v>
      </c>
      <c r="G22">
        <v>9999</v>
      </c>
    </row>
  </sheetData>
  <mergeCells count="8">
    <mergeCell ref="N4:N5"/>
    <mergeCell ref="C2:E2"/>
    <mergeCell ref="B4:B5"/>
    <mergeCell ref="C4:F4"/>
    <mergeCell ref="C5:D5"/>
    <mergeCell ref="E5:F5"/>
    <mergeCell ref="G4:G5"/>
    <mergeCell ref="I5:J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22"/>
  <sheetViews>
    <sheetView zoomScale="90" zoomScaleNormal="90" workbookViewId="0">
      <selection activeCell="Q14" sqref="Q14"/>
    </sheetView>
  </sheetViews>
  <sheetFormatPr defaultRowHeight="14.85" x14ac:dyDescent="0.35"/>
  <cols>
    <col min="3" max="3" width="3.81640625" customWidth="1"/>
    <col min="4" max="4" width="18.08984375" bestFit="1" customWidth="1"/>
    <col min="5" max="5" width="3.81640625" customWidth="1"/>
    <col min="6" max="6" width="18.08984375" bestFit="1" customWidth="1"/>
    <col min="8" max="8" width="5.90625" customWidth="1"/>
    <col min="9" max="9" width="3.81640625" customWidth="1"/>
    <col min="10" max="10" width="18.08984375" bestFit="1" customWidth="1"/>
  </cols>
  <sheetData>
    <row r="1" spans="2:14" ht="15.35" thickBot="1" x14ac:dyDescent="0.4"/>
    <row r="2" spans="2:14" ht="15.35" thickBot="1" x14ac:dyDescent="0.4">
      <c r="C2" s="13" t="s">
        <v>23</v>
      </c>
      <c r="D2" s="13"/>
      <c r="E2" s="13"/>
      <c r="F2" s="5">
        <f>B22</f>
        <v>662</v>
      </c>
    </row>
    <row r="4" spans="2:14" x14ac:dyDescent="0.35">
      <c r="B4" s="11" t="s">
        <v>22</v>
      </c>
      <c r="C4" s="14" t="s">
        <v>21</v>
      </c>
      <c r="D4" s="14"/>
      <c r="E4" s="14"/>
      <c r="F4" s="14"/>
      <c r="G4" s="11" t="s">
        <v>20</v>
      </c>
      <c r="I4" s="4"/>
      <c r="J4" s="4"/>
      <c r="K4" s="4"/>
      <c r="L4" s="4"/>
      <c r="M4" s="4"/>
      <c r="N4" s="11" t="s">
        <v>19</v>
      </c>
    </row>
    <row r="5" spans="2:14" ht="15.35" thickBot="1" x14ac:dyDescent="0.4">
      <c r="B5" s="12"/>
      <c r="C5" s="15" t="s">
        <v>18</v>
      </c>
      <c r="D5" s="15"/>
      <c r="E5" s="16" t="s">
        <v>17</v>
      </c>
      <c r="F5" s="16"/>
      <c r="G5" s="12"/>
      <c r="I5" s="17" t="s">
        <v>16</v>
      </c>
      <c r="J5" s="17"/>
      <c r="K5" s="7" t="s">
        <v>15</v>
      </c>
      <c r="L5" s="8" t="s">
        <v>14</v>
      </c>
      <c r="M5" s="3" t="s">
        <v>13</v>
      </c>
      <c r="N5" s="12"/>
    </row>
    <row r="6" spans="2:14" ht="15.35" thickTop="1" x14ac:dyDescent="0.35">
      <c r="B6" s="9">
        <v>313</v>
      </c>
      <c r="C6">
        <v>0</v>
      </c>
      <c r="D6" t="str">
        <f>_xlfn.XLOOKUP(C6,$I$6:$I$13,$J$6:$J$13)</f>
        <v>Cinnamon Swamp</v>
      </c>
      <c r="E6">
        <v>1</v>
      </c>
      <c r="F6" t="str">
        <f>_xlfn.XLOOKUP(E6,$I$6:$I$13,$J$6:$J$13)</f>
        <v>Coconut Cluster Caves</v>
      </c>
      <c r="G6">
        <v>313</v>
      </c>
      <c r="I6" s="1">
        <v>0</v>
      </c>
      <c r="J6" t="s">
        <v>10</v>
      </c>
      <c r="K6" s="2">
        <f>SUMIF($E$6:$E$22,I6,$B$6:$B$22)</f>
        <v>662</v>
      </c>
      <c r="L6" s="2">
        <f>SUMIF($C$6:$C$22,I6,$B$6:$B$22)</f>
        <v>662</v>
      </c>
      <c r="M6" s="2">
        <f t="shared" ref="M6:M13" si="0">K6-L6</f>
        <v>0</v>
      </c>
      <c r="N6" s="1">
        <v>0</v>
      </c>
    </row>
    <row r="7" spans="2:14" x14ac:dyDescent="0.35">
      <c r="B7" s="9">
        <v>113</v>
      </c>
      <c r="C7">
        <v>0</v>
      </c>
      <c r="D7" t="str">
        <f t="shared" ref="D7:D22" si="1">_xlfn.XLOOKUP(C7,$I$6:$I$13,$J$6:$J$13)</f>
        <v>Cinnamon Swamp</v>
      </c>
      <c r="E7">
        <v>2</v>
      </c>
      <c r="F7" t="str">
        <f t="shared" ref="F7:F22" si="2">_xlfn.XLOOKUP(E7,$I$6:$I$13,$J$6:$J$13)</f>
        <v>Creme Brulee Cliffs</v>
      </c>
      <c r="G7">
        <v>113</v>
      </c>
      <c r="I7" s="1">
        <v>1</v>
      </c>
      <c r="J7" t="s">
        <v>9</v>
      </c>
      <c r="K7" s="2">
        <f t="shared" ref="K7:K13" si="3">SUMIF($E$6:$E$22,I7,$B$6:$B$22)</f>
        <v>313</v>
      </c>
      <c r="L7" s="2">
        <f t="shared" ref="L7:L13" si="4">SUMIF($C$6:$C$22,I7,$B$6:$B$22)</f>
        <v>313</v>
      </c>
      <c r="M7" s="2">
        <f t="shared" si="0"/>
        <v>0</v>
      </c>
      <c r="N7" s="1">
        <v>0</v>
      </c>
    </row>
    <row r="8" spans="2:14" x14ac:dyDescent="0.35">
      <c r="B8" s="9">
        <v>236</v>
      </c>
      <c r="C8">
        <v>0</v>
      </c>
      <c r="D8" t="str">
        <f t="shared" si="1"/>
        <v>Cinnamon Swamp</v>
      </c>
      <c r="E8">
        <v>3</v>
      </c>
      <c r="F8" t="str">
        <f t="shared" si="2"/>
        <v>Marzipan Metropolis</v>
      </c>
      <c r="G8">
        <v>236</v>
      </c>
      <c r="I8" s="1">
        <v>2</v>
      </c>
      <c r="J8" t="s">
        <v>8</v>
      </c>
      <c r="K8" s="2">
        <f t="shared" si="3"/>
        <v>143</v>
      </c>
      <c r="L8" s="2">
        <f t="shared" si="4"/>
        <v>143</v>
      </c>
      <c r="M8" s="2">
        <f t="shared" si="0"/>
        <v>0</v>
      </c>
      <c r="N8" s="1">
        <v>0</v>
      </c>
    </row>
    <row r="9" spans="2:14" x14ac:dyDescent="0.35">
      <c r="B9" s="10">
        <v>0</v>
      </c>
      <c r="C9">
        <v>1</v>
      </c>
      <c r="D9" t="str">
        <f t="shared" si="1"/>
        <v>Coconut Cluster Caves</v>
      </c>
      <c r="E9">
        <v>2</v>
      </c>
      <c r="F9" t="str">
        <f t="shared" si="2"/>
        <v>Creme Brulee Cliffs</v>
      </c>
      <c r="G9">
        <v>142</v>
      </c>
      <c r="I9" s="1">
        <v>3</v>
      </c>
      <c r="J9" t="s">
        <v>7</v>
      </c>
      <c r="K9" s="2">
        <f t="shared" si="3"/>
        <v>236</v>
      </c>
      <c r="L9" s="2">
        <f>SUMIF($C$6:$C$22,I9,$B$6:$B$22)</f>
        <v>236</v>
      </c>
      <c r="M9" s="2">
        <f t="shared" si="0"/>
        <v>0</v>
      </c>
      <c r="N9" s="1">
        <v>0</v>
      </c>
    </row>
    <row r="10" spans="2:14" x14ac:dyDescent="0.35">
      <c r="B10" s="9">
        <v>168</v>
      </c>
      <c r="C10">
        <v>1</v>
      </c>
      <c r="D10" t="str">
        <f t="shared" si="1"/>
        <v>Coconut Cluster Caves</v>
      </c>
      <c r="E10">
        <v>4</v>
      </c>
      <c r="F10" t="str">
        <f t="shared" si="2"/>
        <v>Meringue Mountains</v>
      </c>
      <c r="G10">
        <v>168</v>
      </c>
      <c r="I10" s="1">
        <v>4</v>
      </c>
      <c r="J10" t="s">
        <v>6</v>
      </c>
      <c r="K10" s="2">
        <f t="shared" si="3"/>
        <v>268</v>
      </c>
      <c r="L10" s="2">
        <f t="shared" si="4"/>
        <v>268</v>
      </c>
      <c r="M10" s="2">
        <f t="shared" si="0"/>
        <v>0</v>
      </c>
      <c r="N10" s="1">
        <v>0</v>
      </c>
    </row>
    <row r="11" spans="2:14" x14ac:dyDescent="0.35">
      <c r="B11" s="10">
        <v>145</v>
      </c>
      <c r="C11">
        <v>1</v>
      </c>
      <c r="D11" t="str">
        <f t="shared" si="1"/>
        <v>Coconut Cluster Caves</v>
      </c>
      <c r="E11">
        <v>5</v>
      </c>
      <c r="F11" t="str">
        <f t="shared" si="2"/>
        <v>Sherbet Shoreline</v>
      </c>
      <c r="G11">
        <v>151</v>
      </c>
      <c r="I11" s="1">
        <v>5</v>
      </c>
      <c r="J11" t="s">
        <v>5</v>
      </c>
      <c r="K11" s="2">
        <f t="shared" si="3"/>
        <v>145</v>
      </c>
      <c r="L11" s="2">
        <f t="shared" si="4"/>
        <v>145</v>
      </c>
      <c r="M11" s="2">
        <f t="shared" si="0"/>
        <v>0</v>
      </c>
      <c r="N11" s="1">
        <v>0</v>
      </c>
    </row>
    <row r="12" spans="2:14" x14ac:dyDescent="0.35">
      <c r="B12" s="9">
        <v>100</v>
      </c>
      <c r="C12">
        <v>2</v>
      </c>
      <c r="D12" t="str">
        <f t="shared" si="1"/>
        <v>Creme Brulee Cliffs</v>
      </c>
      <c r="E12">
        <v>4</v>
      </c>
      <c r="F12" t="str">
        <f t="shared" si="2"/>
        <v>Meringue Mountains</v>
      </c>
      <c r="G12">
        <v>100</v>
      </c>
      <c r="I12" s="1">
        <v>6</v>
      </c>
      <c r="J12" t="s">
        <v>4</v>
      </c>
      <c r="K12" s="2">
        <f t="shared" si="3"/>
        <v>338</v>
      </c>
      <c r="L12" s="2">
        <f t="shared" si="4"/>
        <v>338</v>
      </c>
      <c r="M12" s="2">
        <f t="shared" si="0"/>
        <v>0</v>
      </c>
      <c r="N12" s="1">
        <v>0</v>
      </c>
    </row>
    <row r="13" spans="2:14" x14ac:dyDescent="0.35">
      <c r="B13" s="10">
        <v>43</v>
      </c>
      <c r="C13">
        <v>2</v>
      </c>
      <c r="D13" t="str">
        <f t="shared" si="1"/>
        <v>Creme Brulee Cliffs</v>
      </c>
      <c r="E13">
        <v>6</v>
      </c>
      <c r="F13" t="str">
        <f t="shared" si="2"/>
        <v>Smores Summit</v>
      </c>
      <c r="G13">
        <v>117</v>
      </c>
      <c r="I13" s="1">
        <v>7</v>
      </c>
      <c r="J13" t="s">
        <v>3</v>
      </c>
      <c r="K13" s="2">
        <f t="shared" si="3"/>
        <v>662</v>
      </c>
      <c r="L13" s="2">
        <f t="shared" si="4"/>
        <v>662</v>
      </c>
      <c r="M13" s="2">
        <f t="shared" si="0"/>
        <v>0</v>
      </c>
      <c r="N13" s="1">
        <v>0</v>
      </c>
    </row>
    <row r="14" spans="2:14" x14ac:dyDescent="0.35">
      <c r="B14" s="10">
        <v>30</v>
      </c>
      <c r="C14">
        <v>3</v>
      </c>
      <c r="D14" t="str">
        <f t="shared" si="1"/>
        <v>Marzipan Metropolis</v>
      </c>
      <c r="E14">
        <v>2</v>
      </c>
      <c r="F14" t="str">
        <f t="shared" si="2"/>
        <v>Creme Brulee Cliffs</v>
      </c>
      <c r="G14">
        <v>216</v>
      </c>
    </row>
    <row r="15" spans="2:14" x14ac:dyDescent="0.35">
      <c r="B15" s="10">
        <v>0</v>
      </c>
      <c r="C15">
        <v>3</v>
      </c>
      <c r="D15" t="str">
        <f t="shared" si="1"/>
        <v>Marzipan Metropolis</v>
      </c>
      <c r="E15">
        <v>4</v>
      </c>
      <c r="F15" t="str">
        <f t="shared" si="2"/>
        <v>Meringue Mountains</v>
      </c>
      <c r="G15">
        <v>211</v>
      </c>
    </row>
    <row r="16" spans="2:14" x14ac:dyDescent="0.35">
      <c r="B16" s="9">
        <v>206</v>
      </c>
      <c r="C16">
        <v>3</v>
      </c>
      <c r="D16" t="str">
        <f t="shared" si="1"/>
        <v>Marzipan Metropolis</v>
      </c>
      <c r="E16">
        <v>6</v>
      </c>
      <c r="F16" t="str">
        <f t="shared" si="2"/>
        <v>Smores Summit</v>
      </c>
      <c r="G16">
        <v>206</v>
      </c>
    </row>
    <row r="17" spans="2:7" x14ac:dyDescent="0.35">
      <c r="B17" s="9">
        <v>179</v>
      </c>
      <c r="C17">
        <v>4</v>
      </c>
      <c r="D17" t="str">
        <f t="shared" si="1"/>
        <v>Meringue Mountains</v>
      </c>
      <c r="E17">
        <v>7</v>
      </c>
      <c r="F17" t="str">
        <f t="shared" si="2"/>
        <v>Vanilla Valley</v>
      </c>
      <c r="G17">
        <v>179</v>
      </c>
    </row>
    <row r="18" spans="2:7" x14ac:dyDescent="0.35">
      <c r="B18" s="10">
        <v>89</v>
      </c>
      <c r="C18">
        <v>4</v>
      </c>
      <c r="D18" t="str">
        <f t="shared" si="1"/>
        <v>Meringue Mountains</v>
      </c>
      <c r="E18">
        <v>6</v>
      </c>
      <c r="F18" t="str">
        <f t="shared" si="2"/>
        <v>Smores Summit</v>
      </c>
      <c r="G18">
        <v>288</v>
      </c>
    </row>
    <row r="19" spans="2:7" x14ac:dyDescent="0.35">
      <c r="B19" s="10">
        <v>145</v>
      </c>
      <c r="C19">
        <v>5</v>
      </c>
      <c r="D19" t="str">
        <f t="shared" si="1"/>
        <v>Sherbet Shoreline</v>
      </c>
      <c r="E19">
        <v>7</v>
      </c>
      <c r="F19" t="str">
        <f t="shared" si="2"/>
        <v>Vanilla Valley</v>
      </c>
      <c r="G19">
        <v>451</v>
      </c>
    </row>
    <row r="20" spans="2:7" x14ac:dyDescent="0.35">
      <c r="B20" s="10">
        <v>338</v>
      </c>
      <c r="C20">
        <v>6</v>
      </c>
      <c r="D20" t="str">
        <f t="shared" si="1"/>
        <v>Smores Summit</v>
      </c>
      <c r="E20">
        <v>7</v>
      </c>
      <c r="F20" t="str">
        <f t="shared" si="2"/>
        <v>Vanilla Valley</v>
      </c>
      <c r="G20">
        <v>412</v>
      </c>
    </row>
    <row r="21" spans="2:7" x14ac:dyDescent="0.35">
      <c r="B21" s="10">
        <v>0</v>
      </c>
      <c r="C21">
        <v>6</v>
      </c>
      <c r="D21" t="str">
        <f t="shared" si="1"/>
        <v>Smores Summit</v>
      </c>
      <c r="E21">
        <v>5</v>
      </c>
      <c r="F21" t="str">
        <f t="shared" si="2"/>
        <v>Sherbet Shoreline</v>
      </c>
      <c r="G21">
        <v>238</v>
      </c>
    </row>
    <row r="22" spans="2:7" x14ac:dyDescent="0.35">
      <c r="B22" s="1">
        <v>662</v>
      </c>
      <c r="C22">
        <v>7</v>
      </c>
      <c r="D22" t="str">
        <f t="shared" si="1"/>
        <v>Vanilla Valley</v>
      </c>
      <c r="E22">
        <v>0</v>
      </c>
      <c r="F22" t="str">
        <f t="shared" si="2"/>
        <v>Cinnamon Swamp</v>
      </c>
      <c r="G22">
        <v>9999</v>
      </c>
    </row>
  </sheetData>
  <mergeCells count="8">
    <mergeCell ref="C2:E2"/>
    <mergeCell ref="B4:B5"/>
    <mergeCell ref="C4:F4"/>
    <mergeCell ref="G4:G5"/>
    <mergeCell ref="N4:N5"/>
    <mergeCell ref="C5:D5"/>
    <mergeCell ref="E5:F5"/>
    <mergeCell ref="I5:J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Flow_Constraints</vt:lpstr>
      <vt:lpstr>Locations</vt:lpstr>
      <vt:lpstr>Model</vt:lpstr>
      <vt:lpstr>Model with Stipulations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2025-03-26T22:17:05Z</dcterms:created>
  <dcterms:modified xsi:type="dcterms:W3CDTF">2025-03-27T01:09:42Z</dcterms:modified>
</cp:coreProperties>
</file>