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E8FBDFC3-1E35-43EE-95CA-F836E4730433}" xr6:coauthVersionLast="47" xr6:coauthVersionMax="47" xr10:uidLastSave="{00000000-0000-0000-0000-000000000000}"/>
  <bookViews>
    <workbookView xWindow="-106" yWindow="-106" windowWidth="20541" windowHeight="10927" tabRatio="674" activeTab="2" xr2:uid="{00000000-000D-0000-FFFF-FFFF00000000}"/>
  </bookViews>
  <sheets>
    <sheet name="Possible_Investments" sheetId="1" r:id="rId1"/>
    <sheet name="Payment_Years" sheetId="2" r:id="rId2"/>
    <sheet name="MyModel_" sheetId="9" r:id="rId3"/>
    <sheet name="Pie Chart" sheetId="11" r:id="rId4"/>
    <sheet name="Model with Stipulations" sheetId="10" r:id="rId5"/>
  </sheets>
  <definedNames>
    <definedName name="_xlnm._FilterDatabase" localSheetId="4" hidden="1">'Model with Stipulations'!$H$1:$H$20</definedName>
    <definedName name="_xlnm._FilterDatabase" localSheetId="2" hidden="1">MyModel_!$H$1:$H$20</definedName>
    <definedName name="Amount">#REF!</definedName>
    <definedName name="Inflow">#REF!</definedName>
    <definedName name="Months">#REF!</definedName>
    <definedName name="Outflow">#REF!</definedName>
    <definedName name="Return">#REF!</definedName>
    <definedName name="solver_adj" localSheetId="4" hidden="1">'Model with Stipulations'!$J$2:$J$18</definedName>
    <definedName name="solver_adj" localSheetId="2" hidden="1">MyModel_!$J$2:$J$18</definedName>
    <definedName name="solver_cvg" localSheetId="4" hidden="1">0.0001</definedName>
    <definedName name="solver_cvg" localSheetId="2" hidden="1">0.0001</definedName>
    <definedName name="solver_drv" localSheetId="4" hidden="1">2</definedName>
    <definedName name="solver_drv" localSheetId="2" hidden="1">2</definedName>
    <definedName name="solver_eng" localSheetId="4" hidden="1">2</definedName>
    <definedName name="solver_eng" localSheetId="2" hidden="1">2</definedName>
    <definedName name="solver_est" localSheetId="4" hidden="1">1</definedName>
    <definedName name="solver_est" localSheetId="2" hidden="1">1</definedName>
    <definedName name="solver_itr" localSheetId="4" hidden="1">2147483647</definedName>
    <definedName name="solver_itr" localSheetId="2" hidden="1">2147483647</definedName>
    <definedName name="solver_lhs1" localSheetId="4" hidden="1">'Model with Stipulations'!$J$12</definedName>
    <definedName name="solver_lhs1" localSheetId="2" hidden="1">MyModel_!$J$2:$J$18</definedName>
    <definedName name="solver_lhs2" localSheetId="4" hidden="1">'Model with Stipulations'!$J$16</definedName>
    <definedName name="solver_lhs2" localSheetId="2" hidden="1">MyModel_!$M$19:$U$19</definedName>
    <definedName name="solver_lhs3" localSheetId="4" hidden="1">'Model with Stipulations'!$J$2:$J$18</definedName>
    <definedName name="solver_lhs4" localSheetId="4" hidden="1">'Model with Stipulations'!$J$3</definedName>
    <definedName name="solver_lhs5" localSheetId="4" hidden="1">'Model with Stipulations'!$J$8</definedName>
    <definedName name="solver_lhs6" localSheetId="4" hidden="1">'Model with Stipulations'!$M$19:$U$19</definedName>
    <definedName name="solver_mip" localSheetId="4" hidden="1">2147483647</definedName>
    <definedName name="solver_mip" localSheetId="2" hidden="1">2147483647</definedName>
    <definedName name="solver_mni" localSheetId="4" hidden="1">30</definedName>
    <definedName name="solver_mni" localSheetId="2" hidden="1">30</definedName>
    <definedName name="solver_mrt" localSheetId="4" hidden="1">0.075</definedName>
    <definedName name="solver_mrt" localSheetId="2" hidden="1">0.075</definedName>
    <definedName name="solver_msl" localSheetId="4" hidden="1">2</definedName>
    <definedName name="solver_msl" localSheetId="2" hidden="1">2</definedName>
    <definedName name="solver_neg" localSheetId="4" hidden="1">1</definedName>
    <definedName name="solver_neg" localSheetId="2" hidden="1">1</definedName>
    <definedName name="solver_nod" localSheetId="4" hidden="1">2147483647</definedName>
    <definedName name="solver_nod" localSheetId="2" hidden="1">2147483647</definedName>
    <definedName name="solver_num" localSheetId="4" hidden="1">6</definedName>
    <definedName name="solver_num" localSheetId="2" hidden="1">2</definedName>
    <definedName name="solver_nwt" localSheetId="4" hidden="1">1</definedName>
    <definedName name="solver_nwt" localSheetId="2" hidden="1">1</definedName>
    <definedName name="solver_opt" localSheetId="4" hidden="1">'Model with Stipulations'!$J$19</definedName>
    <definedName name="solver_opt" localSheetId="2" hidden="1">MyModel_!$J$19</definedName>
    <definedName name="solver_pre" localSheetId="4" hidden="1">0.000001</definedName>
    <definedName name="solver_pre" localSheetId="2" hidden="1">0.000001</definedName>
    <definedName name="solver_rbv" localSheetId="4" hidden="1">2</definedName>
    <definedName name="solver_rbv" localSheetId="2" hidden="1">2</definedName>
    <definedName name="solver_rel1" localSheetId="4" hidden="1">1</definedName>
    <definedName name="solver_rel1" localSheetId="2" hidden="1">3</definedName>
    <definedName name="solver_rel2" localSheetId="4" hidden="1">1</definedName>
    <definedName name="solver_rel2" localSheetId="2" hidden="1">2</definedName>
    <definedName name="solver_rel3" localSheetId="4" hidden="1">3</definedName>
    <definedName name="solver_rel4" localSheetId="4" hidden="1">1</definedName>
    <definedName name="solver_rel5" localSheetId="4" hidden="1">1</definedName>
    <definedName name="solver_rel6" localSheetId="4" hidden="1">2</definedName>
    <definedName name="solver_rhs1" localSheetId="4" hidden="1">'Model with Stipulations'!$B$12*'Model with Stipulations'!$B$15</definedName>
    <definedName name="solver_rhs1" localSheetId="2" hidden="1">0</definedName>
    <definedName name="solver_rhs2" localSheetId="4" hidden="1">'Model with Stipulations'!$B$12*'Model with Stipulations'!$B$16</definedName>
    <definedName name="solver_rhs2" localSheetId="2" hidden="1">MyModel_!$M$20:$U$20</definedName>
    <definedName name="solver_rhs3" localSheetId="4" hidden="1">0</definedName>
    <definedName name="solver_rhs4" localSheetId="4" hidden="1">'Model with Stipulations'!$B$12*'Model with Stipulations'!$B$13</definedName>
    <definedName name="solver_rhs5" localSheetId="4" hidden="1">'Model with Stipulations'!$B$12*'Model with Stipulations'!$B$14</definedName>
    <definedName name="solver_rhs6" localSheetId="4" hidden="1">'Model with Stipulations'!$M$20:$U$20</definedName>
    <definedName name="solver_rlx" localSheetId="4" hidden="1">2</definedName>
    <definedName name="solver_rlx" localSheetId="2" hidden="1">2</definedName>
    <definedName name="solver_rsd" localSheetId="4" hidden="1">0</definedName>
    <definedName name="solver_rsd" localSheetId="2" hidden="1">0</definedName>
    <definedName name="solver_scl" localSheetId="4" hidden="1">2</definedName>
    <definedName name="solver_scl" localSheetId="2" hidden="1">2</definedName>
    <definedName name="solver_sho" localSheetId="4" hidden="1">2</definedName>
    <definedName name="solver_sho" localSheetId="2" hidden="1">2</definedName>
    <definedName name="solver_ssz" localSheetId="4" hidden="1">100</definedName>
    <definedName name="solver_ssz" localSheetId="2" hidden="1">100</definedName>
    <definedName name="solver_tim" localSheetId="4" hidden="1">2147483647</definedName>
    <definedName name="solver_tim" localSheetId="2" hidden="1">2147483647</definedName>
    <definedName name="solver_tol" localSheetId="4" hidden="1">0.01</definedName>
    <definedName name="solver_tol" localSheetId="2" hidden="1">0.01</definedName>
    <definedName name="solver_typ" localSheetId="4" hidden="1">2</definedName>
    <definedName name="solver_typ" localSheetId="2" hidden="1">2</definedName>
    <definedName name="solver_val" localSheetId="4" hidden="1">0</definedName>
    <definedName name="solver_val" localSheetId="2" hidden="1">0</definedName>
    <definedName name="solver_ver" localSheetId="4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1" l="1"/>
  <c r="C3" i="11"/>
  <c r="B3" i="11"/>
  <c r="B16" i="10"/>
  <c r="B15" i="10"/>
  <c r="B14" i="10"/>
  <c r="B13" i="10"/>
  <c r="B11" i="10"/>
  <c r="L2" i="9" a="1"/>
  <c r="L2" i="9" s="1"/>
  <c r="N19" i="9"/>
  <c r="M19" i="9"/>
  <c r="J19" i="9"/>
  <c r="L3" i="9" a="1"/>
  <c r="L3" i="9" s="1"/>
  <c r="P19" i="9"/>
  <c r="O19" i="9"/>
  <c r="J19" i="10"/>
  <c r="K18" i="10"/>
  <c r="O17" i="10" a="1"/>
  <c r="O17" i="10" s="1"/>
  <c r="K17" i="10"/>
  <c r="U17" i="10" s="1" a="1"/>
  <c r="U17" i="10" s="1"/>
  <c r="U16" i="10" a="1"/>
  <c r="U16" i="10" s="1"/>
  <c r="Q16" i="10" a="1"/>
  <c r="Q16" i="10" s="1"/>
  <c r="P16" i="10" a="1"/>
  <c r="P16" i="10" s="1"/>
  <c r="M16" i="10" a="1"/>
  <c r="M16" i="10" s="1"/>
  <c r="L16" i="10" a="1"/>
  <c r="L16" i="10" s="1"/>
  <c r="K16" i="10"/>
  <c r="S16" i="10" s="1" a="1"/>
  <c r="S16" i="10" s="1"/>
  <c r="K15" i="10"/>
  <c r="R15" i="10" s="1" a="1"/>
  <c r="R15" i="10" s="1"/>
  <c r="S14" i="10" a="1"/>
  <c r="S14" i="10" s="1"/>
  <c r="R14" i="10" a="1"/>
  <c r="R14" i="10" s="1"/>
  <c r="K14" i="10"/>
  <c r="T14" i="10" s="1" a="1"/>
  <c r="T14" i="10" s="1"/>
  <c r="K13" i="10"/>
  <c r="T13" i="10" s="1" a="1"/>
  <c r="T13" i="10" s="1"/>
  <c r="S12" i="10" a="1"/>
  <c r="S12" i="10" s="1"/>
  <c r="K12" i="10"/>
  <c r="U12" i="10" s="1" a="1"/>
  <c r="U12" i="10" s="1"/>
  <c r="T11" i="10" a="1"/>
  <c r="T11" i="10" s="1"/>
  <c r="S11" i="10" a="1"/>
  <c r="S11" i="10" s="1"/>
  <c r="R11" i="10" a="1"/>
  <c r="R11" i="10" s="1"/>
  <c r="P11" i="10" a="1"/>
  <c r="P11" i="10" s="1"/>
  <c r="N11" i="10" a="1"/>
  <c r="N11" i="10" s="1"/>
  <c r="M11" i="10" a="1"/>
  <c r="M11" i="10" s="1"/>
  <c r="L11" i="10"/>
  <c r="L11" i="10" a="1"/>
  <c r="K11" i="10"/>
  <c r="Q11" i="10" s="1" a="1"/>
  <c r="Q11" i="10" s="1"/>
  <c r="K10" i="10"/>
  <c r="S10" i="10" s="1" a="1"/>
  <c r="S10" i="10" s="1"/>
  <c r="R9" i="10" a="1"/>
  <c r="R9" i="10" s="1"/>
  <c r="O9" i="10" a="1"/>
  <c r="O9" i="10" s="1"/>
  <c r="N9" i="10" a="1"/>
  <c r="N9" i="10" s="1"/>
  <c r="K9" i="10"/>
  <c r="U9" i="10" s="1" a="1"/>
  <c r="U9" i="10" s="1"/>
  <c r="U8" i="10" a="1"/>
  <c r="U8" i="10" s="1"/>
  <c r="T8" i="10" a="1"/>
  <c r="T8" i="10" s="1"/>
  <c r="R8" i="10" a="1"/>
  <c r="R8" i="10" s="1"/>
  <c r="P8" i="10" a="1"/>
  <c r="P8" i="10" s="1"/>
  <c r="N8" i="10" a="1"/>
  <c r="N8" i="10" s="1"/>
  <c r="M8" i="10" a="1"/>
  <c r="M8" i="10" s="1"/>
  <c r="K8" i="10"/>
  <c r="S8" i="10" s="1" a="1"/>
  <c r="S8" i="10" s="1"/>
  <c r="K7" i="10"/>
  <c r="S7" i="10" s="1" a="1"/>
  <c r="S7" i="10" s="1"/>
  <c r="K6" i="10"/>
  <c r="T6" i="10" s="1" a="1"/>
  <c r="T6" i="10" s="1"/>
  <c r="K5" i="10"/>
  <c r="T5" i="10" s="1" a="1"/>
  <c r="T5" i="10" s="1"/>
  <c r="K4" i="10"/>
  <c r="T4" i="10" s="1" a="1"/>
  <c r="T4" i="10" s="1"/>
  <c r="U3" i="10" a="1"/>
  <c r="U3" i="10" s="1"/>
  <c r="P3" i="10" a="1"/>
  <c r="P3" i="10" s="1"/>
  <c r="O3" i="10" a="1"/>
  <c r="O3" i="10" s="1"/>
  <c r="N3" i="10" a="1"/>
  <c r="N3" i="10" s="1"/>
  <c r="K3" i="10"/>
  <c r="T3" i="10" s="1" a="1"/>
  <c r="T3" i="10" s="1"/>
  <c r="K2" i="10"/>
  <c r="S2" i="10" s="1" a="1"/>
  <c r="S2" i="10" s="1"/>
  <c r="R19" i="9"/>
  <c r="Q19" i="9"/>
  <c r="U19" i="9"/>
  <c r="U18" i="9" a="1"/>
  <c r="U18" i="9"/>
  <c r="S13" i="9" a="1"/>
  <c r="S13" i="9" s="1"/>
  <c r="R9" i="9" a="1"/>
  <c r="R9" i="9" s="1"/>
  <c r="Q4" i="9" a="1"/>
  <c r="Q4" i="9"/>
  <c r="N3" i="9" a="1"/>
  <c r="N3" i="9" s="1"/>
  <c r="M2" i="9" a="1"/>
  <c r="M2" i="9" s="1"/>
  <c r="M6" i="10" l="1" a="1"/>
  <c r="M6" i="10" s="1"/>
  <c r="O6" i="10" a="1"/>
  <c r="O6" i="10" s="1"/>
  <c r="Q6" i="10" a="1"/>
  <c r="Q6" i="10" s="1"/>
  <c r="N6" i="10" a="1"/>
  <c r="N6" i="10" s="1"/>
  <c r="R6" i="10" a="1"/>
  <c r="R6" i="10" s="1"/>
  <c r="S6" i="10" a="1"/>
  <c r="S6" i="10" s="1"/>
  <c r="P5" i="10" a="1"/>
  <c r="P5" i="10" s="1"/>
  <c r="U14" i="10" a="1"/>
  <c r="U14" i="10" s="1"/>
  <c r="T2" i="10" a="1"/>
  <c r="T2" i="10" s="1"/>
  <c r="N4" i="10" a="1"/>
  <c r="N4" i="10" s="1"/>
  <c r="U6" i="10" a="1"/>
  <c r="U6" i="10" s="1"/>
  <c r="Q8" i="10" a="1"/>
  <c r="Q8" i="10" s="1"/>
  <c r="S9" i="10" a="1"/>
  <c r="S9" i="10" s="1"/>
  <c r="O11" i="10" a="1"/>
  <c r="O11" i="10" s="1"/>
  <c r="U11" i="10" a="1"/>
  <c r="U11" i="10" s="1"/>
  <c r="M14" i="10" a="1"/>
  <c r="M14" i="10" s="1"/>
  <c r="N16" i="10" a="1"/>
  <c r="N16" i="10" s="1"/>
  <c r="N17" i="10" a="1"/>
  <c r="N17" i="10" s="1"/>
  <c r="O12" i="10" a="1"/>
  <c r="O12" i="10" s="1"/>
  <c r="O14" i="10" a="1"/>
  <c r="O14" i="10" s="1"/>
  <c r="S15" i="10" a="1"/>
  <c r="S15" i="10" s="1"/>
  <c r="R16" i="10" a="1"/>
  <c r="R16" i="10" s="1"/>
  <c r="S17" i="10" a="1"/>
  <c r="S17" i="10" s="1"/>
  <c r="P2" i="10" a="1"/>
  <c r="P2" i="10" s="1"/>
  <c r="Q3" i="10" a="1"/>
  <c r="Q3" i="10" s="1"/>
  <c r="L3" i="10" a="1"/>
  <c r="L3" i="10" s="1"/>
  <c r="R3" i="10" a="1"/>
  <c r="R3" i="10" s="1"/>
  <c r="O4" i="10" a="1"/>
  <c r="O4" i="10" s="1"/>
  <c r="N12" i="10" a="1"/>
  <c r="N12" i="10" s="1"/>
  <c r="N14" i="10" a="1"/>
  <c r="N14" i="10" s="1"/>
  <c r="O15" i="10" a="1"/>
  <c r="O15" i="10" s="1"/>
  <c r="R17" i="10" a="1"/>
  <c r="R17" i="10" s="1"/>
  <c r="S3" i="10" a="1"/>
  <c r="S3" i="10" s="1"/>
  <c r="R4" i="10" a="1"/>
  <c r="R4" i="10" s="1"/>
  <c r="M3" i="10" a="1"/>
  <c r="M3" i="10" s="1"/>
  <c r="S4" i="10" a="1"/>
  <c r="S4" i="10" s="1"/>
  <c r="L8" i="10" a="1"/>
  <c r="L8" i="10" s="1"/>
  <c r="R12" i="10" a="1"/>
  <c r="R12" i="10" s="1"/>
  <c r="Q14" i="10" a="1"/>
  <c r="Q14" i="10" s="1"/>
  <c r="T16" i="10" a="1"/>
  <c r="T16" i="10" s="1"/>
  <c r="U2" i="10" a="1"/>
  <c r="U2" i="10" s="1"/>
  <c r="R2" i="10" a="1"/>
  <c r="R2" i="10" s="1"/>
  <c r="N2" i="10" a="1"/>
  <c r="N2" i="10" s="1"/>
  <c r="M2" i="10" a="1"/>
  <c r="M2" i="10" s="1"/>
  <c r="Q2" i="10" a="1"/>
  <c r="Q2" i="10" s="1"/>
  <c r="S5" i="10" a="1"/>
  <c r="S5" i="10" s="1"/>
  <c r="O5" i="10" a="1"/>
  <c r="O5" i="10" s="1"/>
  <c r="U5" i="10" a="1"/>
  <c r="U5" i="10" s="1"/>
  <c r="M5" i="10" a="1"/>
  <c r="M5" i="10" s="1"/>
  <c r="R5" i="10" a="1"/>
  <c r="R5" i="10" s="1"/>
  <c r="N5" i="10" a="1"/>
  <c r="N5" i="10" s="1"/>
  <c r="Q5" i="10" a="1"/>
  <c r="Q5" i="10" s="1"/>
  <c r="L5" i="10" a="1"/>
  <c r="L5" i="10" s="1"/>
  <c r="M10" i="10" a="1"/>
  <c r="M10" i="10" s="1"/>
  <c r="P10" i="10" a="1"/>
  <c r="P10" i="10" s="1"/>
  <c r="R10" i="10" a="1"/>
  <c r="R10" i="10" s="1"/>
  <c r="N10" i="10" a="1"/>
  <c r="N10" i="10" s="1"/>
  <c r="Q10" i="10" a="1"/>
  <c r="Q10" i="10" s="1"/>
  <c r="T10" i="10" a="1"/>
  <c r="T10" i="10" s="1"/>
  <c r="U10" i="10" a="1"/>
  <c r="U10" i="10" s="1"/>
  <c r="L10" i="10" a="1"/>
  <c r="L10" i="10" s="1"/>
  <c r="R7" i="10" a="1"/>
  <c r="R7" i="10" s="1"/>
  <c r="N7" i="10" a="1"/>
  <c r="N7" i="10" s="1"/>
  <c r="T7" i="10" a="1"/>
  <c r="T7" i="10" s="1"/>
  <c r="P7" i="10" a="1"/>
  <c r="P7" i="10" s="1"/>
  <c r="U7" i="10" a="1"/>
  <c r="U7" i="10" s="1"/>
  <c r="M7" i="10" a="1"/>
  <c r="M7" i="10" s="1"/>
  <c r="Q7" i="10" a="1"/>
  <c r="Q7" i="10" s="1"/>
  <c r="L7" i="10" a="1"/>
  <c r="L7" i="10" s="1"/>
  <c r="L13" i="10" a="1"/>
  <c r="L13" i="10" s="1"/>
  <c r="T18" i="10" a="1"/>
  <c r="T18" i="10" s="1"/>
  <c r="L18" i="10" a="1"/>
  <c r="L18" i="10" s="1"/>
  <c r="R18" i="10" a="1"/>
  <c r="R18" i="10" s="1"/>
  <c r="N18" i="10" a="1"/>
  <c r="N18" i="10" s="1"/>
  <c r="Q18" i="10" a="1"/>
  <c r="Q18" i="10" s="1"/>
  <c r="P18" i="10" a="1"/>
  <c r="P18" i="10" s="1"/>
  <c r="U18" i="10" a="1"/>
  <c r="U18" i="10" s="1"/>
  <c r="M18" i="10" a="1"/>
  <c r="M18" i="10" s="1"/>
  <c r="O7" i="10" a="1"/>
  <c r="O7" i="10" s="1"/>
  <c r="P13" i="10" a="1"/>
  <c r="P13" i="10" s="1"/>
  <c r="O18" i="10" a="1"/>
  <c r="O18" i="10" s="1"/>
  <c r="S18" i="10" a="1"/>
  <c r="S18" i="10" s="1"/>
  <c r="L2" i="10" a="1"/>
  <c r="L2" i="10" s="1"/>
  <c r="O2" i="10" a="1"/>
  <c r="O2" i="10" s="1"/>
  <c r="O10" i="10" a="1"/>
  <c r="O10" i="10" s="1"/>
  <c r="S13" i="10" a="1"/>
  <c r="S13" i="10" s="1"/>
  <c r="O13" i="10" a="1"/>
  <c r="O13" i="10" s="1"/>
  <c r="U13" i="10" a="1"/>
  <c r="U13" i="10" s="1"/>
  <c r="M13" i="10" a="1"/>
  <c r="M13" i="10" s="1"/>
  <c r="R13" i="10" a="1"/>
  <c r="R13" i="10" s="1"/>
  <c r="N13" i="10" a="1"/>
  <c r="N13" i="10" s="1"/>
  <c r="Q13" i="10" a="1"/>
  <c r="Q13" i="10" s="1"/>
  <c r="P15" i="10" a="1"/>
  <c r="P15" i="10" s="1"/>
  <c r="L4" i="10" a="1"/>
  <c r="L4" i="10" s="1"/>
  <c r="L12" i="10" a="1"/>
  <c r="L12" i="10" s="1"/>
  <c r="T12" i="10" a="1"/>
  <c r="T12" i="10" s="1"/>
  <c r="T9" i="10" a="1"/>
  <c r="T9" i="10" s="1"/>
  <c r="M15" i="10" a="1"/>
  <c r="M15" i="10" s="1"/>
  <c r="Q15" i="10" a="1"/>
  <c r="Q15" i="10" s="1"/>
  <c r="U15" i="10" a="1"/>
  <c r="U15" i="10" s="1"/>
  <c r="L17" i="10" a="1"/>
  <c r="L17" i="10" s="1"/>
  <c r="P17" i="10" a="1"/>
  <c r="P17" i="10" s="1"/>
  <c r="T17" i="10" a="1"/>
  <c r="T17" i="10" s="1"/>
  <c r="L15" i="10" a="1"/>
  <c r="L15" i="10" s="1"/>
  <c r="T15" i="10" a="1"/>
  <c r="T15" i="10" s="1"/>
  <c r="P12" i="10" a="1"/>
  <c r="P12" i="10" s="1"/>
  <c r="L9" i="10" a="1"/>
  <c r="L9" i="10" s="1"/>
  <c r="P9" i="10" a="1"/>
  <c r="P9" i="10" s="1"/>
  <c r="M4" i="10" a="1"/>
  <c r="M4" i="10" s="1"/>
  <c r="Q4" i="10" a="1"/>
  <c r="Q4" i="10" s="1"/>
  <c r="U4" i="10" a="1"/>
  <c r="U4" i="10" s="1"/>
  <c r="L6" i="10" a="1"/>
  <c r="L6" i="10" s="1"/>
  <c r="P6" i="10" a="1"/>
  <c r="P6" i="10" s="1"/>
  <c r="O8" i="10" a="1"/>
  <c r="O8" i="10" s="1"/>
  <c r="M12" i="10" a="1"/>
  <c r="M12" i="10" s="1"/>
  <c r="Q12" i="10" a="1"/>
  <c r="Q12" i="10" s="1"/>
  <c r="L14" i="10" a="1"/>
  <c r="L14" i="10" s="1"/>
  <c r="P14" i="10" a="1"/>
  <c r="P14" i="10" s="1"/>
  <c r="O16" i="10" a="1"/>
  <c r="O16" i="10" s="1"/>
  <c r="P4" i="10" a="1"/>
  <c r="P4" i="10" s="1"/>
  <c r="M9" i="10" a="1"/>
  <c r="M9" i="10" s="1"/>
  <c r="Q9" i="10" a="1"/>
  <c r="Q9" i="10" s="1"/>
  <c r="N15" i="10" a="1"/>
  <c r="N15" i="10" s="1"/>
  <c r="M17" i="10" a="1"/>
  <c r="M17" i="10" s="1"/>
  <c r="Q17" i="10" a="1"/>
  <c r="Q17" i="10" s="1"/>
  <c r="L18" i="9" a="1"/>
  <c r="L18" i="9" s="1"/>
  <c r="Q18" i="9" a="1"/>
  <c r="Q18" i="9" s="1"/>
  <c r="S16" i="9" a="1"/>
  <c r="S16" i="9" s="1"/>
  <c r="U15" i="9" a="1"/>
  <c r="U15" i="9" s="1"/>
  <c r="T15" i="9" a="1"/>
  <c r="T15" i="9" s="1"/>
  <c r="O15" i="9" a="1"/>
  <c r="O15" i="9" s="1"/>
  <c r="U14" i="9" a="1"/>
  <c r="U14" i="9" s="1"/>
  <c r="T14" i="9" a="1"/>
  <c r="T14" i="9" s="1"/>
  <c r="S14" i="9" a="1"/>
  <c r="S14" i="9" s="1"/>
  <c r="Q14" i="9" a="1"/>
  <c r="Q14" i="9" s="1"/>
  <c r="P14" i="9" a="1"/>
  <c r="P14" i="9" s="1"/>
  <c r="O14" i="9" a="1"/>
  <c r="O14" i="9" s="1"/>
  <c r="N14" i="9" a="1"/>
  <c r="N14" i="9" s="1"/>
  <c r="L14" i="9" a="1"/>
  <c r="L14" i="9" s="1"/>
  <c r="N13" i="9" a="1"/>
  <c r="N13" i="9" s="1"/>
  <c r="U12" i="9" a="1"/>
  <c r="U12" i="9" s="1"/>
  <c r="T12" i="9" a="1"/>
  <c r="T12" i="9" s="1"/>
  <c r="S12" i="9" a="1"/>
  <c r="S12" i="9" s="1"/>
  <c r="R12" i="9" a="1"/>
  <c r="R12" i="9" s="1"/>
  <c r="P12" i="9" a="1"/>
  <c r="P12" i="9" s="1"/>
  <c r="N12" i="9" a="1"/>
  <c r="N12" i="9" s="1"/>
  <c r="M12" i="9" a="1"/>
  <c r="M12" i="9" s="1"/>
  <c r="T11" i="9" a="1"/>
  <c r="T11" i="9" s="1"/>
  <c r="S11" i="9" a="1"/>
  <c r="S11" i="9" s="1"/>
  <c r="R11" i="9" a="1"/>
  <c r="R11" i="9" s="1"/>
  <c r="Q11" i="9" a="1"/>
  <c r="Q11" i="9" s="1"/>
  <c r="O11" i="9" a="1"/>
  <c r="O11" i="9" s="1"/>
  <c r="N11" i="9" a="1"/>
  <c r="N11" i="9" s="1"/>
  <c r="M11" i="9" a="1"/>
  <c r="M11" i="9" s="1"/>
  <c r="L11" i="9" a="1"/>
  <c r="L11" i="9" s="1"/>
  <c r="Q10" i="9" a="1"/>
  <c r="Q10" i="9" s="1"/>
  <c r="L10" i="9" a="1"/>
  <c r="L10" i="9" s="1"/>
  <c r="U8" i="9" a="1"/>
  <c r="U8" i="9" s="1"/>
  <c r="P8" i="9" a="1"/>
  <c r="P8" i="9" s="1"/>
  <c r="U7" i="9" a="1"/>
  <c r="U7" i="9" s="1"/>
  <c r="T7" i="9" a="1"/>
  <c r="T7" i="9" s="1"/>
  <c r="O7" i="9" a="1"/>
  <c r="O7" i="9" s="1"/>
  <c r="U6" i="9" a="1"/>
  <c r="U6" i="9" s="1"/>
  <c r="T6" i="9" a="1"/>
  <c r="T6" i="9" s="1"/>
  <c r="S6" i="9" a="1"/>
  <c r="S6" i="9" s="1"/>
  <c r="Q6" i="9" a="1"/>
  <c r="Q6" i="9" s="1"/>
  <c r="P6" i="9" a="1"/>
  <c r="P6" i="9" s="1"/>
  <c r="O6" i="9" a="1"/>
  <c r="O6" i="9" s="1"/>
  <c r="N6" i="9" a="1"/>
  <c r="N6" i="9" s="1"/>
  <c r="L6" i="9" a="1"/>
  <c r="L6" i="9" s="1"/>
  <c r="T5" i="9" a="1"/>
  <c r="T5" i="9" s="1"/>
  <c r="S5" i="9" a="1"/>
  <c r="S5" i="9" s="1"/>
  <c r="O5" i="9" a="1"/>
  <c r="O5" i="9" s="1"/>
  <c r="N5" i="9" a="1"/>
  <c r="N5" i="9" s="1"/>
  <c r="U4" i="9" a="1"/>
  <c r="U4" i="9" s="1"/>
  <c r="S4" i="9" a="1"/>
  <c r="S4" i="9" s="1"/>
  <c r="R4" i="9" a="1"/>
  <c r="R4" i="9" s="1"/>
  <c r="N4" i="9" a="1"/>
  <c r="N4" i="9" s="1"/>
  <c r="M4" i="9" a="1"/>
  <c r="M4" i="9" s="1"/>
  <c r="L4" i="9" a="1"/>
  <c r="L4" i="9" s="1"/>
  <c r="U3" i="9" a="1"/>
  <c r="U3" i="9" s="1"/>
  <c r="T3" i="9" a="1"/>
  <c r="T3" i="9" s="1"/>
  <c r="R3" i="9" a="1"/>
  <c r="R3" i="9" s="1"/>
  <c r="P3" i="9" a="1"/>
  <c r="P3" i="9" s="1"/>
  <c r="O3" i="9" a="1"/>
  <c r="O3" i="9" s="1"/>
  <c r="M3" i="9" a="1"/>
  <c r="M3" i="9" s="1"/>
  <c r="Q2" i="9" a="1"/>
  <c r="Q2" i="9" s="1"/>
  <c r="P2" i="9" a="1"/>
  <c r="P2" i="9" s="1"/>
  <c r="K2" i="9"/>
  <c r="O2" i="9" s="1" a="1"/>
  <c r="O2" i="9" s="1"/>
  <c r="K3" i="9"/>
  <c r="K4" i="9"/>
  <c r="P4" i="9" s="1" a="1"/>
  <c r="P4" i="9" s="1"/>
  <c r="K5" i="9"/>
  <c r="M5" i="9" s="1" a="1"/>
  <c r="M5" i="9" s="1"/>
  <c r="K6" i="9"/>
  <c r="R6" i="9" s="1" a="1"/>
  <c r="R6" i="9" s="1"/>
  <c r="K7" i="9"/>
  <c r="S7" i="9" s="1" a="1"/>
  <c r="S7" i="9" s="1"/>
  <c r="K8" i="9"/>
  <c r="O8" i="9" s="1" a="1"/>
  <c r="O8" i="9" s="1"/>
  <c r="K9" i="9"/>
  <c r="U9" i="9" s="1" a="1"/>
  <c r="U9" i="9" s="1"/>
  <c r="K10" i="9"/>
  <c r="U10" i="9" s="1" a="1"/>
  <c r="U10" i="9" s="1"/>
  <c r="K11" i="9"/>
  <c r="P11" i="9" s="1" a="1"/>
  <c r="P11" i="9" s="1"/>
  <c r="K12" i="9"/>
  <c r="Q12" i="9" s="1" a="1"/>
  <c r="Q12" i="9" s="1"/>
  <c r="K13" i="9"/>
  <c r="M13" i="9" s="1" a="1"/>
  <c r="M13" i="9" s="1"/>
  <c r="K14" i="9"/>
  <c r="R14" i="9" s="1" a="1"/>
  <c r="R14" i="9" s="1"/>
  <c r="K15" i="9"/>
  <c r="S15" i="9" s="1" a="1"/>
  <c r="S15" i="9" s="1"/>
  <c r="K16" i="9"/>
  <c r="R16" i="9" s="1" a="1"/>
  <c r="R16" i="9" s="1"/>
  <c r="K17" i="9"/>
  <c r="T17" i="9" s="1" a="1"/>
  <c r="T17" i="9" s="1"/>
  <c r="K18" i="9"/>
  <c r="S19" i="10" l="1"/>
  <c r="P19" i="10"/>
  <c r="T19" i="10"/>
  <c r="M19" i="10"/>
  <c r="U19" i="10"/>
  <c r="R19" i="10"/>
  <c r="Q19" i="10"/>
  <c r="O19" i="10"/>
  <c r="N19" i="10"/>
  <c r="U17" i="9" a="1"/>
  <c r="U17" i="9" s="1"/>
  <c r="P7" i="9" a="1"/>
  <c r="P7" i="9" s="1"/>
  <c r="L8" i="9" a="1"/>
  <c r="L8" i="9" s="1"/>
  <c r="Q8" i="9" a="1"/>
  <c r="Q8" i="9" s="1"/>
  <c r="L9" i="9" a="1"/>
  <c r="L9" i="9" s="1"/>
  <c r="M10" i="9" a="1"/>
  <c r="M10" i="9" s="1"/>
  <c r="R10" i="9" a="1"/>
  <c r="R10" i="9" s="1"/>
  <c r="O13" i="9" a="1"/>
  <c r="O13" i="9" s="1"/>
  <c r="T13" i="9" a="1"/>
  <c r="T13" i="9" s="1"/>
  <c r="P15" i="9" a="1"/>
  <c r="P15" i="9" s="1"/>
  <c r="L16" i="9" a="1"/>
  <c r="L16" i="9" s="1"/>
  <c r="U16" i="9" a="1"/>
  <c r="U16" i="9" s="1"/>
  <c r="Q17" i="9" a="1"/>
  <c r="Q17" i="9" s="1"/>
  <c r="S2" i="9" a="1"/>
  <c r="S2" i="9" s="1"/>
  <c r="Q3" i="9" a="1"/>
  <c r="Q3" i="9" s="1"/>
  <c r="T4" i="9" a="1"/>
  <c r="T4" i="9" s="1"/>
  <c r="U5" i="9" a="1"/>
  <c r="U5" i="9" s="1"/>
  <c r="Q7" i="9" a="1"/>
  <c r="Q7" i="9" s="1"/>
  <c r="M9" i="9" a="1"/>
  <c r="M9" i="9" s="1"/>
  <c r="S10" i="9" a="1"/>
  <c r="S10" i="9" s="1"/>
  <c r="O12" i="9" a="1"/>
  <c r="O12" i="9" s="1"/>
  <c r="U13" i="9" a="1"/>
  <c r="U13" i="9" s="1"/>
  <c r="Q15" i="9" a="1"/>
  <c r="Q15" i="9" s="1"/>
  <c r="N16" i="9" a="1"/>
  <c r="N16" i="9" s="1"/>
  <c r="L17" i="9" a="1"/>
  <c r="L17" i="9" s="1"/>
  <c r="R17" i="9" a="1"/>
  <c r="R17" i="9" s="1"/>
  <c r="M18" i="9" a="1"/>
  <c r="M18" i="9" s="1"/>
  <c r="R18" i="9" a="1"/>
  <c r="R18" i="9" s="1"/>
  <c r="P5" i="9" a="1"/>
  <c r="P5" i="9" s="1"/>
  <c r="L7" i="9" a="1"/>
  <c r="L7" i="9" s="1"/>
  <c r="R7" i="9" a="1"/>
  <c r="R7" i="9" s="1"/>
  <c r="M8" i="9" a="1"/>
  <c r="M8" i="9" s="1"/>
  <c r="N9" i="9" a="1"/>
  <c r="N9" i="9" s="1"/>
  <c r="S9" i="9" a="1"/>
  <c r="S9" i="9" s="1"/>
  <c r="N10" i="9" a="1"/>
  <c r="N10" i="9" s="1"/>
  <c r="T10" i="9" a="1"/>
  <c r="T10" i="9" s="1"/>
  <c r="P13" i="9" a="1"/>
  <c r="P13" i="9" s="1"/>
  <c r="L15" i="9" a="1"/>
  <c r="L15" i="9" s="1"/>
  <c r="R15" i="9" a="1"/>
  <c r="R15" i="9" s="1"/>
  <c r="O16" i="9" a="1"/>
  <c r="O16" i="9" s="1"/>
  <c r="M17" i="9" a="1"/>
  <c r="M17" i="9" s="1"/>
  <c r="S18" i="9" a="1"/>
  <c r="S18" i="9" s="1"/>
  <c r="P9" i="9" a="1"/>
  <c r="P9" i="9" s="1"/>
  <c r="Q9" i="9" a="1"/>
  <c r="Q9" i="9" s="1"/>
  <c r="T16" i="9" a="1"/>
  <c r="T16" i="9" s="1"/>
  <c r="M16" i="9" a="1"/>
  <c r="M16" i="9" s="1"/>
  <c r="U2" i="9" a="1"/>
  <c r="U2" i="9" s="1"/>
  <c r="S3" i="9" a="1"/>
  <c r="S3" i="9" s="1"/>
  <c r="O4" i="9" a="1"/>
  <c r="O4" i="9" s="1"/>
  <c r="Q5" i="9" a="1"/>
  <c r="Q5" i="9" s="1"/>
  <c r="M7" i="9" a="1"/>
  <c r="M7" i="9" s="1"/>
  <c r="S8" i="9" a="1"/>
  <c r="S8" i="9" s="1"/>
  <c r="O10" i="9" a="1"/>
  <c r="O10" i="9" s="1"/>
  <c r="U11" i="9" a="1"/>
  <c r="U11" i="9" s="1"/>
  <c r="Q13" i="9" a="1"/>
  <c r="Q13" i="9" s="1"/>
  <c r="M15" i="9" a="1"/>
  <c r="M15" i="9" s="1"/>
  <c r="P16" i="9" a="1"/>
  <c r="P16" i="9" s="1"/>
  <c r="N17" i="9" a="1"/>
  <c r="N17" i="9" s="1"/>
  <c r="S17" i="9" a="1"/>
  <c r="S17" i="9" s="1"/>
  <c r="N18" i="9" a="1"/>
  <c r="N18" i="9" s="1"/>
  <c r="T18" i="9" a="1"/>
  <c r="T18" i="9" s="1"/>
  <c r="P17" i="9" a="1"/>
  <c r="P17" i="9" s="1"/>
  <c r="R2" i="9" a="1"/>
  <c r="R2" i="9" s="1"/>
  <c r="T2" i="9" a="1"/>
  <c r="T2" i="9" s="1"/>
  <c r="R8" i="9" a="1"/>
  <c r="R8" i="9" s="1"/>
  <c r="N2" i="9" a="1"/>
  <c r="N2" i="9" s="1"/>
  <c r="L5" i="9" a="1"/>
  <c r="L5" i="9" s="1"/>
  <c r="R5" i="9" a="1"/>
  <c r="R5" i="9" s="1"/>
  <c r="M6" i="9" a="1"/>
  <c r="M6" i="9" s="1"/>
  <c r="N7" i="9" a="1"/>
  <c r="N7" i="9" s="1"/>
  <c r="N8" i="9" a="1"/>
  <c r="N8" i="9" s="1"/>
  <c r="T8" i="9" a="1"/>
  <c r="T8" i="9" s="1"/>
  <c r="O9" i="9" a="1"/>
  <c r="O9" i="9" s="1"/>
  <c r="T9" i="9" a="1"/>
  <c r="T9" i="9" s="1"/>
  <c r="P10" i="9" a="1"/>
  <c r="P10" i="9" s="1"/>
  <c r="L12" i="9" a="1"/>
  <c r="L12" i="9" s="1"/>
  <c r="L13" i="9" a="1"/>
  <c r="L13" i="9" s="1"/>
  <c r="R13" i="9" a="1"/>
  <c r="R13" i="9" s="1"/>
  <c r="M14" i="9" a="1"/>
  <c r="M14" i="9" s="1"/>
  <c r="N15" i="9" a="1"/>
  <c r="N15" i="9" s="1"/>
  <c r="Q16" i="9" a="1"/>
  <c r="Q16" i="9" s="1"/>
  <c r="O18" i="9" a="1"/>
  <c r="O18" i="9" s="1"/>
  <c r="O17" i="9" a="1"/>
  <c r="O17" i="9" s="1"/>
  <c r="P18" i="9" a="1"/>
  <c r="P18" i="9" s="1"/>
  <c r="S19" i="9" l="1"/>
  <c r="T1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<sst xmlns="http://schemas.openxmlformats.org/spreadsheetml/2006/main" count="96" uniqueCount="36">
  <si>
    <t>investment_name</t>
  </si>
  <si>
    <t>investment_pct</t>
  </si>
  <si>
    <t>month_can_start_investing</t>
  </si>
  <si>
    <t>can_invest_every</t>
  </si>
  <si>
    <t>Bubblegum Benchmark Fund</t>
  </si>
  <si>
    <t>Gumball Growth Group</t>
  </si>
  <si>
    <t>GummyBear Growth Fund</t>
  </si>
  <si>
    <t>Jellybean Junction Capital</t>
  </si>
  <si>
    <t>SourPatch Portfolio Group</t>
  </si>
  <si>
    <t>second_payment_year</t>
  </si>
  <si>
    <t>first_payment_year</t>
  </si>
  <si>
    <t>final_payment_start_of_year</t>
  </si>
  <si>
    <t>Investment</t>
  </si>
  <si>
    <t>Inflow</t>
  </si>
  <si>
    <t>Outflow</t>
  </si>
  <si>
    <t>Return</t>
  </si>
  <si>
    <t>Surplus Funds</t>
  </si>
  <si>
    <t>Amount</t>
  </si>
  <si>
    <t xml:space="preserve">Amount </t>
  </si>
  <si>
    <t>Req'd Payment</t>
  </si>
  <si>
    <t>=IFS(</t>
  </si>
  <si>
    <t>$H2=L$1,-1,</t>
  </si>
  <si>
    <t>$I2=L$1,1+$K2,</t>
  </si>
  <si>
    <t>AND(L$1&gt;$H2,L$1&lt;$I2),"&lt;---&gt;",</t>
  </si>
  <si>
    <t>TRUE,"")</t>
  </si>
  <si>
    <t>Total Invested, Month 1</t>
  </si>
  <si>
    <t>``</t>
  </si>
  <si>
    <t>Total Invested</t>
  </si>
  <si>
    <t>Money out of Pocket</t>
  </si>
  <si>
    <t>End Amount</t>
  </si>
  <si>
    <t>Maximum Exposure Limit</t>
  </si>
  <si>
    <t>Total Investment Amount</t>
  </si>
  <si>
    <t>Amount for GGG #1</t>
  </si>
  <si>
    <t>Amount for GGG #4</t>
  </si>
  <si>
    <t>Amount for GGG #3</t>
  </si>
  <si>
    <t>Amount for GGG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</si>
</sst>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44" fontId="0" fillId="0" borderId="0" xfId="1" applyFont="1"/>
    <xf numFmtId="0" fontId="0" fillId="34" borderId="12" xfId="0" applyFill="1" applyBorder="1"/>
    <xf numFmtId="0" fontId="0" fillId="33" borderId="0" xfId="0" applyFill="1"/>
    <xf numFmtId="0" fontId="0" fillId="33" borderId="10" xfId="0" applyFill="1" applyBorder="1"/>
    <xf numFmtId="10" fontId="0" fillId="0" borderId="0" xfId="2" applyNumberFormat="1" applyFont="1" applyBorder="1"/>
    <xf numFmtId="0" fontId="0" fillId="34" borderId="11" xfId="0" applyFill="1" applyBorder="1"/>
    <xf numFmtId="0" fontId="0" fillId="34" borderId="13" xfId="0" applyFill="1" applyBorder="1"/>
    <xf numFmtId="44" fontId="0" fillId="0" borderId="0" xfId="1" applyFont="1" applyFill="1" applyBorder="1"/>
    <xf numFmtId="10" fontId="0" fillId="0" borderId="18" xfId="2" applyNumberFormat="1" applyFont="1" applyBorder="1"/>
    <xf numFmtId="10" fontId="0" fillId="0" borderId="20" xfId="2" applyNumberFormat="1" applyFont="1" applyBorder="1"/>
    <xf numFmtId="10" fontId="0" fillId="0" borderId="23" xfId="2" applyNumberFormat="1" applyFont="1" applyBorder="1"/>
    <xf numFmtId="2" fontId="0" fillId="0" borderId="17" xfId="0" applyNumberFormat="1" applyBorder="1"/>
    <xf numFmtId="2" fontId="0" fillId="0" borderId="0" xfId="0" applyNumberFormat="1"/>
    <xf numFmtId="2" fontId="0" fillId="0" borderId="22" xfId="0" applyNumberFormat="1" applyBorder="1"/>
    <xf numFmtId="44" fontId="0" fillId="0" borderId="21" xfId="1" applyFont="1" applyBorder="1"/>
    <xf numFmtId="44" fontId="0" fillId="0" borderId="22" xfId="1" applyFont="1" applyBorder="1"/>
    <xf numFmtId="44" fontId="0" fillId="0" borderId="23" xfId="1" applyFont="1" applyBorder="1"/>
    <xf numFmtId="0" fontId="0" fillId="35" borderId="2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10" xfId="0" applyFont="1" applyBorder="1"/>
    <xf numFmtId="9" fontId="16" fillId="36" borderId="10" xfId="2" applyFont="1" applyFill="1" applyBorder="1"/>
    <xf numFmtId="0" fontId="0" fillId="0" borderId="18" xfId="0" applyBorder="1"/>
    <xf numFmtId="0" fontId="0" fillId="0" borderId="20" xfId="0" applyBorder="1"/>
    <xf numFmtId="0" fontId="0" fillId="0" borderId="23" xfId="0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bg1"/>
                </a:solidFill>
              </a:rPr>
              <a:t>Money Spent Out of Pocket </a:t>
            </a:r>
          </a:p>
          <a:p>
            <a:pPr>
              <a:defRPr b="0">
                <a:solidFill>
                  <a:schemeClr val="bg1"/>
                </a:solidFill>
              </a:defRPr>
            </a:pPr>
            <a:r>
              <a:rPr lang="en-US" b="0">
                <a:solidFill>
                  <a:schemeClr val="bg1"/>
                </a:solidFill>
              </a:rPr>
              <a:t>vs.   End Amount </a:t>
            </a:r>
          </a:p>
        </c:rich>
      </c:tx>
      <c:layout>
        <c:manualLayout>
          <c:xMode val="edge"/>
          <c:yMode val="edge"/>
          <c:x val="5.7104111986001752E-2"/>
          <c:y val="3.2407407407407406E-2"/>
        </c:manualLayout>
      </c:layout>
      <c:overlay val="0"/>
      <c:spPr>
        <a:noFill/>
        <a:ln w="127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1AD-473E-A9DD-A8E05B6ACF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AD-473E-A9DD-A8E05B6ACF2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F0F9B03-6420-4E40-83B5-66A507AD51D8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r>
                      <a:rPr lang="en-US" baseline="0"/>
                      <a:t> </a:t>
                    </a:r>
                    <a:fld id="{9F8E0A86-B6F1-40ED-B07E-098C32D2A979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1AD-473E-A9DD-A8E05B6ACF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CD05FB6-8F1A-44D0-BC17-91791998A0E0}" type="VALUE">
                      <a:rPr lang="en-US"/>
                      <a:pPr/>
                      <a:t>[VALUE]</a:t>
                    </a:fld>
                    <a:endParaRPr lang="en-US" baseline="0"/>
                  </a:p>
                  <a:p>
                    <a:r>
                      <a:rPr lang="en-US" baseline="0"/>
                      <a:t>38%</a:t>
                    </a:r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1AD-473E-A9DD-A8E05B6ACF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Chart'!$B$2:$C$2</c:f>
              <c:strCache>
                <c:ptCount val="2"/>
                <c:pt idx="0">
                  <c:v>End Amount</c:v>
                </c:pt>
                <c:pt idx="1">
                  <c:v>Money out of Pocket</c:v>
                </c:pt>
              </c:strCache>
            </c:strRef>
          </c:cat>
          <c:val>
            <c:numRef>
              <c:f>'Pie Chart'!$B$3:$C$3</c:f>
              <c:numCache>
                <c:formatCode>_("$"* #,##0.00_);_("$"* \(#,##0.00\);_("$"* "-"??_);_(@_)</c:formatCode>
                <c:ptCount val="2"/>
                <c:pt idx="0">
                  <c:v>2274.1167133250865</c:v>
                </c:pt>
                <c:pt idx="1">
                  <c:v>-1393.5089015266426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AD-473E-A9DD-A8E05B6ACF2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50000"/>
      </a:schemeClr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6</xdr:col>
      <xdr:colOff>268941</xdr:colOff>
      <xdr:row>19</xdr:row>
      <xdr:rowOff>107576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FAEB91-24DB-4D1D-B669-17AA1EAA5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4.85" x14ac:dyDescent="0.35"/>
  <cols>
    <col min="1" max="1" width="23.453125" bestFit="1" customWidth="1"/>
    <col min="2" max="2" width="12.90625" bestFit="1" customWidth="1"/>
    <col min="3" max="3" width="22.1796875" bestFit="1" customWidth="1"/>
    <col min="4" max="4" width="1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1.9900000000000001E-2</v>
      </c>
      <c r="C2">
        <v>1</v>
      </c>
      <c r="D2">
        <v>1</v>
      </c>
    </row>
    <row r="3" spans="1:4" x14ac:dyDescent="0.35">
      <c r="A3" t="s">
        <v>5</v>
      </c>
      <c r="B3">
        <v>4.2099999999999999E-2</v>
      </c>
      <c r="C3">
        <v>1</v>
      </c>
      <c r="D3">
        <v>2</v>
      </c>
    </row>
    <row r="4" spans="1:4" x14ac:dyDescent="0.35">
      <c r="A4" t="s">
        <v>6</v>
      </c>
      <c r="B4">
        <v>6.4600000000000005E-2</v>
      </c>
      <c r="C4">
        <v>2</v>
      </c>
      <c r="D4">
        <v>3</v>
      </c>
    </row>
    <row r="5" spans="1:4" x14ac:dyDescent="0.35">
      <c r="A5" t="s">
        <v>7</v>
      </c>
      <c r="B5">
        <v>8.6900000000000005E-2</v>
      </c>
      <c r="C5">
        <v>3</v>
      </c>
      <c r="D5">
        <v>4</v>
      </c>
    </row>
    <row r="6" spans="1:4" x14ac:dyDescent="0.35">
      <c r="A6" t="s">
        <v>8</v>
      </c>
      <c r="B6">
        <v>0.10929999999999999</v>
      </c>
      <c r="C6">
        <v>1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85" x14ac:dyDescent="0.35"/>
  <cols>
    <col min="1" max="1" width="16" bestFit="1" customWidth="1"/>
    <col min="2" max="2" width="18.54296875" bestFit="1" customWidth="1"/>
    <col min="3" max="3" width="23.453125" bestFit="1" customWidth="1"/>
  </cols>
  <sheetData>
    <row r="1" spans="1:3" x14ac:dyDescent="0.35">
      <c r="A1" t="s">
        <v>10</v>
      </c>
      <c r="B1" t="s">
        <v>9</v>
      </c>
      <c r="C1" t="s">
        <v>11</v>
      </c>
    </row>
    <row r="2" spans="1:3" x14ac:dyDescent="0.35">
      <c r="A2">
        <v>3</v>
      </c>
      <c r="B2">
        <v>6</v>
      </c>
      <c r="C2">
        <v>10</v>
      </c>
    </row>
    <row r="3" spans="1:3" x14ac:dyDescent="0.35">
      <c r="A3">
        <v>250</v>
      </c>
      <c r="B3">
        <v>250</v>
      </c>
      <c r="C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tabSelected="1" zoomScale="70" zoomScaleNormal="70" workbookViewId="0">
      <selection activeCell="J19" sqref="J19"/>
    </sheetView>
  </sheetViews>
  <sheetFormatPr defaultRowHeight="14.85" x14ac:dyDescent="0.35"/>
  <cols>
    <col min="1" max="1" width="23.453125" bestFit="1" customWidth="1"/>
    <col min="2" max="2" width="10.26953125" bestFit="1" customWidth="1"/>
    <col min="3" max="3" width="14.453125" bestFit="1" customWidth="1"/>
    <col min="7" max="7" width="23.453125" bestFit="1" customWidth="1"/>
    <col min="10" max="10" width="9.26953125" bestFit="1" customWidth="1"/>
    <col min="13" max="13" width="9.26953125" bestFit="1" customWidth="1"/>
  </cols>
  <sheetData>
    <row r="1" spans="1:22" ht="15.35" thickBot="1" x14ac:dyDescent="0.4">
      <c r="G1" s="10" t="s">
        <v>12</v>
      </c>
      <c r="H1" s="10" t="s">
        <v>13</v>
      </c>
      <c r="I1" s="10" t="s">
        <v>14</v>
      </c>
      <c r="J1" s="10" t="s">
        <v>18</v>
      </c>
      <c r="K1" s="10" t="s">
        <v>15</v>
      </c>
      <c r="L1" s="13">
        <v>1</v>
      </c>
      <c r="M1" s="9">
        <v>2</v>
      </c>
      <c r="N1" s="9">
        <v>3</v>
      </c>
      <c r="O1" s="9">
        <v>4</v>
      </c>
      <c r="P1" s="9">
        <v>5</v>
      </c>
      <c r="Q1" s="9">
        <v>6</v>
      </c>
      <c r="R1" s="9">
        <v>7</v>
      </c>
      <c r="S1" s="9">
        <v>8</v>
      </c>
      <c r="T1" s="9">
        <v>9</v>
      </c>
      <c r="U1" s="14">
        <v>10</v>
      </c>
    </row>
    <row r="2" spans="1:22" ht="15.35" thickBot="1" x14ac:dyDescent="0.4">
      <c r="G2" s="1" t="s">
        <v>4</v>
      </c>
      <c r="H2" s="4">
        <v>1</v>
      </c>
      <c r="I2" s="4">
        <v>2</v>
      </c>
      <c r="J2" s="19">
        <v>0</v>
      </c>
      <c r="K2" s="16">
        <f>_xlfn.XLOOKUP(G2,A$4:A$8,D$4:D$8)</f>
        <v>1.9900000000000001E-2</v>
      </c>
      <c r="L2" s="2" cm="1">
        <f t="array" ref="L2">_xlfn.IFS(
$H2=L$1,-1,
$I2=L$1,1+$K2,
AND(L$1&gt;$H2,L$1&lt;$I2),"&lt;---&gt;",
TRUE,"")</f>
        <v>-1</v>
      </c>
      <c r="M2" s="2" cm="1">
        <f t="array" ref="M2">_xlfn.IFS(
$H2=M$1,-1,
$I2=M$1,1+$K2,
AND(M$1&gt;$H2,M$1&lt;$I2),"&lt;---&gt;",
TRUE,"")</f>
        <v>1.0199</v>
      </c>
      <c r="N2" s="2" t="str" cm="1">
        <f t="array" ref="N2">_xlfn.IFS(
$H2=N$1,-1,
$I2=N$1,1+$K2,
AND(N$1&gt;$H2,N$1&lt;$I2),"&lt;---&gt;",
TRUE,"")</f>
        <v/>
      </c>
      <c r="O2" s="2" t="str" cm="1">
        <f t="array" ref="O2">_xlfn.IFS(
$H2=O$1,-1,
$I2=O$1,1+$K2,
AND(O$1&gt;$H2,O$1&lt;$I2),"&lt;---&gt;",
TRUE,"")</f>
        <v/>
      </c>
      <c r="P2" s="2" t="str" cm="1">
        <f t="array" ref="P2">_xlfn.IFS(
$H2=P$1,-1,
$I2=P$1,1+$K2,
AND(P$1&gt;$H2,P$1&lt;$I2),"&lt;---&gt;",
TRUE,"")</f>
        <v/>
      </c>
      <c r="Q2" s="2" t="str" cm="1">
        <f t="array" ref="Q2">_xlfn.IFS(
$H2=Q$1,-1,
$I2=Q$1,1+$K2,
AND(Q$1&gt;$H2,Q$1&lt;$I2),"&lt;---&gt;",
TRUE,"")</f>
        <v/>
      </c>
      <c r="R2" s="2" t="str" cm="1">
        <f t="array" ref="R2">_xlfn.IFS(
$H2=R$1,-1,
$I2=R$1,1+$K2,
AND(R$1&gt;$H2,R$1&lt;$I2),"&lt;---&gt;",
TRUE,"")</f>
        <v/>
      </c>
      <c r="S2" s="2" t="str" cm="1">
        <f t="array" ref="S2">_xlfn.IFS(
$H2=S$1,-1,
$I2=S$1,1+$K2,
AND(S$1&gt;$H2,S$1&lt;$I2),"&lt;---&gt;",
TRUE,"")</f>
        <v/>
      </c>
      <c r="T2" s="2" t="str" cm="1">
        <f t="array" ref="T2">_xlfn.IFS(
$H2=T$1,-1,
$I2=T$1,1+$K2,
AND(T$1&gt;$H2,T$1&lt;$I2),"&lt;---&gt;",
TRUE,"")</f>
        <v/>
      </c>
      <c r="U2" s="2" t="str" cm="1">
        <f t="array" ref="U2">_xlfn.IFS(
$H2=U$1,-1,
$I2=U$1,1+$K2,
AND(U$1&gt;$H2,U$1&lt;$I2),"&lt;---&gt;",
TRUE,"")</f>
        <v/>
      </c>
      <c r="V2" t="s">
        <v>26</v>
      </c>
    </row>
    <row r="3" spans="1:22" ht="15.35" thickBot="1" x14ac:dyDescent="0.4">
      <c r="A3" s="11" t="s">
        <v>12</v>
      </c>
      <c r="B3" s="11" t="s">
        <v>13</v>
      </c>
      <c r="C3" s="11" t="s">
        <v>14</v>
      </c>
      <c r="D3" s="11" t="s">
        <v>17</v>
      </c>
      <c r="G3" s="1" t="s">
        <v>5</v>
      </c>
      <c r="H3">
        <v>1</v>
      </c>
      <c r="I3">
        <v>3</v>
      </c>
      <c r="J3" s="20">
        <v>655.24046301993496</v>
      </c>
      <c r="K3" s="16">
        <f t="shared" ref="K3:K18" si="0">_xlfn.XLOOKUP(G3,A$4:A$8,D$4:D$8)</f>
        <v>4.2099999999999999E-2</v>
      </c>
      <c r="L3" s="2" cm="1">
        <f t="array" ref="L3">_xlfn.IFS(
$H3=L$1,-1,
$I3=L$1,1+$K3,
AND(L$1&gt;$H3,L$1&lt;$I3),"&lt;---&gt;",
TRUE,"")</f>
        <v>-1</v>
      </c>
      <c r="M3" s="2" t="str" cm="1">
        <f t="array" ref="M3">_xlfn.IFS(
$H3=M$1,-1,
$I3=M$1,1+$K3,
AND(M$1&gt;$H3,M$1&lt;$I3),"&lt;---&gt;",
TRUE,"")</f>
        <v>&lt;---&gt;</v>
      </c>
      <c r="N3" s="2" cm="1">
        <f t="array" ref="N3">_xlfn.IFS(
$H3=N$1,-1,
$I3=N$1,1+$K3,
AND(N$1&gt;$H3,N$1&lt;$I3),"&lt;---&gt;",
TRUE,"")</f>
        <v>1.0421</v>
      </c>
      <c r="O3" s="2" t="str" cm="1">
        <f t="array" ref="O3">_xlfn.IFS(
$H3=O$1,-1,
$I3=O$1,1+$K3,
AND(O$1&gt;$H3,O$1&lt;$I3),"&lt;---&gt;",
TRUE,"")</f>
        <v/>
      </c>
      <c r="P3" s="2" t="str" cm="1">
        <f t="array" ref="P3">_xlfn.IFS(
$H3=P$1,-1,
$I3=P$1,1+$K3,
AND(P$1&gt;$H3,P$1&lt;$I3),"&lt;---&gt;",
TRUE,"")</f>
        <v/>
      </c>
      <c r="Q3" s="2" t="str" cm="1">
        <f t="array" ref="Q3">_xlfn.IFS(
$H3=Q$1,-1,
$I3=Q$1,1+$K3,
AND(Q$1&gt;$H3,Q$1&lt;$I3),"&lt;---&gt;",
TRUE,"")</f>
        <v/>
      </c>
      <c r="R3" s="2" t="str" cm="1">
        <f t="array" ref="R3">_xlfn.IFS(
$H3=R$1,-1,
$I3=R$1,1+$K3,
AND(R$1&gt;$H3,R$1&lt;$I3),"&lt;---&gt;",
TRUE,"")</f>
        <v/>
      </c>
      <c r="S3" s="2" t="str" cm="1">
        <f t="array" ref="S3">_xlfn.IFS(
$H3=S$1,-1,
$I3=S$1,1+$K3,
AND(S$1&gt;$H3,S$1&lt;$I3),"&lt;---&gt;",
TRUE,"")</f>
        <v/>
      </c>
      <c r="T3" s="2" t="str" cm="1">
        <f t="array" ref="T3">_xlfn.IFS(
$H3=T$1,-1,
$I3=T$1,1+$K3,
AND(T$1&gt;$H3,T$1&lt;$I3),"&lt;---&gt;",
TRUE,"")</f>
        <v/>
      </c>
      <c r="U3" s="2" t="str" cm="1">
        <f t="array" ref="U3">_xlfn.IFS(
$H3=U$1,-1,
$I3=U$1,1+$K3,
AND(U$1&gt;$H3,U$1&lt;$I3),"&lt;---&gt;",
TRUE,"")</f>
        <v/>
      </c>
    </row>
    <row r="4" spans="1:22" ht="15.35" thickBot="1" x14ac:dyDescent="0.4">
      <c r="A4" s="3" t="s">
        <v>4</v>
      </c>
      <c r="B4" s="4">
        <v>1</v>
      </c>
      <c r="C4" s="4">
        <v>1</v>
      </c>
      <c r="D4" s="16">
        <v>1.9900000000000001E-2</v>
      </c>
      <c r="G4" s="1" t="s">
        <v>8</v>
      </c>
      <c r="H4">
        <v>1</v>
      </c>
      <c r="I4">
        <v>6</v>
      </c>
      <c r="J4" s="20">
        <v>225.36734877850898</v>
      </c>
      <c r="K4" s="16">
        <f t="shared" si="0"/>
        <v>0.10929999999999999</v>
      </c>
      <c r="L4" s="2" cm="1">
        <f t="array" ref="L4">_xlfn.IFS(
$H4=L$1,-1,
$I4=L$1,1+$K4,
AND(L$1&gt;$H4,L$1&lt;$I4),"&lt;---&gt;",
TRUE,"")</f>
        <v>-1</v>
      </c>
      <c r="M4" s="2" t="str" cm="1">
        <f t="array" ref="M4">_xlfn.IFS(
$H4=M$1,-1,
$I4=M$1,1+$K4,
AND(M$1&gt;$H4,M$1&lt;$I4),"&lt;---&gt;",
TRUE,"")</f>
        <v>&lt;---&gt;</v>
      </c>
      <c r="N4" s="2" t="str" cm="1">
        <f t="array" ref="N4">_xlfn.IFS(
$H4=N$1,-1,
$I4=N$1,1+$K4,
AND(N$1&gt;$H4,N$1&lt;$I4),"&lt;---&gt;",
TRUE,"")</f>
        <v>&lt;---&gt;</v>
      </c>
      <c r="O4" s="2" t="str" cm="1">
        <f t="array" ref="O4">_xlfn.IFS(
$H4=O$1,-1,
$I4=O$1,1+$K4,
AND(O$1&gt;$H4,O$1&lt;$I4),"&lt;---&gt;",
TRUE,"")</f>
        <v>&lt;---&gt;</v>
      </c>
      <c r="P4" s="2" t="str" cm="1">
        <f t="array" ref="P4">_xlfn.IFS(
$H4=P$1,-1,
$I4=P$1,1+$K4,
AND(P$1&gt;$H4,P$1&lt;$I4),"&lt;---&gt;",
TRUE,"")</f>
        <v>&lt;---&gt;</v>
      </c>
      <c r="Q4" s="2" cm="1">
        <f t="array" ref="Q4">_xlfn.IFS(
$H4=Q$1,-1,
$I4=Q$1,1+$K4,
AND(Q$1&gt;$H4,Q$1&lt;$I4),"&lt;---&gt;",
TRUE,"")</f>
        <v>1.1093</v>
      </c>
      <c r="R4" s="2" t="str" cm="1">
        <f t="array" ref="R4">_xlfn.IFS(
$H4=R$1,-1,
$I4=R$1,1+$K4,
AND(R$1&gt;$H4,R$1&lt;$I4),"&lt;---&gt;",
TRUE,"")</f>
        <v/>
      </c>
      <c r="S4" s="2" t="str" cm="1">
        <f t="array" ref="S4">_xlfn.IFS(
$H4=S$1,-1,
$I4=S$1,1+$K4,
AND(S$1&gt;$H4,S$1&lt;$I4),"&lt;---&gt;",
TRUE,"")</f>
        <v/>
      </c>
      <c r="T4" s="2" t="str" cm="1">
        <f t="array" ref="T4">_xlfn.IFS(
$H4=T$1,-1,
$I4=T$1,1+$K4,
AND(T$1&gt;$H4,T$1&lt;$I4),"&lt;---&gt;",
TRUE,"")</f>
        <v/>
      </c>
      <c r="U4" s="2" t="str" cm="1">
        <f t="array" ref="U4">_xlfn.IFS(
$H4=U$1,-1,
$I4=U$1,1+$K4,
AND(U$1&gt;$H4,U$1&lt;$I4),"&lt;---&gt;",
TRUE,"")</f>
        <v/>
      </c>
    </row>
    <row r="5" spans="1:22" ht="15.35" thickBot="1" x14ac:dyDescent="0.4">
      <c r="A5" s="5" t="s">
        <v>5</v>
      </c>
      <c r="B5">
        <v>1</v>
      </c>
      <c r="C5">
        <v>2</v>
      </c>
      <c r="D5" s="17">
        <v>4.2099999999999999E-2</v>
      </c>
      <c r="G5" s="1" t="s">
        <v>4</v>
      </c>
      <c r="H5">
        <v>2</v>
      </c>
      <c r="I5">
        <v>3</v>
      </c>
      <c r="J5" s="20">
        <v>0</v>
      </c>
      <c r="K5" s="16">
        <f t="shared" si="0"/>
        <v>1.9900000000000001E-2</v>
      </c>
      <c r="L5" s="2" t="str" cm="1">
        <f t="array" ref="L5">_xlfn.IFS(
$H5=L$1,-1,
$I5=L$1,1+$K5,
AND(L$1&gt;$H5,L$1&lt;$I5),"&lt;---&gt;",
TRUE,"")</f>
        <v/>
      </c>
      <c r="M5" s="2" cm="1">
        <f t="array" ref="M5">_xlfn.IFS(
$H5=M$1,-1,
$I5=M$1,1+$K5,
AND(M$1&gt;$H5,M$1&lt;$I5),"&lt;---&gt;",
TRUE,"")</f>
        <v>-1</v>
      </c>
      <c r="N5" s="2" cm="1">
        <f t="array" ref="N5">_xlfn.IFS(
$H5=N$1,-1,
$I5=N$1,1+$K5,
AND(N$1&gt;$H5,N$1&lt;$I5),"&lt;---&gt;",
TRUE,"")</f>
        <v>1.0199</v>
      </c>
      <c r="O5" s="2" t="str" cm="1">
        <f t="array" ref="O5">_xlfn.IFS(
$H5=O$1,-1,
$I5=O$1,1+$K5,
AND(O$1&gt;$H5,O$1&lt;$I5),"&lt;---&gt;",
TRUE,"")</f>
        <v/>
      </c>
      <c r="P5" s="2" t="str" cm="1">
        <f t="array" ref="P5">_xlfn.IFS(
$H5=P$1,-1,
$I5=P$1,1+$K5,
AND(P$1&gt;$H5,P$1&lt;$I5),"&lt;---&gt;",
TRUE,"")</f>
        <v/>
      </c>
      <c r="Q5" s="2" t="str" cm="1">
        <f t="array" ref="Q5">_xlfn.IFS(
$H5=Q$1,-1,
$I5=Q$1,1+$K5,
AND(Q$1&gt;$H5,Q$1&lt;$I5),"&lt;---&gt;",
TRUE,"")</f>
        <v/>
      </c>
      <c r="R5" s="2" t="str" cm="1">
        <f t="array" ref="R5">_xlfn.IFS(
$H5=R$1,-1,
$I5=R$1,1+$K5,
AND(R$1&gt;$H5,R$1&lt;$I5),"&lt;---&gt;",
TRUE,"")</f>
        <v/>
      </c>
      <c r="S5" s="2" t="str" cm="1">
        <f t="array" ref="S5">_xlfn.IFS(
$H5=S$1,-1,
$I5=S$1,1+$K5,
AND(S$1&gt;$H5,S$1&lt;$I5),"&lt;---&gt;",
TRUE,"")</f>
        <v/>
      </c>
      <c r="T5" s="2" t="str" cm="1">
        <f t="array" ref="T5">_xlfn.IFS(
$H5=T$1,-1,
$I5=T$1,1+$K5,
AND(T$1&gt;$H5,T$1&lt;$I5),"&lt;---&gt;",
TRUE,"")</f>
        <v/>
      </c>
      <c r="U5" s="2" t="str" cm="1">
        <f t="array" ref="U5">_xlfn.IFS(
$H5=U$1,-1,
$I5=U$1,1+$K5,
AND(U$1&gt;$H5,U$1&lt;$I5),"&lt;---&gt;",
TRUE,"")</f>
        <v/>
      </c>
    </row>
    <row r="6" spans="1:22" ht="15.35" thickBot="1" x14ac:dyDescent="0.4">
      <c r="A6" s="5" t="s">
        <v>6</v>
      </c>
      <c r="B6">
        <v>2</v>
      </c>
      <c r="C6">
        <v>3</v>
      </c>
      <c r="D6" s="17">
        <v>6.4600000000000005E-2</v>
      </c>
      <c r="G6" s="1" t="s">
        <v>6</v>
      </c>
      <c r="H6">
        <v>2</v>
      </c>
      <c r="I6">
        <v>5</v>
      </c>
      <c r="J6" s="20">
        <v>0</v>
      </c>
      <c r="K6" s="16">
        <f t="shared" si="0"/>
        <v>6.4600000000000005E-2</v>
      </c>
      <c r="L6" s="2" t="str" cm="1">
        <f t="array" ref="L6">_xlfn.IFS(
$H6=L$1,-1,
$I6=L$1,1+$K6,
AND(L$1&gt;$H6,L$1&lt;$I6),"&lt;---&gt;",
TRUE,"")</f>
        <v/>
      </c>
      <c r="M6" s="2" cm="1">
        <f t="array" ref="M6">_xlfn.IFS(
$H6=M$1,-1,
$I6=M$1,1+$K6,
AND(M$1&gt;$H6,M$1&lt;$I6),"&lt;---&gt;",
TRUE,"")</f>
        <v>-1</v>
      </c>
      <c r="N6" s="2" t="str" cm="1">
        <f t="array" ref="N6">_xlfn.IFS(
$H6=N$1,-1,
$I6=N$1,1+$K6,
AND(N$1&gt;$H6,N$1&lt;$I6),"&lt;---&gt;",
TRUE,"")</f>
        <v>&lt;---&gt;</v>
      </c>
      <c r="O6" s="2" t="str" cm="1">
        <f t="array" ref="O6">_xlfn.IFS(
$H6=O$1,-1,
$I6=O$1,1+$K6,
AND(O$1&gt;$H6,O$1&lt;$I6),"&lt;---&gt;",
TRUE,"")</f>
        <v>&lt;---&gt;</v>
      </c>
      <c r="P6" s="2" cm="1">
        <f t="array" ref="P6">_xlfn.IFS(
$H6=P$1,-1,
$I6=P$1,1+$K6,
AND(P$1&gt;$H6,P$1&lt;$I6),"&lt;---&gt;",
TRUE,"")</f>
        <v>1.0646</v>
      </c>
      <c r="Q6" s="2" t="str" cm="1">
        <f t="array" ref="Q6">_xlfn.IFS(
$H6=Q$1,-1,
$I6=Q$1,1+$K6,
AND(Q$1&gt;$H6,Q$1&lt;$I6),"&lt;---&gt;",
TRUE,"")</f>
        <v/>
      </c>
      <c r="R6" s="2" t="str" cm="1">
        <f t="array" ref="R6">_xlfn.IFS(
$H6=R$1,-1,
$I6=R$1,1+$K6,
AND(R$1&gt;$H6,R$1&lt;$I6),"&lt;---&gt;",
TRUE,"")</f>
        <v/>
      </c>
      <c r="S6" s="2" t="str" cm="1">
        <f t="array" ref="S6">_xlfn.IFS(
$H6=S$1,-1,
$I6=S$1,1+$K6,
AND(S$1&gt;$H6,S$1&lt;$I6),"&lt;---&gt;",
TRUE,"")</f>
        <v/>
      </c>
      <c r="T6" s="2" t="str" cm="1">
        <f t="array" ref="T6">_xlfn.IFS(
$H6=T$1,-1,
$I6=T$1,1+$K6,
AND(T$1&gt;$H6,T$1&lt;$I6),"&lt;---&gt;",
TRUE,"")</f>
        <v/>
      </c>
      <c r="U6" s="2" t="str" cm="1">
        <f t="array" ref="U6">_xlfn.IFS(
$H6=U$1,-1,
$I6=U$1,1+$K6,
AND(U$1&gt;$H6,U$1&lt;$I6),"&lt;---&gt;",
TRUE,"")</f>
        <v/>
      </c>
    </row>
    <row r="7" spans="1:22" ht="15.35" thickBot="1" x14ac:dyDescent="0.4">
      <c r="A7" s="5" t="s">
        <v>7</v>
      </c>
      <c r="B7">
        <v>3</v>
      </c>
      <c r="C7">
        <v>4</v>
      </c>
      <c r="D7" s="17">
        <v>8.6900000000000005E-2</v>
      </c>
      <c r="G7" s="1" t="s">
        <v>4</v>
      </c>
      <c r="H7">
        <v>3</v>
      </c>
      <c r="I7">
        <v>4</v>
      </c>
      <c r="J7" s="20">
        <v>0</v>
      </c>
      <c r="K7" s="16">
        <f t="shared" si="0"/>
        <v>1.9900000000000001E-2</v>
      </c>
      <c r="L7" s="2" t="str" cm="1">
        <f t="array" ref="L7">_xlfn.IFS(
$H7=L$1,-1,
$I7=L$1,1+$K7,
AND(L$1&gt;$H7,L$1&lt;$I7),"&lt;---&gt;",
TRUE,"")</f>
        <v/>
      </c>
      <c r="M7" s="2" t="str" cm="1">
        <f t="array" ref="M7">_xlfn.IFS(
$H7=M$1,-1,
$I7=M$1,1+$K7,
AND(M$1&gt;$H7,M$1&lt;$I7),"&lt;---&gt;",
TRUE,"")</f>
        <v/>
      </c>
      <c r="N7" s="2" cm="1">
        <f t="array" ref="N7">_xlfn.IFS(
$H7=N$1,-1,
$I7=N$1,1+$K7,
AND(N$1&gt;$H7,N$1&lt;$I7),"&lt;---&gt;",
TRUE,"")</f>
        <v>-1</v>
      </c>
      <c r="O7" s="2" cm="1">
        <f t="array" ref="O7">_xlfn.IFS(
$H7=O$1,-1,
$I7=O$1,1+$K7,
AND(O$1&gt;$H7,O$1&lt;$I7),"&lt;---&gt;",
TRUE,"")</f>
        <v>1.0199</v>
      </c>
      <c r="P7" s="2" t="str" cm="1">
        <f t="array" ref="P7">_xlfn.IFS(
$H7=P$1,-1,
$I7=P$1,1+$K7,
AND(P$1&gt;$H7,P$1&lt;$I7),"&lt;---&gt;",
TRUE,"")</f>
        <v/>
      </c>
      <c r="Q7" s="2" t="str" cm="1">
        <f t="array" ref="Q7">_xlfn.IFS(
$H7=Q$1,-1,
$I7=Q$1,1+$K7,
AND(Q$1&gt;$H7,Q$1&lt;$I7),"&lt;---&gt;",
TRUE,"")</f>
        <v/>
      </c>
      <c r="R7" s="2" t="str" cm="1">
        <f t="array" ref="R7">_xlfn.IFS(
$H7=R$1,-1,
$I7=R$1,1+$K7,
AND(R$1&gt;$H7,R$1&lt;$I7),"&lt;---&gt;",
TRUE,"")</f>
        <v/>
      </c>
      <c r="S7" s="2" t="str" cm="1">
        <f t="array" ref="S7">_xlfn.IFS(
$H7=S$1,-1,
$I7=S$1,1+$K7,
AND(S$1&gt;$H7,S$1&lt;$I7),"&lt;---&gt;",
TRUE,"")</f>
        <v/>
      </c>
      <c r="T7" s="2" t="str" cm="1">
        <f t="array" ref="T7">_xlfn.IFS(
$H7=T$1,-1,
$I7=T$1,1+$K7,
AND(T$1&gt;$H7,T$1&lt;$I7),"&lt;---&gt;",
TRUE,"")</f>
        <v/>
      </c>
      <c r="U7" s="2" t="str" cm="1">
        <f t="array" ref="U7">_xlfn.IFS(
$H7=U$1,-1,
$I7=U$1,1+$K7,
AND(U$1&gt;$H7,U$1&lt;$I7),"&lt;---&gt;",
TRUE,"")</f>
        <v/>
      </c>
    </row>
    <row r="8" spans="1:22" ht="15.35" thickBot="1" x14ac:dyDescent="0.4">
      <c r="A8" s="6" t="s">
        <v>8</v>
      </c>
      <c r="B8" s="7">
        <v>1</v>
      </c>
      <c r="C8" s="7">
        <v>5</v>
      </c>
      <c r="D8" s="18">
        <v>0.10929999999999999</v>
      </c>
      <c r="G8" s="1" t="s">
        <v>5</v>
      </c>
      <c r="H8">
        <v>3</v>
      </c>
      <c r="I8">
        <v>5</v>
      </c>
      <c r="J8" s="20">
        <v>0</v>
      </c>
      <c r="K8" s="16">
        <f t="shared" si="0"/>
        <v>4.2099999999999999E-2</v>
      </c>
      <c r="L8" s="2" t="str" cm="1">
        <f t="array" ref="L8">_xlfn.IFS(
$H8=L$1,-1,
$I8=L$1,1+$K8,
AND(L$1&gt;$H8,L$1&lt;$I8),"&lt;---&gt;",
TRUE,"")</f>
        <v/>
      </c>
      <c r="M8" s="2" t="str" cm="1">
        <f t="array" ref="M8">_xlfn.IFS(
$H8=M$1,-1,
$I8=M$1,1+$K8,
AND(M$1&gt;$H8,M$1&lt;$I8),"&lt;---&gt;",
TRUE,"")</f>
        <v/>
      </c>
      <c r="N8" s="2" cm="1">
        <f t="array" ref="N8">_xlfn.IFS(
$H8=N$1,-1,
$I8=N$1,1+$K8,
AND(N$1&gt;$H8,N$1&lt;$I8),"&lt;---&gt;",
TRUE,"")</f>
        <v>-1</v>
      </c>
      <c r="O8" s="2" t="str" cm="1">
        <f t="array" ref="O8">_xlfn.IFS(
$H8=O$1,-1,
$I8=O$1,1+$K8,
AND(O$1&gt;$H8,O$1&lt;$I8),"&lt;---&gt;",
TRUE,"")</f>
        <v>&lt;---&gt;</v>
      </c>
      <c r="P8" s="2" cm="1">
        <f t="array" ref="P8">_xlfn.IFS(
$H8=P$1,-1,
$I8=P$1,1+$K8,
AND(P$1&gt;$H8,P$1&lt;$I8),"&lt;---&gt;",
TRUE,"")</f>
        <v>1.0421</v>
      </c>
      <c r="Q8" s="2" t="str" cm="1">
        <f t="array" ref="Q8">_xlfn.IFS(
$H8=Q$1,-1,
$I8=Q$1,1+$K8,
AND(Q$1&gt;$H8,Q$1&lt;$I8),"&lt;---&gt;",
TRUE,"")</f>
        <v/>
      </c>
      <c r="R8" s="2" t="str" cm="1">
        <f t="array" ref="R8">_xlfn.IFS(
$H8=R$1,-1,
$I8=R$1,1+$K8,
AND(R$1&gt;$H8,R$1&lt;$I8),"&lt;---&gt;",
TRUE,"")</f>
        <v/>
      </c>
      <c r="S8" s="2" t="str" cm="1">
        <f t="array" ref="S8">_xlfn.IFS(
$H8=S$1,-1,
$I8=S$1,1+$K8,
AND(S$1&gt;$H8,S$1&lt;$I8),"&lt;---&gt;",
TRUE,"")</f>
        <v/>
      </c>
      <c r="T8" s="2" t="str" cm="1">
        <f t="array" ref="T8">_xlfn.IFS(
$H8=T$1,-1,
$I8=T$1,1+$K8,
AND(T$1&gt;$H8,T$1&lt;$I8),"&lt;---&gt;",
TRUE,"")</f>
        <v/>
      </c>
      <c r="U8" s="2" t="str" cm="1">
        <f t="array" ref="U8">_xlfn.IFS(
$H8=U$1,-1,
$I8=U$1,1+$K8,
AND(U$1&gt;$H8,U$1&lt;$I8),"&lt;---&gt;",
TRUE,"")</f>
        <v/>
      </c>
    </row>
    <row r="9" spans="1:22" ht="15.35" thickBot="1" x14ac:dyDescent="0.4">
      <c r="G9" s="1" t="s">
        <v>7</v>
      </c>
      <c r="H9">
        <v>3</v>
      </c>
      <c r="I9">
        <v>7</v>
      </c>
      <c r="J9" s="20">
        <v>432.82608651307424</v>
      </c>
      <c r="K9" s="16">
        <f t="shared" si="0"/>
        <v>8.6900000000000005E-2</v>
      </c>
      <c r="L9" s="2" t="str" cm="1">
        <f t="array" ref="L9">_xlfn.IFS(
$H9=L$1,-1,
$I9=L$1,1+$K9,
AND(L$1&gt;$H9,L$1&lt;$I9),"&lt;---&gt;",
TRUE,"")</f>
        <v/>
      </c>
      <c r="M9" s="2" t="str" cm="1">
        <f t="array" ref="M9">_xlfn.IFS(
$H9=M$1,-1,
$I9=M$1,1+$K9,
AND(M$1&gt;$H9,M$1&lt;$I9),"&lt;---&gt;",
TRUE,"")</f>
        <v/>
      </c>
      <c r="N9" s="2" cm="1">
        <f t="array" ref="N9">_xlfn.IFS(
$H9=N$1,-1,
$I9=N$1,1+$K9,
AND(N$1&gt;$H9,N$1&lt;$I9),"&lt;---&gt;",
TRUE,"")</f>
        <v>-1</v>
      </c>
      <c r="O9" s="2" t="str" cm="1">
        <f t="array" ref="O9">_xlfn.IFS(
$H9=O$1,-1,
$I9=O$1,1+$K9,
AND(O$1&gt;$H9,O$1&lt;$I9),"&lt;---&gt;",
TRUE,"")</f>
        <v>&lt;---&gt;</v>
      </c>
      <c r="P9" s="2" t="str" cm="1">
        <f t="array" ref="P9">_xlfn.IFS(
$H9=P$1,-1,
$I9=P$1,1+$K9,
AND(P$1&gt;$H9,P$1&lt;$I9),"&lt;---&gt;",
TRUE,"")</f>
        <v>&lt;---&gt;</v>
      </c>
      <c r="Q9" s="2" t="str" cm="1">
        <f t="array" ref="Q9">_xlfn.IFS(
$H9=Q$1,-1,
$I9=Q$1,1+$K9,
AND(Q$1&gt;$H9,Q$1&lt;$I9),"&lt;---&gt;",
TRUE,"")</f>
        <v>&lt;---&gt;</v>
      </c>
      <c r="R9" s="2" cm="1">
        <f t="array" ref="R9">_xlfn.IFS(
$H9=R$1,-1,
$I9=R$1,1+$K9,
AND(R$1&gt;$H9,R$1&lt;$I9),"&lt;---&gt;",
TRUE,"")</f>
        <v>1.0869</v>
      </c>
      <c r="S9" s="2" t="str" cm="1">
        <f t="array" ref="S9">_xlfn.IFS(
$H9=S$1,-1,
$I9=S$1,1+$K9,
AND(S$1&gt;$H9,S$1&lt;$I9),"&lt;---&gt;",
TRUE,"")</f>
        <v/>
      </c>
      <c r="T9" s="2" t="str" cm="1">
        <f t="array" ref="T9">_xlfn.IFS(
$H9=T$1,-1,
$I9=T$1,1+$K9,
AND(T$1&gt;$H9,T$1&lt;$I9),"&lt;---&gt;",
TRUE,"")</f>
        <v/>
      </c>
      <c r="U9" s="2" t="str" cm="1">
        <f t="array" ref="U9">_xlfn.IFS(
$H9=U$1,-1,
$I9=U$1,1+$K9,
AND(U$1&gt;$H9,U$1&lt;$I9),"&lt;---&gt;",
TRUE,"")</f>
        <v/>
      </c>
    </row>
    <row r="10" spans="1:22" ht="15.35" thickBot="1" x14ac:dyDescent="0.4">
      <c r="G10" s="1" t="s">
        <v>4</v>
      </c>
      <c r="H10">
        <v>4</v>
      </c>
      <c r="I10">
        <v>5</v>
      </c>
      <c r="J10" s="20">
        <v>0</v>
      </c>
      <c r="K10" s="16">
        <f t="shared" si="0"/>
        <v>1.9900000000000001E-2</v>
      </c>
      <c r="L10" s="2" t="str" cm="1">
        <f t="array" ref="L10">_xlfn.IFS(
$H10=L$1,-1,
$I10=L$1,1+$K10,
AND(L$1&gt;$H10,L$1&lt;$I10),"&lt;---&gt;",
TRUE,"")</f>
        <v/>
      </c>
      <c r="M10" s="2" t="str" cm="1">
        <f t="array" ref="M10">_xlfn.IFS(
$H10=M$1,-1,
$I10=M$1,1+$K10,
AND(M$1&gt;$H10,M$1&lt;$I10),"&lt;---&gt;",
TRUE,"")</f>
        <v/>
      </c>
      <c r="N10" s="2" t="str" cm="1">
        <f t="array" ref="N10">_xlfn.IFS(
$H10=N$1,-1,
$I10=N$1,1+$K10,
AND(N$1&gt;$H10,N$1&lt;$I10),"&lt;---&gt;",
TRUE,"")</f>
        <v/>
      </c>
      <c r="O10" s="2" cm="1">
        <f t="array" ref="O10">_xlfn.IFS(
$H10=O$1,-1,
$I10=O$1,1+$K10,
AND(O$1&gt;$H10,O$1&lt;$I10),"&lt;---&gt;",
TRUE,"")</f>
        <v>-1</v>
      </c>
      <c r="P10" s="2" cm="1">
        <f t="array" ref="P10">_xlfn.IFS(
$H10=P$1,-1,
$I10=P$1,1+$K10,
AND(P$1&gt;$H10,P$1&lt;$I10),"&lt;---&gt;",
TRUE,"")</f>
        <v>1.0199</v>
      </c>
      <c r="Q10" s="2" t="str" cm="1">
        <f t="array" ref="Q10">_xlfn.IFS(
$H10=Q$1,-1,
$I10=Q$1,1+$K10,
AND(Q$1&gt;$H10,Q$1&lt;$I10),"&lt;---&gt;",
TRUE,"")</f>
        <v/>
      </c>
      <c r="R10" s="2" t="str" cm="1">
        <f t="array" ref="R10">_xlfn.IFS(
$H10=R$1,-1,
$I10=R$1,1+$K10,
AND(R$1&gt;$H10,R$1&lt;$I10),"&lt;---&gt;",
TRUE,"")</f>
        <v/>
      </c>
      <c r="S10" s="2" t="str" cm="1">
        <f t="array" ref="S10">_xlfn.IFS(
$H10=S$1,-1,
$I10=S$1,1+$K10,
AND(S$1&gt;$H10,S$1&lt;$I10),"&lt;---&gt;",
TRUE,"")</f>
        <v/>
      </c>
      <c r="T10" s="2" t="str" cm="1">
        <f t="array" ref="T10">_xlfn.IFS(
$H10=T$1,-1,
$I10=T$1,1+$K10,
AND(T$1&gt;$H10,T$1&lt;$I10),"&lt;---&gt;",
TRUE,"")</f>
        <v/>
      </c>
      <c r="U10" s="2" t="str" cm="1">
        <f t="array" ref="U10">_xlfn.IFS(
$H10=U$1,-1,
$I10=U$1,1+$K10,
AND(U$1&gt;$H10,U$1&lt;$I10),"&lt;---&gt;",
TRUE,"")</f>
        <v/>
      </c>
    </row>
    <row r="11" spans="1:22" ht="15.35" thickBot="1" x14ac:dyDescent="0.4">
      <c r="D11" s="12"/>
      <c r="G11" s="1" t="s">
        <v>4</v>
      </c>
      <c r="H11">
        <v>5</v>
      </c>
      <c r="I11">
        <v>6</v>
      </c>
      <c r="J11" s="20">
        <v>0</v>
      </c>
      <c r="K11" s="16">
        <f t="shared" si="0"/>
        <v>1.9900000000000001E-2</v>
      </c>
      <c r="L11" s="2" t="str" cm="1">
        <f t="array" ref="L11">_xlfn.IFS(
$H11=L$1,-1,
$I11=L$1,1+$K11,
AND(L$1&gt;$H11,L$1&lt;$I11),"&lt;---&gt;",
TRUE,"")</f>
        <v/>
      </c>
      <c r="M11" s="2" t="str" cm="1">
        <f t="array" ref="M11">_xlfn.IFS(
$H11=M$1,-1,
$I11=M$1,1+$K11,
AND(M$1&gt;$H11,M$1&lt;$I11),"&lt;---&gt;",
TRUE,"")</f>
        <v/>
      </c>
      <c r="N11" s="2" t="str" cm="1">
        <f t="array" ref="N11">_xlfn.IFS(
$H11=N$1,-1,
$I11=N$1,1+$K11,
AND(N$1&gt;$H11,N$1&lt;$I11),"&lt;---&gt;",
TRUE,"")</f>
        <v/>
      </c>
      <c r="O11" s="2" t="str" cm="1">
        <f t="array" ref="O11">_xlfn.IFS(
$H11=O$1,-1,
$I11=O$1,1+$K11,
AND(O$1&gt;$H11,O$1&lt;$I11),"&lt;---&gt;",
TRUE,"")</f>
        <v/>
      </c>
      <c r="P11" s="2" cm="1">
        <f t="array" ref="P11">_xlfn.IFS(
$H11=P$1,-1,
$I11=P$1,1+$K11,
AND(P$1&gt;$H11,P$1&lt;$I11),"&lt;---&gt;",
TRUE,"")</f>
        <v>-1</v>
      </c>
      <c r="Q11" s="2" cm="1">
        <f t="array" ref="Q11">_xlfn.IFS(
$H11=Q$1,-1,
$I11=Q$1,1+$K11,
AND(Q$1&gt;$H11,Q$1&lt;$I11),"&lt;---&gt;",
TRUE,"")</f>
        <v>1.0199</v>
      </c>
      <c r="R11" s="2" t="str" cm="1">
        <f t="array" ref="R11">_xlfn.IFS(
$H11=R$1,-1,
$I11=R$1,1+$K11,
AND(R$1&gt;$H11,R$1&lt;$I11),"&lt;---&gt;",
TRUE,"")</f>
        <v/>
      </c>
      <c r="S11" s="2" t="str" cm="1">
        <f t="array" ref="S11">_xlfn.IFS(
$H11=S$1,-1,
$I11=S$1,1+$K11,
AND(S$1&gt;$H11,S$1&lt;$I11),"&lt;---&gt;",
TRUE,"")</f>
        <v/>
      </c>
      <c r="T11" s="2" t="str" cm="1">
        <f t="array" ref="T11">_xlfn.IFS(
$H11=T$1,-1,
$I11=T$1,1+$K11,
AND(T$1&gt;$H11,T$1&lt;$I11),"&lt;---&gt;",
TRUE,"")</f>
        <v/>
      </c>
      <c r="U11" s="2" t="str" cm="1">
        <f t="array" ref="U11">_xlfn.IFS(
$H11=U$1,-1,
$I11=U$1,1+$K11,
AND(U$1&gt;$H11,U$1&lt;$I11),"&lt;---&gt;",
TRUE,"")</f>
        <v/>
      </c>
    </row>
    <row r="12" spans="1:22" ht="15.35" thickBot="1" x14ac:dyDescent="0.4">
      <c r="D12" s="12"/>
      <c r="G12" s="1" t="s">
        <v>5</v>
      </c>
      <c r="H12">
        <v>5</v>
      </c>
      <c r="I12">
        <v>7</v>
      </c>
      <c r="J12" s="20">
        <v>0</v>
      </c>
      <c r="K12" s="16">
        <f t="shared" si="0"/>
        <v>4.2099999999999999E-2</v>
      </c>
      <c r="L12" s="2" t="str" cm="1">
        <f t="array" ref="L12">_xlfn.IFS(
$H12=L$1,-1,
$I12=L$1,1+$K12,
AND(L$1&gt;$H12,L$1&lt;$I12),"&lt;---&gt;",
TRUE,"")</f>
        <v/>
      </c>
      <c r="M12" s="2" t="str" cm="1">
        <f t="array" ref="M12">_xlfn.IFS(
$H12=M$1,-1,
$I12=M$1,1+$K12,
AND(M$1&gt;$H12,M$1&lt;$I12),"&lt;---&gt;",
TRUE,"")</f>
        <v/>
      </c>
      <c r="N12" s="2" t="str" cm="1">
        <f t="array" ref="N12">_xlfn.IFS(
$H12=N$1,-1,
$I12=N$1,1+$K12,
AND(N$1&gt;$H12,N$1&lt;$I12),"&lt;---&gt;",
TRUE,"")</f>
        <v/>
      </c>
      <c r="O12" s="2" t="str" cm="1">
        <f t="array" ref="O12">_xlfn.IFS(
$H12=O$1,-1,
$I12=O$1,1+$K12,
AND(O$1&gt;$H12,O$1&lt;$I12),"&lt;---&gt;",
TRUE,"")</f>
        <v/>
      </c>
      <c r="P12" s="2" cm="1">
        <f t="array" ref="P12">_xlfn.IFS(
$H12=P$1,-1,
$I12=P$1,1+$K12,
AND(P$1&gt;$H12,P$1&lt;$I12),"&lt;---&gt;",
TRUE,"")</f>
        <v>-1</v>
      </c>
      <c r="Q12" s="2" t="str" cm="1">
        <f t="array" ref="Q12">_xlfn.IFS(
$H12=Q$1,-1,
$I12=Q$1,1+$K12,
AND(Q$1&gt;$H12,Q$1&lt;$I12),"&lt;---&gt;",
TRUE,"")</f>
        <v>&lt;---&gt;</v>
      </c>
      <c r="R12" s="2" cm="1">
        <f t="array" ref="R12">_xlfn.IFS(
$H12=R$1,-1,
$I12=R$1,1+$K12,
AND(R$1&gt;$H12,R$1&lt;$I12),"&lt;---&gt;",
TRUE,"")</f>
        <v>1.0421</v>
      </c>
      <c r="S12" s="2" t="str" cm="1">
        <f t="array" ref="S12">_xlfn.IFS(
$H12=S$1,-1,
$I12=S$1,1+$K12,
AND(S$1&gt;$H12,S$1&lt;$I12),"&lt;---&gt;",
TRUE,"")</f>
        <v/>
      </c>
      <c r="T12" s="2" t="str" cm="1">
        <f t="array" ref="T12">_xlfn.IFS(
$H12=T$1,-1,
$I12=T$1,1+$K12,
AND(T$1&gt;$H12,T$1&lt;$I12),"&lt;---&gt;",
TRUE,"")</f>
        <v/>
      </c>
      <c r="U12" s="2" t="str" cm="1">
        <f t="array" ref="U12">_xlfn.IFS(
$H12=U$1,-1,
$I12=U$1,1+$K12,
AND(U$1&gt;$H12,U$1&lt;$I12),"&lt;---&gt;",
TRUE,"")</f>
        <v/>
      </c>
    </row>
    <row r="13" spans="1:22" ht="15.35" thickBot="1" x14ac:dyDescent="0.4">
      <c r="A13" t="s">
        <v>20</v>
      </c>
      <c r="G13" s="1" t="s">
        <v>6</v>
      </c>
      <c r="H13">
        <v>5</v>
      </c>
      <c r="I13">
        <v>8</v>
      </c>
      <c r="J13" s="20">
        <v>0</v>
      </c>
      <c r="K13" s="16">
        <f t="shared" si="0"/>
        <v>6.4600000000000005E-2</v>
      </c>
      <c r="L13" s="2" t="str" cm="1">
        <f t="array" ref="L13">_xlfn.IFS(
$H13=L$1,-1,
$I13=L$1,1+$K13,
AND(L$1&gt;$H13,L$1&lt;$I13),"&lt;---&gt;",
TRUE,"")</f>
        <v/>
      </c>
      <c r="M13" s="2" t="str" cm="1">
        <f t="array" ref="M13">_xlfn.IFS(
$H13=M$1,-1,
$I13=M$1,1+$K13,
AND(M$1&gt;$H13,M$1&lt;$I13),"&lt;---&gt;",
TRUE,"")</f>
        <v/>
      </c>
      <c r="N13" s="2" t="str" cm="1">
        <f t="array" ref="N13">_xlfn.IFS(
$H13=N$1,-1,
$I13=N$1,1+$K13,
AND(N$1&gt;$H13,N$1&lt;$I13),"&lt;---&gt;",
TRUE,"")</f>
        <v/>
      </c>
      <c r="O13" s="2" t="str" cm="1">
        <f t="array" ref="O13">_xlfn.IFS(
$H13=O$1,-1,
$I13=O$1,1+$K13,
AND(O$1&gt;$H13,O$1&lt;$I13),"&lt;---&gt;",
TRUE,"")</f>
        <v/>
      </c>
      <c r="P13" s="2" cm="1">
        <f t="array" ref="P13">_xlfn.IFS(
$H13=P$1,-1,
$I13=P$1,1+$K13,
AND(P$1&gt;$H13,P$1&lt;$I13),"&lt;---&gt;",
TRUE,"")</f>
        <v>-1</v>
      </c>
      <c r="Q13" s="2" t="str" cm="1">
        <f t="array" ref="Q13">_xlfn.IFS(
$H13=Q$1,-1,
$I13=Q$1,1+$K13,
AND(Q$1&gt;$H13,Q$1&lt;$I13),"&lt;---&gt;",
TRUE,"")</f>
        <v>&lt;---&gt;</v>
      </c>
      <c r="R13" s="2" t="str" cm="1">
        <f t="array" ref="R13">_xlfn.IFS(
$H13=R$1,-1,
$I13=R$1,1+$K13,
AND(R$1&gt;$H13,R$1&lt;$I13),"&lt;---&gt;",
TRUE,"")</f>
        <v>&lt;---&gt;</v>
      </c>
      <c r="S13" s="2" cm="1">
        <f t="array" ref="S13">_xlfn.IFS(
$H13=S$1,-1,
$I13=S$1,1+$K13,
AND(S$1&gt;$H13,S$1&lt;$I13),"&lt;---&gt;",
TRUE,"")</f>
        <v>1.0646</v>
      </c>
      <c r="T13" s="2" t="str" cm="1">
        <f t="array" ref="T13">_xlfn.IFS(
$H13=T$1,-1,
$I13=T$1,1+$K13,
AND(T$1&gt;$H13,T$1&lt;$I13),"&lt;---&gt;",
TRUE,"")</f>
        <v/>
      </c>
      <c r="U13" s="2" t="str" cm="1">
        <f t="array" ref="U13">_xlfn.IFS(
$H13=U$1,-1,
$I13=U$1,1+$K13,
AND(U$1&gt;$H13,U$1&lt;$I13),"&lt;---&gt;",
TRUE,"")</f>
        <v/>
      </c>
    </row>
    <row r="14" spans="1:22" ht="15.35" thickBot="1" x14ac:dyDescent="0.4">
      <c r="A14" t="s">
        <v>21</v>
      </c>
      <c r="G14" s="1" t="s">
        <v>4</v>
      </c>
      <c r="H14">
        <v>6</v>
      </c>
      <c r="I14">
        <v>7</v>
      </c>
      <c r="J14" s="20">
        <v>0</v>
      </c>
      <c r="K14" s="16">
        <f t="shared" si="0"/>
        <v>1.9900000000000001E-2</v>
      </c>
      <c r="L14" s="2" t="str" cm="1">
        <f t="array" ref="L14">_xlfn.IFS(
$H14=L$1,-1,
$I14=L$1,1+$K14,
AND(L$1&gt;$H14,L$1&lt;$I14),"&lt;---&gt;",
TRUE,"")</f>
        <v/>
      </c>
      <c r="M14" s="2" t="str" cm="1">
        <f t="array" ref="M14">_xlfn.IFS(
$H14=M$1,-1,
$I14=M$1,1+$K14,
AND(M$1&gt;$H14,M$1&lt;$I14),"&lt;---&gt;",
TRUE,"")</f>
        <v/>
      </c>
      <c r="N14" s="2" t="str" cm="1">
        <f t="array" ref="N14">_xlfn.IFS(
$H14=N$1,-1,
$I14=N$1,1+$K14,
AND(N$1&gt;$H14,N$1&lt;$I14),"&lt;---&gt;",
TRUE,"")</f>
        <v/>
      </c>
      <c r="O14" s="2" t="str" cm="1">
        <f t="array" ref="O14">_xlfn.IFS(
$H14=O$1,-1,
$I14=O$1,1+$K14,
AND(O$1&gt;$H14,O$1&lt;$I14),"&lt;---&gt;",
TRUE,"")</f>
        <v/>
      </c>
      <c r="P14" s="2" t="str" cm="1">
        <f t="array" ref="P14">_xlfn.IFS(
$H14=P$1,-1,
$I14=P$1,1+$K14,
AND(P$1&gt;$H14,P$1&lt;$I14),"&lt;---&gt;",
TRUE,"")</f>
        <v/>
      </c>
      <c r="Q14" s="2" cm="1">
        <f t="array" ref="Q14">_xlfn.IFS(
$H14=Q$1,-1,
$I14=Q$1,1+$K14,
AND(Q$1&gt;$H14,Q$1&lt;$I14),"&lt;---&gt;",
TRUE,"")</f>
        <v>-1</v>
      </c>
      <c r="R14" s="2" cm="1">
        <f t="array" ref="R14">_xlfn.IFS(
$H14=R$1,-1,
$I14=R$1,1+$K14,
AND(R$1&gt;$H14,R$1&lt;$I14),"&lt;---&gt;",
TRUE,"")</f>
        <v>1.0199</v>
      </c>
      <c r="S14" s="2" t="str" cm="1">
        <f t="array" ref="S14">_xlfn.IFS(
$H14=S$1,-1,
$I14=S$1,1+$K14,
AND(S$1&gt;$H14,S$1&lt;$I14),"&lt;---&gt;",
TRUE,"")</f>
        <v/>
      </c>
      <c r="T14" s="2" t="str" cm="1">
        <f t="array" ref="T14">_xlfn.IFS(
$H14=T$1,-1,
$I14=T$1,1+$K14,
AND(T$1&gt;$H14,T$1&lt;$I14),"&lt;---&gt;",
TRUE,"")</f>
        <v/>
      </c>
      <c r="U14" s="2" t="str" cm="1">
        <f t="array" ref="U14">_xlfn.IFS(
$H14=U$1,-1,
$I14=U$1,1+$K14,
AND(U$1&gt;$H14,U$1&lt;$I14),"&lt;---&gt;",
TRUE,"")</f>
        <v/>
      </c>
    </row>
    <row r="15" spans="1:22" ht="15.35" thickBot="1" x14ac:dyDescent="0.4">
      <c r="A15" t="s">
        <v>22</v>
      </c>
      <c r="D15" s="12"/>
      <c r="G15" s="1" t="s">
        <v>4</v>
      </c>
      <c r="H15">
        <v>7</v>
      </c>
      <c r="I15">
        <v>8</v>
      </c>
      <c r="J15" s="20">
        <v>0</v>
      </c>
      <c r="K15" s="16">
        <f t="shared" si="0"/>
        <v>1.9900000000000001E-2</v>
      </c>
      <c r="L15" s="2" t="str" cm="1">
        <f t="array" ref="L15">_xlfn.IFS(
$H15=L$1,-1,
$I15=L$1,1+$K15,
AND(L$1&gt;$H15,L$1&lt;$I15),"&lt;---&gt;",
TRUE,"")</f>
        <v/>
      </c>
      <c r="M15" s="2" t="str" cm="1">
        <f t="array" ref="M15">_xlfn.IFS(
$H15=M$1,-1,
$I15=M$1,1+$K15,
AND(M$1&gt;$H15,M$1&lt;$I15),"&lt;---&gt;",
TRUE,"")</f>
        <v/>
      </c>
      <c r="N15" s="2" t="str" cm="1">
        <f t="array" ref="N15">_xlfn.IFS(
$H15=N$1,-1,
$I15=N$1,1+$K15,
AND(N$1&gt;$H15,N$1&lt;$I15),"&lt;---&gt;",
TRUE,"")</f>
        <v/>
      </c>
      <c r="O15" s="2" t="str" cm="1">
        <f t="array" ref="O15">_xlfn.IFS(
$H15=O$1,-1,
$I15=O$1,1+$K15,
AND(O$1&gt;$H15,O$1&lt;$I15),"&lt;---&gt;",
TRUE,"")</f>
        <v/>
      </c>
      <c r="P15" s="2" t="str" cm="1">
        <f t="array" ref="P15">_xlfn.IFS(
$H15=P$1,-1,
$I15=P$1,1+$K15,
AND(P$1&gt;$H15,P$1&lt;$I15),"&lt;---&gt;",
TRUE,"")</f>
        <v/>
      </c>
      <c r="Q15" s="2" t="str" cm="1">
        <f t="array" ref="Q15">_xlfn.IFS(
$H15=Q$1,-1,
$I15=Q$1,1+$K15,
AND(Q$1&gt;$H15,Q$1&lt;$I15),"&lt;---&gt;",
TRUE,"")</f>
        <v/>
      </c>
      <c r="R15" s="2" cm="1">
        <f t="array" ref="R15">_xlfn.IFS(
$H15=R$1,-1,
$I15=R$1,1+$K15,
AND(R$1&gt;$H15,R$1&lt;$I15),"&lt;---&gt;",
TRUE,"")</f>
        <v>-1</v>
      </c>
      <c r="S15" s="2" cm="1">
        <f t="array" ref="S15">_xlfn.IFS(
$H15=S$1,-1,
$I15=S$1,1+$K15,
AND(S$1&gt;$H15,S$1&lt;$I15),"&lt;---&gt;",
TRUE,"")</f>
        <v>1.0199</v>
      </c>
      <c r="T15" s="2" t="str" cm="1">
        <f t="array" ref="T15">_xlfn.IFS(
$H15=T$1,-1,
$I15=T$1,1+$K15,
AND(T$1&gt;$H15,T$1&lt;$I15),"&lt;---&gt;",
TRUE,"")</f>
        <v/>
      </c>
      <c r="U15" s="2" t="str" cm="1">
        <f t="array" ref="U15">_xlfn.IFS(
$H15=U$1,-1,
$I15=U$1,1+$K15,
AND(U$1&gt;$H15,U$1&lt;$I15),"&lt;---&gt;",
TRUE,"")</f>
        <v/>
      </c>
    </row>
    <row r="16" spans="1:22" ht="15.35" thickBot="1" x14ac:dyDescent="0.4">
      <c r="A16" t="s">
        <v>23</v>
      </c>
      <c r="G16" s="1" t="s">
        <v>5</v>
      </c>
      <c r="H16">
        <v>7</v>
      </c>
      <c r="I16">
        <v>9</v>
      </c>
      <c r="J16" s="20">
        <v>470.43867343106041</v>
      </c>
      <c r="K16" s="16">
        <f t="shared" si="0"/>
        <v>4.2099999999999999E-2</v>
      </c>
      <c r="L16" s="2" t="str" cm="1">
        <f t="array" ref="L16">_xlfn.IFS(
$H16=L$1,-1,
$I16=L$1,1+$K16,
AND(L$1&gt;$H16,L$1&lt;$I16),"&lt;---&gt;",
TRUE,"")</f>
        <v/>
      </c>
      <c r="M16" s="2" t="str" cm="1">
        <f t="array" ref="M16">_xlfn.IFS(
$H16=M$1,-1,
$I16=M$1,1+$K16,
AND(M$1&gt;$H16,M$1&lt;$I16),"&lt;---&gt;",
TRUE,"")</f>
        <v/>
      </c>
      <c r="N16" s="2" t="str" cm="1">
        <f t="array" ref="N16">_xlfn.IFS(
$H16=N$1,-1,
$I16=N$1,1+$K16,
AND(N$1&gt;$H16,N$1&lt;$I16),"&lt;---&gt;",
TRUE,"")</f>
        <v/>
      </c>
      <c r="O16" s="2" t="str" cm="1">
        <f t="array" ref="O16">_xlfn.IFS(
$H16=O$1,-1,
$I16=O$1,1+$K16,
AND(O$1&gt;$H16,O$1&lt;$I16),"&lt;---&gt;",
TRUE,"")</f>
        <v/>
      </c>
      <c r="P16" s="2" t="str" cm="1">
        <f t="array" ref="P16">_xlfn.IFS(
$H16=P$1,-1,
$I16=P$1,1+$K16,
AND(P$1&gt;$H16,P$1&lt;$I16),"&lt;---&gt;",
TRUE,"")</f>
        <v/>
      </c>
      <c r="Q16" s="2" t="str" cm="1">
        <f t="array" ref="Q16">_xlfn.IFS(
$H16=Q$1,-1,
$I16=Q$1,1+$K16,
AND(Q$1&gt;$H16,Q$1&lt;$I16),"&lt;---&gt;",
TRUE,"")</f>
        <v/>
      </c>
      <c r="R16" s="2" cm="1">
        <f t="array" ref="R16">_xlfn.IFS(
$H16=R$1,-1,
$I16=R$1,1+$K16,
AND(R$1&gt;$H16,R$1&lt;$I16),"&lt;---&gt;",
TRUE,"")</f>
        <v>-1</v>
      </c>
      <c r="S16" s="2" t="str" cm="1">
        <f t="array" ref="S16">_xlfn.IFS(
$H16=S$1,-1,
$I16=S$1,1+$K16,
AND(S$1&gt;$H16,S$1&lt;$I16),"&lt;---&gt;",
TRUE,"")</f>
        <v>&lt;---&gt;</v>
      </c>
      <c r="T16" s="2" cm="1">
        <f t="array" ref="T16">_xlfn.IFS(
$H16=T$1,-1,
$I16=T$1,1+$K16,
AND(T$1&gt;$H16,T$1&lt;$I16),"&lt;---&gt;",
TRUE,"")</f>
        <v>1.0421</v>
      </c>
      <c r="U16" s="2" t="str" cm="1">
        <f t="array" ref="U16">_xlfn.IFS(
$H16=U$1,-1,
$I16=U$1,1+$K16,
AND(U$1&gt;$H16,U$1&lt;$I16),"&lt;---&gt;",
TRUE,"")</f>
        <v/>
      </c>
    </row>
    <row r="17" spans="1:21" ht="15.35" thickBot="1" x14ac:dyDescent="0.4">
      <c r="A17" t="s">
        <v>24</v>
      </c>
      <c r="C17" s="20"/>
      <c r="G17" s="1" t="s">
        <v>4</v>
      </c>
      <c r="H17">
        <v>8</v>
      </c>
      <c r="I17">
        <v>9</v>
      </c>
      <c r="J17" s="20">
        <v>0</v>
      </c>
      <c r="K17" s="16">
        <f t="shared" si="0"/>
        <v>1.9900000000000001E-2</v>
      </c>
      <c r="L17" s="2" t="str" cm="1">
        <f t="array" ref="L17">_xlfn.IFS(
$H17=L$1,-1,
$I17=L$1,1+$K17,
AND(L$1&gt;$H17,L$1&lt;$I17),"&lt;---&gt;",
TRUE,"")</f>
        <v/>
      </c>
      <c r="M17" s="2" t="str" cm="1">
        <f t="array" ref="M17">_xlfn.IFS(
$H17=M$1,-1,
$I17=M$1,1+$K17,
AND(M$1&gt;$H17,M$1&lt;$I17),"&lt;---&gt;",
TRUE,"")</f>
        <v/>
      </c>
      <c r="N17" s="2" t="str" cm="1">
        <f t="array" ref="N17">_xlfn.IFS(
$H17=N$1,-1,
$I17=N$1,1+$K17,
AND(N$1&gt;$H17,N$1&lt;$I17),"&lt;---&gt;",
TRUE,"")</f>
        <v/>
      </c>
      <c r="O17" s="2" t="str" cm="1">
        <f t="array" ref="O17">_xlfn.IFS(
$H17=O$1,-1,
$I17=O$1,1+$K17,
AND(O$1&gt;$H17,O$1&lt;$I17),"&lt;---&gt;",
TRUE,"")</f>
        <v/>
      </c>
      <c r="P17" s="2" t="str" cm="1">
        <f t="array" ref="P17">_xlfn.IFS(
$H17=P$1,-1,
$I17=P$1,1+$K17,
AND(P$1&gt;$H17,P$1&lt;$I17),"&lt;---&gt;",
TRUE,"")</f>
        <v/>
      </c>
      <c r="Q17" s="2" t="str" cm="1">
        <f t="array" ref="Q17">_xlfn.IFS(
$H17=Q$1,-1,
$I17=Q$1,1+$K17,
AND(Q$1&gt;$H17,Q$1&lt;$I17),"&lt;---&gt;",
TRUE,"")</f>
        <v/>
      </c>
      <c r="R17" s="2" t="str" cm="1">
        <f t="array" ref="R17">_xlfn.IFS(
$H17=R$1,-1,
$I17=R$1,1+$K17,
AND(R$1&gt;$H17,R$1&lt;$I17),"&lt;---&gt;",
TRUE,"")</f>
        <v/>
      </c>
      <c r="S17" s="2" cm="1">
        <f t="array" ref="S17">_xlfn.IFS(
$H17=S$1,-1,
$I17=S$1,1+$K17,
AND(S$1&gt;$H17,S$1&lt;$I17),"&lt;---&gt;",
TRUE,"")</f>
        <v>-1</v>
      </c>
      <c r="T17" s="2" cm="1">
        <f t="array" ref="T17">_xlfn.IFS(
$H17=T$1,-1,
$I17=T$1,1+$K17,
AND(T$1&gt;$H17,T$1&lt;$I17),"&lt;---&gt;",
TRUE,"")</f>
        <v>1.0199</v>
      </c>
      <c r="U17" s="2" t="str" cm="1">
        <f t="array" ref="U17">_xlfn.IFS(
$H17=U$1,-1,
$I17=U$1,1+$K17,
AND(U$1&gt;$H17,U$1&lt;$I17),"&lt;---&gt;",
TRUE,"")</f>
        <v/>
      </c>
    </row>
    <row r="18" spans="1:21" x14ac:dyDescent="0.35">
      <c r="G18" s="1" t="s">
        <v>4</v>
      </c>
      <c r="H18" s="7">
        <v>9</v>
      </c>
      <c r="I18" s="7">
        <v>10</v>
      </c>
      <c r="J18" s="21">
        <v>490.24414158250806</v>
      </c>
      <c r="K18" s="16">
        <f t="shared" si="0"/>
        <v>1.9900000000000001E-2</v>
      </c>
      <c r="L18" s="2" t="str" cm="1">
        <f t="array" ref="L18">_xlfn.IFS(
$H18=L$1,-1,
$I18=L$1,1+$K18,
AND(L$1&gt;$H18,L$1&lt;$I18),"&lt;---&gt;",
TRUE,"")</f>
        <v/>
      </c>
      <c r="M18" s="2" t="str" cm="1">
        <f t="array" ref="M18">_xlfn.IFS(
$H18=M$1,-1,
$I18=M$1,1+$K18,
AND(M$1&gt;$H18,M$1&lt;$I18),"&lt;---&gt;",
TRUE,"")</f>
        <v/>
      </c>
      <c r="N18" s="2" t="str" cm="1">
        <f t="array" ref="N18">_xlfn.IFS(
$H18=N$1,-1,
$I18=N$1,1+$K18,
AND(N$1&gt;$H18,N$1&lt;$I18),"&lt;---&gt;",
TRUE,"")</f>
        <v/>
      </c>
      <c r="O18" s="2" t="str" cm="1">
        <f t="array" ref="O18">_xlfn.IFS(
$H18=O$1,-1,
$I18=O$1,1+$K18,
AND(O$1&gt;$H18,O$1&lt;$I18),"&lt;---&gt;",
TRUE,"")</f>
        <v/>
      </c>
      <c r="P18" s="2" t="str" cm="1">
        <f t="array" ref="P18">_xlfn.IFS(
$H18=P$1,-1,
$I18=P$1,1+$K18,
AND(P$1&gt;$H18,P$1&lt;$I18),"&lt;---&gt;",
TRUE,"")</f>
        <v/>
      </c>
      <c r="Q18" s="2" t="str" cm="1">
        <f t="array" ref="Q18">_xlfn.IFS(
$H18=Q$1,-1,
$I18=Q$1,1+$K18,
AND(Q$1&gt;$H18,Q$1&lt;$I18),"&lt;---&gt;",
TRUE,"")</f>
        <v/>
      </c>
      <c r="R18" s="2" t="str" cm="1">
        <f t="array" ref="R18">_xlfn.IFS(
$H18=R$1,-1,
$I18=R$1,1+$K18,
AND(R$1&gt;$H18,R$1&lt;$I18),"&lt;---&gt;",
TRUE,"")</f>
        <v/>
      </c>
      <c r="S18" s="2" t="str" cm="1">
        <f t="array" ref="S18">_xlfn.IFS(
$H18=S$1,-1,
$I18=S$1,1+$K18,
AND(S$1&gt;$H18,S$1&lt;$I18),"&lt;---&gt;",
TRUE,"")</f>
        <v/>
      </c>
      <c r="T18" s="2" cm="1">
        <f t="array" ref="T18">_xlfn.IFS(
$H18=T$1,-1,
$I18=T$1,1+$K18,
AND(T$1&gt;$H18,T$1&lt;$I18),"&lt;---&gt;",
TRUE,"")</f>
        <v>-1</v>
      </c>
      <c r="U18" s="2" cm="1">
        <f t="array" ref="U18">_xlfn.IFS(
$H18=U$1,-1,
$I18=U$1,1+$K18,
AND(U$1&gt;$H18,U$1&lt;$I18),"&lt;---&gt;",
TRUE,"")</f>
        <v>1.0199</v>
      </c>
    </row>
    <row r="19" spans="1:21" x14ac:dyDescent="0.35">
      <c r="H19" s="29" t="s">
        <v>25</v>
      </c>
      <c r="I19" s="29"/>
      <c r="J19" s="20">
        <f>SUM(J2:J4)</f>
        <v>880.60781179844389</v>
      </c>
      <c r="K19" s="28" t="s">
        <v>16</v>
      </c>
      <c r="L19" s="28"/>
      <c r="M19" s="15">
        <f>SUMPRODUCT(M2:M18,J2:J18)</f>
        <v>0</v>
      </c>
      <c r="N19" s="15">
        <f>SUMPRODUCT(N2:N18,J2:J18)</f>
        <v>249.99999999999994</v>
      </c>
      <c r="O19" s="15">
        <f>SUMPRODUCT(O2:O18,J2:J18)</f>
        <v>0</v>
      </c>
      <c r="P19" s="15">
        <f>SUMPRODUCT(P2:P18,J2:J18)</f>
        <v>0</v>
      </c>
      <c r="Q19" s="15">
        <f>SUMPRODUCT(Q2:Q18,J2:J18)</f>
        <v>250</v>
      </c>
      <c r="R19" s="15">
        <f>SUMPRODUCT(R2:R18,J2:J18)</f>
        <v>0</v>
      </c>
      <c r="S19" s="15">
        <f>SUMPRODUCT(S2:S18,J2:J18)</f>
        <v>0</v>
      </c>
      <c r="T19" s="15">
        <f>SUMPRODUCT(T2:T18,J2:J18)</f>
        <v>0</v>
      </c>
      <c r="U19" s="15">
        <f>SUMPRODUCT(U2:U18,J2:J18)</f>
        <v>500</v>
      </c>
    </row>
    <row r="20" spans="1:21" x14ac:dyDescent="0.35">
      <c r="H20" s="30"/>
      <c r="I20" s="30"/>
      <c r="K20" s="28" t="s">
        <v>19</v>
      </c>
      <c r="L20" s="28"/>
      <c r="M20" s="8">
        <v>0</v>
      </c>
      <c r="N20" s="8">
        <v>250</v>
      </c>
      <c r="O20" s="8">
        <v>0</v>
      </c>
      <c r="P20" s="8">
        <v>0</v>
      </c>
      <c r="Q20" s="8">
        <v>250</v>
      </c>
      <c r="R20" s="8">
        <v>0</v>
      </c>
      <c r="S20" s="8">
        <v>0</v>
      </c>
      <c r="T20" s="8">
        <v>0</v>
      </c>
      <c r="U20" s="8">
        <v>500</v>
      </c>
    </row>
  </sheetData>
  <autoFilter ref="H1:H20" xr:uid="{00000000-0009-0000-0000-000002000000}">
    <sortState xmlns:xlrd2="http://schemas.microsoft.com/office/spreadsheetml/2017/richdata2" ref="A2:U20">
      <sortCondition ref="H1:H20"/>
    </sortState>
  </autoFilter>
  <sortState xmlns:xlrd2="http://schemas.microsoft.com/office/spreadsheetml/2017/richdata2" ref="G2:K32">
    <sortCondition ref="G2:G32"/>
    <sortCondition ref="H2:H32"/>
    <sortCondition ref="I2:I32"/>
  </sortState>
  <mergeCells count="3">
    <mergeCell ref="K19:L19"/>
    <mergeCell ref="K20:L20"/>
    <mergeCell ref="H19:I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25-86B8-4C72-AE82-B2A9F52DBAAD}">
  <dimension ref="B2:D3"/>
  <sheetViews>
    <sheetView workbookViewId="0"/>
  </sheetViews>
  <sheetFormatPr defaultRowHeight="14.85" x14ac:dyDescent="0.35"/>
  <cols>
    <col min="2" max="2" width="11.81640625" bestFit="1" customWidth="1"/>
    <col min="3" max="3" width="17.26953125" bestFit="1" customWidth="1"/>
    <col min="4" max="4" width="11.6328125" bestFit="1" customWidth="1"/>
  </cols>
  <sheetData>
    <row r="2" spans="2:4" x14ac:dyDescent="0.35">
      <c r="B2" s="25" t="s">
        <v>29</v>
      </c>
      <c r="C2" s="26" t="s">
        <v>28</v>
      </c>
      <c r="D2" s="27" t="s">
        <v>27</v>
      </c>
    </row>
    <row r="3" spans="2:4" x14ac:dyDescent="0.35">
      <c r="B3" s="22">
        <f>SUM(MyModel_!J2:J18)</f>
        <v>2274.1167133250865</v>
      </c>
      <c r="C3" s="23">
        <f>D3-B3</f>
        <v>-1393.5089015266426</v>
      </c>
      <c r="D3" s="24">
        <f>MyModel_!J19</f>
        <v>880.60781179844389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7FB2-ACF9-4912-AB7F-603EDF87F66E}">
  <dimension ref="A1:V20"/>
  <sheetViews>
    <sheetView zoomScale="80" zoomScaleNormal="80" workbookViewId="0">
      <selection activeCell="J19" sqref="J19"/>
    </sheetView>
  </sheetViews>
  <sheetFormatPr defaultRowHeight="14.85" x14ac:dyDescent="0.35"/>
  <cols>
    <col min="1" max="1" width="23.453125" bestFit="1" customWidth="1"/>
    <col min="2" max="2" width="10.26953125" bestFit="1" customWidth="1"/>
    <col min="3" max="3" width="14.453125" bestFit="1" customWidth="1"/>
    <col min="7" max="7" width="23.453125" bestFit="1" customWidth="1"/>
    <col min="13" max="13" width="9.26953125" bestFit="1" customWidth="1"/>
    <col min="27" max="27" width="12.26953125" bestFit="1" customWidth="1"/>
    <col min="28" max="28" width="17.81640625" bestFit="1" customWidth="1"/>
  </cols>
  <sheetData>
    <row r="1" spans="1:22" ht="15.35" thickBot="1" x14ac:dyDescent="0.4">
      <c r="G1" s="10" t="s">
        <v>12</v>
      </c>
      <c r="H1" s="10" t="s">
        <v>13</v>
      </c>
      <c r="I1" s="10" t="s">
        <v>14</v>
      </c>
      <c r="J1" s="10" t="s">
        <v>18</v>
      </c>
      <c r="K1" s="10" t="s">
        <v>15</v>
      </c>
      <c r="L1" s="13">
        <v>1</v>
      </c>
      <c r="M1" s="9">
        <v>2</v>
      </c>
      <c r="N1" s="9">
        <v>3</v>
      </c>
      <c r="O1" s="9">
        <v>4</v>
      </c>
      <c r="P1" s="9">
        <v>5</v>
      </c>
      <c r="Q1" s="9">
        <v>6</v>
      </c>
      <c r="R1" s="9">
        <v>7</v>
      </c>
      <c r="S1" s="9">
        <v>8</v>
      </c>
      <c r="T1" s="9">
        <v>9</v>
      </c>
      <c r="U1" s="14">
        <v>10</v>
      </c>
    </row>
    <row r="2" spans="1:22" ht="15.35" thickBot="1" x14ac:dyDescent="0.4">
      <c r="G2" s="1" t="s">
        <v>4</v>
      </c>
      <c r="H2" s="4">
        <v>1</v>
      </c>
      <c r="I2" s="4">
        <v>2</v>
      </c>
      <c r="J2" s="19">
        <v>656.17744466539409</v>
      </c>
      <c r="K2" s="16">
        <f>_xlfn.XLOOKUP(G2,A$4:A$8,D$4:D$8)</f>
        <v>1.9900000000000001E-2</v>
      </c>
      <c r="L2" s="2" cm="1">
        <f t="array" ref="L2">_xlfn.IFS(
$H2=L$1,-1,
$I2=L$1,1+$K2,
AND(L$1&gt;$H2,L$1&lt;$I2),"&lt;---&gt;",
TRUE,"")</f>
        <v>-1</v>
      </c>
      <c r="M2" s="2" cm="1">
        <f t="array" ref="M2">_xlfn.IFS(
$H2=M$1,-1,
$I2=M$1,1+$K2,
AND(M$1&gt;$H2,M$1&lt;$I2),"&lt;---&gt;",
TRUE,"")</f>
        <v>1.0199</v>
      </c>
      <c r="N2" s="2" t="str" cm="1">
        <f t="array" ref="N2">_xlfn.IFS(
$H2=N$1,-1,
$I2=N$1,1+$K2,
AND(N$1&gt;$H2,N$1&lt;$I2),"&lt;---&gt;",
TRUE,"")</f>
        <v/>
      </c>
      <c r="O2" s="2" t="str" cm="1">
        <f t="array" ref="O2">_xlfn.IFS(
$H2=O$1,-1,
$I2=O$1,1+$K2,
AND(O$1&gt;$H2,O$1&lt;$I2),"&lt;---&gt;",
TRUE,"")</f>
        <v/>
      </c>
      <c r="P2" s="2" t="str" cm="1">
        <f t="array" ref="P2">_xlfn.IFS(
$H2=P$1,-1,
$I2=P$1,1+$K2,
AND(P$1&gt;$H2,P$1&lt;$I2),"&lt;---&gt;",
TRUE,"")</f>
        <v/>
      </c>
      <c r="Q2" s="2" t="str" cm="1">
        <f t="array" ref="Q2">_xlfn.IFS(
$H2=Q$1,-1,
$I2=Q$1,1+$K2,
AND(Q$1&gt;$H2,Q$1&lt;$I2),"&lt;---&gt;",
TRUE,"")</f>
        <v/>
      </c>
      <c r="R2" s="2" t="str" cm="1">
        <f t="array" ref="R2">_xlfn.IFS(
$H2=R$1,-1,
$I2=R$1,1+$K2,
AND(R$1&gt;$H2,R$1&lt;$I2),"&lt;---&gt;",
TRUE,"")</f>
        <v/>
      </c>
      <c r="S2" s="2" t="str" cm="1">
        <f t="array" ref="S2">_xlfn.IFS(
$H2=S$1,-1,
$I2=S$1,1+$K2,
AND(S$1&gt;$H2,S$1&lt;$I2),"&lt;---&gt;",
TRUE,"")</f>
        <v/>
      </c>
      <c r="T2" s="2" t="str" cm="1">
        <f t="array" ref="T2">_xlfn.IFS(
$H2=T$1,-1,
$I2=T$1,1+$K2,
AND(T$1&gt;$H2,T$1&lt;$I2),"&lt;---&gt;",
TRUE,"")</f>
        <v/>
      </c>
      <c r="U2" s="2" t="str" cm="1">
        <f t="array" ref="U2">_xlfn.IFS(
$H2=U$1,-1,
$I2=U$1,1+$K2,
AND(U$1&gt;$H2,U$1&lt;$I2),"&lt;---&gt;",
TRUE,"")</f>
        <v/>
      </c>
      <c r="V2" t="s">
        <v>26</v>
      </c>
    </row>
    <row r="3" spans="1:22" ht="15.35" thickBot="1" x14ac:dyDescent="0.4">
      <c r="A3" s="11" t="s">
        <v>12</v>
      </c>
      <c r="B3" s="11" t="s">
        <v>13</v>
      </c>
      <c r="C3" s="11" t="s">
        <v>14</v>
      </c>
      <c r="D3" s="11" t="s">
        <v>17</v>
      </c>
      <c r="G3" s="1" t="s">
        <v>5</v>
      </c>
      <c r="H3">
        <v>1</v>
      </c>
      <c r="I3">
        <v>3</v>
      </c>
      <c r="J3" s="20">
        <v>0</v>
      </c>
      <c r="K3" s="16">
        <f t="shared" ref="K3:K18" si="0">_xlfn.XLOOKUP(G3,A$4:A$8,D$4:D$8)</f>
        <v>4.2099999999999999E-2</v>
      </c>
      <c r="L3" s="2" cm="1">
        <f t="array" ref="L3">_xlfn.IFS(
$H3=L$1,-1,
$I3=L$1,1+$K3,
AND(L$1&gt;$H3,L$1&lt;$I3),"&lt;---&gt;",
TRUE,"")</f>
        <v>-1</v>
      </c>
      <c r="M3" s="2" t="str" cm="1">
        <f t="array" ref="M3">_xlfn.IFS(
$H3=M$1,-1,
$I3=M$1,1+$K3,
AND(M$1&gt;$H3,M$1&lt;$I3),"&lt;---&gt;",
TRUE,"")</f>
        <v>&lt;---&gt;</v>
      </c>
      <c r="N3" s="2" cm="1">
        <f t="array" ref="N3">_xlfn.IFS(
$H3=N$1,-1,
$I3=N$1,1+$K3,
AND(N$1&gt;$H3,N$1&lt;$I3),"&lt;---&gt;",
TRUE,"")</f>
        <v>1.0421</v>
      </c>
      <c r="O3" s="2" t="str" cm="1">
        <f t="array" ref="O3">_xlfn.IFS(
$H3=O$1,-1,
$I3=O$1,1+$K3,
AND(O$1&gt;$H3,O$1&lt;$I3),"&lt;---&gt;",
TRUE,"")</f>
        <v/>
      </c>
      <c r="P3" s="2" t="str" cm="1">
        <f t="array" ref="P3">_xlfn.IFS(
$H3=P$1,-1,
$I3=P$1,1+$K3,
AND(P$1&gt;$H3,P$1&lt;$I3),"&lt;---&gt;",
TRUE,"")</f>
        <v/>
      </c>
      <c r="Q3" s="2" t="str" cm="1">
        <f t="array" ref="Q3">_xlfn.IFS(
$H3=Q$1,-1,
$I3=Q$1,1+$K3,
AND(Q$1&gt;$H3,Q$1&lt;$I3),"&lt;---&gt;",
TRUE,"")</f>
        <v/>
      </c>
      <c r="R3" s="2" t="str" cm="1">
        <f t="array" ref="R3">_xlfn.IFS(
$H3=R$1,-1,
$I3=R$1,1+$K3,
AND(R$1&gt;$H3,R$1&lt;$I3),"&lt;---&gt;",
TRUE,"")</f>
        <v/>
      </c>
      <c r="S3" s="2" t="str" cm="1">
        <f t="array" ref="S3">_xlfn.IFS(
$H3=S$1,-1,
$I3=S$1,1+$K3,
AND(S$1&gt;$H3,S$1&lt;$I3),"&lt;---&gt;",
TRUE,"")</f>
        <v/>
      </c>
      <c r="T3" s="2" t="str" cm="1">
        <f t="array" ref="T3">_xlfn.IFS(
$H3=T$1,-1,
$I3=T$1,1+$K3,
AND(T$1&gt;$H3,T$1&lt;$I3),"&lt;---&gt;",
TRUE,"")</f>
        <v/>
      </c>
      <c r="U3" s="2" t="str" cm="1">
        <f t="array" ref="U3">_xlfn.IFS(
$H3=U$1,-1,
$I3=U$1,1+$K3,
AND(U$1&gt;$H3,U$1&lt;$I3),"&lt;---&gt;",
TRUE,"")</f>
        <v/>
      </c>
    </row>
    <row r="4" spans="1:22" ht="15.35" thickBot="1" x14ac:dyDescent="0.4">
      <c r="A4" s="3" t="s">
        <v>4</v>
      </c>
      <c r="B4" s="4">
        <v>1</v>
      </c>
      <c r="C4" s="4">
        <v>1</v>
      </c>
      <c r="D4" s="16">
        <v>1.9900000000000001E-2</v>
      </c>
      <c r="G4" s="1" t="s">
        <v>8</v>
      </c>
      <c r="H4">
        <v>1</v>
      </c>
      <c r="I4">
        <v>6</v>
      </c>
      <c r="J4" s="20">
        <v>225.36734877850893</v>
      </c>
      <c r="K4" s="16">
        <f t="shared" si="0"/>
        <v>0.10929999999999999</v>
      </c>
      <c r="L4" s="2" cm="1">
        <f t="array" ref="L4">_xlfn.IFS(
$H4=L$1,-1,
$I4=L$1,1+$K4,
AND(L$1&gt;$H4,L$1&lt;$I4),"&lt;---&gt;",
TRUE,"")</f>
        <v>-1</v>
      </c>
      <c r="M4" s="2" t="str" cm="1">
        <f t="array" ref="M4">_xlfn.IFS(
$H4=M$1,-1,
$I4=M$1,1+$K4,
AND(M$1&gt;$H4,M$1&lt;$I4),"&lt;---&gt;",
TRUE,"")</f>
        <v>&lt;---&gt;</v>
      </c>
      <c r="N4" s="2" t="str" cm="1">
        <f t="array" ref="N4">_xlfn.IFS(
$H4=N$1,-1,
$I4=N$1,1+$K4,
AND(N$1&gt;$H4,N$1&lt;$I4),"&lt;---&gt;",
TRUE,"")</f>
        <v>&lt;---&gt;</v>
      </c>
      <c r="O4" s="2" t="str" cm="1">
        <f t="array" ref="O4">_xlfn.IFS(
$H4=O$1,-1,
$I4=O$1,1+$K4,
AND(O$1&gt;$H4,O$1&lt;$I4),"&lt;---&gt;",
TRUE,"")</f>
        <v>&lt;---&gt;</v>
      </c>
      <c r="P4" s="2" t="str" cm="1">
        <f t="array" ref="P4">_xlfn.IFS(
$H4=P$1,-1,
$I4=P$1,1+$K4,
AND(P$1&gt;$H4,P$1&lt;$I4),"&lt;---&gt;",
TRUE,"")</f>
        <v>&lt;---&gt;</v>
      </c>
      <c r="Q4" s="2" cm="1">
        <f t="array" ref="Q4">_xlfn.IFS(
$H4=Q$1,-1,
$I4=Q$1,1+$K4,
AND(Q$1&gt;$H4,Q$1&lt;$I4),"&lt;---&gt;",
TRUE,"")</f>
        <v>1.1093</v>
      </c>
      <c r="R4" s="2" t="str" cm="1">
        <f t="array" ref="R4">_xlfn.IFS(
$H4=R$1,-1,
$I4=R$1,1+$K4,
AND(R$1&gt;$H4,R$1&lt;$I4),"&lt;---&gt;",
TRUE,"")</f>
        <v/>
      </c>
      <c r="S4" s="2" t="str" cm="1">
        <f t="array" ref="S4">_xlfn.IFS(
$H4=S$1,-1,
$I4=S$1,1+$K4,
AND(S$1&gt;$H4,S$1&lt;$I4),"&lt;---&gt;",
TRUE,"")</f>
        <v/>
      </c>
      <c r="T4" s="2" t="str" cm="1">
        <f t="array" ref="T4">_xlfn.IFS(
$H4=T$1,-1,
$I4=T$1,1+$K4,
AND(T$1&gt;$H4,T$1&lt;$I4),"&lt;---&gt;",
TRUE,"")</f>
        <v/>
      </c>
      <c r="U4" s="2" t="str" cm="1">
        <f t="array" ref="U4">_xlfn.IFS(
$H4=U$1,-1,
$I4=U$1,1+$K4,
AND(U$1&gt;$H4,U$1&lt;$I4),"&lt;---&gt;",
TRUE,"")</f>
        <v/>
      </c>
    </row>
    <row r="5" spans="1:22" ht="15.35" thickBot="1" x14ac:dyDescent="0.4">
      <c r="A5" s="5" t="s">
        <v>5</v>
      </c>
      <c r="B5">
        <v>1</v>
      </c>
      <c r="C5">
        <v>2</v>
      </c>
      <c r="D5" s="17">
        <v>4.2099999999999999E-2</v>
      </c>
      <c r="G5" s="1" t="s">
        <v>4</v>
      </c>
      <c r="H5">
        <v>2</v>
      </c>
      <c r="I5">
        <v>3</v>
      </c>
      <c r="J5" s="20">
        <v>245.12207079125398</v>
      </c>
      <c r="K5" s="16">
        <f t="shared" si="0"/>
        <v>1.9900000000000001E-2</v>
      </c>
      <c r="L5" s="2" t="str" cm="1">
        <f t="array" ref="L5">_xlfn.IFS(
$H5=L$1,-1,
$I5=L$1,1+$K5,
AND(L$1&gt;$H5,L$1&lt;$I5),"&lt;---&gt;",
TRUE,"")</f>
        <v/>
      </c>
      <c r="M5" s="2" cm="1">
        <f t="array" ref="M5">_xlfn.IFS(
$H5=M$1,-1,
$I5=M$1,1+$K5,
AND(M$1&gt;$H5,M$1&lt;$I5),"&lt;---&gt;",
TRUE,"")</f>
        <v>-1</v>
      </c>
      <c r="N5" s="2" cm="1">
        <f t="array" ref="N5">_xlfn.IFS(
$H5=N$1,-1,
$I5=N$1,1+$K5,
AND(N$1&gt;$H5,N$1&lt;$I5),"&lt;---&gt;",
TRUE,"")</f>
        <v>1.0199</v>
      </c>
      <c r="O5" s="2" t="str" cm="1">
        <f t="array" ref="O5">_xlfn.IFS(
$H5=O$1,-1,
$I5=O$1,1+$K5,
AND(O$1&gt;$H5,O$1&lt;$I5),"&lt;---&gt;",
TRUE,"")</f>
        <v/>
      </c>
      <c r="P5" s="2" t="str" cm="1">
        <f t="array" ref="P5">_xlfn.IFS(
$H5=P$1,-1,
$I5=P$1,1+$K5,
AND(P$1&gt;$H5,P$1&lt;$I5),"&lt;---&gt;",
TRUE,"")</f>
        <v/>
      </c>
      <c r="Q5" s="2" t="str" cm="1">
        <f t="array" ref="Q5">_xlfn.IFS(
$H5=Q$1,-1,
$I5=Q$1,1+$K5,
AND(Q$1&gt;$H5,Q$1&lt;$I5),"&lt;---&gt;",
TRUE,"")</f>
        <v/>
      </c>
      <c r="R5" s="2" t="str" cm="1">
        <f t="array" ref="R5">_xlfn.IFS(
$H5=R$1,-1,
$I5=R$1,1+$K5,
AND(R$1&gt;$H5,R$1&lt;$I5),"&lt;---&gt;",
TRUE,"")</f>
        <v/>
      </c>
      <c r="S5" s="2" t="str" cm="1">
        <f t="array" ref="S5">_xlfn.IFS(
$H5=S$1,-1,
$I5=S$1,1+$K5,
AND(S$1&gt;$H5,S$1&lt;$I5),"&lt;---&gt;",
TRUE,"")</f>
        <v/>
      </c>
      <c r="T5" s="2" t="str" cm="1">
        <f t="array" ref="T5">_xlfn.IFS(
$H5=T$1,-1,
$I5=T$1,1+$K5,
AND(T$1&gt;$H5,T$1&lt;$I5),"&lt;---&gt;",
TRUE,"")</f>
        <v/>
      </c>
      <c r="U5" s="2" t="str" cm="1">
        <f t="array" ref="U5">_xlfn.IFS(
$H5=U$1,-1,
$I5=U$1,1+$K5,
AND(U$1&gt;$H5,U$1&lt;$I5),"&lt;---&gt;",
TRUE,"")</f>
        <v/>
      </c>
    </row>
    <row r="6" spans="1:22" ht="15.35" thickBot="1" x14ac:dyDescent="0.4">
      <c r="A6" s="5" t="s">
        <v>6</v>
      </c>
      <c r="B6">
        <v>2</v>
      </c>
      <c r="C6">
        <v>3</v>
      </c>
      <c r="D6" s="17">
        <v>6.4600000000000005E-2</v>
      </c>
      <c r="G6" s="1" t="s">
        <v>6</v>
      </c>
      <c r="H6">
        <v>2</v>
      </c>
      <c r="I6">
        <v>5</v>
      </c>
      <c r="J6" s="20">
        <v>424.11330502298148</v>
      </c>
      <c r="K6" s="16">
        <f t="shared" si="0"/>
        <v>6.4600000000000005E-2</v>
      </c>
      <c r="L6" s="2" t="str" cm="1">
        <f t="array" ref="L6">_xlfn.IFS(
$H6=L$1,-1,
$I6=L$1,1+$K6,
AND(L$1&gt;$H6,L$1&lt;$I6),"&lt;---&gt;",
TRUE,"")</f>
        <v/>
      </c>
      <c r="M6" s="2" cm="1">
        <f t="array" ref="M6">_xlfn.IFS(
$H6=M$1,-1,
$I6=M$1,1+$K6,
AND(M$1&gt;$H6,M$1&lt;$I6),"&lt;---&gt;",
TRUE,"")</f>
        <v>-1</v>
      </c>
      <c r="N6" s="2" t="str" cm="1">
        <f t="array" ref="N6">_xlfn.IFS(
$H6=N$1,-1,
$I6=N$1,1+$K6,
AND(N$1&gt;$H6,N$1&lt;$I6),"&lt;---&gt;",
TRUE,"")</f>
        <v>&lt;---&gt;</v>
      </c>
      <c r="O6" s="2" t="str" cm="1">
        <f t="array" ref="O6">_xlfn.IFS(
$H6=O$1,-1,
$I6=O$1,1+$K6,
AND(O$1&gt;$H6,O$1&lt;$I6),"&lt;---&gt;",
TRUE,"")</f>
        <v>&lt;---&gt;</v>
      </c>
      <c r="P6" s="2" cm="1">
        <f t="array" ref="P6">_xlfn.IFS(
$H6=P$1,-1,
$I6=P$1,1+$K6,
AND(P$1&gt;$H6,P$1&lt;$I6),"&lt;---&gt;",
TRUE,"")</f>
        <v>1.0646</v>
      </c>
      <c r="Q6" s="2" t="str" cm="1">
        <f t="array" ref="Q6">_xlfn.IFS(
$H6=Q$1,-1,
$I6=Q$1,1+$K6,
AND(Q$1&gt;$H6,Q$1&lt;$I6),"&lt;---&gt;",
TRUE,"")</f>
        <v/>
      </c>
      <c r="R6" s="2" t="str" cm="1">
        <f t="array" ref="R6">_xlfn.IFS(
$H6=R$1,-1,
$I6=R$1,1+$K6,
AND(R$1&gt;$H6,R$1&lt;$I6),"&lt;---&gt;",
TRUE,"")</f>
        <v/>
      </c>
      <c r="S6" s="2" t="str" cm="1">
        <f t="array" ref="S6">_xlfn.IFS(
$H6=S$1,-1,
$I6=S$1,1+$K6,
AND(S$1&gt;$H6,S$1&lt;$I6),"&lt;---&gt;",
TRUE,"")</f>
        <v/>
      </c>
      <c r="T6" s="2" t="str" cm="1">
        <f t="array" ref="T6">_xlfn.IFS(
$H6=T$1,-1,
$I6=T$1,1+$K6,
AND(T$1&gt;$H6,T$1&lt;$I6),"&lt;---&gt;",
TRUE,"")</f>
        <v/>
      </c>
      <c r="U6" s="2" t="str" cm="1">
        <f t="array" ref="U6">_xlfn.IFS(
$H6=U$1,-1,
$I6=U$1,1+$K6,
AND(U$1&gt;$H6,U$1&lt;$I6),"&lt;---&gt;",
TRUE,"")</f>
        <v/>
      </c>
    </row>
    <row r="7" spans="1:22" ht="15.35" thickBot="1" x14ac:dyDescent="0.4">
      <c r="A7" s="5" t="s">
        <v>7</v>
      </c>
      <c r="B7">
        <v>3</v>
      </c>
      <c r="C7">
        <v>4</v>
      </c>
      <c r="D7" s="17">
        <v>8.6900000000000005E-2</v>
      </c>
      <c r="G7" s="1" t="s">
        <v>4</v>
      </c>
      <c r="H7">
        <v>3</v>
      </c>
      <c r="I7">
        <v>4</v>
      </c>
      <c r="J7" s="20">
        <v>0</v>
      </c>
      <c r="K7" s="16">
        <f t="shared" si="0"/>
        <v>1.9900000000000001E-2</v>
      </c>
      <c r="L7" s="2" t="str" cm="1">
        <f t="array" ref="L7">_xlfn.IFS(
$H7=L$1,-1,
$I7=L$1,1+$K7,
AND(L$1&gt;$H7,L$1&lt;$I7),"&lt;---&gt;",
TRUE,"")</f>
        <v/>
      </c>
      <c r="M7" s="2" t="str" cm="1">
        <f t="array" ref="M7">_xlfn.IFS(
$H7=M$1,-1,
$I7=M$1,1+$K7,
AND(M$1&gt;$H7,M$1&lt;$I7),"&lt;---&gt;",
TRUE,"")</f>
        <v/>
      </c>
      <c r="N7" s="2" cm="1">
        <f t="array" ref="N7">_xlfn.IFS(
$H7=N$1,-1,
$I7=N$1,1+$K7,
AND(N$1&gt;$H7,N$1&lt;$I7),"&lt;---&gt;",
TRUE,"")</f>
        <v>-1</v>
      </c>
      <c r="O7" s="2" cm="1">
        <f t="array" ref="O7">_xlfn.IFS(
$H7=O$1,-1,
$I7=O$1,1+$K7,
AND(O$1&gt;$H7,O$1&lt;$I7),"&lt;---&gt;",
TRUE,"")</f>
        <v>1.0199</v>
      </c>
      <c r="P7" s="2" t="str" cm="1">
        <f t="array" ref="P7">_xlfn.IFS(
$H7=P$1,-1,
$I7=P$1,1+$K7,
AND(P$1&gt;$H7,P$1&lt;$I7),"&lt;---&gt;",
TRUE,"")</f>
        <v/>
      </c>
      <c r="Q7" s="2" t="str" cm="1">
        <f t="array" ref="Q7">_xlfn.IFS(
$H7=Q$1,-1,
$I7=Q$1,1+$K7,
AND(Q$1&gt;$H7,Q$1&lt;$I7),"&lt;---&gt;",
TRUE,"")</f>
        <v/>
      </c>
      <c r="R7" s="2" t="str" cm="1">
        <f t="array" ref="R7">_xlfn.IFS(
$H7=R$1,-1,
$I7=R$1,1+$K7,
AND(R$1&gt;$H7,R$1&lt;$I7),"&lt;---&gt;",
TRUE,"")</f>
        <v/>
      </c>
      <c r="S7" s="2" t="str" cm="1">
        <f t="array" ref="S7">_xlfn.IFS(
$H7=S$1,-1,
$I7=S$1,1+$K7,
AND(S$1&gt;$H7,S$1&lt;$I7),"&lt;---&gt;",
TRUE,"")</f>
        <v/>
      </c>
      <c r="T7" s="2" t="str" cm="1">
        <f t="array" ref="T7">_xlfn.IFS(
$H7=T$1,-1,
$I7=T$1,1+$K7,
AND(T$1&gt;$H7,T$1&lt;$I7),"&lt;---&gt;",
TRUE,"")</f>
        <v/>
      </c>
      <c r="U7" s="2" t="str" cm="1">
        <f t="array" ref="U7">_xlfn.IFS(
$H7=U$1,-1,
$I7=U$1,1+$K7,
AND(U$1&gt;$H7,U$1&lt;$I7),"&lt;---&gt;",
TRUE,"")</f>
        <v/>
      </c>
    </row>
    <row r="8" spans="1:22" ht="15.35" thickBot="1" x14ac:dyDescent="0.4">
      <c r="A8" s="6" t="s">
        <v>8</v>
      </c>
      <c r="B8" s="7">
        <v>1</v>
      </c>
      <c r="C8" s="7">
        <v>5</v>
      </c>
      <c r="D8" s="18">
        <v>0.10929999999999999</v>
      </c>
      <c r="G8" s="1" t="s">
        <v>5</v>
      </c>
      <c r="H8">
        <v>3</v>
      </c>
      <c r="I8">
        <v>5</v>
      </c>
      <c r="J8" s="20">
        <v>0</v>
      </c>
      <c r="K8" s="16">
        <f t="shared" si="0"/>
        <v>4.2099999999999999E-2</v>
      </c>
      <c r="L8" s="2" t="str" cm="1">
        <f t="array" ref="L8">_xlfn.IFS(
$H8=L$1,-1,
$I8=L$1,1+$K8,
AND(L$1&gt;$H8,L$1&lt;$I8),"&lt;---&gt;",
TRUE,"")</f>
        <v/>
      </c>
      <c r="M8" s="2" t="str" cm="1">
        <f t="array" ref="M8">_xlfn.IFS(
$H8=M$1,-1,
$I8=M$1,1+$K8,
AND(M$1&gt;$H8,M$1&lt;$I8),"&lt;---&gt;",
TRUE,"")</f>
        <v/>
      </c>
      <c r="N8" s="2" cm="1">
        <f t="array" ref="N8">_xlfn.IFS(
$H8=N$1,-1,
$I8=N$1,1+$K8,
AND(N$1&gt;$H8,N$1&lt;$I8),"&lt;---&gt;",
TRUE,"")</f>
        <v>-1</v>
      </c>
      <c r="O8" s="2" t="str" cm="1">
        <f t="array" ref="O8">_xlfn.IFS(
$H8=O$1,-1,
$I8=O$1,1+$K8,
AND(O$1&gt;$H8,O$1&lt;$I8),"&lt;---&gt;",
TRUE,"")</f>
        <v>&lt;---&gt;</v>
      </c>
      <c r="P8" s="2" cm="1">
        <f t="array" ref="P8">_xlfn.IFS(
$H8=P$1,-1,
$I8=P$1,1+$K8,
AND(P$1&gt;$H8,P$1&lt;$I8),"&lt;---&gt;",
TRUE,"")</f>
        <v>1.0421</v>
      </c>
      <c r="Q8" s="2" t="str" cm="1">
        <f t="array" ref="Q8">_xlfn.IFS(
$H8=Q$1,-1,
$I8=Q$1,1+$K8,
AND(Q$1&gt;$H8,Q$1&lt;$I8),"&lt;---&gt;",
TRUE,"")</f>
        <v/>
      </c>
      <c r="R8" s="2" t="str" cm="1">
        <f t="array" ref="R8">_xlfn.IFS(
$H8=R$1,-1,
$I8=R$1,1+$K8,
AND(R$1&gt;$H8,R$1&lt;$I8),"&lt;---&gt;",
TRUE,"")</f>
        <v/>
      </c>
      <c r="S8" s="2" t="str" cm="1">
        <f t="array" ref="S8">_xlfn.IFS(
$H8=S$1,-1,
$I8=S$1,1+$K8,
AND(S$1&gt;$H8,S$1&lt;$I8),"&lt;---&gt;",
TRUE,"")</f>
        <v/>
      </c>
      <c r="T8" s="2" t="str" cm="1">
        <f t="array" ref="T8">_xlfn.IFS(
$H8=T$1,-1,
$I8=T$1,1+$K8,
AND(T$1&gt;$H8,T$1&lt;$I8),"&lt;---&gt;",
TRUE,"")</f>
        <v/>
      </c>
      <c r="U8" s="2" t="str" cm="1">
        <f t="array" ref="U8">_xlfn.IFS(
$H8=U$1,-1,
$I8=U$1,1+$K8,
AND(U$1&gt;$H8,U$1&lt;$I8),"&lt;---&gt;",
TRUE,"")</f>
        <v/>
      </c>
    </row>
    <row r="9" spans="1:22" ht="15.35" thickBot="1" x14ac:dyDescent="0.4">
      <c r="G9" s="1" t="s">
        <v>7</v>
      </c>
      <c r="H9">
        <v>3</v>
      </c>
      <c r="I9">
        <v>7</v>
      </c>
      <c r="J9" s="20">
        <v>0</v>
      </c>
      <c r="K9" s="16">
        <f t="shared" si="0"/>
        <v>8.6900000000000005E-2</v>
      </c>
      <c r="L9" s="2" t="str" cm="1">
        <f t="array" ref="L9">_xlfn.IFS(
$H9=L$1,-1,
$I9=L$1,1+$K9,
AND(L$1&gt;$H9,L$1&lt;$I9),"&lt;---&gt;",
TRUE,"")</f>
        <v/>
      </c>
      <c r="M9" s="2" t="str" cm="1">
        <f t="array" ref="M9">_xlfn.IFS(
$H9=M$1,-1,
$I9=M$1,1+$K9,
AND(M$1&gt;$H9,M$1&lt;$I9),"&lt;---&gt;",
TRUE,"")</f>
        <v/>
      </c>
      <c r="N9" s="2" cm="1">
        <f t="array" ref="N9">_xlfn.IFS(
$H9=N$1,-1,
$I9=N$1,1+$K9,
AND(N$1&gt;$H9,N$1&lt;$I9),"&lt;---&gt;",
TRUE,"")</f>
        <v>-1</v>
      </c>
      <c r="O9" s="2" t="str" cm="1">
        <f t="array" ref="O9">_xlfn.IFS(
$H9=O$1,-1,
$I9=O$1,1+$K9,
AND(O$1&gt;$H9,O$1&lt;$I9),"&lt;---&gt;",
TRUE,"")</f>
        <v>&lt;---&gt;</v>
      </c>
      <c r="P9" s="2" t="str" cm="1">
        <f t="array" ref="P9">_xlfn.IFS(
$H9=P$1,-1,
$I9=P$1,1+$K9,
AND(P$1&gt;$H9,P$1&lt;$I9),"&lt;---&gt;",
TRUE,"")</f>
        <v>&lt;---&gt;</v>
      </c>
      <c r="Q9" s="2" t="str" cm="1">
        <f t="array" ref="Q9">_xlfn.IFS(
$H9=Q$1,-1,
$I9=Q$1,1+$K9,
AND(Q$1&gt;$H9,Q$1&lt;$I9),"&lt;---&gt;",
TRUE,"")</f>
        <v>&lt;---&gt;</v>
      </c>
      <c r="R9" s="2" cm="1">
        <f t="array" ref="R9">_xlfn.IFS(
$H9=R$1,-1,
$I9=R$1,1+$K9,
AND(R$1&gt;$H9,R$1&lt;$I9),"&lt;---&gt;",
TRUE,"")</f>
        <v>1.0869</v>
      </c>
      <c r="S9" s="2" t="str" cm="1">
        <f t="array" ref="S9">_xlfn.IFS(
$H9=S$1,-1,
$I9=S$1,1+$K9,
AND(S$1&gt;$H9,S$1&lt;$I9),"&lt;---&gt;",
TRUE,"")</f>
        <v/>
      </c>
      <c r="T9" s="2" t="str" cm="1">
        <f t="array" ref="T9">_xlfn.IFS(
$H9=T$1,-1,
$I9=T$1,1+$K9,
AND(T$1&gt;$H9,T$1&lt;$I9),"&lt;---&gt;",
TRUE,"")</f>
        <v/>
      </c>
      <c r="U9" s="2" t="str" cm="1">
        <f t="array" ref="U9">_xlfn.IFS(
$H9=U$1,-1,
$I9=U$1,1+$K9,
AND(U$1&gt;$H9,U$1&lt;$I9),"&lt;---&gt;",
TRUE,"")</f>
        <v/>
      </c>
    </row>
    <row r="10" spans="1:22" ht="15.35" thickBot="1" x14ac:dyDescent="0.4">
      <c r="G10" s="1" t="s">
        <v>4</v>
      </c>
      <c r="H10">
        <v>4</v>
      </c>
      <c r="I10">
        <v>5</v>
      </c>
      <c r="J10" s="20">
        <v>0</v>
      </c>
      <c r="K10" s="16">
        <f t="shared" si="0"/>
        <v>1.9900000000000001E-2</v>
      </c>
      <c r="L10" s="2" t="str" cm="1">
        <f t="array" ref="L10">_xlfn.IFS(
$H10=L$1,-1,
$I10=L$1,1+$K10,
AND(L$1&gt;$H10,L$1&lt;$I10),"&lt;---&gt;",
TRUE,"")</f>
        <v/>
      </c>
      <c r="M10" s="2" t="str" cm="1">
        <f t="array" ref="M10">_xlfn.IFS(
$H10=M$1,-1,
$I10=M$1,1+$K10,
AND(M$1&gt;$H10,M$1&lt;$I10),"&lt;---&gt;",
TRUE,"")</f>
        <v/>
      </c>
      <c r="N10" s="2" t="str" cm="1">
        <f t="array" ref="N10">_xlfn.IFS(
$H10=N$1,-1,
$I10=N$1,1+$K10,
AND(N$1&gt;$H10,N$1&lt;$I10),"&lt;---&gt;",
TRUE,"")</f>
        <v/>
      </c>
      <c r="O10" s="2" cm="1">
        <f t="array" ref="O10">_xlfn.IFS(
$H10=O$1,-1,
$I10=O$1,1+$K10,
AND(O$1&gt;$H10,O$1&lt;$I10),"&lt;---&gt;",
TRUE,"")</f>
        <v>-1</v>
      </c>
      <c r="P10" s="2" cm="1">
        <f t="array" ref="P10">_xlfn.IFS(
$H10=P$1,-1,
$I10=P$1,1+$K10,
AND(P$1&gt;$H10,P$1&lt;$I10),"&lt;---&gt;",
TRUE,"")</f>
        <v>1.0199</v>
      </c>
      <c r="Q10" s="2" t="str" cm="1">
        <f t="array" ref="Q10">_xlfn.IFS(
$H10=Q$1,-1,
$I10=Q$1,1+$K10,
AND(Q$1&gt;$H10,Q$1&lt;$I10),"&lt;---&gt;",
TRUE,"")</f>
        <v/>
      </c>
      <c r="R10" s="2" t="str" cm="1">
        <f t="array" ref="R10">_xlfn.IFS(
$H10=R$1,-1,
$I10=R$1,1+$K10,
AND(R$1&gt;$H10,R$1&lt;$I10),"&lt;---&gt;",
TRUE,"")</f>
        <v/>
      </c>
      <c r="S10" s="2" t="str" cm="1">
        <f t="array" ref="S10">_xlfn.IFS(
$H10=S$1,-1,
$I10=S$1,1+$K10,
AND(S$1&gt;$H10,S$1&lt;$I10),"&lt;---&gt;",
TRUE,"")</f>
        <v/>
      </c>
      <c r="T10" s="2" t="str" cm="1">
        <f t="array" ref="T10">_xlfn.IFS(
$H10=T$1,-1,
$I10=T$1,1+$K10,
AND(T$1&gt;$H10,T$1&lt;$I10),"&lt;---&gt;",
TRUE,"")</f>
        <v/>
      </c>
      <c r="U10" s="2" t="str" cm="1">
        <f t="array" ref="U10">_xlfn.IFS(
$H10=U$1,-1,
$I10=U$1,1+$K10,
AND(U$1&gt;$H10,U$1&lt;$I10),"&lt;---&gt;",
TRUE,"")</f>
        <v/>
      </c>
    </row>
    <row r="11" spans="1:22" ht="15.35" thickBot="1" x14ac:dyDescent="0.4">
      <c r="A11" s="3" t="s">
        <v>31</v>
      </c>
      <c r="B11" s="33">
        <f>SUM(J2:J18)</f>
        <v>2973.2139720800533</v>
      </c>
      <c r="D11" s="12"/>
      <c r="G11" s="1" t="s">
        <v>4</v>
      </c>
      <c r="H11">
        <v>5</v>
      </c>
      <c r="I11">
        <v>6</v>
      </c>
      <c r="J11" s="20">
        <v>0</v>
      </c>
      <c r="K11" s="16">
        <f t="shared" si="0"/>
        <v>1.9900000000000001E-2</v>
      </c>
      <c r="L11" s="2" t="str" cm="1">
        <f t="array" ref="L11">_xlfn.IFS(
$H11=L$1,-1,
$I11=L$1,1+$K11,
AND(L$1&gt;$H11,L$1&lt;$I11),"&lt;---&gt;",
TRUE,"")</f>
        <v/>
      </c>
      <c r="M11" s="2" t="str" cm="1">
        <f t="array" ref="M11">_xlfn.IFS(
$H11=M$1,-1,
$I11=M$1,1+$K11,
AND(M$1&gt;$H11,M$1&lt;$I11),"&lt;---&gt;",
TRUE,"")</f>
        <v/>
      </c>
      <c r="N11" s="2" t="str" cm="1">
        <f t="array" ref="N11">_xlfn.IFS(
$H11=N$1,-1,
$I11=N$1,1+$K11,
AND(N$1&gt;$H11,N$1&lt;$I11),"&lt;---&gt;",
TRUE,"")</f>
        <v/>
      </c>
      <c r="O11" s="2" t="str" cm="1">
        <f t="array" ref="O11">_xlfn.IFS(
$H11=O$1,-1,
$I11=O$1,1+$K11,
AND(O$1&gt;$H11,O$1&lt;$I11),"&lt;---&gt;",
TRUE,"")</f>
        <v/>
      </c>
      <c r="P11" s="2" cm="1">
        <f t="array" ref="P11">_xlfn.IFS(
$H11=P$1,-1,
$I11=P$1,1+$K11,
AND(P$1&gt;$H11,P$1&lt;$I11),"&lt;---&gt;",
TRUE,"")</f>
        <v>-1</v>
      </c>
      <c r="Q11" s="2" cm="1">
        <f t="array" ref="Q11">_xlfn.IFS(
$H11=Q$1,-1,
$I11=Q$1,1+$K11,
AND(Q$1&gt;$H11,Q$1&lt;$I11),"&lt;---&gt;",
TRUE,"")</f>
        <v>1.0199</v>
      </c>
      <c r="R11" s="2" t="str" cm="1">
        <f t="array" ref="R11">_xlfn.IFS(
$H11=R$1,-1,
$I11=R$1,1+$K11,
AND(R$1&gt;$H11,R$1&lt;$I11),"&lt;---&gt;",
TRUE,"")</f>
        <v/>
      </c>
      <c r="S11" s="2" t="str" cm="1">
        <f t="array" ref="S11">_xlfn.IFS(
$H11=S$1,-1,
$I11=S$1,1+$K11,
AND(S$1&gt;$H11,S$1&lt;$I11),"&lt;---&gt;",
TRUE,"")</f>
        <v/>
      </c>
      <c r="T11" s="2" t="str" cm="1">
        <f t="array" ref="T11">_xlfn.IFS(
$H11=T$1,-1,
$I11=T$1,1+$K11,
AND(T$1&gt;$H11,T$1&lt;$I11),"&lt;---&gt;",
TRUE,"")</f>
        <v/>
      </c>
      <c r="U11" s="2" t="str" cm="1">
        <f t="array" ref="U11">_xlfn.IFS(
$H11=U$1,-1,
$I11=U$1,1+$K11,
AND(U$1&gt;$H11,U$1&lt;$I11),"&lt;---&gt;",
TRUE,"")</f>
        <v/>
      </c>
    </row>
    <row r="12" spans="1:22" ht="15.35" thickBot="1" x14ac:dyDescent="0.4">
      <c r="A12" s="31" t="s">
        <v>30</v>
      </c>
      <c r="B12" s="32">
        <v>0.3</v>
      </c>
      <c r="D12" s="12"/>
      <c r="G12" s="1" t="s">
        <v>5</v>
      </c>
      <c r="H12">
        <v>5</v>
      </c>
      <c r="I12">
        <v>7</v>
      </c>
      <c r="J12" s="20">
        <v>0</v>
      </c>
      <c r="K12" s="16">
        <f t="shared" si="0"/>
        <v>4.2099999999999999E-2</v>
      </c>
      <c r="L12" s="2" t="str" cm="1">
        <f t="array" ref="L12">_xlfn.IFS(
$H12=L$1,-1,
$I12=L$1,1+$K12,
AND(L$1&gt;$H12,L$1&lt;$I12),"&lt;---&gt;",
TRUE,"")</f>
        <v/>
      </c>
      <c r="M12" s="2" t="str" cm="1">
        <f t="array" ref="M12">_xlfn.IFS(
$H12=M$1,-1,
$I12=M$1,1+$K12,
AND(M$1&gt;$H12,M$1&lt;$I12),"&lt;---&gt;",
TRUE,"")</f>
        <v/>
      </c>
      <c r="N12" s="2" t="str" cm="1">
        <f t="array" ref="N12">_xlfn.IFS(
$H12=N$1,-1,
$I12=N$1,1+$K12,
AND(N$1&gt;$H12,N$1&lt;$I12),"&lt;---&gt;",
TRUE,"")</f>
        <v/>
      </c>
      <c r="O12" s="2" t="str" cm="1">
        <f t="array" ref="O12">_xlfn.IFS(
$H12=O$1,-1,
$I12=O$1,1+$K12,
AND(O$1&gt;$H12,O$1&lt;$I12),"&lt;---&gt;",
TRUE,"")</f>
        <v/>
      </c>
      <c r="P12" s="2" cm="1">
        <f t="array" ref="P12">_xlfn.IFS(
$H12=P$1,-1,
$I12=P$1,1+$K12,
AND(P$1&gt;$H12,P$1&lt;$I12),"&lt;---&gt;",
TRUE,"")</f>
        <v>-1</v>
      </c>
      <c r="Q12" s="2" t="str" cm="1">
        <f t="array" ref="Q12">_xlfn.IFS(
$H12=Q$1,-1,
$I12=Q$1,1+$K12,
AND(Q$1&gt;$H12,Q$1&lt;$I12),"&lt;---&gt;",
TRUE,"")</f>
        <v>&lt;---&gt;</v>
      </c>
      <c r="R12" s="2" cm="1">
        <f t="array" ref="R12">_xlfn.IFS(
$H12=R$1,-1,
$I12=R$1,1+$K12,
AND(R$1&gt;$H12,R$1&lt;$I12),"&lt;---&gt;",
TRUE,"")</f>
        <v>1.0421</v>
      </c>
      <c r="S12" s="2" t="str" cm="1">
        <f t="array" ref="S12">_xlfn.IFS(
$H12=S$1,-1,
$I12=S$1,1+$K12,
AND(S$1&gt;$H12,S$1&lt;$I12),"&lt;---&gt;",
TRUE,"")</f>
        <v/>
      </c>
      <c r="T12" s="2" t="str" cm="1">
        <f t="array" ref="T12">_xlfn.IFS(
$H12=T$1,-1,
$I12=T$1,1+$K12,
AND(T$1&gt;$H12,T$1&lt;$I12),"&lt;---&gt;",
TRUE,"")</f>
        <v/>
      </c>
      <c r="U12" s="2" t="str" cm="1">
        <f t="array" ref="U12">_xlfn.IFS(
$H12=U$1,-1,
$I12=U$1,1+$K12,
AND(U$1&gt;$H12,U$1&lt;$I12),"&lt;---&gt;",
TRUE,"")</f>
        <v/>
      </c>
    </row>
    <row r="13" spans="1:22" ht="15.35" thickBot="1" x14ac:dyDescent="0.4">
      <c r="A13" s="5" t="s">
        <v>32</v>
      </c>
      <c r="B13" s="34">
        <f>J3</f>
        <v>0</v>
      </c>
      <c r="G13" s="1" t="s">
        <v>6</v>
      </c>
      <c r="H13">
        <v>5</v>
      </c>
      <c r="I13">
        <v>8</v>
      </c>
      <c r="J13" s="20">
        <v>451.51102452746608</v>
      </c>
      <c r="K13" s="16">
        <f t="shared" si="0"/>
        <v>6.4600000000000005E-2</v>
      </c>
      <c r="L13" s="2" t="str" cm="1">
        <f t="array" ref="L13">_xlfn.IFS(
$H13=L$1,-1,
$I13=L$1,1+$K13,
AND(L$1&gt;$H13,L$1&lt;$I13),"&lt;---&gt;",
TRUE,"")</f>
        <v/>
      </c>
      <c r="M13" s="2" t="str" cm="1">
        <f t="array" ref="M13">_xlfn.IFS(
$H13=M$1,-1,
$I13=M$1,1+$K13,
AND(M$1&gt;$H13,M$1&lt;$I13),"&lt;---&gt;",
TRUE,"")</f>
        <v/>
      </c>
      <c r="N13" s="2" t="str" cm="1">
        <f t="array" ref="N13">_xlfn.IFS(
$H13=N$1,-1,
$I13=N$1,1+$K13,
AND(N$1&gt;$H13,N$1&lt;$I13),"&lt;---&gt;",
TRUE,"")</f>
        <v/>
      </c>
      <c r="O13" s="2" t="str" cm="1">
        <f t="array" ref="O13">_xlfn.IFS(
$H13=O$1,-1,
$I13=O$1,1+$K13,
AND(O$1&gt;$H13,O$1&lt;$I13),"&lt;---&gt;",
TRUE,"")</f>
        <v/>
      </c>
      <c r="P13" s="2" cm="1">
        <f t="array" ref="P13">_xlfn.IFS(
$H13=P$1,-1,
$I13=P$1,1+$K13,
AND(P$1&gt;$H13,P$1&lt;$I13),"&lt;---&gt;",
TRUE,"")</f>
        <v>-1</v>
      </c>
      <c r="Q13" s="2" t="str" cm="1">
        <f t="array" ref="Q13">_xlfn.IFS(
$H13=Q$1,-1,
$I13=Q$1,1+$K13,
AND(Q$1&gt;$H13,Q$1&lt;$I13),"&lt;---&gt;",
TRUE,"")</f>
        <v>&lt;---&gt;</v>
      </c>
      <c r="R13" s="2" t="str" cm="1">
        <f t="array" ref="R13">_xlfn.IFS(
$H13=R$1,-1,
$I13=R$1,1+$K13,
AND(R$1&gt;$H13,R$1&lt;$I13),"&lt;---&gt;",
TRUE,"")</f>
        <v>&lt;---&gt;</v>
      </c>
      <c r="S13" s="2" cm="1">
        <f t="array" ref="S13">_xlfn.IFS(
$H13=S$1,-1,
$I13=S$1,1+$K13,
AND(S$1&gt;$H13,S$1&lt;$I13),"&lt;---&gt;",
TRUE,"")</f>
        <v>1.0646</v>
      </c>
      <c r="T13" s="2" t="str" cm="1">
        <f t="array" ref="T13">_xlfn.IFS(
$H13=T$1,-1,
$I13=T$1,1+$K13,
AND(T$1&gt;$H13,T$1&lt;$I13),"&lt;---&gt;",
TRUE,"")</f>
        <v/>
      </c>
      <c r="U13" s="2" t="str" cm="1">
        <f t="array" ref="U13">_xlfn.IFS(
$H13=U$1,-1,
$I13=U$1,1+$K13,
AND(U$1&gt;$H13,U$1&lt;$I13),"&lt;---&gt;",
TRUE,"")</f>
        <v/>
      </c>
    </row>
    <row r="14" spans="1:22" ht="15.35" thickBot="1" x14ac:dyDescent="0.4">
      <c r="A14" s="5" t="s">
        <v>35</v>
      </c>
      <c r="B14" s="34">
        <f>J8</f>
        <v>0</v>
      </c>
      <c r="G14" s="1" t="s">
        <v>4</v>
      </c>
      <c r="H14">
        <v>6</v>
      </c>
      <c r="I14">
        <v>7</v>
      </c>
      <c r="J14" s="20">
        <v>5.6843418860808015E-14</v>
      </c>
      <c r="K14" s="16">
        <f t="shared" si="0"/>
        <v>1.9900000000000001E-2</v>
      </c>
      <c r="L14" s="2" t="str" cm="1">
        <f t="array" ref="L14">_xlfn.IFS(
$H14=L$1,-1,
$I14=L$1,1+$K14,
AND(L$1&gt;$H14,L$1&lt;$I14),"&lt;---&gt;",
TRUE,"")</f>
        <v/>
      </c>
      <c r="M14" s="2" t="str" cm="1">
        <f t="array" ref="M14">_xlfn.IFS(
$H14=M$1,-1,
$I14=M$1,1+$K14,
AND(M$1&gt;$H14,M$1&lt;$I14),"&lt;---&gt;",
TRUE,"")</f>
        <v/>
      </c>
      <c r="N14" s="2" t="str" cm="1">
        <f t="array" ref="N14">_xlfn.IFS(
$H14=N$1,-1,
$I14=N$1,1+$K14,
AND(N$1&gt;$H14,N$1&lt;$I14),"&lt;---&gt;",
TRUE,"")</f>
        <v/>
      </c>
      <c r="O14" s="2" t="str" cm="1">
        <f t="array" ref="O14">_xlfn.IFS(
$H14=O$1,-1,
$I14=O$1,1+$K14,
AND(O$1&gt;$H14,O$1&lt;$I14),"&lt;---&gt;",
TRUE,"")</f>
        <v/>
      </c>
      <c r="P14" s="2" t="str" cm="1">
        <f t="array" ref="P14">_xlfn.IFS(
$H14=P$1,-1,
$I14=P$1,1+$K14,
AND(P$1&gt;$H14,P$1&lt;$I14),"&lt;---&gt;",
TRUE,"")</f>
        <v/>
      </c>
      <c r="Q14" s="2" cm="1">
        <f t="array" ref="Q14">_xlfn.IFS(
$H14=Q$1,-1,
$I14=Q$1,1+$K14,
AND(Q$1&gt;$H14,Q$1&lt;$I14),"&lt;---&gt;",
TRUE,"")</f>
        <v>-1</v>
      </c>
      <c r="R14" s="2" cm="1">
        <f t="array" ref="R14">_xlfn.IFS(
$H14=R$1,-1,
$I14=R$1,1+$K14,
AND(R$1&gt;$H14,R$1&lt;$I14),"&lt;---&gt;",
TRUE,"")</f>
        <v>1.0199</v>
      </c>
      <c r="S14" s="2" t="str" cm="1">
        <f t="array" ref="S14">_xlfn.IFS(
$H14=S$1,-1,
$I14=S$1,1+$K14,
AND(S$1&gt;$H14,S$1&lt;$I14),"&lt;---&gt;",
TRUE,"")</f>
        <v/>
      </c>
      <c r="T14" s="2" t="str" cm="1">
        <f t="array" ref="T14">_xlfn.IFS(
$H14=T$1,-1,
$I14=T$1,1+$K14,
AND(T$1&gt;$H14,T$1&lt;$I14),"&lt;---&gt;",
TRUE,"")</f>
        <v/>
      </c>
      <c r="U14" s="2" t="str" cm="1">
        <f t="array" ref="U14">_xlfn.IFS(
$H14=U$1,-1,
$I14=U$1,1+$K14,
AND(U$1&gt;$H14,U$1&lt;$I14),"&lt;---&gt;",
TRUE,"")</f>
        <v/>
      </c>
    </row>
    <row r="15" spans="1:22" ht="15.35" thickBot="1" x14ac:dyDescent="0.4">
      <c r="A15" s="5" t="s">
        <v>34</v>
      </c>
      <c r="B15" s="34">
        <f>J12</f>
        <v>0</v>
      </c>
      <c r="D15" s="12"/>
      <c r="G15" s="1" t="s">
        <v>4</v>
      </c>
      <c r="H15">
        <v>7</v>
      </c>
      <c r="I15">
        <v>8</v>
      </c>
      <c r="J15" s="20">
        <v>0</v>
      </c>
      <c r="K15" s="16">
        <f t="shared" si="0"/>
        <v>1.9900000000000001E-2</v>
      </c>
      <c r="L15" s="2" t="str" cm="1">
        <f t="array" ref="L15">_xlfn.IFS(
$H15=L$1,-1,
$I15=L$1,1+$K15,
AND(L$1&gt;$H15,L$1&lt;$I15),"&lt;---&gt;",
TRUE,"")</f>
        <v/>
      </c>
      <c r="M15" s="2" t="str" cm="1">
        <f t="array" ref="M15">_xlfn.IFS(
$H15=M$1,-1,
$I15=M$1,1+$K15,
AND(M$1&gt;$H15,M$1&lt;$I15),"&lt;---&gt;",
TRUE,"")</f>
        <v/>
      </c>
      <c r="N15" s="2" t="str" cm="1">
        <f t="array" ref="N15">_xlfn.IFS(
$H15=N$1,-1,
$I15=N$1,1+$K15,
AND(N$1&gt;$H15,N$1&lt;$I15),"&lt;---&gt;",
TRUE,"")</f>
        <v/>
      </c>
      <c r="O15" s="2" t="str" cm="1">
        <f t="array" ref="O15">_xlfn.IFS(
$H15=O$1,-1,
$I15=O$1,1+$K15,
AND(O$1&gt;$H15,O$1&lt;$I15),"&lt;---&gt;",
TRUE,"")</f>
        <v/>
      </c>
      <c r="P15" s="2" t="str" cm="1">
        <f t="array" ref="P15">_xlfn.IFS(
$H15=P$1,-1,
$I15=P$1,1+$K15,
AND(P$1&gt;$H15,P$1&lt;$I15),"&lt;---&gt;",
TRUE,"")</f>
        <v/>
      </c>
      <c r="Q15" s="2" t="str" cm="1">
        <f t="array" ref="Q15">_xlfn.IFS(
$H15=Q$1,-1,
$I15=Q$1,1+$K15,
AND(Q$1&gt;$H15,Q$1&lt;$I15),"&lt;---&gt;",
TRUE,"")</f>
        <v/>
      </c>
      <c r="R15" s="2" cm="1">
        <f t="array" ref="R15">_xlfn.IFS(
$H15=R$1,-1,
$I15=R$1,1+$K15,
AND(R$1&gt;$H15,R$1&lt;$I15),"&lt;---&gt;",
TRUE,"")</f>
        <v>-1</v>
      </c>
      <c r="S15" s="2" cm="1">
        <f t="array" ref="S15">_xlfn.IFS(
$H15=S$1,-1,
$I15=S$1,1+$K15,
AND(S$1&gt;$H15,S$1&lt;$I15),"&lt;---&gt;",
TRUE,"")</f>
        <v>1.0199</v>
      </c>
      <c r="T15" s="2" t="str" cm="1">
        <f t="array" ref="T15">_xlfn.IFS(
$H15=T$1,-1,
$I15=T$1,1+$K15,
AND(T$1&gt;$H15,T$1&lt;$I15),"&lt;---&gt;",
TRUE,"")</f>
        <v/>
      </c>
      <c r="U15" s="2" t="str" cm="1">
        <f t="array" ref="U15">_xlfn.IFS(
$H15=U$1,-1,
$I15=U$1,1+$K15,
AND(U$1&gt;$H15,U$1&lt;$I15),"&lt;---&gt;",
TRUE,"")</f>
        <v/>
      </c>
    </row>
    <row r="16" spans="1:22" ht="15.35" thickBot="1" x14ac:dyDescent="0.4">
      <c r="A16" s="6" t="s">
        <v>33</v>
      </c>
      <c r="B16" s="35">
        <f>J16</f>
        <v>0</v>
      </c>
      <c r="G16" s="1" t="s">
        <v>5</v>
      </c>
      <c r="H16">
        <v>7</v>
      </c>
      <c r="I16">
        <v>9</v>
      </c>
      <c r="J16" s="20">
        <v>0</v>
      </c>
      <c r="K16" s="16">
        <f t="shared" si="0"/>
        <v>4.2099999999999999E-2</v>
      </c>
      <c r="L16" s="2" t="str" cm="1">
        <f t="array" ref="L16">_xlfn.IFS(
$H16=L$1,-1,
$I16=L$1,1+$K16,
AND(L$1&gt;$H16,L$1&lt;$I16),"&lt;---&gt;",
TRUE,"")</f>
        <v/>
      </c>
      <c r="M16" s="2" t="str" cm="1">
        <f t="array" ref="M16">_xlfn.IFS(
$H16=M$1,-1,
$I16=M$1,1+$K16,
AND(M$1&gt;$H16,M$1&lt;$I16),"&lt;---&gt;",
TRUE,"")</f>
        <v/>
      </c>
      <c r="N16" s="2" t="str" cm="1">
        <f t="array" ref="N16">_xlfn.IFS(
$H16=N$1,-1,
$I16=N$1,1+$K16,
AND(N$1&gt;$H16,N$1&lt;$I16),"&lt;---&gt;",
TRUE,"")</f>
        <v/>
      </c>
      <c r="O16" s="2" t="str" cm="1">
        <f t="array" ref="O16">_xlfn.IFS(
$H16=O$1,-1,
$I16=O$1,1+$K16,
AND(O$1&gt;$H16,O$1&lt;$I16),"&lt;---&gt;",
TRUE,"")</f>
        <v/>
      </c>
      <c r="P16" s="2" t="str" cm="1">
        <f t="array" ref="P16">_xlfn.IFS(
$H16=P$1,-1,
$I16=P$1,1+$K16,
AND(P$1&gt;$H16,P$1&lt;$I16),"&lt;---&gt;",
TRUE,"")</f>
        <v/>
      </c>
      <c r="Q16" s="2" t="str" cm="1">
        <f t="array" ref="Q16">_xlfn.IFS(
$H16=Q$1,-1,
$I16=Q$1,1+$K16,
AND(Q$1&gt;$H16,Q$1&lt;$I16),"&lt;---&gt;",
TRUE,"")</f>
        <v/>
      </c>
      <c r="R16" s="2" cm="1">
        <f t="array" ref="R16">_xlfn.IFS(
$H16=R$1,-1,
$I16=R$1,1+$K16,
AND(R$1&gt;$H16,R$1&lt;$I16),"&lt;---&gt;",
TRUE,"")</f>
        <v>-1</v>
      </c>
      <c r="S16" s="2" t="str" cm="1">
        <f t="array" ref="S16">_xlfn.IFS(
$H16=S$1,-1,
$I16=S$1,1+$K16,
AND(S$1&gt;$H16,S$1&lt;$I16),"&lt;---&gt;",
TRUE,"")</f>
        <v>&lt;---&gt;</v>
      </c>
      <c r="T16" s="2" cm="1">
        <f t="array" ref="T16">_xlfn.IFS(
$H16=T$1,-1,
$I16=T$1,1+$K16,
AND(T$1&gt;$H16,T$1&lt;$I16),"&lt;---&gt;",
TRUE,"")</f>
        <v>1.0421</v>
      </c>
      <c r="U16" s="2" t="str" cm="1">
        <f t="array" ref="U16">_xlfn.IFS(
$H16=U$1,-1,
$I16=U$1,1+$K16,
AND(U$1&gt;$H16,U$1&lt;$I16),"&lt;---&gt;",
TRUE,"")</f>
        <v/>
      </c>
    </row>
    <row r="17" spans="7:21" ht="15.35" thickBot="1" x14ac:dyDescent="0.4">
      <c r="G17" s="1" t="s">
        <v>4</v>
      </c>
      <c r="H17">
        <v>8</v>
      </c>
      <c r="I17">
        <v>9</v>
      </c>
      <c r="J17" s="20">
        <v>480.67863671194033</v>
      </c>
      <c r="K17" s="16">
        <f t="shared" si="0"/>
        <v>1.9900000000000001E-2</v>
      </c>
      <c r="L17" s="2" t="str" cm="1">
        <f t="array" ref="L17">_xlfn.IFS(
$H17=L$1,-1,
$I17=L$1,1+$K17,
AND(L$1&gt;$H17,L$1&lt;$I17),"&lt;---&gt;",
TRUE,"")</f>
        <v/>
      </c>
      <c r="M17" s="2" t="str" cm="1">
        <f t="array" ref="M17">_xlfn.IFS(
$H17=M$1,-1,
$I17=M$1,1+$K17,
AND(M$1&gt;$H17,M$1&lt;$I17),"&lt;---&gt;",
TRUE,"")</f>
        <v/>
      </c>
      <c r="N17" s="2" t="str" cm="1">
        <f t="array" ref="N17">_xlfn.IFS(
$H17=N$1,-1,
$I17=N$1,1+$K17,
AND(N$1&gt;$H17,N$1&lt;$I17),"&lt;---&gt;",
TRUE,"")</f>
        <v/>
      </c>
      <c r="O17" s="2" t="str" cm="1">
        <f t="array" ref="O17">_xlfn.IFS(
$H17=O$1,-1,
$I17=O$1,1+$K17,
AND(O$1&gt;$H17,O$1&lt;$I17),"&lt;---&gt;",
TRUE,"")</f>
        <v/>
      </c>
      <c r="P17" s="2" t="str" cm="1">
        <f t="array" ref="P17">_xlfn.IFS(
$H17=P$1,-1,
$I17=P$1,1+$K17,
AND(P$1&gt;$H17,P$1&lt;$I17),"&lt;---&gt;",
TRUE,"")</f>
        <v/>
      </c>
      <c r="Q17" s="2" t="str" cm="1">
        <f t="array" ref="Q17">_xlfn.IFS(
$H17=Q$1,-1,
$I17=Q$1,1+$K17,
AND(Q$1&gt;$H17,Q$1&lt;$I17),"&lt;---&gt;",
TRUE,"")</f>
        <v/>
      </c>
      <c r="R17" s="2" t="str" cm="1">
        <f t="array" ref="R17">_xlfn.IFS(
$H17=R$1,-1,
$I17=R$1,1+$K17,
AND(R$1&gt;$H17,R$1&lt;$I17),"&lt;---&gt;",
TRUE,"")</f>
        <v/>
      </c>
      <c r="S17" s="2" cm="1">
        <f t="array" ref="S17">_xlfn.IFS(
$H17=S$1,-1,
$I17=S$1,1+$K17,
AND(S$1&gt;$H17,S$1&lt;$I17),"&lt;---&gt;",
TRUE,"")</f>
        <v>-1</v>
      </c>
      <c r="T17" s="2" cm="1">
        <f t="array" ref="T17">_xlfn.IFS(
$H17=T$1,-1,
$I17=T$1,1+$K17,
AND(T$1&gt;$H17,T$1&lt;$I17),"&lt;---&gt;",
TRUE,"")</f>
        <v>1.0199</v>
      </c>
      <c r="U17" s="2" t="str" cm="1">
        <f t="array" ref="U17">_xlfn.IFS(
$H17=U$1,-1,
$I17=U$1,1+$K17,
AND(U$1&gt;$H17,U$1&lt;$I17),"&lt;---&gt;",
TRUE,"")</f>
        <v/>
      </c>
    </row>
    <row r="18" spans="7:21" x14ac:dyDescent="0.35">
      <c r="G18" s="1" t="s">
        <v>4</v>
      </c>
      <c r="H18" s="7">
        <v>9</v>
      </c>
      <c r="I18" s="7">
        <v>10</v>
      </c>
      <c r="J18" s="21">
        <v>490.24414158250806</v>
      </c>
      <c r="K18" s="16">
        <f t="shared" si="0"/>
        <v>1.9900000000000001E-2</v>
      </c>
      <c r="L18" s="2" t="str" cm="1">
        <f t="array" ref="L18">_xlfn.IFS(
$H18=L$1,-1,
$I18=L$1,1+$K18,
AND(L$1&gt;$H18,L$1&lt;$I18),"&lt;---&gt;",
TRUE,"")</f>
        <v/>
      </c>
      <c r="M18" s="2" t="str" cm="1">
        <f t="array" ref="M18">_xlfn.IFS(
$H18=M$1,-1,
$I18=M$1,1+$K18,
AND(M$1&gt;$H18,M$1&lt;$I18),"&lt;---&gt;",
TRUE,"")</f>
        <v/>
      </c>
      <c r="N18" s="2" t="str" cm="1">
        <f t="array" ref="N18">_xlfn.IFS(
$H18=N$1,-1,
$I18=N$1,1+$K18,
AND(N$1&gt;$H18,N$1&lt;$I18),"&lt;---&gt;",
TRUE,"")</f>
        <v/>
      </c>
      <c r="O18" s="2" t="str" cm="1">
        <f t="array" ref="O18">_xlfn.IFS(
$H18=O$1,-1,
$I18=O$1,1+$K18,
AND(O$1&gt;$H18,O$1&lt;$I18),"&lt;---&gt;",
TRUE,"")</f>
        <v/>
      </c>
      <c r="P18" s="2" t="str" cm="1">
        <f t="array" ref="P18">_xlfn.IFS(
$H18=P$1,-1,
$I18=P$1,1+$K18,
AND(P$1&gt;$H18,P$1&lt;$I18),"&lt;---&gt;",
TRUE,"")</f>
        <v/>
      </c>
      <c r="Q18" s="2" t="str" cm="1">
        <f t="array" ref="Q18">_xlfn.IFS(
$H18=Q$1,-1,
$I18=Q$1,1+$K18,
AND(Q$1&gt;$H18,Q$1&lt;$I18),"&lt;---&gt;",
TRUE,"")</f>
        <v/>
      </c>
      <c r="R18" s="2" t="str" cm="1">
        <f t="array" ref="R18">_xlfn.IFS(
$H18=R$1,-1,
$I18=R$1,1+$K18,
AND(R$1&gt;$H18,R$1&lt;$I18),"&lt;---&gt;",
TRUE,"")</f>
        <v/>
      </c>
      <c r="S18" s="2" t="str" cm="1">
        <f t="array" ref="S18">_xlfn.IFS(
$H18=S$1,-1,
$I18=S$1,1+$K18,
AND(S$1&gt;$H18,S$1&lt;$I18),"&lt;---&gt;",
TRUE,"")</f>
        <v/>
      </c>
      <c r="T18" s="2" cm="1">
        <f t="array" ref="T18">_xlfn.IFS(
$H18=T$1,-1,
$I18=T$1,1+$K18,
AND(T$1&gt;$H18,T$1&lt;$I18),"&lt;---&gt;",
TRUE,"")</f>
        <v>-1</v>
      </c>
      <c r="U18" s="2" cm="1">
        <f t="array" ref="U18">_xlfn.IFS(
$H18=U$1,-1,
$I18=U$1,1+$K18,
AND(U$1&gt;$H18,U$1&lt;$I18),"&lt;---&gt;",
TRUE,"")</f>
        <v>1.0199</v>
      </c>
    </row>
    <row r="19" spans="7:21" x14ac:dyDescent="0.35">
      <c r="H19" s="29" t="s">
        <v>25</v>
      </c>
      <c r="I19" s="29"/>
      <c r="J19" s="20">
        <f>SUM(J2:J4)</f>
        <v>881.54479344390302</v>
      </c>
      <c r="K19" s="28" t="s">
        <v>16</v>
      </c>
      <c r="L19" s="28"/>
      <c r="M19" s="15">
        <f>SUMPRODUCT(M2:M18,J2:J18)</f>
        <v>0</v>
      </c>
      <c r="N19" s="15">
        <f>SUMPRODUCT(N2:N18,J2:J18)</f>
        <v>249.99999999999994</v>
      </c>
      <c r="O19" s="15">
        <f>SUMPRODUCT(O2:O18,J2:J18)</f>
        <v>0</v>
      </c>
      <c r="P19" s="15">
        <f>SUMPRODUCT(P2:P18,J2:J18)</f>
        <v>0</v>
      </c>
      <c r="Q19" s="15">
        <f>SUMPRODUCT(Q2:Q18,J2:J18)</f>
        <v>249.99999999999989</v>
      </c>
      <c r="R19" s="15">
        <f>SUMPRODUCT(R2:R18,J2:J18)</f>
        <v>5.7974602896138096E-14</v>
      </c>
      <c r="S19" s="15">
        <f>SUMPRODUCT(S2:S18,J2:J18)</f>
        <v>5.6843418860808015E-14</v>
      </c>
      <c r="T19" s="15">
        <f>SUMPRODUCT(T2:T18,J2:J18)</f>
        <v>-1.1368683772161603E-13</v>
      </c>
      <c r="U19" s="15">
        <f>SUMPRODUCT(U2:U18,J2:J18)</f>
        <v>500</v>
      </c>
    </row>
    <row r="20" spans="7:21" x14ac:dyDescent="0.35">
      <c r="H20" s="30"/>
      <c r="I20" s="30"/>
      <c r="K20" s="28" t="s">
        <v>19</v>
      </c>
      <c r="L20" s="28"/>
      <c r="M20" s="8">
        <v>0</v>
      </c>
      <c r="N20" s="8">
        <v>250</v>
      </c>
      <c r="O20" s="8">
        <v>0</v>
      </c>
      <c r="P20" s="8">
        <v>0</v>
      </c>
      <c r="Q20" s="8">
        <v>250</v>
      </c>
      <c r="R20" s="8">
        <v>0</v>
      </c>
      <c r="S20" s="8">
        <v>0</v>
      </c>
      <c r="T20" s="8">
        <v>0</v>
      </c>
      <c r="U20" s="8">
        <v>500</v>
      </c>
    </row>
  </sheetData>
  <autoFilter ref="H1:H20" xr:uid="{00000000-0009-0000-0000-000002000000}">
    <sortState xmlns:xlrd2="http://schemas.microsoft.com/office/spreadsheetml/2017/richdata2" ref="A2:U20">
      <sortCondition ref="H1:H20"/>
    </sortState>
  </autoFilter>
  <mergeCells count="3">
    <mergeCell ref="H19:I20"/>
    <mergeCell ref="K19:L19"/>
    <mergeCell ref="K20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Possible_Investments</vt:lpstr>
      <vt:lpstr>Payment_Years</vt:lpstr>
      <vt:lpstr>MyModel_</vt:lpstr>
      <vt:lpstr>Pie Chart</vt:lpstr>
      <vt:lpstr>Model with Stipulations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2025-02-26T23:23:00Z</dcterms:created>
  <dcterms:modified xsi:type="dcterms:W3CDTF">2025-03-05T21:30:58Z</dcterms:modified>
</cp:coreProperties>
</file>