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ntony\Google Drive\Etude\HES\606_3\645-11 React JS\Projet\"/>
    </mc:Choice>
  </mc:AlternateContent>
  <xr:revisionPtr revIDLastSave="0" documentId="13_ncr:1_{98302889-43FE-437E-9B43-EE96078515E2}" xr6:coauthVersionLast="47" xr6:coauthVersionMax="47" xr10:uidLastSave="{00000000-0000-0000-0000-000000000000}"/>
  <bookViews>
    <workbookView xWindow="-98" yWindow="-98" windowWidth="28996" windowHeight="15675" activeTab="3" xr2:uid="{00000000-000D-0000-FFFF-FFFF00000000}"/>
  </bookViews>
  <sheets>
    <sheet name="Explications" sheetId="1" r:id="rId1"/>
    <sheet name="activité physique" sheetId="2" r:id="rId2"/>
    <sheet name="autres questions" sheetId="3" r:id="rId3"/>
    <sheet name="radarPlot" sheetId="4" r:id="rId4"/>
    <sheet name="recommenda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VzVEO5+SG4p4FtmRAxLXYWHzI2A=="/>
    </ext>
  </extLst>
</workbook>
</file>

<file path=xl/calcChain.xml><?xml version="1.0" encoding="utf-8"?>
<calcChain xmlns="http://schemas.openxmlformats.org/spreadsheetml/2006/main">
  <c r="H4" i="5" l="1"/>
  <c r="H8" i="5"/>
  <c r="H6" i="5"/>
  <c r="H5" i="5"/>
  <c r="H3" i="5"/>
  <c r="D12" i="4"/>
  <c r="E12" i="4" s="1"/>
  <c r="D11" i="4"/>
  <c r="E11" i="4" s="1"/>
  <c r="D10" i="4"/>
  <c r="E10" i="4" s="1"/>
  <c r="D9" i="4"/>
  <c r="E9" i="4" s="1"/>
  <c r="D8" i="4"/>
  <c r="H7" i="5" s="1"/>
  <c r="D7" i="4"/>
  <c r="E7" i="4" s="1"/>
  <c r="E6" i="4"/>
  <c r="D6" i="4"/>
  <c r="D5" i="4"/>
  <c r="E5" i="4" s="1"/>
  <c r="D4" i="4"/>
  <c r="E4" i="4" s="1"/>
  <c r="E3" i="4"/>
  <c r="D3" i="4"/>
  <c r="E8" i="4" l="1"/>
</calcChain>
</file>

<file path=xl/sharedStrings.xml><?xml version="1.0" encoding="utf-8"?>
<sst xmlns="http://schemas.openxmlformats.org/spreadsheetml/2006/main" count="300" uniqueCount="150">
  <si>
    <t>1. Suivez l'arbre dans l'onglet activité physique. Notez les points selon la branche finale.</t>
  </si>
  <si>
    <t>2. Répondez aux questions dans l'onglets "autres questions", mettez les points dans l'endroit prévue par question</t>
  </si>
  <si>
    <t>3. le radar plot est produit sous l'onglet radarPlot (mais plus intéressant sont les recommandations sur point 4)</t>
  </si>
  <si>
    <t>En cas d'erreur ou des questions: 079 688 34 90 ou roger.hilfiker@gmail.com</t>
  </si>
  <si>
    <t xml:space="preserve">Est-ce que vous avez une activité physique régulière? </t>
  </si>
  <si>
    <t>Oui</t>
  </si>
  <si>
    <t>Non</t>
  </si>
  <si>
    <t>Diriez-vous que vous êtes actif/-ve au moins
30 minutes chaque jour (au moins 5 jours par semaine)?</t>
  </si>
  <si>
    <r>
      <rPr>
        <b/>
        <sz val="11"/>
        <color theme="1"/>
        <rFont val="Calibri"/>
      </rPr>
      <t>Préparation 1</t>
    </r>
    <r>
      <rPr>
        <sz val="11"/>
        <color theme="1"/>
        <rFont val="Calibri"/>
      </rPr>
      <t xml:space="preserve">
Le patient est actif mais moins
de 30 minutes/j, 5 j/semaine ou avec une intensité trop basse</t>
    </r>
  </si>
  <si>
    <t>Est-ce qu’il vous arrive parfois/régulièrement de transpirer ou d’être essoufflé/-e durant cette activité?</t>
  </si>
  <si>
    <r>
      <rPr>
        <b/>
        <sz val="11"/>
        <color theme="1"/>
        <rFont val="Calibri"/>
      </rPr>
      <t>Action et maintien</t>
    </r>
    <r>
      <rPr>
        <sz val="11"/>
        <color theme="1"/>
        <rFont val="Calibri"/>
      </rPr>
      <t xml:space="preserve">
Le patient est actif au moins
30 minutes/j, 5 j/semaine</t>
    </r>
  </si>
  <si>
    <r>
      <rPr>
        <b/>
        <sz val="11"/>
        <color theme="1"/>
        <rFont val="Calibri"/>
      </rPr>
      <t>Préparation 2</t>
    </r>
    <r>
      <rPr>
        <sz val="11"/>
        <color theme="1"/>
        <rFont val="Calibri"/>
      </rPr>
      <t xml:space="preserve">
Le patient est actif au moins
 30 minutes/j, 5 j/semaine, mais avec une intensité trop basse</t>
    </r>
  </si>
  <si>
    <t>Est-ce que vous auriez envie de reprendre
une activité physique plus importante dans
les prochains mois?</t>
  </si>
  <si>
    <t>– Périodiquement s’informer sur le niveau d’activité, les difficultés et...
– Traiter les problèmes de santé qui pourraient provoquer un manque d’activité physique
– Développer des stratégies pour gérer des nouvelles barrières qui se présentent
– ENCOURAGER!</t>
  </si>
  <si>
    <t>- proposer brochures sur l'activité physique</t>
  </si>
  <si>
    <r>
      <rPr>
        <b/>
        <sz val="11"/>
        <color theme="1"/>
        <rFont val="Calibri"/>
      </rPr>
      <t>Contemplation (intention)</t>
    </r>
    <r>
      <rPr>
        <sz val="11"/>
        <color theme="1"/>
        <rFont val="Calibri"/>
      </rPr>
      <t xml:space="preserve">
Le patient est intéressé ou réfléchit
à modifier son activité</t>
    </r>
  </si>
  <si>
    <t>Est-ce que vous connaisez les avantages que l'activité physique peut apporter pour la santé</t>
  </si>
  <si>
    <t>– Entretien motivationnel (tab. 3)
– Pouvoir répondre aux éventuelles objections (cf. tab. 4)
– Référer à une association de seniors ou proposant de l’activité physique adaptée
et supervisée (par ex. Pro Senectute, programme «pas de retraite pour ma santé»)</t>
  </si>
  <si>
    <t>Est-ce que vous connaisez les risqued de l'inactivité?</t>
  </si>
  <si>
    <t>les deux non</t>
  </si>
  <si>
    <t>au moins un oui</t>
  </si>
  <si>
    <r>
      <rPr>
        <b/>
        <sz val="11"/>
        <color theme="1"/>
        <rFont val="Calibri"/>
      </rPr>
      <t xml:space="preserve">BOX: Précontemplation 1 (indétermination)    </t>
    </r>
    <r>
      <rPr>
        <sz val="11"/>
        <color theme="1"/>
        <rFont val="Calibri"/>
      </rPr>
      <t xml:space="preserve">                                                     Le patient n’envisage pas de reprendre
une activité physique et il n'est pas consient de risque de l'inactivité ou des benefices de l'activité physique</t>
    </r>
  </si>
  <si>
    <r>
      <rPr>
        <b/>
        <sz val="11"/>
        <color theme="1"/>
        <rFont val="Calibri"/>
      </rPr>
      <t xml:space="preserve">BOX: Précontemplation 2 (indétermination) </t>
    </r>
    <r>
      <rPr>
        <sz val="11"/>
        <color theme="1"/>
        <rFont val="Calibri"/>
      </rPr>
      <t xml:space="preserve">                                 Le patient n’envisage pas de reprendre
une activité physique mais il connais les avantes de l'activité physique. </t>
    </r>
  </si>
  <si>
    <t>brochure pour: – Encourager à envisager de reprendre de l’activité
– Informer sur les bénéfices potentiels pour sa santé et son indépendance</t>
  </si>
  <si>
    <t>brochure pour: – Encourager à envisager de reprendre de l’activité</t>
  </si>
  <si>
    <t xml:space="preserve">Points: </t>
  </si>
  <si>
    <t>Précontemplation 1 = 1 point</t>
  </si>
  <si>
    <t>Précontemplation 2 = 2 point</t>
  </si>
  <si>
    <t>Contemplation = 3 point</t>
  </si>
  <si>
    <t>Préparation 1 = 4 points</t>
  </si>
  <si>
    <t xml:space="preserve">Préparation 2 = 5 points </t>
  </si>
  <si>
    <t>Action et maintien = 6 points</t>
  </si>
  <si>
    <t>les questions suivantes sont à remplis par toute-le-monde</t>
  </si>
  <si>
    <t xml:space="preserve">Pour reference (doit pas etre integrer dans app): </t>
  </si>
  <si>
    <t>Exemples</t>
  </si>
  <si>
    <t>Sehr kurze Wanderrouten (~15 Minuten)</t>
  </si>
  <si>
    <t>Quels dispositifs d'aide à la marche utilisez vous ?</t>
  </si>
  <si>
    <t>aucune</t>
  </si>
  <si>
    <t>haute=bonne</t>
  </si>
  <si>
    <t>Kurze Wanderrouten (~30 Minuten)</t>
  </si>
  <si>
    <t>une canne</t>
  </si>
  <si>
    <t>Lange Wanderrouten (1h)</t>
  </si>
  <si>
    <t>deux cannes</t>
  </si>
  <si>
    <t>Sehr lange Wanderrouten (2h)</t>
  </si>
  <si>
    <t>Déambulateur</t>
  </si>
  <si>
    <t>Extrem lange Wanderrouten ( 3 und mehr Stunden)</t>
  </si>
  <si>
    <t>Cadre de marche</t>
  </si>
  <si>
    <t>J'ai besoin de l'aide d'une tierce personne</t>
  </si>
  <si>
    <t>Keine ausgesetzten Wege</t>
  </si>
  <si>
    <t>Ausgesetzte Wege möglich</t>
  </si>
  <si>
    <t>Par rapport à la vitesse de marche moyenne (celle de vos proches, de vos amis et des gens de votre âge), pensez-vous marcher hatibuellement… (cocher une seule case)</t>
  </si>
  <si>
    <t>Nettement moins vite</t>
  </si>
  <si>
    <t>Flache Wege</t>
  </si>
  <si>
    <t>Un peu moins vite</t>
  </si>
  <si>
    <t>Leicht hügelig möglich</t>
  </si>
  <si>
    <t>A la même vitesse</t>
  </si>
  <si>
    <t>Steile Wege nur aufwärts</t>
  </si>
  <si>
    <t>Un peu plus vite</t>
  </si>
  <si>
    <t>Steile Wege auch abwärts möglich</t>
  </si>
  <si>
    <t>Nettement plus vite</t>
  </si>
  <si>
    <t>Wanderungen alleine</t>
  </si>
  <si>
    <t xml:space="preserve">Entourez le temps maximal que vous pouvez pensez pouvoir tenir aux différentes allures suivantes facilement, sur terrain plat et sans vous arrêter pour vous reposer: </t>
  </si>
  <si>
    <t>Estimated
Ambulatory
Capacity
by
History
(EACH)
questionnaire</t>
  </si>
  <si>
    <t>Points:</t>
  </si>
  <si>
    <t>Geführte Wanderungen</t>
  </si>
  <si>
    <t>--&gt; si vertiges ou tombé plus qu'une fois dans les 12 mois passées</t>
  </si>
  <si>
    <t>Marcher lentement (une vitesse plus lente que celle de vos proches, de vos amis ou des gens de votre âge)</t>
  </si>
  <si>
    <t>impossible</t>
  </si>
  <si>
    <t>1 minute</t>
  </si>
  <si>
    <t>5 minute</t>
  </si>
  <si>
    <t>15 minutes</t>
  </si>
  <si>
    <t>30 minutes</t>
  </si>
  <si>
    <t>1 heure</t>
  </si>
  <si>
    <t>2 heures</t>
  </si>
  <si>
    <t>3 heures &amp; plus</t>
  </si>
  <si>
    <t>Marcher à vitesse moyenne (la même vitesse que celle de vos proches, de vos amis ou des gens de votre âge)</t>
  </si>
  <si>
    <t>Marcher rapidement (une vitesse plus rapide que celle de vos proches, de vos amis ou des gens de votre âge)</t>
  </si>
  <si>
    <t>Montée d'escaliers : Reportez le degré de difficulté physique qui décrit le mieux la difficulté que vous avez eu à monter des escaliers, sans vous arrêter pour vous reposer, au cours de la dernière semaine.</t>
  </si>
  <si>
    <t>Monter 1 étage ?</t>
  </si>
  <si>
    <t>Degré de difficulté</t>
  </si>
  <si>
    <t>Aucun</t>
  </si>
  <si>
    <t>Walking
Impairment
Questionnaire
(WIQ)</t>
  </si>
  <si>
    <t>Leger</t>
  </si>
  <si>
    <t>Moyen</t>
  </si>
  <si>
    <t>Important</t>
  </si>
  <si>
    <t>Infaisable</t>
  </si>
  <si>
    <t>Monter 3 étages ?</t>
  </si>
  <si>
    <t>Monter 5 étages ?</t>
  </si>
  <si>
    <t>Avez vous peur de l'altitude (Peur du vide) ?</t>
  </si>
  <si>
    <t>Explication: La peur du vide est une vraie phobie (phobie = peur) et est  pas à confondre avec le vertige, qui est un phénomène physiologique). La peur du vide peut se déclencher à la simple pensée de se retrouver en hauteur.</t>
  </si>
  <si>
    <t>oui</t>
  </si>
  <si>
    <t>haute=mauvais</t>
  </si>
  <si>
    <t>non</t>
  </si>
  <si>
    <t>Avez-vous des douleurs?</t>
  </si>
  <si>
    <t>Douleurs dans
la hanche</t>
  </si>
  <si>
    <t>Douleurs des 
genoux</t>
  </si>
  <si>
    <t>Douleurs aux 
pieds</t>
  </si>
  <si>
    <t>Douleurs de dos</t>
  </si>
  <si>
    <t>Douleurs ailleurs</t>
  </si>
  <si>
    <t>Pas de douleurs</t>
  </si>
  <si>
    <t>Avez vous des problèmes de mobilité dans une ou plusieurs des articulations suivantes ?</t>
  </si>
  <si>
    <t>Oui j'ai une mobilité réduite de la cheville</t>
  </si>
  <si>
    <t>Oui mon genou a une mobilité réduite</t>
  </si>
  <si>
    <t>Oui ma hanche a une mobilité réduite</t>
  </si>
  <si>
    <t>Non, pas de problèmes de mobilité.</t>
  </si>
  <si>
    <t>Est-ce que vous avez peur de chuter ?</t>
  </si>
  <si>
    <t>Oui, j'ai peur de chuter</t>
  </si>
  <si>
    <t>Non je n'ai pas peur de chuter</t>
  </si>
  <si>
    <t>Avez vous chuté lors des 12 derniers mois ?</t>
  </si>
  <si>
    <t>une fois</t>
  </si>
  <si>
    <t>deux fois</t>
  </si>
  <si>
    <t>plusieurs fois</t>
  </si>
  <si>
    <t>Avez vous parfois des vertiges ?</t>
  </si>
  <si>
    <t>Est-ce que vous vous sentez sûre de vous lorsque vous vous tenez debout sur une seule jambe sans vous tenir à quelque chose ?</t>
  </si>
  <si>
    <t>Non je ne me sens pas sûr-e</t>
  </si>
  <si>
    <t>Oui je me sens sûr-e</t>
  </si>
  <si>
    <t>Impossible de faire sans me tenir</t>
  </si>
  <si>
    <t>activitéPhysique</t>
  </si>
  <si>
    <t>activité physique</t>
  </si>
  <si>
    <t>aidesMarche</t>
  </si>
  <si>
    <t>Marcher sans aides</t>
  </si>
  <si>
    <t>vitesseMarche</t>
  </si>
  <si>
    <t>vitesse marche</t>
  </si>
  <si>
    <t>marcheTemps</t>
  </si>
  <si>
    <t>marche temps</t>
  </si>
  <si>
    <t>monter</t>
  </si>
  <si>
    <t>capacité monter</t>
  </si>
  <si>
    <t>securiteMarche</t>
  </si>
  <si>
    <t>Insécurité marche</t>
  </si>
  <si>
    <t>peurDuVide</t>
  </si>
  <si>
    <t>Pas peur du vide</t>
  </si>
  <si>
    <t>equilibre</t>
  </si>
  <si>
    <t>douleurs</t>
  </si>
  <si>
    <t>Sans douleurs</t>
  </si>
  <si>
    <t>mobilité</t>
  </si>
  <si>
    <t>--&gt; ce texte en bas change selon les valeurs dans le questionnaire</t>
  </si>
  <si>
    <t xml:space="preserve">Durée de la route à proposer: </t>
  </si>
  <si>
    <t>--&gt; Explication: ici on donne des recommendation pour la duré maximale des chemins a proposer.</t>
  </si>
  <si>
    <t>Vitesse de la marche (pour adapter le temps indiqué pour les chemins)</t>
  </si>
  <si>
    <t xml:space="preserve">--&gt; Explication:ici on propose d'adapter le temps indiquer pour les randonées. </t>
  </si>
  <si>
    <t>Chemins</t>
  </si>
  <si>
    <t xml:space="preserve">--&gt; Explication: ici on donne des recommendations pour les gens qui ont peur du vide (ou pas); il y a des chemins qui commence facile mais ou tout-d'un coup il y a des parties exposé qui sont très difficile pour les personnes avec la peur du vide (exemple: Wolfstritt ou Neuer Weg in Leukerbad). Ou il y a des petits ponts a passer, qui peuvent poser des problèmes pour les gens avec un peur de vide. </t>
  </si>
  <si>
    <t>Le denivelé</t>
  </si>
  <si>
    <t>--&gt; Explication: ici on donne des recommendations sur les denivéles possibles</t>
  </si>
  <si>
    <t>Risques de chute (proposer des chemins simples)</t>
  </si>
  <si>
    <t>Brochures /Infos / Conseils "activité physique"</t>
  </si>
  <si>
    <t xml:space="preserve">4. des recommandations sont produites automatiquement sous l'onglets recommandations (cellules jaunes). </t>
  </si>
  <si>
    <t>è</t>
  </si>
  <si>
    <t>$</t>
  </si>
  <si>
    <t>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</si>
</sst>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ADB9CA"/>
      <name val="Calibri"/>
    </font>
    <font>
      <b/>
      <sz val="12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4" borderId="2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0" borderId="0" xfId="0" applyFont="1" applyAlignment="1">
      <alignment horizontal="right"/>
    </xf>
    <xf numFmtId="0" fontId="3" fillId="0" borderId="0" xfId="0" applyFont="1"/>
    <xf numFmtId="0" fontId="0" fillId="6" borderId="2" xfId="0" applyFont="1" applyFill="1" applyBorder="1" applyAlignment="1"/>
    <xf numFmtId="0" fontId="0" fillId="6" borderId="2" xfId="0" applyFont="1" applyFill="1" applyBorder="1"/>
    <xf numFmtId="0" fontId="0" fillId="0" borderId="0" xfId="0" quotePrefix="1" applyFont="1"/>
    <xf numFmtId="0" fontId="0" fillId="0" borderId="0" xfId="0" applyFont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lang="fr-CH" sz="2400" b="0" i="0">
                <a:solidFill>
                  <a:srgbClr val="757575"/>
                </a:solidFill>
                <a:latin typeface="+mn-lt"/>
              </a:rPr>
              <a:t>Plus de surface, mieux c'est. Des valeurs basse ici indiquent des problemes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radarPlot!$F$3:$F$12</c:f>
              <c:strCache>
                <c:ptCount val="10"/>
                <c:pt idx="0">
                  <c:v>activité physique</c:v>
                </c:pt>
                <c:pt idx="1">
                  <c:v>Marcher sans aides</c:v>
                </c:pt>
                <c:pt idx="2">
                  <c:v>vitesse marche</c:v>
                </c:pt>
                <c:pt idx="3">
                  <c:v>marche temps</c:v>
                </c:pt>
                <c:pt idx="4">
                  <c:v>capacité monter</c:v>
                </c:pt>
                <c:pt idx="5">
                  <c:v>Insécurité marche</c:v>
                </c:pt>
                <c:pt idx="6">
                  <c:v>Pas peur du vide</c:v>
                </c:pt>
                <c:pt idx="7">
                  <c:v>equilibre</c:v>
                </c:pt>
                <c:pt idx="8">
                  <c:v>Sans douleurs</c:v>
                </c:pt>
                <c:pt idx="9">
                  <c:v>mobilité</c:v>
                </c:pt>
              </c:strCache>
            </c:strRef>
          </c:cat>
          <c:val>
            <c:numRef>
              <c:f>radarPlot!$E$3:$E$12</c:f>
              <c:numCache>
                <c:formatCode>General</c:formatCode>
                <c:ptCount val="10"/>
                <c:pt idx="0">
                  <c:v>100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55.555555555555557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60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42DF-8509-3EB7E1E0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46244"/>
        <c:axId val="208973820"/>
      </c:radarChart>
      <c:catAx>
        <c:axId val="1378746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8973820"/>
        <c:crosses val="autoZero"/>
        <c:auto val="1"/>
        <c:lblAlgn val="ctr"/>
        <c:lblOffset val="100"/>
        <c:noMultiLvlLbl val="1"/>
      </c:catAx>
      <c:valAx>
        <c:axId val="208973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7874624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4</xdr:row>
      <xdr:rowOff>76200</xdr:rowOff>
    </xdr:from>
    <xdr:ext cx="1047750" cy="2190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891338" y="990600"/>
          <a:ext cx="1047750" cy="219075"/>
          <a:chOff x="4831650" y="3675225"/>
          <a:chExt cx="1028700" cy="20955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4831650" y="3675225"/>
            <a:ext cx="1028700" cy="209550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3048000</xdr:colOff>
      <xdr:row>8</xdr:row>
      <xdr:rowOff>19050</xdr:rowOff>
    </xdr:from>
    <xdr:ext cx="38100" cy="71437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3681413" y="2019300"/>
          <a:ext cx="38100" cy="714375"/>
          <a:chOff x="5341238" y="3422813"/>
          <a:chExt cx="9525" cy="71437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41238" y="3422813"/>
            <a:ext cx="9525" cy="714375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1562100</xdr:colOff>
      <xdr:row>14</xdr:row>
      <xdr:rowOff>95250</xdr:rowOff>
    </xdr:from>
    <xdr:ext cx="38100" cy="17049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2258675" y="4171950"/>
          <a:ext cx="38100" cy="1704975"/>
          <a:chOff x="5336475" y="2927513"/>
          <a:chExt cx="19050" cy="170497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 flipH="1">
            <a:off x="5336475" y="2927513"/>
            <a:ext cx="19050" cy="1704975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2990850</xdr:colOff>
      <xdr:row>19</xdr:row>
      <xdr:rowOff>9525</xdr:rowOff>
    </xdr:from>
    <xdr:ext cx="381000" cy="3048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3687425" y="6496050"/>
          <a:ext cx="381000" cy="304800"/>
          <a:chOff x="5160263" y="3632363"/>
          <a:chExt cx="371475" cy="29527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flipH="1">
            <a:off x="5160263" y="3632363"/>
            <a:ext cx="371475" cy="29527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13</xdr:row>
      <xdr:rowOff>457200</xdr:rowOff>
    </xdr:from>
    <xdr:ext cx="4686300" cy="2857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4906625" y="3810000"/>
          <a:ext cx="4686300" cy="285750"/>
          <a:chOff x="3007613" y="3646650"/>
          <a:chExt cx="4676775" cy="266700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3007613" y="3646650"/>
            <a:ext cx="4676775" cy="266700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342900</xdr:colOff>
      <xdr:row>19</xdr:row>
      <xdr:rowOff>0</xdr:rowOff>
    </xdr:from>
    <xdr:ext cx="419100" cy="3143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6487775" y="6486525"/>
          <a:ext cx="419100" cy="314325"/>
          <a:chOff x="5145975" y="3627600"/>
          <a:chExt cx="400050" cy="304800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>
            <a:off x="5145975" y="3627600"/>
            <a:ext cx="400050" cy="304800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3028950</xdr:colOff>
      <xdr:row>5</xdr:row>
      <xdr:rowOff>9525</xdr:rowOff>
    </xdr:from>
    <xdr:ext cx="38100" cy="2000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3662363" y="1104900"/>
          <a:ext cx="38100" cy="200025"/>
          <a:chOff x="5346000" y="3679988"/>
          <a:chExt cx="0" cy="200025"/>
        </a:xfrm>
      </xdr:grpSpPr>
      <xdr:cxnSp macro="">
        <xdr:nvCxnSpPr>
          <xdr:cNvPr id="15" name="Shape 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3028950</xdr:colOff>
      <xdr:row>1</xdr:row>
      <xdr:rowOff>171450</xdr:rowOff>
    </xdr:from>
    <xdr:ext cx="38100" cy="27622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662363" y="352425"/>
          <a:ext cx="38100" cy="276225"/>
          <a:chOff x="5346000" y="3641888"/>
          <a:chExt cx="0" cy="276225"/>
        </a:xfrm>
      </xdr:grpSpPr>
      <xdr:cxnSp macro="">
        <xdr:nvCxnSpPr>
          <xdr:cNvPr id="17" name="Shape 10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5346000" y="3641888"/>
            <a:ext cx="0" cy="276225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304800</xdr:colOff>
      <xdr:row>7</xdr:row>
      <xdr:rowOff>142875</xdr:rowOff>
    </xdr:from>
    <xdr:ext cx="1504950" cy="9525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6815138" y="1962150"/>
          <a:ext cx="1504950" cy="952500"/>
          <a:chOff x="4603050" y="3308513"/>
          <a:chExt cx="1485900" cy="942975"/>
        </a:xfrm>
      </xdr:grpSpPr>
      <xdr:cxnSp macro="">
        <xdr:nvCxnSpPr>
          <xdr:cNvPr id="19" name="Shape 11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>
            <a:off x="4603050" y="3308513"/>
            <a:ext cx="1485900" cy="942975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4257675</xdr:colOff>
      <xdr:row>1</xdr:row>
      <xdr:rowOff>114300</xdr:rowOff>
    </xdr:from>
    <xdr:ext cx="1238250" cy="2095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0063163" y="295275"/>
          <a:ext cx="1238250" cy="2095500"/>
          <a:chOff x="4731638" y="2737013"/>
          <a:chExt cx="1228725" cy="2085975"/>
        </a:xfrm>
      </xdr:grpSpPr>
      <xdr:cxnSp macro="">
        <xdr:nvCxnSpPr>
          <xdr:cNvPr id="21" name="Shape 12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4731638" y="2737013"/>
            <a:ext cx="1228725" cy="2085975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</xdr:row>
      <xdr:rowOff>114299</xdr:rowOff>
    </xdr:from>
    <xdr:ext cx="12334875" cy="11450171"/>
    <xdr:graphicFrame macro="">
      <xdr:nvGraphicFramePr>
        <xdr:cNvPr id="320239804" name="Chart 1">
          <a:extLst>
            <a:ext uri="{FF2B5EF4-FFF2-40B4-BE49-F238E27FC236}">
              <a16:creationId xmlns:a16="http://schemas.microsoft.com/office/drawing/2014/main" id="{00000000-0008-0000-0300-0000BC781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>
      <selection activeCell="B7" sqref="B7"/>
    </sheetView>
  </sheetViews>
  <sheetFormatPr baseColWidth="10" defaultColWidth="14.3984375" defaultRowHeight="15" customHeight="1" x14ac:dyDescent="0.45"/>
  <cols>
    <col min="1" max="26" width="8.86328125" customWidth="1"/>
  </cols>
  <sheetData>
    <row r="2" spans="2:2" ht="14.25" x14ac:dyDescent="0.45">
      <c r="B2" s="1" t="s">
        <v>0</v>
      </c>
    </row>
    <row r="3" spans="2:2" ht="14.25" x14ac:dyDescent="0.45">
      <c r="B3" s="1" t="s">
        <v>1</v>
      </c>
    </row>
    <row r="4" spans="2:2" ht="14.25" x14ac:dyDescent="0.45">
      <c r="B4" s="1" t="s">
        <v>2</v>
      </c>
    </row>
    <row r="5" spans="2:2" ht="14.25" x14ac:dyDescent="0.45">
      <c r="B5" s="1" t="s">
        <v>146</v>
      </c>
    </row>
    <row r="7" spans="2:2" ht="14.25" x14ac:dyDescent="0.45">
      <c r="B7" s="2" t="s">
        <v>3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00"/>
  <sheetViews>
    <sheetView topLeftCell="A7" workbookViewId="0">
      <selection activeCell="L18" sqref="L18"/>
    </sheetView>
  </sheetViews>
  <sheetFormatPr baseColWidth="10" defaultColWidth="14.3984375" defaultRowHeight="15" customHeight="1" x14ac:dyDescent="0.45"/>
  <cols>
    <col min="1" max="1" width="8.86328125" customWidth="1"/>
    <col min="2" max="2" width="82.265625" bestFit="1" customWidth="1"/>
    <col min="3" max="3" width="49.73046875" bestFit="1" customWidth="1"/>
    <col min="4" max="4" width="8.86328125" customWidth="1"/>
    <col min="5" max="5" width="44.1328125" bestFit="1" customWidth="1"/>
    <col min="6" max="6" width="14.3984375" customWidth="1"/>
    <col min="7" max="8" width="8.86328125" customWidth="1"/>
    <col min="9" max="9" width="13.265625" bestFit="1" customWidth="1"/>
    <col min="10" max="10" width="53.33203125" bestFit="1" customWidth="1"/>
    <col min="11" max="11" width="8.86328125" customWidth="1"/>
    <col min="12" max="12" width="45.9296875" bestFit="1" customWidth="1"/>
    <col min="13" max="26" width="8.86328125" customWidth="1"/>
  </cols>
  <sheetData>
    <row r="1" spans="2:6" ht="14.25" x14ac:dyDescent="0.45">
      <c r="B1" s="2" t="s">
        <v>4</v>
      </c>
    </row>
    <row r="2" spans="2:6" ht="14.25" x14ac:dyDescent="0.45">
      <c r="B2" s="3" t="s">
        <v>5</v>
      </c>
      <c r="C2" s="4" t="s">
        <v>6</v>
      </c>
    </row>
    <row r="4" spans="2:6" ht="28.5" x14ac:dyDescent="0.45">
      <c r="B4" s="5" t="s">
        <v>7</v>
      </c>
    </row>
    <row r="5" spans="2:6" ht="14.25" x14ac:dyDescent="0.45">
      <c r="B5" s="3" t="s">
        <v>5</v>
      </c>
      <c r="C5" s="4" t="s">
        <v>6</v>
      </c>
    </row>
    <row r="6" spans="2:6" ht="42.75" x14ac:dyDescent="0.45">
      <c r="C6" s="6" t="s">
        <v>8</v>
      </c>
    </row>
    <row r="7" spans="2:6" ht="14.25" x14ac:dyDescent="0.45">
      <c r="B7" s="2" t="s">
        <v>9</v>
      </c>
    </row>
    <row r="8" spans="2:6" ht="14.25" x14ac:dyDescent="0.45">
      <c r="B8" s="3" t="s">
        <v>5</v>
      </c>
      <c r="C8" s="4" t="s">
        <v>6</v>
      </c>
    </row>
    <row r="13" spans="2:6" ht="46.5" customHeight="1" x14ac:dyDescent="0.45">
      <c r="B13" s="6" t="s">
        <v>10</v>
      </c>
      <c r="C13" s="6" t="s">
        <v>11</v>
      </c>
      <c r="E13" s="5" t="s">
        <v>12</v>
      </c>
    </row>
    <row r="14" spans="2:6" ht="57" x14ac:dyDescent="0.45">
      <c r="B14" s="7" t="s">
        <v>13</v>
      </c>
      <c r="C14" s="7" t="s">
        <v>14</v>
      </c>
      <c r="E14" s="4" t="s">
        <v>6</v>
      </c>
      <c r="F14" s="3" t="s">
        <v>5</v>
      </c>
    </row>
    <row r="17" spans="2:12" ht="58.5" customHeight="1" x14ac:dyDescent="0.45">
      <c r="L17" s="6" t="s">
        <v>15</v>
      </c>
    </row>
    <row r="18" spans="2:12" ht="87" customHeight="1" x14ac:dyDescent="0.45">
      <c r="E18" s="5" t="s">
        <v>16</v>
      </c>
      <c r="G18" s="4" t="s">
        <v>6</v>
      </c>
      <c r="H18" s="3" t="s">
        <v>5</v>
      </c>
      <c r="L18" s="7" t="s">
        <v>17</v>
      </c>
    </row>
    <row r="19" spans="2:12" ht="14.25" x14ac:dyDescent="0.45">
      <c r="E19" s="2" t="s">
        <v>18</v>
      </c>
      <c r="F19" s="4" t="s">
        <v>19</v>
      </c>
      <c r="G19" s="4" t="s">
        <v>6</v>
      </c>
      <c r="H19" s="3" t="s">
        <v>5</v>
      </c>
      <c r="I19" s="3" t="s">
        <v>20</v>
      </c>
    </row>
    <row r="21" spans="2:12" ht="93" customHeight="1" x14ac:dyDescent="0.45">
      <c r="E21" s="6" t="s">
        <v>21</v>
      </c>
      <c r="J21" s="6" t="s">
        <v>22</v>
      </c>
    </row>
    <row r="22" spans="2:12" ht="57" x14ac:dyDescent="0.45">
      <c r="E22" s="7" t="s">
        <v>23</v>
      </c>
      <c r="J22" s="7" t="s">
        <v>24</v>
      </c>
    </row>
    <row r="23" spans="2:12" ht="15.75" customHeight="1" x14ac:dyDescent="0.45">
      <c r="B23" s="8" t="s">
        <v>25</v>
      </c>
      <c r="C23" s="2">
        <v>6</v>
      </c>
    </row>
    <row r="24" spans="2:12" ht="15.75" customHeight="1" x14ac:dyDescent="0.45">
      <c r="B24" s="2" t="s">
        <v>26</v>
      </c>
    </row>
    <row r="25" spans="2:12" ht="15.75" customHeight="1" x14ac:dyDescent="0.45">
      <c r="B25" s="2" t="s">
        <v>27</v>
      </c>
    </row>
    <row r="26" spans="2:12" ht="15.75" customHeight="1" x14ac:dyDescent="0.45">
      <c r="B26" s="2" t="s">
        <v>28</v>
      </c>
    </row>
    <row r="27" spans="2:12" ht="15.75" customHeight="1" x14ac:dyDescent="0.45">
      <c r="B27" s="2" t="s">
        <v>29</v>
      </c>
    </row>
    <row r="28" spans="2:12" ht="15.75" customHeight="1" x14ac:dyDescent="0.45">
      <c r="B28" s="2" t="s">
        <v>30</v>
      </c>
    </row>
    <row r="29" spans="2:12" ht="15.75" customHeight="1" x14ac:dyDescent="0.45">
      <c r="B29" s="2" t="s">
        <v>31</v>
      </c>
    </row>
    <row r="30" spans="2:12" ht="15.75" customHeight="1" x14ac:dyDescent="0.45"/>
    <row r="31" spans="2:12" ht="15.75" customHeight="1" x14ac:dyDescent="0.45"/>
    <row r="32" spans="2:1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topLeftCell="A70" zoomScale="85" zoomScaleNormal="85" workbookViewId="0">
      <selection activeCell="O82" sqref="O82"/>
    </sheetView>
  </sheetViews>
  <sheetFormatPr baseColWidth="10" defaultColWidth="14.3984375" defaultRowHeight="15" customHeight="1" x14ac:dyDescent="0.45"/>
  <cols>
    <col min="1" max="1" width="93.1328125" customWidth="1"/>
    <col min="2" max="2" width="35.3984375" customWidth="1"/>
    <col min="3" max="3" width="33.6640625" bestFit="1" customWidth="1"/>
    <col min="4" max="4" width="8.86328125" customWidth="1"/>
    <col min="5" max="5" width="25" customWidth="1"/>
    <col min="6" max="7" width="8.86328125" customWidth="1"/>
    <col min="8" max="8" width="8.06640625" customWidth="1"/>
    <col min="9" max="25" width="8.86328125" customWidth="1"/>
    <col min="26" max="26" width="46" customWidth="1"/>
  </cols>
  <sheetData>
    <row r="1" spans="1:19" ht="14.25" x14ac:dyDescent="0.45">
      <c r="A1" s="2" t="s">
        <v>32</v>
      </c>
      <c r="I1" s="9" t="s">
        <v>33</v>
      </c>
      <c r="O1" s="2" t="s">
        <v>34</v>
      </c>
    </row>
    <row r="2" spans="1:19" ht="14.25" x14ac:dyDescent="0.45">
      <c r="I2" s="9"/>
      <c r="S2" s="2" t="s">
        <v>35</v>
      </c>
    </row>
    <row r="3" spans="1:19" ht="14.25" x14ac:dyDescent="0.45">
      <c r="A3" s="5" t="s">
        <v>36</v>
      </c>
      <c r="B3" s="2" t="s">
        <v>37</v>
      </c>
      <c r="C3" s="2">
        <v>5</v>
      </c>
      <c r="F3" s="2" t="s">
        <v>38</v>
      </c>
      <c r="I3" s="9"/>
      <c r="S3" s="2" t="s">
        <v>39</v>
      </c>
    </row>
    <row r="4" spans="1:19" ht="14.25" x14ac:dyDescent="0.45">
      <c r="B4" s="2" t="s">
        <v>40</v>
      </c>
      <c r="C4" s="2">
        <v>4</v>
      </c>
      <c r="F4" s="2" t="s">
        <v>38</v>
      </c>
      <c r="I4" s="9"/>
      <c r="N4" s="2" t="s">
        <v>25</v>
      </c>
      <c r="O4" s="10">
        <v>1</v>
      </c>
      <c r="S4" s="2" t="s">
        <v>41</v>
      </c>
    </row>
    <row r="5" spans="1:19" ht="14.25" x14ac:dyDescent="0.45">
      <c r="B5" s="2" t="s">
        <v>42</v>
      </c>
      <c r="C5" s="2">
        <v>3</v>
      </c>
      <c r="F5" s="2" t="s">
        <v>38</v>
      </c>
      <c r="I5" s="9"/>
      <c r="S5" s="2" t="s">
        <v>43</v>
      </c>
    </row>
    <row r="6" spans="1:19" ht="14.25" x14ac:dyDescent="0.45">
      <c r="B6" s="2" t="s">
        <v>44</v>
      </c>
      <c r="C6" s="2">
        <v>2</v>
      </c>
      <c r="F6" s="2" t="s">
        <v>38</v>
      </c>
      <c r="I6" s="9"/>
      <c r="S6" s="2" t="s">
        <v>45</v>
      </c>
    </row>
    <row r="7" spans="1:19" ht="14.25" x14ac:dyDescent="0.45">
      <c r="B7" s="2" t="s">
        <v>46</v>
      </c>
      <c r="C7" s="2">
        <v>2</v>
      </c>
      <c r="F7" s="2" t="s">
        <v>38</v>
      </c>
      <c r="I7" s="9"/>
    </row>
    <row r="8" spans="1:19" ht="14.25" x14ac:dyDescent="0.45">
      <c r="B8" s="2" t="s">
        <v>47</v>
      </c>
      <c r="C8" s="2">
        <v>1</v>
      </c>
      <c r="F8" s="2" t="s">
        <v>38</v>
      </c>
      <c r="I8" s="9"/>
      <c r="S8" s="2" t="s">
        <v>48</v>
      </c>
    </row>
    <row r="9" spans="1:19" ht="14.25" x14ac:dyDescent="0.45">
      <c r="I9" s="9"/>
      <c r="S9" s="2" t="s">
        <v>49</v>
      </c>
    </row>
    <row r="10" spans="1:19" ht="14.25" x14ac:dyDescent="0.45">
      <c r="A10" s="2" t="s">
        <v>50</v>
      </c>
      <c r="I10" s="9"/>
      <c r="N10" s="2" t="s">
        <v>25</v>
      </c>
      <c r="O10" s="11">
        <v>1</v>
      </c>
    </row>
    <row r="11" spans="1:19" ht="14.25" x14ac:dyDescent="0.45">
      <c r="B11" s="2" t="s">
        <v>51</v>
      </c>
      <c r="C11" s="2">
        <v>1</v>
      </c>
      <c r="F11" s="2" t="s">
        <v>38</v>
      </c>
      <c r="I11" s="9"/>
      <c r="S11" s="2" t="s">
        <v>52</v>
      </c>
    </row>
    <row r="12" spans="1:19" ht="14.25" x14ac:dyDescent="0.45">
      <c r="B12" s="2" t="s">
        <v>53</v>
      </c>
      <c r="C12" s="2">
        <v>2</v>
      </c>
      <c r="F12" s="2" t="s">
        <v>38</v>
      </c>
      <c r="I12" s="9"/>
      <c r="S12" s="2" t="s">
        <v>54</v>
      </c>
    </row>
    <row r="13" spans="1:19" ht="14.25" x14ac:dyDescent="0.45">
      <c r="B13" s="2" t="s">
        <v>55</v>
      </c>
      <c r="C13" s="2">
        <v>3</v>
      </c>
      <c r="F13" s="2" t="s">
        <v>38</v>
      </c>
      <c r="I13" s="9"/>
      <c r="S13" s="2" t="s">
        <v>56</v>
      </c>
    </row>
    <row r="14" spans="1:19" ht="14.25" x14ac:dyDescent="0.45">
      <c r="B14" s="2" t="s">
        <v>57</v>
      </c>
      <c r="C14" s="2">
        <v>4</v>
      </c>
      <c r="F14" s="2" t="s">
        <v>38</v>
      </c>
      <c r="I14" s="9"/>
      <c r="S14" s="2" t="s">
        <v>58</v>
      </c>
    </row>
    <row r="15" spans="1:19" ht="14.25" x14ac:dyDescent="0.45">
      <c r="B15" s="2" t="s">
        <v>59</v>
      </c>
      <c r="C15" s="2">
        <v>5</v>
      </c>
      <c r="F15" s="2" t="s">
        <v>38</v>
      </c>
      <c r="I15" s="9"/>
    </row>
    <row r="16" spans="1:19" ht="14.25" x14ac:dyDescent="0.45">
      <c r="I16" s="9"/>
      <c r="S16" s="2" t="s">
        <v>60</v>
      </c>
    </row>
    <row r="17" spans="1:23" ht="14.25" x14ac:dyDescent="0.45">
      <c r="A17" s="2" t="s">
        <v>61</v>
      </c>
      <c r="I17" s="9" t="s">
        <v>62</v>
      </c>
      <c r="N17" s="2" t="s">
        <v>63</v>
      </c>
      <c r="O17" s="11">
        <v>0</v>
      </c>
      <c r="S17" s="2" t="s">
        <v>64</v>
      </c>
      <c r="W17" s="12" t="s">
        <v>65</v>
      </c>
    </row>
    <row r="18" spans="1:23" ht="14.25" x14ac:dyDescent="0.45">
      <c r="A18" s="8" t="s">
        <v>66</v>
      </c>
      <c r="C18" s="2" t="s">
        <v>67</v>
      </c>
      <c r="E18" s="2">
        <v>0</v>
      </c>
      <c r="F18" s="2" t="s">
        <v>38</v>
      </c>
      <c r="I18" s="9"/>
    </row>
    <row r="19" spans="1:23" ht="14.25" x14ac:dyDescent="0.45">
      <c r="C19" s="2" t="s">
        <v>68</v>
      </c>
      <c r="E19" s="2">
        <v>1</v>
      </c>
      <c r="F19" s="2" t="s">
        <v>38</v>
      </c>
      <c r="I19" s="9"/>
    </row>
    <row r="20" spans="1:23" ht="14.25" x14ac:dyDescent="0.45">
      <c r="C20" s="2" t="s">
        <v>69</v>
      </c>
      <c r="E20" s="2">
        <v>4</v>
      </c>
      <c r="F20" s="2" t="s">
        <v>38</v>
      </c>
      <c r="I20" s="9"/>
    </row>
    <row r="21" spans="1:23" ht="15.75" customHeight="1" x14ac:dyDescent="0.45">
      <c r="C21" s="2" t="s">
        <v>70</v>
      </c>
      <c r="E21" s="2">
        <v>7</v>
      </c>
      <c r="F21" s="2" t="s">
        <v>38</v>
      </c>
      <c r="I21" s="9"/>
    </row>
    <row r="22" spans="1:23" ht="15.75" customHeight="1" x14ac:dyDescent="0.45">
      <c r="C22" s="2" t="s">
        <v>71</v>
      </c>
      <c r="E22" s="2">
        <v>10</v>
      </c>
      <c r="F22" s="2" t="s">
        <v>38</v>
      </c>
      <c r="I22" s="9"/>
    </row>
    <row r="23" spans="1:23" ht="15.75" customHeight="1" x14ac:dyDescent="0.45">
      <c r="C23" s="2" t="s">
        <v>72</v>
      </c>
      <c r="E23" s="2">
        <v>13</v>
      </c>
      <c r="F23" s="2" t="s">
        <v>38</v>
      </c>
      <c r="I23" s="9"/>
    </row>
    <row r="24" spans="1:23" ht="15.75" customHeight="1" x14ac:dyDescent="0.45">
      <c r="C24" s="2" t="s">
        <v>73</v>
      </c>
      <c r="E24" s="2">
        <v>16</v>
      </c>
      <c r="F24" s="2" t="s">
        <v>38</v>
      </c>
      <c r="I24" s="9"/>
    </row>
    <row r="25" spans="1:23" ht="15.75" customHeight="1" x14ac:dyDescent="0.45">
      <c r="C25" s="2" t="s">
        <v>74</v>
      </c>
      <c r="E25" s="2">
        <v>19</v>
      </c>
      <c r="F25" s="2" t="s">
        <v>38</v>
      </c>
      <c r="I25" s="9"/>
    </row>
    <row r="26" spans="1:23" ht="15.75" customHeight="1" x14ac:dyDescent="0.45">
      <c r="I26" s="9"/>
    </row>
    <row r="27" spans="1:23" ht="15.75" customHeight="1" x14ac:dyDescent="0.45">
      <c r="A27" s="8" t="s">
        <v>75</v>
      </c>
      <c r="C27" s="2" t="s">
        <v>67</v>
      </c>
      <c r="E27" s="2">
        <v>0</v>
      </c>
      <c r="F27" s="2" t="s">
        <v>38</v>
      </c>
      <c r="I27" s="9" t="s">
        <v>62</v>
      </c>
      <c r="N27" s="2" t="s">
        <v>63</v>
      </c>
      <c r="O27" s="11">
        <v>0</v>
      </c>
    </row>
    <row r="28" spans="1:23" ht="15.75" customHeight="1" x14ac:dyDescent="0.45">
      <c r="C28" s="2" t="s">
        <v>68</v>
      </c>
      <c r="E28" s="2">
        <v>2</v>
      </c>
      <c r="F28" s="2" t="s">
        <v>38</v>
      </c>
      <c r="I28" s="9"/>
    </row>
    <row r="29" spans="1:23" ht="15.75" customHeight="1" x14ac:dyDescent="0.45">
      <c r="C29" s="2" t="s">
        <v>69</v>
      </c>
      <c r="E29" s="2">
        <v>5</v>
      </c>
      <c r="F29" s="2" t="s">
        <v>38</v>
      </c>
      <c r="I29" s="9"/>
    </row>
    <row r="30" spans="1:23" ht="15.75" customHeight="1" x14ac:dyDescent="0.45">
      <c r="C30" s="2" t="s">
        <v>70</v>
      </c>
      <c r="E30" s="2">
        <v>8</v>
      </c>
      <c r="F30" s="2" t="s">
        <v>38</v>
      </c>
      <c r="I30" s="9"/>
    </row>
    <row r="31" spans="1:23" ht="15.75" customHeight="1" x14ac:dyDescent="0.45">
      <c r="C31" s="2" t="s">
        <v>71</v>
      </c>
      <c r="E31" s="2">
        <v>11</v>
      </c>
      <c r="F31" s="2" t="s">
        <v>38</v>
      </c>
      <c r="I31" s="9"/>
    </row>
    <row r="32" spans="1:23" ht="15.75" customHeight="1" x14ac:dyDescent="0.45">
      <c r="C32" s="2" t="s">
        <v>72</v>
      </c>
      <c r="E32" s="2">
        <v>14</v>
      </c>
      <c r="F32" s="2" t="s">
        <v>38</v>
      </c>
      <c r="I32" s="9"/>
    </row>
    <row r="33" spans="1:15" ht="15.75" customHeight="1" x14ac:dyDescent="0.45">
      <c r="C33" s="2" t="s">
        <v>73</v>
      </c>
      <c r="E33" s="2">
        <v>17</v>
      </c>
      <c r="F33" s="2" t="s">
        <v>38</v>
      </c>
      <c r="I33" s="9"/>
    </row>
    <row r="34" spans="1:15" ht="15.75" customHeight="1" x14ac:dyDescent="0.45">
      <c r="C34" s="2" t="s">
        <v>74</v>
      </c>
      <c r="E34" s="2">
        <v>20</v>
      </c>
      <c r="F34" s="2" t="s">
        <v>38</v>
      </c>
      <c r="I34" s="9"/>
    </row>
    <row r="35" spans="1:15" ht="15.75" customHeight="1" x14ac:dyDescent="0.45">
      <c r="I35" s="9"/>
    </row>
    <row r="36" spans="1:15" ht="15.75" customHeight="1" x14ac:dyDescent="0.45">
      <c r="A36" s="8" t="s">
        <v>76</v>
      </c>
      <c r="C36" s="2" t="s">
        <v>67</v>
      </c>
      <c r="E36" s="2">
        <v>0</v>
      </c>
      <c r="F36" s="2" t="s">
        <v>38</v>
      </c>
      <c r="I36" s="9" t="s">
        <v>62</v>
      </c>
      <c r="N36" s="2" t="s">
        <v>25</v>
      </c>
      <c r="O36" s="11">
        <v>0</v>
      </c>
    </row>
    <row r="37" spans="1:15" ht="15.75" customHeight="1" x14ac:dyDescent="0.45">
      <c r="C37" s="2" t="s">
        <v>68</v>
      </c>
      <c r="E37" s="2">
        <v>3</v>
      </c>
      <c r="F37" s="2" t="s">
        <v>38</v>
      </c>
      <c r="I37" s="9"/>
    </row>
    <row r="38" spans="1:15" ht="15.75" customHeight="1" x14ac:dyDescent="0.45">
      <c r="C38" s="2" t="s">
        <v>69</v>
      </c>
      <c r="E38" s="2">
        <v>6</v>
      </c>
      <c r="F38" s="2" t="s">
        <v>38</v>
      </c>
      <c r="I38" s="9"/>
    </row>
    <row r="39" spans="1:15" ht="15.75" customHeight="1" x14ac:dyDescent="0.45">
      <c r="C39" s="2" t="s">
        <v>70</v>
      </c>
      <c r="E39" s="2">
        <v>9</v>
      </c>
      <c r="F39" s="2" t="s">
        <v>38</v>
      </c>
      <c r="I39" s="9"/>
    </row>
    <row r="40" spans="1:15" ht="15.75" customHeight="1" x14ac:dyDescent="0.45">
      <c r="C40" s="2" t="s">
        <v>71</v>
      </c>
      <c r="E40" s="2">
        <v>12</v>
      </c>
      <c r="F40" s="2" t="s">
        <v>38</v>
      </c>
      <c r="I40" s="9"/>
    </row>
    <row r="41" spans="1:15" ht="15.75" customHeight="1" x14ac:dyDescent="0.45">
      <c r="C41" s="2" t="s">
        <v>72</v>
      </c>
      <c r="E41" s="2">
        <v>15</v>
      </c>
      <c r="F41" s="2" t="s">
        <v>38</v>
      </c>
      <c r="I41" s="9"/>
    </row>
    <row r="42" spans="1:15" ht="15.75" customHeight="1" x14ac:dyDescent="0.45">
      <c r="C42" s="2" t="s">
        <v>73</v>
      </c>
      <c r="E42" s="2">
        <v>18</v>
      </c>
      <c r="F42" s="2" t="s">
        <v>38</v>
      </c>
      <c r="I42" s="9"/>
    </row>
    <row r="43" spans="1:15" ht="15.75" customHeight="1" x14ac:dyDescent="0.45">
      <c r="C43" s="2" t="s">
        <v>74</v>
      </c>
      <c r="E43" s="2">
        <v>21</v>
      </c>
      <c r="F43" s="2" t="s">
        <v>38</v>
      </c>
      <c r="I43" s="9"/>
    </row>
    <row r="44" spans="1:15" ht="15.75" customHeight="1" x14ac:dyDescent="0.45">
      <c r="I44" s="9"/>
    </row>
    <row r="45" spans="1:15" ht="15.75" customHeight="1" x14ac:dyDescent="0.45">
      <c r="A45" s="5" t="s">
        <v>77</v>
      </c>
      <c r="I45" s="9"/>
    </row>
    <row r="46" spans="1:15" ht="15.75" customHeight="1" x14ac:dyDescent="0.45">
      <c r="A46" s="8" t="s">
        <v>78</v>
      </c>
      <c r="B46" s="8" t="s">
        <v>79</v>
      </c>
      <c r="C46" s="2" t="s">
        <v>80</v>
      </c>
      <c r="E46" s="2">
        <v>4</v>
      </c>
      <c r="F46" s="2" t="s">
        <v>38</v>
      </c>
      <c r="I46" s="9" t="s">
        <v>81</v>
      </c>
      <c r="N46" s="2" t="s">
        <v>25</v>
      </c>
      <c r="O46" s="11">
        <v>0</v>
      </c>
    </row>
    <row r="47" spans="1:15" ht="15.75" customHeight="1" x14ac:dyDescent="0.45">
      <c r="C47" s="2" t="s">
        <v>82</v>
      </c>
      <c r="E47" s="2">
        <v>3</v>
      </c>
      <c r="F47" s="2" t="s">
        <v>38</v>
      </c>
      <c r="I47" s="9"/>
    </row>
    <row r="48" spans="1:15" ht="15.75" customHeight="1" x14ac:dyDescent="0.45">
      <c r="C48" s="2" t="s">
        <v>83</v>
      </c>
      <c r="E48" s="2">
        <v>2</v>
      </c>
      <c r="F48" s="2" t="s">
        <v>38</v>
      </c>
      <c r="I48" s="9"/>
    </row>
    <row r="49" spans="1:16" ht="15.75" customHeight="1" x14ac:dyDescent="0.45">
      <c r="C49" s="2" t="s">
        <v>84</v>
      </c>
      <c r="E49" s="2">
        <v>1</v>
      </c>
      <c r="F49" s="2" t="s">
        <v>38</v>
      </c>
      <c r="I49" s="9"/>
    </row>
    <row r="50" spans="1:16" ht="15.75" customHeight="1" x14ac:dyDescent="0.45">
      <c r="C50" s="2" t="s">
        <v>85</v>
      </c>
      <c r="E50" s="2">
        <v>0</v>
      </c>
      <c r="F50" s="2" t="s">
        <v>38</v>
      </c>
      <c r="I50" s="9"/>
    </row>
    <row r="51" spans="1:16" ht="15.75" customHeight="1" x14ac:dyDescent="0.45">
      <c r="I51" s="9"/>
    </row>
    <row r="52" spans="1:16" ht="15.75" customHeight="1" x14ac:dyDescent="0.45">
      <c r="A52" s="8" t="s">
        <v>86</v>
      </c>
      <c r="B52" s="8" t="s">
        <v>79</v>
      </c>
      <c r="C52" s="2" t="s">
        <v>80</v>
      </c>
      <c r="E52" s="2">
        <v>9</v>
      </c>
      <c r="F52" s="2" t="s">
        <v>38</v>
      </c>
      <c r="I52" s="9" t="s">
        <v>81</v>
      </c>
      <c r="N52" s="2" t="s">
        <v>25</v>
      </c>
      <c r="O52" s="11">
        <v>5</v>
      </c>
    </row>
    <row r="53" spans="1:16" ht="15.75" customHeight="1" x14ac:dyDescent="0.45">
      <c r="C53" s="2" t="s">
        <v>82</v>
      </c>
      <c r="E53" s="2">
        <v>8</v>
      </c>
      <c r="F53" s="2" t="s">
        <v>38</v>
      </c>
      <c r="I53" s="9"/>
    </row>
    <row r="54" spans="1:16" ht="15.75" customHeight="1" x14ac:dyDescent="0.45">
      <c r="C54" s="2" t="s">
        <v>83</v>
      </c>
      <c r="E54" s="2">
        <v>7</v>
      </c>
      <c r="F54" s="2" t="s">
        <v>38</v>
      </c>
      <c r="I54" s="9"/>
    </row>
    <row r="55" spans="1:16" ht="15.75" customHeight="1" x14ac:dyDescent="0.45">
      <c r="C55" s="2" t="s">
        <v>84</v>
      </c>
      <c r="E55" s="2">
        <v>6</v>
      </c>
      <c r="F55" s="2" t="s">
        <v>38</v>
      </c>
      <c r="I55" s="9"/>
    </row>
    <row r="56" spans="1:16" ht="15.75" customHeight="1" x14ac:dyDescent="0.45">
      <c r="C56" s="2" t="s">
        <v>85</v>
      </c>
      <c r="E56" s="2">
        <v>5</v>
      </c>
      <c r="F56" s="2" t="s">
        <v>38</v>
      </c>
      <c r="I56" s="9"/>
    </row>
    <row r="57" spans="1:16" ht="15.75" customHeight="1" x14ac:dyDescent="0.45">
      <c r="I57" s="9"/>
    </row>
    <row r="58" spans="1:16" ht="15.75" customHeight="1" x14ac:dyDescent="0.45">
      <c r="A58" s="8" t="s">
        <v>87</v>
      </c>
      <c r="B58" s="8" t="s">
        <v>79</v>
      </c>
      <c r="C58" s="2" t="s">
        <v>80</v>
      </c>
      <c r="E58" s="2">
        <v>14</v>
      </c>
      <c r="F58" s="2" t="s">
        <v>38</v>
      </c>
      <c r="I58" s="9" t="s">
        <v>81</v>
      </c>
      <c r="N58" s="2" t="s">
        <v>25</v>
      </c>
      <c r="O58" s="11">
        <v>10</v>
      </c>
    </row>
    <row r="59" spans="1:16" ht="15.75" customHeight="1" x14ac:dyDescent="0.45">
      <c r="C59" s="2" t="s">
        <v>82</v>
      </c>
      <c r="E59" s="2">
        <v>13</v>
      </c>
      <c r="F59" s="2" t="s">
        <v>38</v>
      </c>
      <c r="I59" s="9"/>
    </row>
    <row r="60" spans="1:16" ht="15.75" customHeight="1" x14ac:dyDescent="0.45">
      <c r="C60" s="2" t="s">
        <v>83</v>
      </c>
      <c r="E60" s="2">
        <v>12</v>
      </c>
      <c r="F60" s="2" t="s">
        <v>38</v>
      </c>
      <c r="I60" s="9"/>
    </row>
    <row r="61" spans="1:16" ht="15.75" customHeight="1" x14ac:dyDescent="0.45">
      <c r="C61" s="2" t="s">
        <v>84</v>
      </c>
      <c r="E61" s="2">
        <v>11</v>
      </c>
      <c r="F61" s="2" t="s">
        <v>38</v>
      </c>
      <c r="I61" s="9"/>
    </row>
    <row r="62" spans="1:16" ht="15.75" customHeight="1" x14ac:dyDescent="0.45">
      <c r="C62" s="2" t="s">
        <v>85</v>
      </c>
      <c r="E62" s="2">
        <v>10</v>
      </c>
      <c r="F62" s="2" t="s">
        <v>38</v>
      </c>
      <c r="I62" s="9"/>
    </row>
    <row r="63" spans="1:16" ht="15.75" customHeight="1" x14ac:dyDescent="0.45">
      <c r="I63" s="9"/>
    </row>
    <row r="64" spans="1:16" ht="15.75" customHeight="1" x14ac:dyDescent="0.45">
      <c r="A64" s="2" t="s">
        <v>88</v>
      </c>
      <c r="I64" s="9"/>
      <c r="N64" s="2" t="s">
        <v>25</v>
      </c>
      <c r="O64" s="11">
        <v>0</v>
      </c>
      <c r="P64" t="s">
        <v>149</v>
      </c>
    </row>
    <row r="65" spans="1:16" ht="15.75" customHeight="1" x14ac:dyDescent="0.45">
      <c r="A65" s="2" t="s">
        <v>89</v>
      </c>
      <c r="I65" s="9"/>
    </row>
    <row r="66" spans="1:16" ht="15.75" customHeight="1" x14ac:dyDescent="0.45">
      <c r="C66" s="2" t="s">
        <v>90</v>
      </c>
      <c r="E66" s="2">
        <v>1</v>
      </c>
      <c r="F66" s="2" t="s">
        <v>91</v>
      </c>
      <c r="I66" s="9"/>
    </row>
    <row r="67" spans="1:16" ht="15.75" customHeight="1" x14ac:dyDescent="0.45">
      <c r="C67" s="2" t="s">
        <v>92</v>
      </c>
      <c r="E67" s="2">
        <v>0</v>
      </c>
      <c r="F67" s="2" t="s">
        <v>91</v>
      </c>
      <c r="I67" s="9"/>
    </row>
    <row r="68" spans="1:16" ht="15.75" customHeight="1" x14ac:dyDescent="0.45">
      <c r="I68" s="9"/>
    </row>
    <row r="69" spans="1:16" ht="15.75" customHeight="1" x14ac:dyDescent="0.45">
      <c r="A69" s="2" t="s">
        <v>93</v>
      </c>
      <c r="C69" s="13" t="s">
        <v>94</v>
      </c>
      <c r="E69" s="2">
        <v>1</v>
      </c>
      <c r="F69" s="2" t="s">
        <v>91</v>
      </c>
      <c r="I69" s="9"/>
      <c r="N69" s="2" t="s">
        <v>63</v>
      </c>
      <c r="O69" s="11">
        <v>1</v>
      </c>
      <c r="P69" t="s">
        <v>149</v>
      </c>
    </row>
    <row r="70" spans="1:16" ht="15.75" customHeight="1" x14ac:dyDescent="0.45">
      <c r="C70" s="13" t="s">
        <v>95</v>
      </c>
      <c r="E70" s="2">
        <v>1</v>
      </c>
      <c r="F70" s="2" t="s">
        <v>91</v>
      </c>
      <c r="I70" s="9"/>
      <c r="N70" s="2" t="s">
        <v>63</v>
      </c>
      <c r="O70" s="11">
        <v>0</v>
      </c>
      <c r="P70" t="s">
        <v>149</v>
      </c>
    </row>
    <row r="71" spans="1:16" ht="15.75" customHeight="1" x14ac:dyDescent="0.45">
      <c r="C71" s="13" t="s">
        <v>96</v>
      </c>
      <c r="E71" s="2">
        <v>1</v>
      </c>
      <c r="F71" s="2" t="s">
        <v>91</v>
      </c>
      <c r="I71" s="9"/>
      <c r="N71" s="2" t="s">
        <v>63</v>
      </c>
      <c r="O71" s="11">
        <v>0</v>
      </c>
      <c r="P71" t="s">
        <v>149</v>
      </c>
    </row>
    <row r="72" spans="1:16" ht="15.75" customHeight="1" x14ac:dyDescent="0.45">
      <c r="C72" s="13" t="s">
        <v>97</v>
      </c>
      <c r="E72" s="2">
        <v>1</v>
      </c>
      <c r="F72" s="2" t="s">
        <v>91</v>
      </c>
      <c r="I72" s="9"/>
      <c r="N72" s="2" t="s">
        <v>63</v>
      </c>
      <c r="O72" s="11">
        <v>1</v>
      </c>
      <c r="P72" t="s">
        <v>149</v>
      </c>
    </row>
    <row r="73" spans="1:16" ht="15.75" customHeight="1" x14ac:dyDescent="0.45">
      <c r="C73" s="13" t="s">
        <v>98</v>
      </c>
      <c r="E73" s="2">
        <v>1</v>
      </c>
      <c r="F73" s="2" t="s">
        <v>91</v>
      </c>
      <c r="I73" s="9"/>
      <c r="N73" s="2" t="s">
        <v>63</v>
      </c>
      <c r="O73" s="11">
        <v>0</v>
      </c>
      <c r="P73" t="s">
        <v>149</v>
      </c>
    </row>
    <row r="74" spans="1:16" ht="15.75" customHeight="1" x14ac:dyDescent="0.45">
      <c r="C74" s="13" t="s">
        <v>99</v>
      </c>
      <c r="E74" s="2">
        <v>0</v>
      </c>
      <c r="F74" s="2" t="s">
        <v>91</v>
      </c>
      <c r="I74" s="9"/>
    </row>
    <row r="75" spans="1:16" ht="15.75" customHeight="1" x14ac:dyDescent="0.45">
      <c r="I75" s="9"/>
    </row>
    <row r="76" spans="1:16" ht="15.75" customHeight="1" x14ac:dyDescent="0.45">
      <c r="A76" s="5" t="s">
        <v>100</v>
      </c>
      <c r="C76" s="2" t="s">
        <v>101</v>
      </c>
      <c r="E76" s="2">
        <v>1</v>
      </c>
      <c r="F76" s="2" t="s">
        <v>91</v>
      </c>
      <c r="I76" s="9"/>
      <c r="N76" s="2" t="s">
        <v>63</v>
      </c>
      <c r="O76" s="11">
        <v>0</v>
      </c>
      <c r="P76" t="s">
        <v>149</v>
      </c>
    </row>
    <row r="77" spans="1:16" ht="15.75" customHeight="1" x14ac:dyDescent="0.45">
      <c r="C77" s="2" t="s">
        <v>102</v>
      </c>
      <c r="E77" s="2">
        <v>0</v>
      </c>
      <c r="F77" s="2" t="s">
        <v>91</v>
      </c>
      <c r="I77" s="9"/>
      <c r="N77" s="2" t="s">
        <v>63</v>
      </c>
      <c r="O77" s="11">
        <v>0</v>
      </c>
      <c r="P77" t="s">
        <v>149</v>
      </c>
    </row>
    <row r="78" spans="1:16" ht="15.75" customHeight="1" x14ac:dyDescent="0.45">
      <c r="C78" s="2" t="s">
        <v>103</v>
      </c>
      <c r="E78" s="2">
        <v>0</v>
      </c>
      <c r="F78" s="2" t="s">
        <v>91</v>
      </c>
      <c r="I78" s="9"/>
      <c r="N78" s="2" t="s">
        <v>63</v>
      </c>
      <c r="O78" s="11">
        <v>1</v>
      </c>
      <c r="P78" t="s">
        <v>149</v>
      </c>
    </row>
    <row r="79" spans="1:16" ht="15.75" customHeight="1" x14ac:dyDescent="0.45">
      <c r="C79" s="2" t="s">
        <v>103</v>
      </c>
      <c r="E79" s="2">
        <v>1</v>
      </c>
      <c r="F79" s="2" t="s">
        <v>91</v>
      </c>
      <c r="I79" s="9"/>
      <c r="N79" s="2" t="s">
        <v>63</v>
      </c>
      <c r="O79" s="11">
        <v>0</v>
      </c>
    </row>
    <row r="80" spans="1:16" ht="15.75" customHeight="1" x14ac:dyDescent="0.45">
      <c r="C80" s="2" t="s">
        <v>104</v>
      </c>
      <c r="E80" s="2">
        <v>0</v>
      </c>
      <c r="F80" s="2" t="s">
        <v>91</v>
      </c>
      <c r="I80" s="9"/>
    </row>
    <row r="81" spans="1:16" ht="15.75" customHeight="1" x14ac:dyDescent="0.45">
      <c r="I81" s="9"/>
    </row>
    <row r="82" spans="1:16" ht="15.75" customHeight="1" x14ac:dyDescent="0.45">
      <c r="A82" s="2" t="s">
        <v>105</v>
      </c>
      <c r="C82" s="2" t="s">
        <v>106</v>
      </c>
      <c r="E82" s="2">
        <v>1</v>
      </c>
      <c r="F82" s="2" t="s">
        <v>91</v>
      </c>
      <c r="I82" s="9"/>
      <c r="N82" s="2" t="s">
        <v>63</v>
      </c>
      <c r="O82" s="11">
        <v>0</v>
      </c>
      <c r="P82" t="s">
        <v>149</v>
      </c>
    </row>
    <row r="83" spans="1:16" ht="15.75" customHeight="1" x14ac:dyDescent="0.45">
      <c r="C83" s="2" t="s">
        <v>107</v>
      </c>
      <c r="E83" s="2">
        <v>0</v>
      </c>
      <c r="F83" s="2" t="s">
        <v>91</v>
      </c>
      <c r="I83" s="9"/>
    </row>
    <row r="84" spans="1:16" ht="15.75" customHeight="1" x14ac:dyDescent="0.45">
      <c r="I84" s="9"/>
    </row>
    <row r="85" spans="1:16" ht="15.75" customHeight="1" x14ac:dyDescent="0.45">
      <c r="A85" s="2" t="s">
        <v>108</v>
      </c>
      <c r="C85" s="2" t="s">
        <v>92</v>
      </c>
      <c r="E85" s="2">
        <v>0</v>
      </c>
      <c r="F85" s="2" t="s">
        <v>91</v>
      </c>
      <c r="I85" s="9"/>
      <c r="N85" s="2" t="s">
        <v>63</v>
      </c>
      <c r="O85" s="11">
        <v>0</v>
      </c>
      <c r="P85" t="s">
        <v>147</v>
      </c>
    </row>
    <row r="86" spans="1:16" ht="15.75" customHeight="1" x14ac:dyDescent="0.45">
      <c r="C86" s="2" t="s">
        <v>109</v>
      </c>
      <c r="E86" s="2">
        <v>1</v>
      </c>
      <c r="F86" s="2" t="s">
        <v>91</v>
      </c>
      <c r="I86" s="9"/>
    </row>
    <row r="87" spans="1:16" ht="15.75" customHeight="1" x14ac:dyDescent="0.45">
      <c r="C87" s="2" t="s">
        <v>110</v>
      </c>
      <c r="E87" s="2">
        <v>2</v>
      </c>
      <c r="F87" s="2" t="s">
        <v>91</v>
      </c>
      <c r="I87" s="9"/>
    </row>
    <row r="88" spans="1:16" ht="15.75" customHeight="1" x14ac:dyDescent="0.45">
      <c r="C88" s="2" t="s">
        <v>111</v>
      </c>
      <c r="E88" s="2">
        <v>3</v>
      </c>
      <c r="F88" s="2" t="s">
        <v>91</v>
      </c>
      <c r="I88" s="9"/>
    </row>
    <row r="89" spans="1:16" ht="15.75" customHeight="1" x14ac:dyDescent="0.45">
      <c r="I89" s="9"/>
    </row>
    <row r="90" spans="1:16" ht="15.75" customHeight="1" x14ac:dyDescent="0.45">
      <c r="A90" s="2" t="s">
        <v>112</v>
      </c>
      <c r="B90" s="13"/>
      <c r="C90" s="2" t="s">
        <v>90</v>
      </c>
      <c r="E90" s="2">
        <v>1</v>
      </c>
      <c r="F90" s="2" t="s">
        <v>91</v>
      </c>
      <c r="I90" s="9"/>
      <c r="N90" s="2" t="s">
        <v>63</v>
      </c>
      <c r="O90" s="11">
        <v>0</v>
      </c>
      <c r="P90" t="s">
        <v>148</v>
      </c>
    </row>
    <row r="91" spans="1:16" ht="15.75" customHeight="1" x14ac:dyDescent="0.45">
      <c r="C91" s="2" t="s">
        <v>92</v>
      </c>
      <c r="E91" s="2">
        <v>0</v>
      </c>
      <c r="F91" s="2" t="s">
        <v>91</v>
      </c>
      <c r="I91" s="9"/>
    </row>
    <row r="92" spans="1:16" ht="15.75" customHeight="1" x14ac:dyDescent="0.45">
      <c r="I92" s="9"/>
    </row>
    <row r="93" spans="1:16" ht="15.75" customHeight="1" x14ac:dyDescent="0.45">
      <c r="A93" s="2" t="s">
        <v>113</v>
      </c>
      <c r="C93" s="2" t="s">
        <v>114</v>
      </c>
      <c r="E93" s="2">
        <v>1</v>
      </c>
      <c r="F93" s="2" t="s">
        <v>38</v>
      </c>
      <c r="I93" s="9"/>
      <c r="N93" s="2" t="s">
        <v>63</v>
      </c>
      <c r="O93" s="11">
        <v>2</v>
      </c>
      <c r="P93" t="s">
        <v>149</v>
      </c>
    </row>
    <row r="94" spans="1:16" ht="15.75" customHeight="1" x14ac:dyDescent="0.45">
      <c r="C94" s="2" t="s">
        <v>115</v>
      </c>
      <c r="E94" s="2">
        <v>2</v>
      </c>
      <c r="F94" s="2" t="s">
        <v>38</v>
      </c>
      <c r="I94" s="9"/>
    </row>
    <row r="95" spans="1:16" ht="15.75" customHeight="1" x14ac:dyDescent="0.45">
      <c r="C95" s="2" t="s">
        <v>116</v>
      </c>
      <c r="E95" s="2">
        <v>0</v>
      </c>
      <c r="I95" s="9"/>
    </row>
    <row r="96" spans="1:16" ht="15.75" customHeight="1" x14ac:dyDescent="0.45">
      <c r="I96" s="9"/>
    </row>
    <row r="97" spans="9:9" ht="15.75" customHeight="1" x14ac:dyDescent="0.45">
      <c r="I97" s="9"/>
    </row>
    <row r="98" spans="9:9" ht="15.75" customHeight="1" x14ac:dyDescent="0.45">
      <c r="I98" s="9"/>
    </row>
    <row r="99" spans="9:9" ht="15.75" customHeight="1" x14ac:dyDescent="0.45">
      <c r="I99" s="9"/>
    </row>
    <row r="100" spans="9:9" ht="15.75" customHeight="1" x14ac:dyDescent="0.45">
      <c r="I100" s="9"/>
    </row>
    <row r="101" spans="9:9" ht="15.75" customHeight="1" x14ac:dyDescent="0.45">
      <c r="I101" s="9"/>
    </row>
    <row r="102" spans="9:9" ht="15.75" customHeight="1" x14ac:dyDescent="0.45">
      <c r="I102" s="9"/>
    </row>
    <row r="103" spans="9:9" ht="15.75" customHeight="1" x14ac:dyDescent="0.45">
      <c r="I103" s="9"/>
    </row>
    <row r="104" spans="9:9" ht="15.75" customHeight="1" x14ac:dyDescent="0.45">
      <c r="I104" s="9"/>
    </row>
    <row r="105" spans="9:9" ht="15.75" customHeight="1" x14ac:dyDescent="0.45">
      <c r="I105" s="9"/>
    </row>
    <row r="106" spans="9:9" ht="15.75" customHeight="1" x14ac:dyDescent="0.45">
      <c r="I106" s="9"/>
    </row>
    <row r="107" spans="9:9" ht="15.75" customHeight="1" x14ac:dyDescent="0.45">
      <c r="I107" s="9"/>
    </row>
    <row r="108" spans="9:9" ht="15.75" customHeight="1" x14ac:dyDescent="0.45">
      <c r="I108" s="9"/>
    </row>
    <row r="109" spans="9:9" ht="15.75" customHeight="1" x14ac:dyDescent="0.45">
      <c r="I109" s="9"/>
    </row>
    <row r="110" spans="9:9" ht="15.75" customHeight="1" x14ac:dyDescent="0.45">
      <c r="I110" s="9"/>
    </row>
    <row r="111" spans="9:9" ht="15.75" customHeight="1" x14ac:dyDescent="0.45">
      <c r="I111" s="9"/>
    </row>
    <row r="112" spans="9:9" ht="15.75" customHeight="1" x14ac:dyDescent="0.45">
      <c r="I112" s="9"/>
    </row>
    <row r="113" spans="9:9" ht="15.75" customHeight="1" x14ac:dyDescent="0.45">
      <c r="I113" s="9"/>
    </row>
    <row r="114" spans="9:9" ht="15.75" customHeight="1" x14ac:dyDescent="0.45">
      <c r="I114" s="9"/>
    </row>
    <row r="115" spans="9:9" ht="15.75" customHeight="1" x14ac:dyDescent="0.45">
      <c r="I115" s="9"/>
    </row>
    <row r="116" spans="9:9" ht="15.75" customHeight="1" x14ac:dyDescent="0.45">
      <c r="I116" s="9"/>
    </row>
    <row r="117" spans="9:9" ht="15.75" customHeight="1" x14ac:dyDescent="0.45">
      <c r="I117" s="9"/>
    </row>
    <row r="118" spans="9:9" ht="15.75" customHeight="1" x14ac:dyDescent="0.45">
      <c r="I118" s="9"/>
    </row>
    <row r="119" spans="9:9" ht="15.75" customHeight="1" x14ac:dyDescent="0.45">
      <c r="I119" s="9"/>
    </row>
    <row r="120" spans="9:9" ht="15.75" customHeight="1" x14ac:dyDescent="0.45">
      <c r="I120" s="9"/>
    </row>
    <row r="121" spans="9:9" ht="15.75" customHeight="1" x14ac:dyDescent="0.45">
      <c r="I121" s="9"/>
    </row>
    <row r="122" spans="9:9" ht="15.75" customHeight="1" x14ac:dyDescent="0.45">
      <c r="I122" s="9"/>
    </row>
    <row r="123" spans="9:9" ht="15.75" customHeight="1" x14ac:dyDescent="0.45">
      <c r="I123" s="9"/>
    </row>
    <row r="124" spans="9:9" ht="15.75" customHeight="1" x14ac:dyDescent="0.45">
      <c r="I124" s="9"/>
    </row>
    <row r="125" spans="9:9" ht="15.75" customHeight="1" x14ac:dyDescent="0.45">
      <c r="I125" s="9"/>
    </row>
    <row r="126" spans="9:9" ht="15.75" customHeight="1" x14ac:dyDescent="0.45">
      <c r="I126" s="9"/>
    </row>
    <row r="127" spans="9:9" ht="15.75" customHeight="1" x14ac:dyDescent="0.45">
      <c r="I127" s="9"/>
    </row>
    <row r="128" spans="9:9" ht="15.75" customHeight="1" x14ac:dyDescent="0.45">
      <c r="I128" s="9"/>
    </row>
    <row r="129" spans="9:9" ht="15.75" customHeight="1" x14ac:dyDescent="0.45">
      <c r="I129" s="9"/>
    </row>
    <row r="130" spans="9:9" ht="15.75" customHeight="1" x14ac:dyDescent="0.45">
      <c r="I130" s="9"/>
    </row>
    <row r="131" spans="9:9" ht="15.75" customHeight="1" x14ac:dyDescent="0.45">
      <c r="I131" s="9"/>
    </row>
    <row r="132" spans="9:9" ht="15.75" customHeight="1" x14ac:dyDescent="0.45">
      <c r="I132" s="9"/>
    </row>
    <row r="133" spans="9:9" ht="15.75" customHeight="1" x14ac:dyDescent="0.45">
      <c r="I133" s="9"/>
    </row>
    <row r="134" spans="9:9" ht="15.75" customHeight="1" x14ac:dyDescent="0.45">
      <c r="I134" s="9"/>
    </row>
    <row r="135" spans="9:9" ht="15.75" customHeight="1" x14ac:dyDescent="0.45">
      <c r="I135" s="9"/>
    </row>
    <row r="136" spans="9:9" ht="15.75" customHeight="1" x14ac:dyDescent="0.45">
      <c r="I136" s="9"/>
    </row>
    <row r="137" spans="9:9" ht="15.75" customHeight="1" x14ac:dyDescent="0.45">
      <c r="I137" s="9"/>
    </row>
    <row r="138" spans="9:9" ht="15.75" customHeight="1" x14ac:dyDescent="0.45">
      <c r="I138" s="9"/>
    </row>
    <row r="139" spans="9:9" ht="15.75" customHeight="1" x14ac:dyDescent="0.45">
      <c r="I139" s="9"/>
    </row>
    <row r="140" spans="9:9" ht="15.75" customHeight="1" x14ac:dyDescent="0.45">
      <c r="I140" s="9"/>
    </row>
    <row r="141" spans="9:9" ht="15.75" customHeight="1" x14ac:dyDescent="0.45">
      <c r="I141" s="9"/>
    </row>
    <row r="142" spans="9:9" ht="15.75" customHeight="1" x14ac:dyDescent="0.45">
      <c r="I142" s="9"/>
    </row>
    <row r="143" spans="9:9" ht="15.75" customHeight="1" x14ac:dyDescent="0.45">
      <c r="I143" s="9"/>
    </row>
    <row r="144" spans="9:9" ht="15.75" customHeight="1" x14ac:dyDescent="0.45">
      <c r="I144" s="9"/>
    </row>
    <row r="145" spans="9:9" ht="15.75" customHeight="1" x14ac:dyDescent="0.45">
      <c r="I145" s="9"/>
    </row>
    <row r="146" spans="9:9" ht="15.75" customHeight="1" x14ac:dyDescent="0.45">
      <c r="I146" s="9"/>
    </row>
    <row r="147" spans="9:9" ht="15.75" customHeight="1" x14ac:dyDescent="0.45">
      <c r="I147" s="9"/>
    </row>
    <row r="148" spans="9:9" ht="15.75" customHeight="1" x14ac:dyDescent="0.45">
      <c r="I148" s="9"/>
    </row>
    <row r="149" spans="9:9" ht="15.75" customHeight="1" x14ac:dyDescent="0.45">
      <c r="I149" s="9"/>
    </row>
    <row r="150" spans="9:9" ht="15.75" customHeight="1" x14ac:dyDescent="0.45">
      <c r="I150" s="9"/>
    </row>
    <row r="151" spans="9:9" ht="15.75" customHeight="1" x14ac:dyDescent="0.45">
      <c r="I151" s="9"/>
    </row>
    <row r="152" spans="9:9" ht="15.75" customHeight="1" x14ac:dyDescent="0.45">
      <c r="I152" s="9"/>
    </row>
    <row r="153" spans="9:9" ht="15.75" customHeight="1" x14ac:dyDescent="0.45">
      <c r="I153" s="9"/>
    </row>
    <row r="154" spans="9:9" ht="15.75" customHeight="1" x14ac:dyDescent="0.45">
      <c r="I154" s="9"/>
    </row>
    <row r="155" spans="9:9" ht="15.75" customHeight="1" x14ac:dyDescent="0.45">
      <c r="I155" s="9"/>
    </row>
    <row r="156" spans="9:9" ht="15.75" customHeight="1" x14ac:dyDescent="0.45">
      <c r="I156" s="9"/>
    </row>
    <row r="157" spans="9:9" ht="15.75" customHeight="1" x14ac:dyDescent="0.45">
      <c r="I157" s="9"/>
    </row>
    <row r="158" spans="9:9" ht="15.75" customHeight="1" x14ac:dyDescent="0.45">
      <c r="I158" s="9"/>
    </row>
    <row r="159" spans="9:9" ht="15.75" customHeight="1" x14ac:dyDescent="0.45">
      <c r="I159" s="9"/>
    </row>
    <row r="160" spans="9:9" ht="15.75" customHeight="1" x14ac:dyDescent="0.45">
      <c r="I160" s="9"/>
    </row>
    <row r="161" spans="9:9" ht="15.75" customHeight="1" x14ac:dyDescent="0.45">
      <c r="I161" s="9"/>
    </row>
    <row r="162" spans="9:9" ht="15.75" customHeight="1" x14ac:dyDescent="0.45">
      <c r="I162" s="9"/>
    </row>
    <row r="163" spans="9:9" ht="15.75" customHeight="1" x14ac:dyDescent="0.45">
      <c r="I163" s="9"/>
    </row>
    <row r="164" spans="9:9" ht="15.75" customHeight="1" x14ac:dyDescent="0.45">
      <c r="I164" s="9"/>
    </row>
    <row r="165" spans="9:9" ht="15.75" customHeight="1" x14ac:dyDescent="0.45">
      <c r="I165" s="9"/>
    </row>
    <row r="166" spans="9:9" ht="15.75" customHeight="1" x14ac:dyDescent="0.45">
      <c r="I166" s="9"/>
    </row>
    <row r="167" spans="9:9" ht="15.75" customHeight="1" x14ac:dyDescent="0.45">
      <c r="I167" s="9"/>
    </row>
    <row r="168" spans="9:9" ht="15.75" customHeight="1" x14ac:dyDescent="0.45">
      <c r="I168" s="9"/>
    </row>
    <row r="169" spans="9:9" ht="15.75" customHeight="1" x14ac:dyDescent="0.45">
      <c r="I169" s="9"/>
    </row>
    <row r="170" spans="9:9" ht="15.75" customHeight="1" x14ac:dyDescent="0.45">
      <c r="I170" s="9"/>
    </row>
    <row r="171" spans="9:9" ht="15.75" customHeight="1" x14ac:dyDescent="0.45">
      <c r="I171" s="9"/>
    </row>
    <row r="172" spans="9:9" ht="15.75" customHeight="1" x14ac:dyDescent="0.45">
      <c r="I172" s="9"/>
    </row>
    <row r="173" spans="9:9" ht="15.75" customHeight="1" x14ac:dyDescent="0.45">
      <c r="I173" s="9"/>
    </row>
    <row r="174" spans="9:9" ht="15.75" customHeight="1" x14ac:dyDescent="0.45">
      <c r="I174" s="9"/>
    </row>
    <row r="175" spans="9:9" ht="15.75" customHeight="1" x14ac:dyDescent="0.45">
      <c r="I175" s="9"/>
    </row>
    <row r="176" spans="9:9" ht="15.75" customHeight="1" x14ac:dyDescent="0.45">
      <c r="I176" s="9"/>
    </row>
    <row r="177" spans="9:9" ht="15.75" customHeight="1" x14ac:dyDescent="0.45">
      <c r="I177" s="9"/>
    </row>
    <row r="178" spans="9:9" ht="15.75" customHeight="1" x14ac:dyDescent="0.45">
      <c r="I178" s="9"/>
    </row>
    <row r="179" spans="9:9" ht="15.75" customHeight="1" x14ac:dyDescent="0.45">
      <c r="I179" s="9"/>
    </row>
    <row r="180" spans="9:9" ht="15.75" customHeight="1" x14ac:dyDescent="0.45">
      <c r="I180" s="9"/>
    </row>
    <row r="181" spans="9:9" ht="15.75" customHeight="1" x14ac:dyDescent="0.45">
      <c r="I181" s="9"/>
    </row>
    <row r="182" spans="9:9" ht="15.75" customHeight="1" x14ac:dyDescent="0.45">
      <c r="I182" s="9"/>
    </row>
    <row r="183" spans="9:9" ht="15.75" customHeight="1" x14ac:dyDescent="0.45">
      <c r="I183" s="9"/>
    </row>
    <row r="184" spans="9:9" ht="15.75" customHeight="1" x14ac:dyDescent="0.45">
      <c r="I184" s="9"/>
    </row>
    <row r="185" spans="9:9" ht="15.75" customHeight="1" x14ac:dyDescent="0.45">
      <c r="I185" s="9"/>
    </row>
    <row r="186" spans="9:9" ht="15.75" customHeight="1" x14ac:dyDescent="0.45">
      <c r="I186" s="9"/>
    </row>
    <row r="187" spans="9:9" ht="15.75" customHeight="1" x14ac:dyDescent="0.45">
      <c r="I187" s="9"/>
    </row>
    <row r="188" spans="9:9" ht="15.75" customHeight="1" x14ac:dyDescent="0.45">
      <c r="I188" s="9"/>
    </row>
    <row r="189" spans="9:9" ht="15.75" customHeight="1" x14ac:dyDescent="0.45">
      <c r="I189" s="9"/>
    </row>
    <row r="190" spans="9:9" ht="15.75" customHeight="1" x14ac:dyDescent="0.45">
      <c r="I190" s="9"/>
    </row>
    <row r="191" spans="9:9" ht="15.75" customHeight="1" x14ac:dyDescent="0.45">
      <c r="I191" s="9"/>
    </row>
    <row r="192" spans="9:9" ht="15.75" customHeight="1" x14ac:dyDescent="0.45">
      <c r="I192" s="9"/>
    </row>
    <row r="193" spans="9:9" ht="15.75" customHeight="1" x14ac:dyDescent="0.45">
      <c r="I193" s="9"/>
    </row>
    <row r="194" spans="9:9" ht="15.75" customHeight="1" x14ac:dyDescent="0.45">
      <c r="I194" s="9"/>
    </row>
    <row r="195" spans="9:9" ht="15.75" customHeight="1" x14ac:dyDescent="0.45">
      <c r="I195" s="9"/>
    </row>
    <row r="196" spans="9:9" ht="15.75" customHeight="1" x14ac:dyDescent="0.45">
      <c r="I196" s="9"/>
    </row>
    <row r="197" spans="9:9" ht="15.75" customHeight="1" x14ac:dyDescent="0.45">
      <c r="I197" s="9"/>
    </row>
    <row r="198" spans="9:9" ht="15.75" customHeight="1" x14ac:dyDescent="0.45">
      <c r="I198" s="9"/>
    </row>
    <row r="199" spans="9:9" ht="15.75" customHeight="1" x14ac:dyDescent="0.45">
      <c r="I199" s="9"/>
    </row>
    <row r="200" spans="9:9" ht="15.75" customHeight="1" x14ac:dyDescent="0.45">
      <c r="I200" s="9"/>
    </row>
    <row r="201" spans="9:9" ht="15.75" customHeight="1" x14ac:dyDescent="0.45">
      <c r="I201" s="9"/>
    </row>
    <row r="202" spans="9:9" ht="15.75" customHeight="1" x14ac:dyDescent="0.45">
      <c r="I202" s="9"/>
    </row>
    <row r="203" spans="9:9" ht="15.75" customHeight="1" x14ac:dyDescent="0.45">
      <c r="I203" s="9"/>
    </row>
    <row r="204" spans="9:9" ht="15.75" customHeight="1" x14ac:dyDescent="0.45">
      <c r="I204" s="9"/>
    </row>
    <row r="205" spans="9:9" ht="15.75" customHeight="1" x14ac:dyDescent="0.45">
      <c r="I205" s="9"/>
    </row>
    <row r="206" spans="9:9" ht="15.75" customHeight="1" x14ac:dyDescent="0.45">
      <c r="I206" s="9"/>
    </row>
    <row r="207" spans="9:9" ht="15.75" customHeight="1" x14ac:dyDescent="0.45">
      <c r="I207" s="9"/>
    </row>
    <row r="208" spans="9:9" ht="15.75" customHeight="1" x14ac:dyDescent="0.45">
      <c r="I208" s="9"/>
    </row>
    <row r="209" spans="9:9" ht="15.75" customHeight="1" x14ac:dyDescent="0.45">
      <c r="I209" s="9"/>
    </row>
    <row r="210" spans="9:9" ht="15.75" customHeight="1" x14ac:dyDescent="0.45">
      <c r="I210" s="9"/>
    </row>
    <row r="211" spans="9:9" ht="15.75" customHeight="1" x14ac:dyDescent="0.45">
      <c r="I211" s="9"/>
    </row>
    <row r="212" spans="9:9" ht="15.75" customHeight="1" x14ac:dyDescent="0.45">
      <c r="I212" s="9"/>
    </row>
    <row r="213" spans="9:9" ht="15.75" customHeight="1" x14ac:dyDescent="0.45">
      <c r="I213" s="9"/>
    </row>
    <row r="214" spans="9:9" ht="15.75" customHeight="1" x14ac:dyDescent="0.45">
      <c r="I214" s="9"/>
    </row>
    <row r="215" spans="9:9" ht="15.75" customHeight="1" x14ac:dyDescent="0.45">
      <c r="I215" s="9"/>
    </row>
    <row r="216" spans="9:9" ht="15.75" customHeight="1" x14ac:dyDescent="0.45">
      <c r="I216" s="9"/>
    </row>
    <row r="217" spans="9:9" ht="15.75" customHeight="1" x14ac:dyDescent="0.45">
      <c r="I217" s="9"/>
    </row>
    <row r="218" spans="9:9" ht="15.75" customHeight="1" x14ac:dyDescent="0.45">
      <c r="I218" s="9"/>
    </row>
    <row r="219" spans="9:9" ht="15.75" customHeight="1" x14ac:dyDescent="0.45">
      <c r="I219" s="9"/>
    </row>
    <row r="220" spans="9:9" ht="15.75" customHeight="1" x14ac:dyDescent="0.45">
      <c r="I220" s="9"/>
    </row>
    <row r="221" spans="9:9" ht="15.75" customHeight="1" x14ac:dyDescent="0.45">
      <c r="I221" s="9"/>
    </row>
    <row r="222" spans="9:9" ht="15.75" customHeight="1" x14ac:dyDescent="0.45">
      <c r="I222" s="9"/>
    </row>
    <row r="223" spans="9:9" ht="15.75" customHeight="1" x14ac:dyDescent="0.45">
      <c r="I223" s="9"/>
    </row>
    <row r="224" spans="9:9" ht="15.75" customHeight="1" x14ac:dyDescent="0.45">
      <c r="I224" s="9"/>
    </row>
    <row r="225" spans="9:9" ht="15.75" customHeight="1" x14ac:dyDescent="0.45">
      <c r="I225" s="9"/>
    </row>
    <row r="226" spans="9:9" ht="15.75" customHeight="1" x14ac:dyDescent="0.45">
      <c r="I226" s="9"/>
    </row>
    <row r="227" spans="9:9" ht="15.75" customHeight="1" x14ac:dyDescent="0.45">
      <c r="I227" s="9"/>
    </row>
    <row r="228" spans="9:9" ht="15.75" customHeight="1" x14ac:dyDescent="0.45">
      <c r="I228" s="9"/>
    </row>
    <row r="229" spans="9:9" ht="15.75" customHeight="1" x14ac:dyDescent="0.45">
      <c r="I229" s="9"/>
    </row>
    <row r="230" spans="9:9" ht="15.75" customHeight="1" x14ac:dyDescent="0.45">
      <c r="I230" s="9"/>
    </row>
    <row r="231" spans="9:9" ht="15.75" customHeight="1" x14ac:dyDescent="0.45">
      <c r="I231" s="9"/>
    </row>
    <row r="232" spans="9:9" ht="15.75" customHeight="1" x14ac:dyDescent="0.45">
      <c r="I232" s="9"/>
    </row>
    <row r="233" spans="9:9" ht="15.75" customHeight="1" x14ac:dyDescent="0.45">
      <c r="I233" s="9"/>
    </row>
    <row r="234" spans="9:9" ht="15.75" customHeight="1" x14ac:dyDescent="0.45">
      <c r="I234" s="9"/>
    </row>
    <row r="235" spans="9:9" ht="15.75" customHeight="1" x14ac:dyDescent="0.45">
      <c r="I235" s="9"/>
    </row>
    <row r="236" spans="9:9" ht="15.75" customHeight="1" x14ac:dyDescent="0.45">
      <c r="I236" s="9"/>
    </row>
    <row r="237" spans="9:9" ht="15.75" customHeight="1" x14ac:dyDescent="0.45">
      <c r="I237" s="9"/>
    </row>
    <row r="238" spans="9:9" ht="15.75" customHeight="1" x14ac:dyDescent="0.45">
      <c r="I238" s="9"/>
    </row>
    <row r="239" spans="9:9" ht="15.75" customHeight="1" x14ac:dyDescent="0.45">
      <c r="I239" s="9"/>
    </row>
    <row r="240" spans="9:9" ht="15.75" customHeight="1" x14ac:dyDescent="0.45">
      <c r="I240" s="9"/>
    </row>
    <row r="241" spans="9:9" ht="15.75" customHeight="1" x14ac:dyDescent="0.45">
      <c r="I241" s="9"/>
    </row>
    <row r="242" spans="9:9" ht="15.75" customHeight="1" x14ac:dyDescent="0.45">
      <c r="I242" s="9"/>
    </row>
    <row r="243" spans="9:9" ht="15.75" customHeight="1" x14ac:dyDescent="0.45">
      <c r="I243" s="9"/>
    </row>
    <row r="244" spans="9:9" ht="15.75" customHeight="1" x14ac:dyDescent="0.45">
      <c r="I244" s="9"/>
    </row>
    <row r="245" spans="9:9" ht="15.75" customHeight="1" x14ac:dyDescent="0.45">
      <c r="I245" s="9"/>
    </row>
    <row r="246" spans="9:9" ht="15.75" customHeight="1" x14ac:dyDescent="0.45">
      <c r="I246" s="9"/>
    </row>
    <row r="247" spans="9:9" ht="15.75" customHeight="1" x14ac:dyDescent="0.45">
      <c r="I247" s="9"/>
    </row>
    <row r="248" spans="9:9" ht="15.75" customHeight="1" x14ac:dyDescent="0.45">
      <c r="I248" s="9"/>
    </row>
    <row r="249" spans="9:9" ht="15.75" customHeight="1" x14ac:dyDescent="0.45">
      <c r="I249" s="9"/>
    </row>
    <row r="250" spans="9:9" ht="15.75" customHeight="1" x14ac:dyDescent="0.45">
      <c r="I250" s="9"/>
    </row>
    <row r="251" spans="9:9" ht="15.75" customHeight="1" x14ac:dyDescent="0.45">
      <c r="I251" s="9"/>
    </row>
    <row r="252" spans="9:9" ht="15.75" customHeight="1" x14ac:dyDescent="0.45">
      <c r="I252" s="9"/>
    </row>
    <row r="253" spans="9:9" ht="15.75" customHeight="1" x14ac:dyDescent="0.45">
      <c r="I253" s="9"/>
    </row>
    <row r="254" spans="9:9" ht="15.75" customHeight="1" x14ac:dyDescent="0.45">
      <c r="I254" s="9"/>
    </row>
    <row r="255" spans="9:9" ht="15.75" customHeight="1" x14ac:dyDescent="0.45">
      <c r="I255" s="9"/>
    </row>
    <row r="256" spans="9:9" ht="15.75" customHeight="1" x14ac:dyDescent="0.45">
      <c r="I256" s="9"/>
    </row>
    <row r="257" spans="9:9" ht="15.75" customHeight="1" x14ac:dyDescent="0.45">
      <c r="I257" s="9"/>
    </row>
    <row r="258" spans="9:9" ht="15.75" customHeight="1" x14ac:dyDescent="0.45">
      <c r="I258" s="9"/>
    </row>
    <row r="259" spans="9:9" ht="15.75" customHeight="1" x14ac:dyDescent="0.45">
      <c r="I259" s="9"/>
    </row>
    <row r="260" spans="9:9" ht="15.75" customHeight="1" x14ac:dyDescent="0.45">
      <c r="I260" s="9"/>
    </row>
    <row r="261" spans="9:9" ht="15.75" customHeight="1" x14ac:dyDescent="0.45">
      <c r="I261" s="9"/>
    </row>
    <row r="262" spans="9:9" ht="15.75" customHeight="1" x14ac:dyDescent="0.45">
      <c r="I262" s="9"/>
    </row>
    <row r="263" spans="9:9" ht="15.75" customHeight="1" x14ac:dyDescent="0.45">
      <c r="I263" s="9"/>
    </row>
    <row r="264" spans="9:9" ht="15.75" customHeight="1" x14ac:dyDescent="0.45">
      <c r="I264" s="9"/>
    </row>
    <row r="265" spans="9:9" ht="15.75" customHeight="1" x14ac:dyDescent="0.45">
      <c r="I265" s="9"/>
    </row>
    <row r="266" spans="9:9" ht="15.75" customHeight="1" x14ac:dyDescent="0.45">
      <c r="I266" s="9"/>
    </row>
    <row r="267" spans="9:9" ht="15.75" customHeight="1" x14ac:dyDescent="0.45">
      <c r="I267" s="9"/>
    </row>
    <row r="268" spans="9:9" ht="15.75" customHeight="1" x14ac:dyDescent="0.45">
      <c r="I268" s="9"/>
    </row>
    <row r="269" spans="9:9" ht="15.75" customHeight="1" x14ac:dyDescent="0.45">
      <c r="I269" s="9"/>
    </row>
    <row r="270" spans="9:9" ht="15.75" customHeight="1" x14ac:dyDescent="0.45">
      <c r="I270" s="9"/>
    </row>
    <row r="271" spans="9:9" ht="15.75" customHeight="1" x14ac:dyDescent="0.45">
      <c r="I271" s="9"/>
    </row>
    <row r="272" spans="9:9" ht="15.75" customHeight="1" x14ac:dyDescent="0.45">
      <c r="I272" s="9"/>
    </row>
    <row r="273" spans="9:9" ht="15.75" customHeight="1" x14ac:dyDescent="0.45">
      <c r="I273" s="9"/>
    </row>
    <row r="274" spans="9:9" ht="15.75" customHeight="1" x14ac:dyDescent="0.45">
      <c r="I274" s="9"/>
    </row>
    <row r="275" spans="9:9" ht="15.75" customHeight="1" x14ac:dyDescent="0.45">
      <c r="I275" s="9"/>
    </row>
    <row r="276" spans="9:9" ht="15.75" customHeight="1" x14ac:dyDescent="0.45">
      <c r="I276" s="9"/>
    </row>
    <row r="277" spans="9:9" ht="15.75" customHeight="1" x14ac:dyDescent="0.45">
      <c r="I277" s="9"/>
    </row>
    <row r="278" spans="9:9" ht="15.75" customHeight="1" x14ac:dyDescent="0.45">
      <c r="I278" s="9"/>
    </row>
    <row r="279" spans="9:9" ht="15.75" customHeight="1" x14ac:dyDescent="0.45">
      <c r="I279" s="9"/>
    </row>
    <row r="280" spans="9:9" ht="15.75" customHeight="1" x14ac:dyDescent="0.45">
      <c r="I280" s="9"/>
    </row>
    <row r="281" spans="9:9" ht="15.75" customHeight="1" x14ac:dyDescent="0.45">
      <c r="I281" s="9"/>
    </row>
    <row r="282" spans="9:9" ht="15.75" customHeight="1" x14ac:dyDescent="0.45">
      <c r="I282" s="9"/>
    </row>
    <row r="283" spans="9:9" ht="15.75" customHeight="1" x14ac:dyDescent="0.45">
      <c r="I283" s="9"/>
    </row>
    <row r="284" spans="9:9" ht="15.75" customHeight="1" x14ac:dyDescent="0.45">
      <c r="I284" s="9"/>
    </row>
    <row r="285" spans="9:9" ht="15.75" customHeight="1" x14ac:dyDescent="0.45">
      <c r="I285" s="9"/>
    </row>
    <row r="286" spans="9:9" ht="15.75" customHeight="1" x14ac:dyDescent="0.45">
      <c r="I286" s="9"/>
    </row>
    <row r="287" spans="9:9" ht="15.75" customHeight="1" x14ac:dyDescent="0.45">
      <c r="I287" s="9"/>
    </row>
    <row r="288" spans="9:9" ht="15.75" customHeight="1" x14ac:dyDescent="0.45">
      <c r="I288" s="9"/>
    </row>
    <row r="289" spans="9:9" ht="15.75" customHeight="1" x14ac:dyDescent="0.45">
      <c r="I289" s="9"/>
    </row>
    <row r="290" spans="9:9" ht="15.75" customHeight="1" x14ac:dyDescent="0.45">
      <c r="I290" s="9"/>
    </row>
    <row r="291" spans="9:9" ht="15.75" customHeight="1" x14ac:dyDescent="0.45">
      <c r="I291" s="9"/>
    </row>
    <row r="292" spans="9:9" ht="15.75" customHeight="1" x14ac:dyDescent="0.45">
      <c r="I292" s="9"/>
    </row>
    <row r="293" spans="9:9" ht="15.75" customHeight="1" x14ac:dyDescent="0.45">
      <c r="I293" s="9"/>
    </row>
    <row r="294" spans="9:9" ht="15.75" customHeight="1" x14ac:dyDescent="0.45">
      <c r="I294" s="9"/>
    </row>
    <row r="295" spans="9:9" ht="15.75" customHeight="1" x14ac:dyDescent="0.45">
      <c r="I295" s="9"/>
    </row>
    <row r="296" spans="9:9" ht="15.75" customHeight="1" x14ac:dyDescent="0.45">
      <c r="I296" s="9"/>
    </row>
    <row r="297" spans="9:9" ht="15.75" customHeight="1" x14ac:dyDescent="0.45">
      <c r="I297" s="9"/>
    </row>
    <row r="298" spans="9:9" ht="15.75" customHeight="1" x14ac:dyDescent="0.45">
      <c r="I298" s="9"/>
    </row>
    <row r="299" spans="9:9" ht="15.75" customHeight="1" x14ac:dyDescent="0.45">
      <c r="I299" s="9"/>
    </row>
    <row r="300" spans="9:9" ht="15.75" customHeight="1" x14ac:dyDescent="0.45">
      <c r="I300" s="9"/>
    </row>
    <row r="301" spans="9:9" ht="15.75" customHeight="1" x14ac:dyDescent="0.45">
      <c r="I301" s="9"/>
    </row>
    <row r="302" spans="9:9" ht="15.75" customHeight="1" x14ac:dyDescent="0.45">
      <c r="I302" s="9"/>
    </row>
    <row r="303" spans="9:9" ht="15.75" customHeight="1" x14ac:dyDescent="0.45">
      <c r="I303" s="9"/>
    </row>
    <row r="304" spans="9:9" ht="15.75" customHeight="1" x14ac:dyDescent="0.45">
      <c r="I304" s="9"/>
    </row>
    <row r="305" spans="9:9" ht="15.75" customHeight="1" x14ac:dyDescent="0.45">
      <c r="I305" s="9"/>
    </row>
    <row r="306" spans="9:9" ht="15.75" customHeight="1" x14ac:dyDescent="0.45">
      <c r="I306" s="9"/>
    </row>
    <row r="307" spans="9:9" ht="15.75" customHeight="1" x14ac:dyDescent="0.45">
      <c r="I307" s="9"/>
    </row>
    <row r="308" spans="9:9" ht="15.75" customHeight="1" x14ac:dyDescent="0.45">
      <c r="I308" s="9"/>
    </row>
    <row r="309" spans="9:9" ht="15.75" customHeight="1" x14ac:dyDescent="0.45">
      <c r="I309" s="9"/>
    </row>
    <row r="310" spans="9:9" ht="15.75" customHeight="1" x14ac:dyDescent="0.45">
      <c r="I310" s="9"/>
    </row>
    <row r="311" spans="9:9" ht="15.75" customHeight="1" x14ac:dyDescent="0.45">
      <c r="I311" s="9"/>
    </row>
    <row r="312" spans="9:9" ht="15.75" customHeight="1" x14ac:dyDescent="0.45">
      <c r="I312" s="9"/>
    </row>
    <row r="313" spans="9:9" ht="15.75" customHeight="1" x14ac:dyDescent="0.45">
      <c r="I313" s="9"/>
    </row>
    <row r="314" spans="9:9" ht="15.75" customHeight="1" x14ac:dyDescent="0.45">
      <c r="I314" s="9"/>
    </row>
    <row r="315" spans="9:9" ht="15.75" customHeight="1" x14ac:dyDescent="0.45">
      <c r="I315" s="9"/>
    </row>
    <row r="316" spans="9:9" ht="15.75" customHeight="1" x14ac:dyDescent="0.45">
      <c r="I316" s="9"/>
    </row>
    <row r="317" spans="9:9" ht="15.75" customHeight="1" x14ac:dyDescent="0.45">
      <c r="I317" s="9"/>
    </row>
    <row r="318" spans="9:9" ht="15.75" customHeight="1" x14ac:dyDescent="0.45">
      <c r="I318" s="9"/>
    </row>
    <row r="319" spans="9:9" ht="15.75" customHeight="1" x14ac:dyDescent="0.45">
      <c r="I319" s="9"/>
    </row>
    <row r="320" spans="9:9" ht="15.75" customHeight="1" x14ac:dyDescent="0.45">
      <c r="I320" s="9"/>
    </row>
    <row r="321" spans="9:9" ht="15.75" customHeight="1" x14ac:dyDescent="0.45">
      <c r="I321" s="9"/>
    </row>
    <row r="322" spans="9:9" ht="15.75" customHeight="1" x14ac:dyDescent="0.45">
      <c r="I322" s="9"/>
    </row>
    <row r="323" spans="9:9" ht="15.75" customHeight="1" x14ac:dyDescent="0.45">
      <c r="I323" s="9"/>
    </row>
    <row r="324" spans="9:9" ht="15.75" customHeight="1" x14ac:dyDescent="0.45">
      <c r="I324" s="9"/>
    </row>
    <row r="325" spans="9:9" ht="15.75" customHeight="1" x14ac:dyDescent="0.45">
      <c r="I325" s="9"/>
    </row>
    <row r="326" spans="9:9" ht="15.75" customHeight="1" x14ac:dyDescent="0.45">
      <c r="I326" s="9"/>
    </row>
    <row r="327" spans="9:9" ht="15.75" customHeight="1" x14ac:dyDescent="0.45">
      <c r="I327" s="9"/>
    </row>
    <row r="328" spans="9:9" ht="15.75" customHeight="1" x14ac:dyDescent="0.45">
      <c r="I328" s="9"/>
    </row>
    <row r="329" spans="9:9" ht="15.75" customHeight="1" x14ac:dyDescent="0.45">
      <c r="I329" s="9"/>
    </row>
    <row r="330" spans="9:9" ht="15.75" customHeight="1" x14ac:dyDescent="0.45">
      <c r="I330" s="9"/>
    </row>
    <row r="331" spans="9:9" ht="15.75" customHeight="1" x14ac:dyDescent="0.45">
      <c r="I331" s="9"/>
    </row>
    <row r="332" spans="9:9" ht="15.75" customHeight="1" x14ac:dyDescent="0.45">
      <c r="I332" s="9"/>
    </row>
    <row r="333" spans="9:9" ht="15.75" customHeight="1" x14ac:dyDescent="0.45">
      <c r="I333" s="9"/>
    </row>
    <row r="334" spans="9:9" ht="15.75" customHeight="1" x14ac:dyDescent="0.45">
      <c r="I334" s="9"/>
    </row>
    <row r="335" spans="9:9" ht="15.75" customHeight="1" x14ac:dyDescent="0.45">
      <c r="I335" s="9"/>
    </row>
    <row r="336" spans="9:9" ht="15.75" customHeight="1" x14ac:dyDescent="0.45">
      <c r="I336" s="9"/>
    </row>
    <row r="337" spans="9:9" ht="15.75" customHeight="1" x14ac:dyDescent="0.45">
      <c r="I337" s="9"/>
    </row>
    <row r="338" spans="9:9" ht="15.75" customHeight="1" x14ac:dyDescent="0.45">
      <c r="I338" s="9"/>
    </row>
    <row r="339" spans="9:9" ht="15.75" customHeight="1" x14ac:dyDescent="0.45">
      <c r="I339" s="9"/>
    </row>
    <row r="340" spans="9:9" ht="15.75" customHeight="1" x14ac:dyDescent="0.45">
      <c r="I340" s="9"/>
    </row>
    <row r="341" spans="9:9" ht="15.75" customHeight="1" x14ac:dyDescent="0.45">
      <c r="I341" s="9"/>
    </row>
    <row r="342" spans="9:9" ht="15.75" customHeight="1" x14ac:dyDescent="0.45">
      <c r="I342" s="9"/>
    </row>
    <row r="343" spans="9:9" ht="15.75" customHeight="1" x14ac:dyDescent="0.45">
      <c r="I343" s="9"/>
    </row>
    <row r="344" spans="9:9" ht="15.75" customHeight="1" x14ac:dyDescent="0.45">
      <c r="I344" s="9"/>
    </row>
    <row r="345" spans="9:9" ht="15.75" customHeight="1" x14ac:dyDescent="0.45">
      <c r="I345" s="9"/>
    </row>
    <row r="346" spans="9:9" ht="15.75" customHeight="1" x14ac:dyDescent="0.45">
      <c r="I346" s="9"/>
    </row>
    <row r="347" spans="9:9" ht="15.75" customHeight="1" x14ac:dyDescent="0.45">
      <c r="I347" s="9"/>
    </row>
    <row r="348" spans="9:9" ht="15.75" customHeight="1" x14ac:dyDescent="0.45">
      <c r="I348" s="9"/>
    </row>
    <row r="349" spans="9:9" ht="15.75" customHeight="1" x14ac:dyDescent="0.45">
      <c r="I349" s="9"/>
    </row>
    <row r="350" spans="9:9" ht="15.75" customHeight="1" x14ac:dyDescent="0.45">
      <c r="I350" s="9"/>
    </row>
    <row r="351" spans="9:9" ht="15.75" customHeight="1" x14ac:dyDescent="0.45">
      <c r="I351" s="9"/>
    </row>
    <row r="352" spans="9:9" ht="15.75" customHeight="1" x14ac:dyDescent="0.45">
      <c r="I352" s="9"/>
    </row>
    <row r="353" spans="9:9" ht="15.75" customHeight="1" x14ac:dyDescent="0.45">
      <c r="I353" s="9"/>
    </row>
    <row r="354" spans="9:9" ht="15.75" customHeight="1" x14ac:dyDescent="0.45">
      <c r="I354" s="9"/>
    </row>
    <row r="355" spans="9:9" ht="15.75" customHeight="1" x14ac:dyDescent="0.45">
      <c r="I355" s="9"/>
    </row>
    <row r="356" spans="9:9" ht="15.75" customHeight="1" x14ac:dyDescent="0.45">
      <c r="I356" s="9"/>
    </row>
    <row r="357" spans="9:9" ht="15.75" customHeight="1" x14ac:dyDescent="0.45">
      <c r="I357" s="9"/>
    </row>
    <row r="358" spans="9:9" ht="15.75" customHeight="1" x14ac:dyDescent="0.45">
      <c r="I358" s="9"/>
    </row>
    <row r="359" spans="9:9" ht="15.75" customHeight="1" x14ac:dyDescent="0.45">
      <c r="I359" s="9"/>
    </row>
    <row r="360" spans="9:9" ht="15.75" customHeight="1" x14ac:dyDescent="0.45">
      <c r="I360" s="9"/>
    </row>
    <row r="361" spans="9:9" ht="15.75" customHeight="1" x14ac:dyDescent="0.45">
      <c r="I361" s="9"/>
    </row>
    <row r="362" spans="9:9" ht="15.75" customHeight="1" x14ac:dyDescent="0.45">
      <c r="I362" s="9"/>
    </row>
    <row r="363" spans="9:9" ht="15.75" customHeight="1" x14ac:dyDescent="0.45">
      <c r="I363" s="9"/>
    </row>
    <row r="364" spans="9:9" ht="15.75" customHeight="1" x14ac:dyDescent="0.45">
      <c r="I364" s="9"/>
    </row>
    <row r="365" spans="9:9" ht="15.75" customHeight="1" x14ac:dyDescent="0.45">
      <c r="I365" s="9"/>
    </row>
    <row r="366" spans="9:9" ht="15.75" customHeight="1" x14ac:dyDescent="0.45">
      <c r="I366" s="9"/>
    </row>
    <row r="367" spans="9:9" ht="15.75" customHeight="1" x14ac:dyDescent="0.45">
      <c r="I367" s="9"/>
    </row>
    <row r="368" spans="9:9" ht="15.75" customHeight="1" x14ac:dyDescent="0.45">
      <c r="I368" s="9"/>
    </row>
    <row r="369" spans="9:9" ht="15.75" customHeight="1" x14ac:dyDescent="0.45">
      <c r="I369" s="9"/>
    </row>
    <row r="370" spans="9:9" ht="15.75" customHeight="1" x14ac:dyDescent="0.45">
      <c r="I370" s="9"/>
    </row>
    <row r="371" spans="9:9" ht="15.75" customHeight="1" x14ac:dyDescent="0.45">
      <c r="I371" s="9"/>
    </row>
    <row r="372" spans="9:9" ht="15.75" customHeight="1" x14ac:dyDescent="0.45">
      <c r="I372" s="9"/>
    </row>
    <row r="373" spans="9:9" ht="15.75" customHeight="1" x14ac:dyDescent="0.45">
      <c r="I373" s="9"/>
    </row>
    <row r="374" spans="9:9" ht="15.75" customHeight="1" x14ac:dyDescent="0.45">
      <c r="I374" s="9"/>
    </row>
    <row r="375" spans="9:9" ht="15.75" customHeight="1" x14ac:dyDescent="0.45">
      <c r="I375" s="9"/>
    </row>
    <row r="376" spans="9:9" ht="15.75" customHeight="1" x14ac:dyDescent="0.45">
      <c r="I376" s="9"/>
    </row>
    <row r="377" spans="9:9" ht="15.75" customHeight="1" x14ac:dyDescent="0.45">
      <c r="I377" s="9"/>
    </row>
    <row r="378" spans="9:9" ht="15.75" customHeight="1" x14ac:dyDescent="0.45">
      <c r="I378" s="9"/>
    </row>
    <row r="379" spans="9:9" ht="15.75" customHeight="1" x14ac:dyDescent="0.45">
      <c r="I379" s="9"/>
    </row>
    <row r="380" spans="9:9" ht="15.75" customHeight="1" x14ac:dyDescent="0.45">
      <c r="I380" s="9"/>
    </row>
    <row r="381" spans="9:9" ht="15.75" customHeight="1" x14ac:dyDescent="0.45">
      <c r="I381" s="9"/>
    </row>
    <row r="382" spans="9:9" ht="15.75" customHeight="1" x14ac:dyDescent="0.45">
      <c r="I382" s="9"/>
    </row>
    <row r="383" spans="9:9" ht="15.75" customHeight="1" x14ac:dyDescent="0.45">
      <c r="I383" s="9"/>
    </row>
    <row r="384" spans="9:9" ht="15.75" customHeight="1" x14ac:dyDescent="0.45">
      <c r="I384" s="9"/>
    </row>
    <row r="385" spans="9:9" ht="15.75" customHeight="1" x14ac:dyDescent="0.45">
      <c r="I385" s="9"/>
    </row>
    <row r="386" spans="9:9" ht="15.75" customHeight="1" x14ac:dyDescent="0.45">
      <c r="I386" s="9"/>
    </row>
    <row r="387" spans="9:9" ht="15.75" customHeight="1" x14ac:dyDescent="0.45">
      <c r="I387" s="9"/>
    </row>
    <row r="388" spans="9:9" ht="15.75" customHeight="1" x14ac:dyDescent="0.45">
      <c r="I388" s="9"/>
    </row>
    <row r="389" spans="9:9" ht="15.75" customHeight="1" x14ac:dyDescent="0.45">
      <c r="I389" s="9"/>
    </row>
    <row r="390" spans="9:9" ht="15.75" customHeight="1" x14ac:dyDescent="0.45">
      <c r="I390" s="9"/>
    </row>
    <row r="391" spans="9:9" ht="15.75" customHeight="1" x14ac:dyDescent="0.45">
      <c r="I391" s="9"/>
    </row>
    <row r="392" spans="9:9" ht="15.75" customHeight="1" x14ac:dyDescent="0.45">
      <c r="I392" s="9"/>
    </row>
    <row r="393" spans="9:9" ht="15.75" customHeight="1" x14ac:dyDescent="0.45">
      <c r="I393" s="9"/>
    </row>
    <row r="394" spans="9:9" ht="15.75" customHeight="1" x14ac:dyDescent="0.45">
      <c r="I394" s="9"/>
    </row>
    <row r="395" spans="9:9" ht="15.75" customHeight="1" x14ac:dyDescent="0.45">
      <c r="I395" s="9"/>
    </row>
    <row r="396" spans="9:9" ht="15.75" customHeight="1" x14ac:dyDescent="0.45">
      <c r="I396" s="9"/>
    </row>
    <row r="397" spans="9:9" ht="15.75" customHeight="1" x14ac:dyDescent="0.45">
      <c r="I397" s="9"/>
    </row>
    <row r="398" spans="9:9" ht="15.75" customHeight="1" x14ac:dyDescent="0.45">
      <c r="I398" s="9"/>
    </row>
    <row r="399" spans="9:9" ht="15.75" customHeight="1" x14ac:dyDescent="0.45">
      <c r="I399" s="9"/>
    </row>
    <row r="400" spans="9:9" ht="15.75" customHeight="1" x14ac:dyDescent="0.45">
      <c r="I400" s="9"/>
    </row>
    <row r="401" spans="9:9" ht="15.75" customHeight="1" x14ac:dyDescent="0.45">
      <c r="I401" s="9"/>
    </row>
    <row r="402" spans="9:9" ht="15.75" customHeight="1" x14ac:dyDescent="0.45">
      <c r="I402" s="9"/>
    </row>
    <row r="403" spans="9:9" ht="15.75" customHeight="1" x14ac:dyDescent="0.45">
      <c r="I403" s="9"/>
    </row>
    <row r="404" spans="9:9" ht="15.75" customHeight="1" x14ac:dyDescent="0.45">
      <c r="I404" s="9"/>
    </row>
    <row r="405" spans="9:9" ht="15.75" customHeight="1" x14ac:dyDescent="0.45">
      <c r="I405" s="9"/>
    </row>
    <row r="406" spans="9:9" ht="15.75" customHeight="1" x14ac:dyDescent="0.45">
      <c r="I406" s="9"/>
    </row>
    <row r="407" spans="9:9" ht="15.75" customHeight="1" x14ac:dyDescent="0.45">
      <c r="I407" s="9"/>
    </row>
    <row r="408" spans="9:9" ht="15.75" customHeight="1" x14ac:dyDescent="0.45">
      <c r="I408" s="9"/>
    </row>
    <row r="409" spans="9:9" ht="15.75" customHeight="1" x14ac:dyDescent="0.45">
      <c r="I409" s="9"/>
    </row>
    <row r="410" spans="9:9" ht="15.75" customHeight="1" x14ac:dyDescent="0.45">
      <c r="I410" s="9"/>
    </row>
    <row r="411" spans="9:9" ht="15.75" customHeight="1" x14ac:dyDescent="0.45">
      <c r="I411" s="9"/>
    </row>
    <row r="412" spans="9:9" ht="15.75" customHeight="1" x14ac:dyDescent="0.45">
      <c r="I412" s="9"/>
    </row>
    <row r="413" spans="9:9" ht="15.75" customHeight="1" x14ac:dyDescent="0.45">
      <c r="I413" s="9"/>
    </row>
    <row r="414" spans="9:9" ht="15.75" customHeight="1" x14ac:dyDescent="0.45">
      <c r="I414" s="9"/>
    </row>
    <row r="415" spans="9:9" ht="15.75" customHeight="1" x14ac:dyDescent="0.45">
      <c r="I415" s="9"/>
    </row>
    <row r="416" spans="9:9" ht="15.75" customHeight="1" x14ac:dyDescent="0.45">
      <c r="I416" s="9"/>
    </row>
    <row r="417" spans="9:9" ht="15.75" customHeight="1" x14ac:dyDescent="0.45">
      <c r="I417" s="9"/>
    </row>
    <row r="418" spans="9:9" ht="15.75" customHeight="1" x14ac:dyDescent="0.45">
      <c r="I418" s="9"/>
    </row>
    <row r="419" spans="9:9" ht="15.75" customHeight="1" x14ac:dyDescent="0.45">
      <c r="I419" s="9"/>
    </row>
    <row r="420" spans="9:9" ht="15.75" customHeight="1" x14ac:dyDescent="0.45">
      <c r="I420" s="9"/>
    </row>
    <row r="421" spans="9:9" ht="15.75" customHeight="1" x14ac:dyDescent="0.45">
      <c r="I421" s="9"/>
    </row>
    <row r="422" spans="9:9" ht="15.75" customHeight="1" x14ac:dyDescent="0.45">
      <c r="I422" s="9"/>
    </row>
    <row r="423" spans="9:9" ht="15.75" customHeight="1" x14ac:dyDescent="0.45">
      <c r="I423" s="9"/>
    </row>
    <row r="424" spans="9:9" ht="15.75" customHeight="1" x14ac:dyDescent="0.45">
      <c r="I424" s="9"/>
    </row>
    <row r="425" spans="9:9" ht="15.75" customHeight="1" x14ac:dyDescent="0.45">
      <c r="I425" s="9"/>
    </row>
    <row r="426" spans="9:9" ht="15.75" customHeight="1" x14ac:dyDescent="0.45">
      <c r="I426" s="9"/>
    </row>
    <row r="427" spans="9:9" ht="15.75" customHeight="1" x14ac:dyDescent="0.45">
      <c r="I427" s="9"/>
    </row>
    <row r="428" spans="9:9" ht="15.75" customHeight="1" x14ac:dyDescent="0.45">
      <c r="I428" s="9"/>
    </row>
    <row r="429" spans="9:9" ht="15.75" customHeight="1" x14ac:dyDescent="0.45">
      <c r="I429" s="9"/>
    </row>
    <row r="430" spans="9:9" ht="15.75" customHeight="1" x14ac:dyDescent="0.45">
      <c r="I430" s="9"/>
    </row>
    <row r="431" spans="9:9" ht="15.75" customHeight="1" x14ac:dyDescent="0.45">
      <c r="I431" s="9"/>
    </row>
    <row r="432" spans="9:9" ht="15.75" customHeight="1" x14ac:dyDescent="0.45">
      <c r="I432" s="9"/>
    </row>
    <row r="433" spans="9:9" ht="15.75" customHeight="1" x14ac:dyDescent="0.45">
      <c r="I433" s="9"/>
    </row>
    <row r="434" spans="9:9" ht="15.75" customHeight="1" x14ac:dyDescent="0.45">
      <c r="I434" s="9"/>
    </row>
    <row r="435" spans="9:9" ht="15.75" customHeight="1" x14ac:dyDescent="0.45">
      <c r="I435" s="9"/>
    </row>
    <row r="436" spans="9:9" ht="15.75" customHeight="1" x14ac:dyDescent="0.45">
      <c r="I436" s="9"/>
    </row>
    <row r="437" spans="9:9" ht="15.75" customHeight="1" x14ac:dyDescent="0.45">
      <c r="I437" s="9"/>
    </row>
    <row r="438" spans="9:9" ht="15.75" customHeight="1" x14ac:dyDescent="0.45">
      <c r="I438" s="9"/>
    </row>
    <row r="439" spans="9:9" ht="15.75" customHeight="1" x14ac:dyDescent="0.45">
      <c r="I439" s="9"/>
    </row>
    <row r="440" spans="9:9" ht="15.75" customHeight="1" x14ac:dyDescent="0.45">
      <c r="I440" s="9"/>
    </row>
    <row r="441" spans="9:9" ht="15.75" customHeight="1" x14ac:dyDescent="0.45">
      <c r="I441" s="9"/>
    </row>
    <row r="442" spans="9:9" ht="15.75" customHeight="1" x14ac:dyDescent="0.45">
      <c r="I442" s="9"/>
    </row>
    <row r="443" spans="9:9" ht="15.75" customHeight="1" x14ac:dyDescent="0.45">
      <c r="I443" s="9"/>
    </row>
    <row r="444" spans="9:9" ht="15.75" customHeight="1" x14ac:dyDescent="0.45">
      <c r="I444" s="9"/>
    </row>
    <row r="445" spans="9:9" ht="15.75" customHeight="1" x14ac:dyDescent="0.45">
      <c r="I445" s="9"/>
    </row>
    <row r="446" spans="9:9" ht="15.75" customHeight="1" x14ac:dyDescent="0.45">
      <c r="I446" s="9"/>
    </row>
    <row r="447" spans="9:9" ht="15.75" customHeight="1" x14ac:dyDescent="0.45">
      <c r="I447" s="9"/>
    </row>
    <row r="448" spans="9:9" ht="15.75" customHeight="1" x14ac:dyDescent="0.45">
      <c r="I448" s="9"/>
    </row>
    <row r="449" spans="9:9" ht="15.75" customHeight="1" x14ac:dyDescent="0.45">
      <c r="I449" s="9"/>
    </row>
    <row r="450" spans="9:9" ht="15.75" customHeight="1" x14ac:dyDescent="0.45">
      <c r="I450" s="9"/>
    </row>
    <row r="451" spans="9:9" ht="15.75" customHeight="1" x14ac:dyDescent="0.45">
      <c r="I451" s="9"/>
    </row>
    <row r="452" spans="9:9" ht="15.75" customHeight="1" x14ac:dyDescent="0.45">
      <c r="I452" s="9"/>
    </row>
    <row r="453" spans="9:9" ht="15.75" customHeight="1" x14ac:dyDescent="0.45">
      <c r="I453" s="9"/>
    </row>
    <row r="454" spans="9:9" ht="15.75" customHeight="1" x14ac:dyDescent="0.45">
      <c r="I454" s="9"/>
    </row>
    <row r="455" spans="9:9" ht="15.75" customHeight="1" x14ac:dyDescent="0.45">
      <c r="I455" s="9"/>
    </row>
    <row r="456" spans="9:9" ht="15.75" customHeight="1" x14ac:dyDescent="0.45">
      <c r="I456" s="9"/>
    </row>
    <row r="457" spans="9:9" ht="15.75" customHeight="1" x14ac:dyDescent="0.45">
      <c r="I457" s="9"/>
    </row>
    <row r="458" spans="9:9" ht="15.75" customHeight="1" x14ac:dyDescent="0.45">
      <c r="I458" s="9"/>
    </row>
    <row r="459" spans="9:9" ht="15.75" customHeight="1" x14ac:dyDescent="0.45">
      <c r="I459" s="9"/>
    </row>
    <row r="460" spans="9:9" ht="15.75" customHeight="1" x14ac:dyDescent="0.45">
      <c r="I460" s="9"/>
    </row>
    <row r="461" spans="9:9" ht="15.75" customHeight="1" x14ac:dyDescent="0.45">
      <c r="I461" s="9"/>
    </row>
    <row r="462" spans="9:9" ht="15.75" customHeight="1" x14ac:dyDescent="0.45">
      <c r="I462" s="9"/>
    </row>
    <row r="463" spans="9:9" ht="15.75" customHeight="1" x14ac:dyDescent="0.45">
      <c r="I463" s="9"/>
    </row>
    <row r="464" spans="9:9" ht="15.75" customHeight="1" x14ac:dyDescent="0.45">
      <c r="I464" s="9"/>
    </row>
    <row r="465" spans="9:9" ht="15.75" customHeight="1" x14ac:dyDescent="0.45">
      <c r="I465" s="9"/>
    </row>
    <row r="466" spans="9:9" ht="15.75" customHeight="1" x14ac:dyDescent="0.45">
      <c r="I466" s="9"/>
    </row>
    <row r="467" spans="9:9" ht="15.75" customHeight="1" x14ac:dyDescent="0.45">
      <c r="I467" s="9"/>
    </row>
    <row r="468" spans="9:9" ht="15.75" customHeight="1" x14ac:dyDescent="0.45">
      <c r="I468" s="9"/>
    </row>
    <row r="469" spans="9:9" ht="15.75" customHeight="1" x14ac:dyDescent="0.45">
      <c r="I469" s="9"/>
    </row>
    <row r="470" spans="9:9" ht="15.75" customHeight="1" x14ac:dyDescent="0.45">
      <c r="I470" s="9"/>
    </row>
    <row r="471" spans="9:9" ht="15.75" customHeight="1" x14ac:dyDescent="0.45">
      <c r="I471" s="9"/>
    </row>
    <row r="472" spans="9:9" ht="15.75" customHeight="1" x14ac:dyDescent="0.45">
      <c r="I472" s="9"/>
    </row>
    <row r="473" spans="9:9" ht="15.75" customHeight="1" x14ac:dyDescent="0.45">
      <c r="I473" s="9"/>
    </row>
    <row r="474" spans="9:9" ht="15.75" customHeight="1" x14ac:dyDescent="0.45">
      <c r="I474" s="9"/>
    </row>
    <row r="475" spans="9:9" ht="15.75" customHeight="1" x14ac:dyDescent="0.45">
      <c r="I475" s="9"/>
    </row>
    <row r="476" spans="9:9" ht="15.75" customHeight="1" x14ac:dyDescent="0.45">
      <c r="I476" s="9"/>
    </row>
    <row r="477" spans="9:9" ht="15.75" customHeight="1" x14ac:dyDescent="0.45">
      <c r="I477" s="9"/>
    </row>
    <row r="478" spans="9:9" ht="15.75" customHeight="1" x14ac:dyDescent="0.45">
      <c r="I478" s="9"/>
    </row>
    <row r="479" spans="9:9" ht="15.75" customHeight="1" x14ac:dyDescent="0.45">
      <c r="I479" s="9"/>
    </row>
    <row r="480" spans="9:9" ht="15.75" customHeight="1" x14ac:dyDescent="0.45">
      <c r="I480" s="9"/>
    </row>
    <row r="481" spans="9:9" ht="15.75" customHeight="1" x14ac:dyDescent="0.45">
      <c r="I481" s="9"/>
    </row>
    <row r="482" spans="9:9" ht="15.75" customHeight="1" x14ac:dyDescent="0.45">
      <c r="I482" s="9"/>
    </row>
    <row r="483" spans="9:9" ht="15.75" customHeight="1" x14ac:dyDescent="0.45">
      <c r="I483" s="9"/>
    </row>
    <row r="484" spans="9:9" ht="15.75" customHeight="1" x14ac:dyDescent="0.45">
      <c r="I484" s="9"/>
    </row>
    <row r="485" spans="9:9" ht="15.75" customHeight="1" x14ac:dyDescent="0.45">
      <c r="I485" s="9"/>
    </row>
    <row r="486" spans="9:9" ht="15.75" customHeight="1" x14ac:dyDescent="0.45">
      <c r="I486" s="9"/>
    </row>
    <row r="487" spans="9:9" ht="15.75" customHeight="1" x14ac:dyDescent="0.45">
      <c r="I487" s="9"/>
    </row>
    <row r="488" spans="9:9" ht="15.75" customHeight="1" x14ac:dyDescent="0.45">
      <c r="I488" s="9"/>
    </row>
    <row r="489" spans="9:9" ht="15.75" customHeight="1" x14ac:dyDescent="0.45">
      <c r="I489" s="9"/>
    </row>
    <row r="490" spans="9:9" ht="15.75" customHeight="1" x14ac:dyDescent="0.45">
      <c r="I490" s="9"/>
    </row>
    <row r="491" spans="9:9" ht="15.75" customHeight="1" x14ac:dyDescent="0.45">
      <c r="I491" s="9"/>
    </row>
    <row r="492" spans="9:9" ht="15.75" customHeight="1" x14ac:dyDescent="0.45">
      <c r="I492" s="9"/>
    </row>
    <row r="493" spans="9:9" ht="15.75" customHeight="1" x14ac:dyDescent="0.45">
      <c r="I493" s="9"/>
    </row>
    <row r="494" spans="9:9" ht="15.75" customHeight="1" x14ac:dyDescent="0.45">
      <c r="I494" s="9"/>
    </row>
    <row r="495" spans="9:9" ht="15.75" customHeight="1" x14ac:dyDescent="0.45">
      <c r="I495" s="9"/>
    </row>
    <row r="496" spans="9:9" ht="15.75" customHeight="1" x14ac:dyDescent="0.45">
      <c r="I496" s="9"/>
    </row>
    <row r="497" spans="9:9" ht="15.75" customHeight="1" x14ac:dyDescent="0.45">
      <c r="I497" s="9"/>
    </row>
    <row r="498" spans="9:9" ht="15.75" customHeight="1" x14ac:dyDescent="0.45">
      <c r="I498" s="9"/>
    </row>
    <row r="499" spans="9:9" ht="15.75" customHeight="1" x14ac:dyDescent="0.45">
      <c r="I499" s="9"/>
    </row>
    <row r="500" spans="9:9" ht="15.75" customHeight="1" x14ac:dyDescent="0.45">
      <c r="I500" s="9"/>
    </row>
    <row r="501" spans="9:9" ht="15.75" customHeight="1" x14ac:dyDescent="0.45">
      <c r="I501" s="9"/>
    </row>
    <row r="502" spans="9:9" ht="15.75" customHeight="1" x14ac:dyDescent="0.45">
      <c r="I502" s="9"/>
    </row>
    <row r="503" spans="9:9" ht="15.75" customHeight="1" x14ac:dyDescent="0.45">
      <c r="I503" s="9"/>
    </row>
    <row r="504" spans="9:9" ht="15.75" customHeight="1" x14ac:dyDescent="0.45">
      <c r="I504" s="9"/>
    </row>
    <row r="505" spans="9:9" ht="15.75" customHeight="1" x14ac:dyDescent="0.45">
      <c r="I505" s="9"/>
    </row>
    <row r="506" spans="9:9" ht="15.75" customHeight="1" x14ac:dyDescent="0.45">
      <c r="I506" s="9"/>
    </row>
    <row r="507" spans="9:9" ht="15.75" customHeight="1" x14ac:dyDescent="0.45">
      <c r="I507" s="9"/>
    </row>
    <row r="508" spans="9:9" ht="15.75" customHeight="1" x14ac:dyDescent="0.45">
      <c r="I508" s="9"/>
    </row>
    <row r="509" spans="9:9" ht="15.75" customHeight="1" x14ac:dyDescent="0.45">
      <c r="I509" s="9"/>
    </row>
    <row r="510" spans="9:9" ht="15.75" customHeight="1" x14ac:dyDescent="0.45">
      <c r="I510" s="9"/>
    </row>
    <row r="511" spans="9:9" ht="15.75" customHeight="1" x14ac:dyDescent="0.45">
      <c r="I511" s="9"/>
    </row>
    <row r="512" spans="9:9" ht="15.75" customHeight="1" x14ac:dyDescent="0.45">
      <c r="I512" s="9"/>
    </row>
    <row r="513" spans="9:9" ht="15.75" customHeight="1" x14ac:dyDescent="0.45">
      <c r="I513" s="9"/>
    </row>
    <row r="514" spans="9:9" ht="15.75" customHeight="1" x14ac:dyDescent="0.45">
      <c r="I514" s="9"/>
    </row>
    <row r="515" spans="9:9" ht="15.75" customHeight="1" x14ac:dyDescent="0.45">
      <c r="I515" s="9"/>
    </row>
    <row r="516" spans="9:9" ht="15.75" customHeight="1" x14ac:dyDescent="0.45">
      <c r="I516" s="9"/>
    </row>
    <row r="517" spans="9:9" ht="15.75" customHeight="1" x14ac:dyDescent="0.45">
      <c r="I517" s="9"/>
    </row>
    <row r="518" spans="9:9" ht="15.75" customHeight="1" x14ac:dyDescent="0.45">
      <c r="I518" s="9"/>
    </row>
    <row r="519" spans="9:9" ht="15.75" customHeight="1" x14ac:dyDescent="0.45">
      <c r="I519" s="9"/>
    </row>
    <row r="520" spans="9:9" ht="15.75" customHeight="1" x14ac:dyDescent="0.45">
      <c r="I520" s="9"/>
    </row>
    <row r="521" spans="9:9" ht="15.75" customHeight="1" x14ac:dyDescent="0.45">
      <c r="I521" s="9"/>
    </row>
    <row r="522" spans="9:9" ht="15.75" customHeight="1" x14ac:dyDescent="0.45">
      <c r="I522" s="9"/>
    </row>
    <row r="523" spans="9:9" ht="15.75" customHeight="1" x14ac:dyDescent="0.45">
      <c r="I523" s="9"/>
    </row>
    <row r="524" spans="9:9" ht="15.75" customHeight="1" x14ac:dyDescent="0.45">
      <c r="I524" s="9"/>
    </row>
    <row r="525" spans="9:9" ht="15.75" customHeight="1" x14ac:dyDescent="0.45">
      <c r="I525" s="9"/>
    </row>
    <row r="526" spans="9:9" ht="15.75" customHeight="1" x14ac:dyDescent="0.45">
      <c r="I526" s="9"/>
    </row>
    <row r="527" spans="9:9" ht="15.75" customHeight="1" x14ac:dyDescent="0.45">
      <c r="I527" s="9"/>
    </row>
    <row r="528" spans="9:9" ht="15.75" customHeight="1" x14ac:dyDescent="0.45">
      <c r="I528" s="9"/>
    </row>
    <row r="529" spans="9:9" ht="15.75" customHeight="1" x14ac:dyDescent="0.45">
      <c r="I529" s="9"/>
    </row>
    <row r="530" spans="9:9" ht="15.75" customHeight="1" x14ac:dyDescent="0.45">
      <c r="I530" s="9"/>
    </row>
    <row r="531" spans="9:9" ht="15.75" customHeight="1" x14ac:dyDescent="0.45">
      <c r="I531" s="9"/>
    </row>
    <row r="532" spans="9:9" ht="15.75" customHeight="1" x14ac:dyDescent="0.45">
      <c r="I532" s="9"/>
    </row>
    <row r="533" spans="9:9" ht="15.75" customHeight="1" x14ac:dyDescent="0.45">
      <c r="I533" s="9"/>
    </row>
    <row r="534" spans="9:9" ht="15.75" customHeight="1" x14ac:dyDescent="0.45">
      <c r="I534" s="9"/>
    </row>
    <row r="535" spans="9:9" ht="15.75" customHeight="1" x14ac:dyDescent="0.45">
      <c r="I535" s="9"/>
    </row>
    <row r="536" spans="9:9" ht="15.75" customHeight="1" x14ac:dyDescent="0.45">
      <c r="I536" s="9"/>
    </row>
    <row r="537" spans="9:9" ht="15.75" customHeight="1" x14ac:dyDescent="0.45">
      <c r="I537" s="9"/>
    </row>
    <row r="538" spans="9:9" ht="15.75" customHeight="1" x14ac:dyDescent="0.45">
      <c r="I538" s="9"/>
    </row>
    <row r="539" spans="9:9" ht="15.75" customHeight="1" x14ac:dyDescent="0.45">
      <c r="I539" s="9"/>
    </row>
    <row r="540" spans="9:9" ht="15.75" customHeight="1" x14ac:dyDescent="0.45">
      <c r="I540" s="9"/>
    </row>
    <row r="541" spans="9:9" ht="15.75" customHeight="1" x14ac:dyDescent="0.45">
      <c r="I541" s="9"/>
    </row>
    <row r="542" spans="9:9" ht="15.75" customHeight="1" x14ac:dyDescent="0.45">
      <c r="I542" s="9"/>
    </row>
    <row r="543" spans="9:9" ht="15.75" customHeight="1" x14ac:dyDescent="0.45">
      <c r="I543" s="9"/>
    </row>
    <row r="544" spans="9:9" ht="15.75" customHeight="1" x14ac:dyDescent="0.45">
      <c r="I544" s="9"/>
    </row>
    <row r="545" spans="9:9" ht="15.75" customHeight="1" x14ac:dyDescent="0.45">
      <c r="I545" s="9"/>
    </row>
    <row r="546" spans="9:9" ht="15.75" customHeight="1" x14ac:dyDescent="0.45">
      <c r="I546" s="9"/>
    </row>
    <row r="547" spans="9:9" ht="15.75" customHeight="1" x14ac:dyDescent="0.45">
      <c r="I547" s="9"/>
    </row>
    <row r="548" spans="9:9" ht="15.75" customHeight="1" x14ac:dyDescent="0.45">
      <c r="I548" s="9"/>
    </row>
    <row r="549" spans="9:9" ht="15.75" customHeight="1" x14ac:dyDescent="0.45">
      <c r="I549" s="9"/>
    </row>
    <row r="550" spans="9:9" ht="15.75" customHeight="1" x14ac:dyDescent="0.45">
      <c r="I550" s="9"/>
    </row>
    <row r="551" spans="9:9" ht="15.75" customHeight="1" x14ac:dyDescent="0.45">
      <c r="I551" s="9"/>
    </row>
    <row r="552" spans="9:9" ht="15.75" customHeight="1" x14ac:dyDescent="0.45">
      <c r="I552" s="9"/>
    </row>
    <row r="553" spans="9:9" ht="15.75" customHeight="1" x14ac:dyDescent="0.45">
      <c r="I553" s="9"/>
    </row>
    <row r="554" spans="9:9" ht="15.75" customHeight="1" x14ac:dyDescent="0.45">
      <c r="I554" s="9"/>
    </row>
    <row r="555" spans="9:9" ht="15.75" customHeight="1" x14ac:dyDescent="0.45">
      <c r="I555" s="9"/>
    </row>
    <row r="556" spans="9:9" ht="15.75" customHeight="1" x14ac:dyDescent="0.45">
      <c r="I556" s="9"/>
    </row>
    <row r="557" spans="9:9" ht="15.75" customHeight="1" x14ac:dyDescent="0.45">
      <c r="I557" s="9"/>
    </row>
    <row r="558" spans="9:9" ht="15.75" customHeight="1" x14ac:dyDescent="0.45">
      <c r="I558" s="9"/>
    </row>
    <row r="559" spans="9:9" ht="15.75" customHeight="1" x14ac:dyDescent="0.45">
      <c r="I559" s="9"/>
    </row>
    <row r="560" spans="9:9" ht="15.75" customHeight="1" x14ac:dyDescent="0.45">
      <c r="I560" s="9"/>
    </row>
    <row r="561" spans="9:9" ht="15.75" customHeight="1" x14ac:dyDescent="0.45">
      <c r="I561" s="9"/>
    </row>
    <row r="562" spans="9:9" ht="15.75" customHeight="1" x14ac:dyDescent="0.45">
      <c r="I562" s="9"/>
    </row>
    <row r="563" spans="9:9" ht="15.75" customHeight="1" x14ac:dyDescent="0.45">
      <c r="I563" s="9"/>
    </row>
    <row r="564" spans="9:9" ht="15.75" customHeight="1" x14ac:dyDescent="0.45">
      <c r="I564" s="9"/>
    </row>
    <row r="565" spans="9:9" ht="15.75" customHeight="1" x14ac:dyDescent="0.45">
      <c r="I565" s="9"/>
    </row>
    <row r="566" spans="9:9" ht="15.75" customHeight="1" x14ac:dyDescent="0.45">
      <c r="I566" s="9"/>
    </row>
    <row r="567" spans="9:9" ht="15.75" customHeight="1" x14ac:dyDescent="0.45">
      <c r="I567" s="9"/>
    </row>
    <row r="568" spans="9:9" ht="15.75" customHeight="1" x14ac:dyDescent="0.45">
      <c r="I568" s="9"/>
    </row>
    <row r="569" spans="9:9" ht="15.75" customHeight="1" x14ac:dyDescent="0.45">
      <c r="I569" s="9"/>
    </row>
    <row r="570" spans="9:9" ht="15.75" customHeight="1" x14ac:dyDescent="0.45">
      <c r="I570" s="9"/>
    </row>
    <row r="571" spans="9:9" ht="15.75" customHeight="1" x14ac:dyDescent="0.45">
      <c r="I571" s="9"/>
    </row>
    <row r="572" spans="9:9" ht="15.75" customHeight="1" x14ac:dyDescent="0.45">
      <c r="I572" s="9"/>
    </row>
    <row r="573" spans="9:9" ht="15.75" customHeight="1" x14ac:dyDescent="0.45">
      <c r="I573" s="9"/>
    </row>
    <row r="574" spans="9:9" ht="15.75" customHeight="1" x14ac:dyDescent="0.45">
      <c r="I574" s="9"/>
    </row>
    <row r="575" spans="9:9" ht="15.75" customHeight="1" x14ac:dyDescent="0.45">
      <c r="I575" s="9"/>
    </row>
    <row r="576" spans="9:9" ht="15.75" customHeight="1" x14ac:dyDescent="0.45">
      <c r="I576" s="9"/>
    </row>
    <row r="577" spans="9:9" ht="15.75" customHeight="1" x14ac:dyDescent="0.45">
      <c r="I577" s="9"/>
    </row>
    <row r="578" spans="9:9" ht="15.75" customHeight="1" x14ac:dyDescent="0.45">
      <c r="I578" s="9"/>
    </row>
    <row r="579" spans="9:9" ht="15.75" customHeight="1" x14ac:dyDescent="0.45">
      <c r="I579" s="9"/>
    </row>
    <row r="580" spans="9:9" ht="15.75" customHeight="1" x14ac:dyDescent="0.45">
      <c r="I580" s="9"/>
    </row>
    <row r="581" spans="9:9" ht="15.75" customHeight="1" x14ac:dyDescent="0.45">
      <c r="I581" s="9"/>
    </row>
    <row r="582" spans="9:9" ht="15.75" customHeight="1" x14ac:dyDescent="0.45">
      <c r="I582" s="9"/>
    </row>
    <row r="583" spans="9:9" ht="15.75" customHeight="1" x14ac:dyDescent="0.45">
      <c r="I583" s="9"/>
    </row>
    <row r="584" spans="9:9" ht="15.75" customHeight="1" x14ac:dyDescent="0.45">
      <c r="I584" s="9"/>
    </row>
    <row r="585" spans="9:9" ht="15.75" customHeight="1" x14ac:dyDescent="0.45">
      <c r="I585" s="9"/>
    </row>
    <row r="586" spans="9:9" ht="15.75" customHeight="1" x14ac:dyDescent="0.45">
      <c r="I586" s="9"/>
    </row>
    <row r="587" spans="9:9" ht="15.75" customHeight="1" x14ac:dyDescent="0.45">
      <c r="I587" s="9"/>
    </row>
    <row r="588" spans="9:9" ht="15.75" customHeight="1" x14ac:dyDescent="0.45">
      <c r="I588" s="9"/>
    </row>
    <row r="589" spans="9:9" ht="15.75" customHeight="1" x14ac:dyDescent="0.45">
      <c r="I589" s="9"/>
    </row>
    <row r="590" spans="9:9" ht="15.75" customHeight="1" x14ac:dyDescent="0.45">
      <c r="I590" s="9"/>
    </row>
    <row r="591" spans="9:9" ht="15.75" customHeight="1" x14ac:dyDescent="0.45">
      <c r="I591" s="9"/>
    </row>
    <row r="592" spans="9:9" ht="15.75" customHeight="1" x14ac:dyDescent="0.45">
      <c r="I592" s="9"/>
    </row>
    <row r="593" spans="9:9" ht="15.75" customHeight="1" x14ac:dyDescent="0.45">
      <c r="I593" s="9"/>
    </row>
    <row r="594" spans="9:9" ht="15.75" customHeight="1" x14ac:dyDescent="0.45">
      <c r="I594" s="9"/>
    </row>
    <row r="595" spans="9:9" ht="15.75" customHeight="1" x14ac:dyDescent="0.45">
      <c r="I595" s="9"/>
    </row>
    <row r="596" spans="9:9" ht="15.75" customHeight="1" x14ac:dyDescent="0.45">
      <c r="I596" s="9"/>
    </row>
    <row r="597" spans="9:9" ht="15.75" customHeight="1" x14ac:dyDescent="0.45">
      <c r="I597" s="9"/>
    </row>
    <row r="598" spans="9:9" ht="15.75" customHeight="1" x14ac:dyDescent="0.45">
      <c r="I598" s="9"/>
    </row>
    <row r="599" spans="9:9" ht="15.75" customHeight="1" x14ac:dyDescent="0.45">
      <c r="I599" s="9"/>
    </row>
    <row r="600" spans="9:9" ht="15.75" customHeight="1" x14ac:dyDescent="0.45">
      <c r="I600" s="9"/>
    </row>
    <row r="601" spans="9:9" ht="15.75" customHeight="1" x14ac:dyDescent="0.45">
      <c r="I601" s="9"/>
    </row>
    <row r="602" spans="9:9" ht="15.75" customHeight="1" x14ac:dyDescent="0.45">
      <c r="I602" s="9"/>
    </row>
    <row r="603" spans="9:9" ht="15.75" customHeight="1" x14ac:dyDescent="0.45">
      <c r="I603" s="9"/>
    </row>
    <row r="604" spans="9:9" ht="15.75" customHeight="1" x14ac:dyDescent="0.45">
      <c r="I604" s="9"/>
    </row>
    <row r="605" spans="9:9" ht="15.75" customHeight="1" x14ac:dyDescent="0.45">
      <c r="I605" s="9"/>
    </row>
    <row r="606" spans="9:9" ht="15.75" customHeight="1" x14ac:dyDescent="0.45">
      <c r="I606" s="9"/>
    </row>
    <row r="607" spans="9:9" ht="15.75" customHeight="1" x14ac:dyDescent="0.45">
      <c r="I607" s="9"/>
    </row>
    <row r="608" spans="9:9" ht="15.75" customHeight="1" x14ac:dyDescent="0.45">
      <c r="I608" s="9"/>
    </row>
    <row r="609" spans="9:9" ht="15.75" customHeight="1" x14ac:dyDescent="0.45">
      <c r="I609" s="9"/>
    </row>
    <row r="610" spans="9:9" ht="15.75" customHeight="1" x14ac:dyDescent="0.45">
      <c r="I610" s="9"/>
    </row>
    <row r="611" spans="9:9" ht="15.75" customHeight="1" x14ac:dyDescent="0.45">
      <c r="I611" s="9"/>
    </row>
    <row r="612" spans="9:9" ht="15.75" customHeight="1" x14ac:dyDescent="0.45">
      <c r="I612" s="9"/>
    </row>
    <row r="613" spans="9:9" ht="15.75" customHeight="1" x14ac:dyDescent="0.45">
      <c r="I613" s="9"/>
    </row>
    <row r="614" spans="9:9" ht="15.75" customHeight="1" x14ac:dyDescent="0.45">
      <c r="I614" s="9"/>
    </row>
    <row r="615" spans="9:9" ht="15.75" customHeight="1" x14ac:dyDescent="0.45">
      <c r="I615" s="9"/>
    </row>
    <row r="616" spans="9:9" ht="15.75" customHeight="1" x14ac:dyDescent="0.45">
      <c r="I616" s="9"/>
    </row>
    <row r="617" spans="9:9" ht="15.75" customHeight="1" x14ac:dyDescent="0.45">
      <c r="I617" s="9"/>
    </row>
    <row r="618" spans="9:9" ht="15.75" customHeight="1" x14ac:dyDescent="0.45">
      <c r="I618" s="9"/>
    </row>
    <row r="619" spans="9:9" ht="15.75" customHeight="1" x14ac:dyDescent="0.45">
      <c r="I619" s="9"/>
    </row>
    <row r="620" spans="9:9" ht="15.75" customHeight="1" x14ac:dyDescent="0.45">
      <c r="I620" s="9"/>
    </row>
    <row r="621" spans="9:9" ht="15.75" customHeight="1" x14ac:dyDescent="0.45">
      <c r="I621" s="9"/>
    </row>
    <row r="622" spans="9:9" ht="15.75" customHeight="1" x14ac:dyDescent="0.45">
      <c r="I622" s="9"/>
    </row>
    <row r="623" spans="9:9" ht="15.75" customHeight="1" x14ac:dyDescent="0.45">
      <c r="I623" s="9"/>
    </row>
    <row r="624" spans="9:9" ht="15.75" customHeight="1" x14ac:dyDescent="0.45">
      <c r="I624" s="9"/>
    </row>
    <row r="625" spans="9:9" ht="15.75" customHeight="1" x14ac:dyDescent="0.45">
      <c r="I625" s="9"/>
    </row>
    <row r="626" spans="9:9" ht="15.75" customHeight="1" x14ac:dyDescent="0.45">
      <c r="I626" s="9"/>
    </row>
    <row r="627" spans="9:9" ht="15.75" customHeight="1" x14ac:dyDescent="0.45">
      <c r="I627" s="9"/>
    </row>
    <row r="628" spans="9:9" ht="15.75" customHeight="1" x14ac:dyDescent="0.45">
      <c r="I628" s="9"/>
    </row>
    <row r="629" spans="9:9" ht="15.75" customHeight="1" x14ac:dyDescent="0.45">
      <c r="I629" s="9"/>
    </row>
    <row r="630" spans="9:9" ht="15.75" customHeight="1" x14ac:dyDescent="0.45">
      <c r="I630" s="9"/>
    </row>
    <row r="631" spans="9:9" ht="15.75" customHeight="1" x14ac:dyDescent="0.45">
      <c r="I631" s="9"/>
    </row>
    <row r="632" spans="9:9" ht="15.75" customHeight="1" x14ac:dyDescent="0.45">
      <c r="I632" s="9"/>
    </row>
    <row r="633" spans="9:9" ht="15.75" customHeight="1" x14ac:dyDescent="0.45">
      <c r="I633" s="9"/>
    </row>
    <row r="634" spans="9:9" ht="15.75" customHeight="1" x14ac:dyDescent="0.45">
      <c r="I634" s="9"/>
    </row>
    <row r="635" spans="9:9" ht="15.75" customHeight="1" x14ac:dyDescent="0.45">
      <c r="I635" s="9"/>
    </row>
    <row r="636" spans="9:9" ht="15.75" customHeight="1" x14ac:dyDescent="0.45">
      <c r="I636" s="9"/>
    </row>
    <row r="637" spans="9:9" ht="15.75" customHeight="1" x14ac:dyDescent="0.45">
      <c r="I637" s="9"/>
    </row>
    <row r="638" spans="9:9" ht="15.75" customHeight="1" x14ac:dyDescent="0.45">
      <c r="I638" s="9"/>
    </row>
    <row r="639" spans="9:9" ht="15.75" customHeight="1" x14ac:dyDescent="0.45">
      <c r="I639" s="9"/>
    </row>
    <row r="640" spans="9:9" ht="15.75" customHeight="1" x14ac:dyDescent="0.45">
      <c r="I640" s="9"/>
    </row>
    <row r="641" spans="9:9" ht="15.75" customHeight="1" x14ac:dyDescent="0.45">
      <c r="I641" s="9"/>
    </row>
    <row r="642" spans="9:9" ht="15.75" customHeight="1" x14ac:dyDescent="0.45">
      <c r="I642" s="9"/>
    </row>
    <row r="643" spans="9:9" ht="15.75" customHeight="1" x14ac:dyDescent="0.45">
      <c r="I643" s="9"/>
    </row>
    <row r="644" spans="9:9" ht="15.75" customHeight="1" x14ac:dyDescent="0.45">
      <c r="I644" s="9"/>
    </row>
    <row r="645" spans="9:9" ht="15.75" customHeight="1" x14ac:dyDescent="0.45">
      <c r="I645" s="9"/>
    </row>
    <row r="646" spans="9:9" ht="15.75" customHeight="1" x14ac:dyDescent="0.45">
      <c r="I646" s="9"/>
    </row>
    <row r="647" spans="9:9" ht="15.75" customHeight="1" x14ac:dyDescent="0.45">
      <c r="I647" s="9"/>
    </row>
    <row r="648" spans="9:9" ht="15.75" customHeight="1" x14ac:dyDescent="0.45">
      <c r="I648" s="9"/>
    </row>
    <row r="649" spans="9:9" ht="15.75" customHeight="1" x14ac:dyDescent="0.45">
      <c r="I649" s="9"/>
    </row>
    <row r="650" spans="9:9" ht="15.75" customHeight="1" x14ac:dyDescent="0.45">
      <c r="I650" s="9"/>
    </row>
    <row r="651" spans="9:9" ht="15.75" customHeight="1" x14ac:dyDescent="0.45">
      <c r="I651" s="9"/>
    </row>
    <row r="652" spans="9:9" ht="15.75" customHeight="1" x14ac:dyDescent="0.45">
      <c r="I652" s="9"/>
    </row>
    <row r="653" spans="9:9" ht="15.75" customHeight="1" x14ac:dyDescent="0.45">
      <c r="I653" s="9"/>
    </row>
    <row r="654" spans="9:9" ht="15.75" customHeight="1" x14ac:dyDescent="0.45">
      <c r="I654" s="9"/>
    </row>
    <row r="655" spans="9:9" ht="15.75" customHeight="1" x14ac:dyDescent="0.45">
      <c r="I655" s="9"/>
    </row>
    <row r="656" spans="9:9" ht="15.75" customHeight="1" x14ac:dyDescent="0.45">
      <c r="I656" s="9"/>
    </row>
    <row r="657" spans="9:9" ht="15.75" customHeight="1" x14ac:dyDescent="0.45">
      <c r="I657" s="9"/>
    </row>
    <row r="658" spans="9:9" ht="15.75" customHeight="1" x14ac:dyDescent="0.45">
      <c r="I658" s="9"/>
    </row>
    <row r="659" spans="9:9" ht="15.75" customHeight="1" x14ac:dyDescent="0.45">
      <c r="I659" s="9"/>
    </row>
    <row r="660" spans="9:9" ht="15.75" customHeight="1" x14ac:dyDescent="0.45">
      <c r="I660" s="9"/>
    </row>
    <row r="661" spans="9:9" ht="15.75" customHeight="1" x14ac:dyDescent="0.45">
      <c r="I661" s="9"/>
    </row>
    <row r="662" spans="9:9" ht="15.75" customHeight="1" x14ac:dyDescent="0.45">
      <c r="I662" s="9"/>
    </row>
    <row r="663" spans="9:9" ht="15.75" customHeight="1" x14ac:dyDescent="0.45">
      <c r="I663" s="9"/>
    </row>
    <row r="664" spans="9:9" ht="15.75" customHeight="1" x14ac:dyDescent="0.45">
      <c r="I664" s="9"/>
    </row>
    <row r="665" spans="9:9" ht="15.75" customHeight="1" x14ac:dyDescent="0.45">
      <c r="I665" s="9"/>
    </row>
    <row r="666" spans="9:9" ht="15.75" customHeight="1" x14ac:dyDescent="0.45">
      <c r="I666" s="9"/>
    </row>
    <row r="667" spans="9:9" ht="15.75" customHeight="1" x14ac:dyDescent="0.45">
      <c r="I667" s="9"/>
    </row>
    <row r="668" spans="9:9" ht="15.75" customHeight="1" x14ac:dyDescent="0.45">
      <c r="I668" s="9"/>
    </row>
    <row r="669" spans="9:9" ht="15.75" customHeight="1" x14ac:dyDescent="0.45">
      <c r="I669" s="9"/>
    </row>
    <row r="670" spans="9:9" ht="15.75" customHeight="1" x14ac:dyDescent="0.45">
      <c r="I670" s="9"/>
    </row>
    <row r="671" spans="9:9" ht="15.75" customHeight="1" x14ac:dyDescent="0.45">
      <c r="I671" s="9"/>
    </row>
    <row r="672" spans="9:9" ht="15.75" customHeight="1" x14ac:dyDescent="0.45">
      <c r="I672" s="9"/>
    </row>
    <row r="673" spans="9:9" ht="15.75" customHeight="1" x14ac:dyDescent="0.45">
      <c r="I673" s="9"/>
    </row>
    <row r="674" spans="9:9" ht="15.75" customHeight="1" x14ac:dyDescent="0.45">
      <c r="I674" s="9"/>
    </row>
    <row r="675" spans="9:9" ht="15.75" customHeight="1" x14ac:dyDescent="0.45">
      <c r="I675" s="9"/>
    </row>
    <row r="676" spans="9:9" ht="15.75" customHeight="1" x14ac:dyDescent="0.45">
      <c r="I676" s="9"/>
    </row>
    <row r="677" spans="9:9" ht="15.75" customHeight="1" x14ac:dyDescent="0.45">
      <c r="I677" s="9"/>
    </row>
    <row r="678" spans="9:9" ht="15.75" customHeight="1" x14ac:dyDescent="0.45">
      <c r="I678" s="9"/>
    </row>
    <row r="679" spans="9:9" ht="15.75" customHeight="1" x14ac:dyDescent="0.45">
      <c r="I679" s="9"/>
    </row>
    <row r="680" spans="9:9" ht="15.75" customHeight="1" x14ac:dyDescent="0.45">
      <c r="I680" s="9"/>
    </row>
    <row r="681" spans="9:9" ht="15.75" customHeight="1" x14ac:dyDescent="0.45">
      <c r="I681" s="9"/>
    </row>
    <row r="682" spans="9:9" ht="15.75" customHeight="1" x14ac:dyDescent="0.45">
      <c r="I682" s="9"/>
    </row>
    <row r="683" spans="9:9" ht="15.75" customHeight="1" x14ac:dyDescent="0.45">
      <c r="I683" s="9"/>
    </row>
    <row r="684" spans="9:9" ht="15.75" customHeight="1" x14ac:dyDescent="0.45">
      <c r="I684" s="9"/>
    </row>
    <row r="685" spans="9:9" ht="15.75" customHeight="1" x14ac:dyDescent="0.45">
      <c r="I685" s="9"/>
    </row>
    <row r="686" spans="9:9" ht="15.75" customHeight="1" x14ac:dyDescent="0.45">
      <c r="I686" s="9"/>
    </row>
    <row r="687" spans="9:9" ht="15.75" customHeight="1" x14ac:dyDescent="0.45">
      <c r="I687" s="9"/>
    </row>
    <row r="688" spans="9:9" ht="15.75" customHeight="1" x14ac:dyDescent="0.45">
      <c r="I688" s="9"/>
    </row>
    <row r="689" spans="9:9" ht="15.75" customHeight="1" x14ac:dyDescent="0.45">
      <c r="I689" s="9"/>
    </row>
    <row r="690" spans="9:9" ht="15.75" customHeight="1" x14ac:dyDescent="0.45">
      <c r="I690" s="9"/>
    </row>
    <row r="691" spans="9:9" ht="15.75" customHeight="1" x14ac:dyDescent="0.45">
      <c r="I691" s="9"/>
    </row>
    <row r="692" spans="9:9" ht="15.75" customHeight="1" x14ac:dyDescent="0.45">
      <c r="I692" s="9"/>
    </row>
    <row r="693" spans="9:9" ht="15.75" customHeight="1" x14ac:dyDescent="0.45">
      <c r="I693" s="9"/>
    </row>
    <row r="694" spans="9:9" ht="15.75" customHeight="1" x14ac:dyDescent="0.45">
      <c r="I694" s="9"/>
    </row>
    <row r="695" spans="9:9" ht="15.75" customHeight="1" x14ac:dyDescent="0.45">
      <c r="I695" s="9"/>
    </row>
    <row r="696" spans="9:9" ht="15.75" customHeight="1" x14ac:dyDescent="0.45">
      <c r="I696" s="9"/>
    </row>
    <row r="697" spans="9:9" ht="15.75" customHeight="1" x14ac:dyDescent="0.45">
      <c r="I697" s="9"/>
    </row>
    <row r="698" spans="9:9" ht="15.75" customHeight="1" x14ac:dyDescent="0.45">
      <c r="I698" s="9"/>
    </row>
    <row r="699" spans="9:9" ht="15.75" customHeight="1" x14ac:dyDescent="0.45">
      <c r="I699" s="9"/>
    </row>
    <row r="700" spans="9:9" ht="15.75" customHeight="1" x14ac:dyDescent="0.45">
      <c r="I700" s="9"/>
    </row>
    <row r="701" spans="9:9" ht="15.75" customHeight="1" x14ac:dyDescent="0.45">
      <c r="I701" s="9"/>
    </row>
    <row r="702" spans="9:9" ht="15.75" customHeight="1" x14ac:dyDescent="0.45">
      <c r="I702" s="9"/>
    </row>
    <row r="703" spans="9:9" ht="15.75" customHeight="1" x14ac:dyDescent="0.45">
      <c r="I703" s="9"/>
    </row>
    <row r="704" spans="9:9" ht="15.75" customHeight="1" x14ac:dyDescent="0.45">
      <c r="I704" s="9"/>
    </row>
    <row r="705" spans="9:9" ht="15.75" customHeight="1" x14ac:dyDescent="0.45">
      <c r="I705" s="9"/>
    </row>
    <row r="706" spans="9:9" ht="15.75" customHeight="1" x14ac:dyDescent="0.45">
      <c r="I706" s="9"/>
    </row>
    <row r="707" spans="9:9" ht="15.75" customHeight="1" x14ac:dyDescent="0.45">
      <c r="I707" s="9"/>
    </row>
    <row r="708" spans="9:9" ht="15.75" customHeight="1" x14ac:dyDescent="0.45">
      <c r="I708" s="9"/>
    </row>
    <row r="709" spans="9:9" ht="15.75" customHeight="1" x14ac:dyDescent="0.45">
      <c r="I709" s="9"/>
    </row>
    <row r="710" spans="9:9" ht="15.75" customHeight="1" x14ac:dyDescent="0.45">
      <c r="I710" s="9"/>
    </row>
    <row r="711" spans="9:9" ht="15.75" customHeight="1" x14ac:dyDescent="0.45">
      <c r="I711" s="9"/>
    </row>
    <row r="712" spans="9:9" ht="15.75" customHeight="1" x14ac:dyDescent="0.45">
      <c r="I712" s="9"/>
    </row>
    <row r="713" spans="9:9" ht="15.75" customHeight="1" x14ac:dyDescent="0.45">
      <c r="I713" s="9"/>
    </row>
    <row r="714" spans="9:9" ht="15.75" customHeight="1" x14ac:dyDescent="0.45">
      <c r="I714" s="9"/>
    </row>
    <row r="715" spans="9:9" ht="15.75" customHeight="1" x14ac:dyDescent="0.45">
      <c r="I715" s="9"/>
    </row>
    <row r="716" spans="9:9" ht="15.75" customHeight="1" x14ac:dyDescent="0.45">
      <c r="I716" s="9"/>
    </row>
    <row r="717" spans="9:9" ht="15.75" customHeight="1" x14ac:dyDescent="0.45">
      <c r="I717" s="9"/>
    </row>
    <row r="718" spans="9:9" ht="15.75" customHeight="1" x14ac:dyDescent="0.45">
      <c r="I718" s="9"/>
    </row>
    <row r="719" spans="9:9" ht="15.75" customHeight="1" x14ac:dyDescent="0.45">
      <c r="I719" s="9"/>
    </row>
    <row r="720" spans="9:9" ht="15.75" customHeight="1" x14ac:dyDescent="0.45">
      <c r="I720" s="9"/>
    </row>
    <row r="721" spans="9:9" ht="15.75" customHeight="1" x14ac:dyDescent="0.45">
      <c r="I721" s="9"/>
    </row>
    <row r="722" spans="9:9" ht="15.75" customHeight="1" x14ac:dyDescent="0.45">
      <c r="I722" s="9"/>
    </row>
    <row r="723" spans="9:9" ht="15.75" customHeight="1" x14ac:dyDescent="0.45">
      <c r="I723" s="9"/>
    </row>
    <row r="724" spans="9:9" ht="15.75" customHeight="1" x14ac:dyDescent="0.45">
      <c r="I724" s="9"/>
    </row>
    <row r="725" spans="9:9" ht="15.75" customHeight="1" x14ac:dyDescent="0.45">
      <c r="I725" s="9"/>
    </row>
    <row r="726" spans="9:9" ht="15.75" customHeight="1" x14ac:dyDescent="0.45">
      <c r="I726" s="9"/>
    </row>
    <row r="727" spans="9:9" ht="15.75" customHeight="1" x14ac:dyDescent="0.45">
      <c r="I727" s="9"/>
    </row>
    <row r="728" spans="9:9" ht="15.75" customHeight="1" x14ac:dyDescent="0.45">
      <c r="I728" s="9"/>
    </row>
    <row r="729" spans="9:9" ht="15.75" customHeight="1" x14ac:dyDescent="0.45">
      <c r="I729" s="9"/>
    </row>
    <row r="730" spans="9:9" ht="15.75" customHeight="1" x14ac:dyDescent="0.45">
      <c r="I730" s="9"/>
    </row>
    <row r="731" spans="9:9" ht="15.75" customHeight="1" x14ac:dyDescent="0.45">
      <c r="I731" s="9"/>
    </row>
    <row r="732" spans="9:9" ht="15.75" customHeight="1" x14ac:dyDescent="0.45">
      <c r="I732" s="9"/>
    </row>
    <row r="733" spans="9:9" ht="15.75" customHeight="1" x14ac:dyDescent="0.45">
      <c r="I733" s="9"/>
    </row>
    <row r="734" spans="9:9" ht="15.75" customHeight="1" x14ac:dyDescent="0.45">
      <c r="I734" s="9"/>
    </row>
    <row r="735" spans="9:9" ht="15.75" customHeight="1" x14ac:dyDescent="0.45">
      <c r="I735" s="9"/>
    </row>
    <row r="736" spans="9:9" ht="15.75" customHeight="1" x14ac:dyDescent="0.45">
      <c r="I736" s="9"/>
    </row>
    <row r="737" spans="9:9" ht="15.75" customHeight="1" x14ac:dyDescent="0.45">
      <c r="I737" s="9"/>
    </row>
    <row r="738" spans="9:9" ht="15.75" customHeight="1" x14ac:dyDescent="0.45">
      <c r="I738" s="9"/>
    </row>
    <row r="739" spans="9:9" ht="15.75" customHeight="1" x14ac:dyDescent="0.45">
      <c r="I739" s="9"/>
    </row>
    <row r="740" spans="9:9" ht="15.75" customHeight="1" x14ac:dyDescent="0.45">
      <c r="I740" s="9"/>
    </row>
    <row r="741" spans="9:9" ht="15.75" customHeight="1" x14ac:dyDescent="0.45">
      <c r="I741" s="9"/>
    </row>
    <row r="742" spans="9:9" ht="15.75" customHeight="1" x14ac:dyDescent="0.45">
      <c r="I742" s="9"/>
    </row>
    <row r="743" spans="9:9" ht="15.75" customHeight="1" x14ac:dyDescent="0.45">
      <c r="I743" s="9"/>
    </row>
    <row r="744" spans="9:9" ht="15.75" customHeight="1" x14ac:dyDescent="0.45">
      <c r="I744" s="9"/>
    </row>
    <row r="745" spans="9:9" ht="15.75" customHeight="1" x14ac:dyDescent="0.45">
      <c r="I745" s="9"/>
    </row>
    <row r="746" spans="9:9" ht="15.75" customHeight="1" x14ac:dyDescent="0.45">
      <c r="I746" s="9"/>
    </row>
    <row r="747" spans="9:9" ht="15.75" customHeight="1" x14ac:dyDescent="0.45">
      <c r="I747" s="9"/>
    </row>
    <row r="748" spans="9:9" ht="15.75" customHeight="1" x14ac:dyDescent="0.45">
      <c r="I748" s="9"/>
    </row>
    <row r="749" spans="9:9" ht="15.75" customHeight="1" x14ac:dyDescent="0.45">
      <c r="I749" s="9"/>
    </row>
    <row r="750" spans="9:9" ht="15.75" customHeight="1" x14ac:dyDescent="0.45">
      <c r="I750" s="9"/>
    </row>
    <row r="751" spans="9:9" ht="15.75" customHeight="1" x14ac:dyDescent="0.45">
      <c r="I751" s="9"/>
    </row>
    <row r="752" spans="9:9" ht="15.75" customHeight="1" x14ac:dyDescent="0.45">
      <c r="I752" s="9"/>
    </row>
    <row r="753" spans="9:9" ht="15.75" customHeight="1" x14ac:dyDescent="0.45">
      <c r="I753" s="9"/>
    </row>
    <row r="754" spans="9:9" ht="15.75" customHeight="1" x14ac:dyDescent="0.45">
      <c r="I754" s="9"/>
    </row>
    <row r="755" spans="9:9" ht="15.75" customHeight="1" x14ac:dyDescent="0.45">
      <c r="I755" s="9"/>
    </row>
    <row r="756" spans="9:9" ht="15.75" customHeight="1" x14ac:dyDescent="0.45">
      <c r="I756" s="9"/>
    </row>
    <row r="757" spans="9:9" ht="15.75" customHeight="1" x14ac:dyDescent="0.45">
      <c r="I757" s="9"/>
    </row>
    <row r="758" spans="9:9" ht="15.75" customHeight="1" x14ac:dyDescent="0.45">
      <c r="I758" s="9"/>
    </row>
    <row r="759" spans="9:9" ht="15.75" customHeight="1" x14ac:dyDescent="0.45">
      <c r="I759" s="9"/>
    </row>
    <row r="760" spans="9:9" ht="15.75" customHeight="1" x14ac:dyDescent="0.45">
      <c r="I760" s="9"/>
    </row>
    <row r="761" spans="9:9" ht="15.75" customHeight="1" x14ac:dyDescent="0.45">
      <c r="I761" s="9"/>
    </row>
    <row r="762" spans="9:9" ht="15.75" customHeight="1" x14ac:dyDescent="0.45">
      <c r="I762" s="9"/>
    </row>
    <row r="763" spans="9:9" ht="15.75" customHeight="1" x14ac:dyDescent="0.45">
      <c r="I763" s="9"/>
    </row>
    <row r="764" spans="9:9" ht="15.75" customHeight="1" x14ac:dyDescent="0.45">
      <c r="I764" s="9"/>
    </row>
    <row r="765" spans="9:9" ht="15.75" customHeight="1" x14ac:dyDescent="0.45">
      <c r="I765" s="9"/>
    </row>
    <row r="766" spans="9:9" ht="15.75" customHeight="1" x14ac:dyDescent="0.45">
      <c r="I766" s="9"/>
    </row>
    <row r="767" spans="9:9" ht="15.75" customHeight="1" x14ac:dyDescent="0.45">
      <c r="I767" s="9"/>
    </row>
    <row r="768" spans="9:9" ht="15.75" customHeight="1" x14ac:dyDescent="0.45">
      <c r="I768" s="9"/>
    </row>
    <row r="769" spans="9:9" ht="15.75" customHeight="1" x14ac:dyDescent="0.45">
      <c r="I769" s="9"/>
    </row>
    <row r="770" spans="9:9" ht="15.75" customHeight="1" x14ac:dyDescent="0.45">
      <c r="I770" s="9"/>
    </row>
    <row r="771" spans="9:9" ht="15.75" customHeight="1" x14ac:dyDescent="0.45">
      <c r="I771" s="9"/>
    </row>
    <row r="772" spans="9:9" ht="15.75" customHeight="1" x14ac:dyDescent="0.45">
      <c r="I772" s="9"/>
    </row>
    <row r="773" spans="9:9" ht="15.75" customHeight="1" x14ac:dyDescent="0.45">
      <c r="I773" s="9"/>
    </row>
    <row r="774" spans="9:9" ht="15.75" customHeight="1" x14ac:dyDescent="0.45">
      <c r="I774" s="9"/>
    </row>
    <row r="775" spans="9:9" ht="15.75" customHeight="1" x14ac:dyDescent="0.45">
      <c r="I775" s="9"/>
    </row>
    <row r="776" spans="9:9" ht="15.75" customHeight="1" x14ac:dyDescent="0.45">
      <c r="I776" s="9"/>
    </row>
    <row r="777" spans="9:9" ht="15.75" customHeight="1" x14ac:dyDescent="0.45">
      <c r="I777" s="9"/>
    </row>
    <row r="778" spans="9:9" ht="15.75" customHeight="1" x14ac:dyDescent="0.45">
      <c r="I778" s="9"/>
    </row>
    <row r="779" spans="9:9" ht="15.75" customHeight="1" x14ac:dyDescent="0.45">
      <c r="I779" s="9"/>
    </row>
    <row r="780" spans="9:9" ht="15.75" customHeight="1" x14ac:dyDescent="0.45">
      <c r="I780" s="9"/>
    </row>
    <row r="781" spans="9:9" ht="15.75" customHeight="1" x14ac:dyDescent="0.45">
      <c r="I781" s="9"/>
    </row>
    <row r="782" spans="9:9" ht="15.75" customHeight="1" x14ac:dyDescent="0.45">
      <c r="I782" s="9"/>
    </row>
    <row r="783" spans="9:9" ht="15.75" customHeight="1" x14ac:dyDescent="0.45">
      <c r="I783" s="9"/>
    </row>
    <row r="784" spans="9:9" ht="15.75" customHeight="1" x14ac:dyDescent="0.45">
      <c r="I784" s="9"/>
    </row>
    <row r="785" spans="9:9" ht="15.75" customHeight="1" x14ac:dyDescent="0.45">
      <c r="I785" s="9"/>
    </row>
    <row r="786" spans="9:9" ht="15.75" customHeight="1" x14ac:dyDescent="0.45">
      <c r="I786" s="9"/>
    </row>
    <row r="787" spans="9:9" ht="15.75" customHeight="1" x14ac:dyDescent="0.45">
      <c r="I787" s="9"/>
    </row>
    <row r="788" spans="9:9" ht="15.75" customHeight="1" x14ac:dyDescent="0.45">
      <c r="I788" s="9"/>
    </row>
    <row r="789" spans="9:9" ht="15.75" customHeight="1" x14ac:dyDescent="0.45">
      <c r="I789" s="9"/>
    </row>
    <row r="790" spans="9:9" ht="15.75" customHeight="1" x14ac:dyDescent="0.45">
      <c r="I790" s="9"/>
    </row>
    <row r="791" spans="9:9" ht="15.75" customHeight="1" x14ac:dyDescent="0.45">
      <c r="I791" s="9"/>
    </row>
    <row r="792" spans="9:9" ht="15.75" customHeight="1" x14ac:dyDescent="0.45">
      <c r="I792" s="9"/>
    </row>
    <row r="793" spans="9:9" ht="15.75" customHeight="1" x14ac:dyDescent="0.45">
      <c r="I793" s="9"/>
    </row>
    <row r="794" spans="9:9" ht="15.75" customHeight="1" x14ac:dyDescent="0.45">
      <c r="I794" s="9"/>
    </row>
    <row r="795" spans="9:9" ht="15.75" customHeight="1" x14ac:dyDescent="0.45">
      <c r="I795" s="9"/>
    </row>
    <row r="796" spans="9:9" ht="15.75" customHeight="1" x14ac:dyDescent="0.45">
      <c r="I796" s="9"/>
    </row>
    <row r="797" spans="9:9" ht="15.75" customHeight="1" x14ac:dyDescent="0.45">
      <c r="I797" s="9"/>
    </row>
    <row r="798" spans="9:9" ht="15.75" customHeight="1" x14ac:dyDescent="0.45">
      <c r="I798" s="9"/>
    </row>
    <row r="799" spans="9:9" ht="15.75" customHeight="1" x14ac:dyDescent="0.45">
      <c r="I799" s="9"/>
    </row>
    <row r="800" spans="9:9" ht="15.75" customHeight="1" x14ac:dyDescent="0.45">
      <c r="I800" s="9"/>
    </row>
    <row r="801" spans="9:9" ht="15.75" customHeight="1" x14ac:dyDescent="0.45">
      <c r="I801" s="9"/>
    </row>
    <row r="802" spans="9:9" ht="15.75" customHeight="1" x14ac:dyDescent="0.45">
      <c r="I802" s="9"/>
    </row>
    <row r="803" spans="9:9" ht="15.75" customHeight="1" x14ac:dyDescent="0.45">
      <c r="I803" s="9"/>
    </row>
    <row r="804" spans="9:9" ht="15.75" customHeight="1" x14ac:dyDescent="0.45">
      <c r="I804" s="9"/>
    </row>
    <row r="805" spans="9:9" ht="15.75" customHeight="1" x14ac:dyDescent="0.45">
      <c r="I805" s="9"/>
    </row>
    <row r="806" spans="9:9" ht="15.75" customHeight="1" x14ac:dyDescent="0.45">
      <c r="I806" s="9"/>
    </row>
    <row r="807" spans="9:9" ht="15.75" customHeight="1" x14ac:dyDescent="0.45">
      <c r="I807" s="9"/>
    </row>
    <row r="808" spans="9:9" ht="15.75" customHeight="1" x14ac:dyDescent="0.45">
      <c r="I808" s="9"/>
    </row>
    <row r="809" spans="9:9" ht="15.75" customHeight="1" x14ac:dyDescent="0.45">
      <c r="I809" s="9"/>
    </row>
    <row r="810" spans="9:9" ht="15.75" customHeight="1" x14ac:dyDescent="0.45">
      <c r="I810" s="9"/>
    </row>
    <row r="811" spans="9:9" ht="15.75" customHeight="1" x14ac:dyDescent="0.45">
      <c r="I811" s="9"/>
    </row>
    <row r="812" spans="9:9" ht="15.75" customHeight="1" x14ac:dyDescent="0.45">
      <c r="I812" s="9"/>
    </row>
    <row r="813" spans="9:9" ht="15.75" customHeight="1" x14ac:dyDescent="0.45">
      <c r="I813" s="9"/>
    </row>
    <row r="814" spans="9:9" ht="15.75" customHeight="1" x14ac:dyDescent="0.45">
      <c r="I814" s="9"/>
    </row>
    <row r="815" spans="9:9" ht="15.75" customHeight="1" x14ac:dyDescent="0.45">
      <c r="I815" s="9"/>
    </row>
    <row r="816" spans="9:9" ht="15.75" customHeight="1" x14ac:dyDescent="0.45">
      <c r="I816" s="9"/>
    </row>
    <row r="817" spans="9:9" ht="15.75" customHeight="1" x14ac:dyDescent="0.45">
      <c r="I817" s="9"/>
    </row>
    <row r="818" spans="9:9" ht="15.75" customHeight="1" x14ac:dyDescent="0.45">
      <c r="I818" s="9"/>
    </row>
    <row r="819" spans="9:9" ht="15.75" customHeight="1" x14ac:dyDescent="0.45">
      <c r="I819" s="9"/>
    </row>
    <row r="820" spans="9:9" ht="15.75" customHeight="1" x14ac:dyDescent="0.45">
      <c r="I820" s="9"/>
    </row>
    <row r="821" spans="9:9" ht="15.75" customHeight="1" x14ac:dyDescent="0.45">
      <c r="I821" s="9"/>
    </row>
    <row r="822" spans="9:9" ht="15.75" customHeight="1" x14ac:dyDescent="0.45">
      <c r="I822" s="9"/>
    </row>
    <row r="823" spans="9:9" ht="15.75" customHeight="1" x14ac:dyDescent="0.45">
      <c r="I823" s="9"/>
    </row>
    <row r="824" spans="9:9" ht="15.75" customHeight="1" x14ac:dyDescent="0.45">
      <c r="I824" s="9"/>
    </row>
    <row r="825" spans="9:9" ht="15.75" customHeight="1" x14ac:dyDescent="0.45">
      <c r="I825" s="9"/>
    </row>
    <row r="826" spans="9:9" ht="15.75" customHeight="1" x14ac:dyDescent="0.45">
      <c r="I826" s="9"/>
    </row>
    <row r="827" spans="9:9" ht="15.75" customHeight="1" x14ac:dyDescent="0.45">
      <c r="I827" s="9"/>
    </row>
    <row r="828" spans="9:9" ht="15.75" customHeight="1" x14ac:dyDescent="0.45">
      <c r="I828" s="9"/>
    </row>
    <row r="829" spans="9:9" ht="15.75" customHeight="1" x14ac:dyDescent="0.45">
      <c r="I829" s="9"/>
    </row>
    <row r="830" spans="9:9" ht="15.75" customHeight="1" x14ac:dyDescent="0.45">
      <c r="I830" s="9"/>
    </row>
    <row r="831" spans="9:9" ht="15.75" customHeight="1" x14ac:dyDescent="0.45">
      <c r="I831" s="9"/>
    </row>
    <row r="832" spans="9:9" ht="15.75" customHeight="1" x14ac:dyDescent="0.45">
      <c r="I832" s="9"/>
    </row>
    <row r="833" spans="9:9" ht="15.75" customHeight="1" x14ac:dyDescent="0.45">
      <c r="I833" s="9"/>
    </row>
    <row r="834" spans="9:9" ht="15.75" customHeight="1" x14ac:dyDescent="0.45">
      <c r="I834" s="9"/>
    </row>
    <row r="835" spans="9:9" ht="15.75" customHeight="1" x14ac:dyDescent="0.45">
      <c r="I835" s="9"/>
    </row>
    <row r="836" spans="9:9" ht="15.75" customHeight="1" x14ac:dyDescent="0.45">
      <c r="I836" s="9"/>
    </row>
    <row r="837" spans="9:9" ht="15.75" customHeight="1" x14ac:dyDescent="0.45">
      <c r="I837" s="9"/>
    </row>
    <row r="838" spans="9:9" ht="15.75" customHeight="1" x14ac:dyDescent="0.45">
      <c r="I838" s="9"/>
    </row>
    <row r="839" spans="9:9" ht="15.75" customHeight="1" x14ac:dyDescent="0.45">
      <c r="I839" s="9"/>
    </row>
    <row r="840" spans="9:9" ht="15.75" customHeight="1" x14ac:dyDescent="0.45">
      <c r="I840" s="9"/>
    </row>
    <row r="841" spans="9:9" ht="15.75" customHeight="1" x14ac:dyDescent="0.45">
      <c r="I841" s="9"/>
    </row>
    <row r="842" spans="9:9" ht="15.75" customHeight="1" x14ac:dyDescent="0.45">
      <c r="I842" s="9"/>
    </row>
    <row r="843" spans="9:9" ht="15.75" customHeight="1" x14ac:dyDescent="0.45">
      <c r="I843" s="9"/>
    </row>
    <row r="844" spans="9:9" ht="15.75" customHeight="1" x14ac:dyDescent="0.45">
      <c r="I844" s="9"/>
    </row>
    <row r="845" spans="9:9" ht="15.75" customHeight="1" x14ac:dyDescent="0.45">
      <c r="I845" s="9"/>
    </row>
    <row r="846" spans="9:9" ht="15.75" customHeight="1" x14ac:dyDescent="0.45">
      <c r="I846" s="9"/>
    </row>
    <row r="847" spans="9:9" ht="15.75" customHeight="1" x14ac:dyDescent="0.45">
      <c r="I847" s="9"/>
    </row>
    <row r="848" spans="9:9" ht="15.75" customHeight="1" x14ac:dyDescent="0.45">
      <c r="I848" s="9"/>
    </row>
    <row r="849" spans="9:9" ht="15.75" customHeight="1" x14ac:dyDescent="0.45">
      <c r="I849" s="9"/>
    </row>
    <row r="850" spans="9:9" ht="15.75" customHeight="1" x14ac:dyDescent="0.45">
      <c r="I850" s="9"/>
    </row>
    <row r="851" spans="9:9" ht="15.75" customHeight="1" x14ac:dyDescent="0.45">
      <c r="I851" s="9"/>
    </row>
    <row r="852" spans="9:9" ht="15.75" customHeight="1" x14ac:dyDescent="0.45">
      <c r="I852" s="9"/>
    </row>
    <row r="853" spans="9:9" ht="15.75" customHeight="1" x14ac:dyDescent="0.45">
      <c r="I853" s="9"/>
    </row>
    <row r="854" spans="9:9" ht="15.75" customHeight="1" x14ac:dyDescent="0.45">
      <c r="I854" s="9"/>
    </row>
    <row r="855" spans="9:9" ht="15.75" customHeight="1" x14ac:dyDescent="0.45">
      <c r="I855" s="9"/>
    </row>
    <row r="856" spans="9:9" ht="15.75" customHeight="1" x14ac:dyDescent="0.45">
      <c r="I856" s="9"/>
    </row>
    <row r="857" spans="9:9" ht="15.75" customHeight="1" x14ac:dyDescent="0.45">
      <c r="I857" s="9"/>
    </row>
    <row r="858" spans="9:9" ht="15.75" customHeight="1" x14ac:dyDescent="0.45">
      <c r="I858" s="9"/>
    </row>
    <row r="859" spans="9:9" ht="15.75" customHeight="1" x14ac:dyDescent="0.45">
      <c r="I859" s="9"/>
    </row>
    <row r="860" spans="9:9" ht="15.75" customHeight="1" x14ac:dyDescent="0.45">
      <c r="I860" s="9"/>
    </row>
    <row r="861" spans="9:9" ht="15.75" customHeight="1" x14ac:dyDescent="0.45">
      <c r="I861" s="9"/>
    </row>
    <row r="862" spans="9:9" ht="15.75" customHeight="1" x14ac:dyDescent="0.45">
      <c r="I862" s="9"/>
    </row>
    <row r="863" spans="9:9" ht="15.75" customHeight="1" x14ac:dyDescent="0.45">
      <c r="I863" s="9"/>
    </row>
    <row r="864" spans="9:9" ht="15.75" customHeight="1" x14ac:dyDescent="0.45">
      <c r="I864" s="9"/>
    </row>
    <row r="865" spans="9:9" ht="15.75" customHeight="1" x14ac:dyDescent="0.45">
      <c r="I865" s="9"/>
    </row>
    <row r="866" spans="9:9" ht="15.75" customHeight="1" x14ac:dyDescent="0.45">
      <c r="I866" s="9"/>
    </row>
    <row r="867" spans="9:9" ht="15.75" customHeight="1" x14ac:dyDescent="0.45">
      <c r="I867" s="9"/>
    </row>
    <row r="868" spans="9:9" ht="15.75" customHeight="1" x14ac:dyDescent="0.45">
      <c r="I868" s="9"/>
    </row>
    <row r="869" spans="9:9" ht="15.75" customHeight="1" x14ac:dyDescent="0.45">
      <c r="I869" s="9"/>
    </row>
    <row r="870" spans="9:9" ht="15.75" customHeight="1" x14ac:dyDescent="0.45">
      <c r="I870" s="9"/>
    </row>
    <row r="871" spans="9:9" ht="15.75" customHeight="1" x14ac:dyDescent="0.45">
      <c r="I871" s="9"/>
    </row>
    <row r="872" spans="9:9" ht="15.75" customHeight="1" x14ac:dyDescent="0.45">
      <c r="I872" s="9"/>
    </row>
    <row r="873" spans="9:9" ht="15.75" customHeight="1" x14ac:dyDescent="0.45">
      <c r="I873" s="9"/>
    </row>
    <row r="874" spans="9:9" ht="15.75" customHeight="1" x14ac:dyDescent="0.45">
      <c r="I874" s="9"/>
    </row>
    <row r="875" spans="9:9" ht="15.75" customHeight="1" x14ac:dyDescent="0.45">
      <c r="I875" s="9"/>
    </row>
    <row r="876" spans="9:9" ht="15.75" customHeight="1" x14ac:dyDescent="0.45">
      <c r="I876" s="9"/>
    </row>
    <row r="877" spans="9:9" ht="15.75" customHeight="1" x14ac:dyDescent="0.45">
      <c r="I877" s="9"/>
    </row>
    <row r="878" spans="9:9" ht="15.75" customHeight="1" x14ac:dyDescent="0.45">
      <c r="I878" s="9"/>
    </row>
    <row r="879" spans="9:9" ht="15.75" customHeight="1" x14ac:dyDescent="0.45">
      <c r="I879" s="9"/>
    </row>
    <row r="880" spans="9:9" ht="15.75" customHeight="1" x14ac:dyDescent="0.45">
      <c r="I880" s="9"/>
    </row>
    <row r="881" spans="9:9" ht="15.75" customHeight="1" x14ac:dyDescent="0.45">
      <c r="I881" s="9"/>
    </row>
    <row r="882" spans="9:9" ht="15.75" customHeight="1" x14ac:dyDescent="0.45">
      <c r="I882" s="9"/>
    </row>
    <row r="883" spans="9:9" ht="15.75" customHeight="1" x14ac:dyDescent="0.45">
      <c r="I883" s="9"/>
    </row>
    <row r="884" spans="9:9" ht="15.75" customHeight="1" x14ac:dyDescent="0.45">
      <c r="I884" s="9"/>
    </row>
    <row r="885" spans="9:9" ht="15.75" customHeight="1" x14ac:dyDescent="0.45">
      <c r="I885" s="9"/>
    </row>
    <row r="886" spans="9:9" ht="15.75" customHeight="1" x14ac:dyDescent="0.45">
      <c r="I886" s="9"/>
    </row>
    <row r="887" spans="9:9" ht="15.75" customHeight="1" x14ac:dyDescent="0.45">
      <c r="I887" s="9"/>
    </row>
    <row r="888" spans="9:9" ht="15.75" customHeight="1" x14ac:dyDescent="0.45">
      <c r="I888" s="9"/>
    </row>
    <row r="889" spans="9:9" ht="15.75" customHeight="1" x14ac:dyDescent="0.45">
      <c r="I889" s="9"/>
    </row>
    <row r="890" spans="9:9" ht="15.75" customHeight="1" x14ac:dyDescent="0.45">
      <c r="I890" s="9"/>
    </row>
    <row r="891" spans="9:9" ht="15.75" customHeight="1" x14ac:dyDescent="0.45">
      <c r="I891" s="9"/>
    </row>
    <row r="892" spans="9:9" ht="15.75" customHeight="1" x14ac:dyDescent="0.45">
      <c r="I892" s="9"/>
    </row>
    <row r="893" spans="9:9" ht="15.75" customHeight="1" x14ac:dyDescent="0.45">
      <c r="I893" s="9"/>
    </row>
    <row r="894" spans="9:9" ht="15.75" customHeight="1" x14ac:dyDescent="0.45">
      <c r="I894" s="9"/>
    </row>
    <row r="895" spans="9:9" ht="15.75" customHeight="1" x14ac:dyDescent="0.45">
      <c r="I895" s="9"/>
    </row>
    <row r="896" spans="9:9" ht="15.75" customHeight="1" x14ac:dyDescent="0.45">
      <c r="I896" s="9"/>
    </row>
    <row r="897" spans="9:9" ht="15.75" customHeight="1" x14ac:dyDescent="0.45">
      <c r="I897" s="9"/>
    </row>
    <row r="898" spans="9:9" ht="15.75" customHeight="1" x14ac:dyDescent="0.45">
      <c r="I898" s="9"/>
    </row>
    <row r="899" spans="9:9" ht="15.75" customHeight="1" x14ac:dyDescent="0.45">
      <c r="I899" s="9"/>
    </row>
    <row r="900" spans="9:9" ht="15.75" customHeight="1" x14ac:dyDescent="0.45">
      <c r="I900" s="9"/>
    </row>
    <row r="901" spans="9:9" ht="15.75" customHeight="1" x14ac:dyDescent="0.45">
      <c r="I901" s="9"/>
    </row>
    <row r="902" spans="9:9" ht="15.75" customHeight="1" x14ac:dyDescent="0.45">
      <c r="I902" s="9"/>
    </row>
    <row r="903" spans="9:9" ht="15.75" customHeight="1" x14ac:dyDescent="0.45">
      <c r="I903" s="9"/>
    </row>
    <row r="904" spans="9:9" ht="15.75" customHeight="1" x14ac:dyDescent="0.45">
      <c r="I904" s="9"/>
    </row>
    <row r="905" spans="9:9" ht="15.75" customHeight="1" x14ac:dyDescent="0.45">
      <c r="I905" s="9"/>
    </row>
    <row r="906" spans="9:9" ht="15.75" customHeight="1" x14ac:dyDescent="0.45">
      <c r="I906" s="9"/>
    </row>
    <row r="907" spans="9:9" ht="15.75" customHeight="1" x14ac:dyDescent="0.45">
      <c r="I907" s="9"/>
    </row>
    <row r="908" spans="9:9" ht="15.75" customHeight="1" x14ac:dyDescent="0.45">
      <c r="I908" s="9"/>
    </row>
    <row r="909" spans="9:9" ht="15.75" customHeight="1" x14ac:dyDescent="0.45">
      <c r="I909" s="9"/>
    </row>
    <row r="910" spans="9:9" ht="15.75" customHeight="1" x14ac:dyDescent="0.45">
      <c r="I910" s="9"/>
    </row>
    <row r="911" spans="9:9" ht="15.75" customHeight="1" x14ac:dyDescent="0.45">
      <c r="I911" s="9"/>
    </row>
    <row r="912" spans="9:9" ht="15.75" customHeight="1" x14ac:dyDescent="0.45">
      <c r="I912" s="9"/>
    </row>
    <row r="913" spans="9:9" ht="15.75" customHeight="1" x14ac:dyDescent="0.45">
      <c r="I913" s="9"/>
    </row>
    <row r="914" spans="9:9" ht="15.75" customHeight="1" x14ac:dyDescent="0.45">
      <c r="I914" s="9"/>
    </row>
    <row r="915" spans="9:9" ht="15.75" customHeight="1" x14ac:dyDescent="0.45">
      <c r="I915" s="9"/>
    </row>
    <row r="916" spans="9:9" ht="15.75" customHeight="1" x14ac:dyDescent="0.45">
      <c r="I916" s="9"/>
    </row>
    <row r="917" spans="9:9" ht="15.75" customHeight="1" x14ac:dyDescent="0.45">
      <c r="I917" s="9"/>
    </row>
    <row r="918" spans="9:9" ht="15.75" customHeight="1" x14ac:dyDescent="0.45">
      <c r="I918" s="9"/>
    </row>
    <row r="919" spans="9:9" ht="15.75" customHeight="1" x14ac:dyDescent="0.45">
      <c r="I919" s="9"/>
    </row>
    <row r="920" spans="9:9" ht="15.75" customHeight="1" x14ac:dyDescent="0.45">
      <c r="I920" s="9"/>
    </row>
    <row r="921" spans="9:9" ht="15.75" customHeight="1" x14ac:dyDescent="0.45">
      <c r="I921" s="9"/>
    </row>
    <row r="922" spans="9:9" ht="15.75" customHeight="1" x14ac:dyDescent="0.45">
      <c r="I922" s="9"/>
    </row>
    <row r="923" spans="9:9" ht="15.75" customHeight="1" x14ac:dyDescent="0.45">
      <c r="I923" s="9"/>
    </row>
    <row r="924" spans="9:9" ht="15.75" customHeight="1" x14ac:dyDescent="0.45">
      <c r="I924" s="9"/>
    </row>
    <row r="925" spans="9:9" ht="15.75" customHeight="1" x14ac:dyDescent="0.45">
      <c r="I925" s="9"/>
    </row>
    <row r="926" spans="9:9" ht="15.75" customHeight="1" x14ac:dyDescent="0.45">
      <c r="I926" s="9"/>
    </row>
    <row r="927" spans="9:9" ht="15.75" customHeight="1" x14ac:dyDescent="0.45">
      <c r="I927" s="9"/>
    </row>
    <row r="928" spans="9:9" ht="15.75" customHeight="1" x14ac:dyDescent="0.45">
      <c r="I928" s="9"/>
    </row>
    <row r="929" spans="9:9" ht="15.75" customHeight="1" x14ac:dyDescent="0.45">
      <c r="I929" s="9"/>
    </row>
    <row r="930" spans="9:9" ht="15.75" customHeight="1" x14ac:dyDescent="0.45">
      <c r="I930" s="9"/>
    </row>
    <row r="931" spans="9:9" ht="15.75" customHeight="1" x14ac:dyDescent="0.45">
      <c r="I931" s="9"/>
    </row>
    <row r="932" spans="9:9" ht="15.75" customHeight="1" x14ac:dyDescent="0.45">
      <c r="I932" s="9"/>
    </row>
    <row r="933" spans="9:9" ht="15.75" customHeight="1" x14ac:dyDescent="0.45">
      <c r="I933" s="9"/>
    </row>
    <row r="934" spans="9:9" ht="15.75" customHeight="1" x14ac:dyDescent="0.45">
      <c r="I934" s="9"/>
    </row>
    <row r="935" spans="9:9" ht="15.75" customHeight="1" x14ac:dyDescent="0.45">
      <c r="I935" s="9"/>
    </row>
    <row r="936" spans="9:9" ht="15.75" customHeight="1" x14ac:dyDescent="0.45">
      <c r="I936" s="9"/>
    </row>
    <row r="937" spans="9:9" ht="15.75" customHeight="1" x14ac:dyDescent="0.45">
      <c r="I937" s="9"/>
    </row>
    <row r="938" spans="9:9" ht="15.75" customHeight="1" x14ac:dyDescent="0.45">
      <c r="I938" s="9"/>
    </row>
    <row r="939" spans="9:9" ht="15.75" customHeight="1" x14ac:dyDescent="0.45">
      <c r="I939" s="9"/>
    </row>
    <row r="940" spans="9:9" ht="15.75" customHeight="1" x14ac:dyDescent="0.45">
      <c r="I940" s="9"/>
    </row>
    <row r="941" spans="9:9" ht="15.75" customHeight="1" x14ac:dyDescent="0.45">
      <c r="I941" s="9"/>
    </row>
    <row r="942" spans="9:9" ht="15.75" customHeight="1" x14ac:dyDescent="0.45">
      <c r="I942" s="9"/>
    </row>
    <row r="943" spans="9:9" ht="15.75" customHeight="1" x14ac:dyDescent="0.45">
      <c r="I943" s="9"/>
    </row>
    <row r="944" spans="9:9" ht="15.75" customHeight="1" x14ac:dyDescent="0.45">
      <c r="I944" s="9"/>
    </row>
    <row r="945" spans="9:9" ht="15.75" customHeight="1" x14ac:dyDescent="0.45">
      <c r="I945" s="9"/>
    </row>
    <row r="946" spans="9:9" ht="15.75" customHeight="1" x14ac:dyDescent="0.45">
      <c r="I946" s="9"/>
    </row>
    <row r="947" spans="9:9" ht="15.75" customHeight="1" x14ac:dyDescent="0.45">
      <c r="I947" s="9"/>
    </row>
    <row r="948" spans="9:9" ht="15.75" customHeight="1" x14ac:dyDescent="0.45">
      <c r="I948" s="9"/>
    </row>
    <row r="949" spans="9:9" ht="15.75" customHeight="1" x14ac:dyDescent="0.45">
      <c r="I949" s="9"/>
    </row>
    <row r="950" spans="9:9" ht="15.75" customHeight="1" x14ac:dyDescent="0.45">
      <c r="I950" s="9"/>
    </row>
    <row r="951" spans="9:9" ht="15.75" customHeight="1" x14ac:dyDescent="0.45">
      <c r="I951" s="9"/>
    </row>
    <row r="952" spans="9:9" ht="15.75" customHeight="1" x14ac:dyDescent="0.45">
      <c r="I952" s="9"/>
    </row>
    <row r="953" spans="9:9" ht="15.75" customHeight="1" x14ac:dyDescent="0.45">
      <c r="I953" s="9"/>
    </row>
    <row r="954" spans="9:9" ht="15.75" customHeight="1" x14ac:dyDescent="0.45">
      <c r="I954" s="9"/>
    </row>
    <row r="955" spans="9:9" ht="15.75" customHeight="1" x14ac:dyDescent="0.45">
      <c r="I955" s="9"/>
    </row>
    <row r="956" spans="9:9" ht="15.75" customHeight="1" x14ac:dyDescent="0.45">
      <c r="I956" s="9"/>
    </row>
    <row r="957" spans="9:9" ht="15.75" customHeight="1" x14ac:dyDescent="0.45">
      <c r="I957" s="9"/>
    </row>
    <row r="958" spans="9:9" ht="15.75" customHeight="1" x14ac:dyDescent="0.45">
      <c r="I958" s="9"/>
    </row>
    <row r="959" spans="9:9" ht="15.75" customHeight="1" x14ac:dyDescent="0.45">
      <c r="I959" s="9"/>
    </row>
    <row r="960" spans="9:9" ht="15.75" customHeight="1" x14ac:dyDescent="0.45">
      <c r="I960" s="9"/>
    </row>
    <row r="961" spans="9:9" ht="15.75" customHeight="1" x14ac:dyDescent="0.45">
      <c r="I961" s="9"/>
    </row>
    <row r="962" spans="9:9" ht="15.75" customHeight="1" x14ac:dyDescent="0.45">
      <c r="I962" s="9"/>
    </row>
    <row r="963" spans="9:9" ht="15.75" customHeight="1" x14ac:dyDescent="0.45">
      <c r="I963" s="9"/>
    </row>
    <row r="964" spans="9:9" ht="15.75" customHeight="1" x14ac:dyDescent="0.45">
      <c r="I964" s="9"/>
    </row>
    <row r="965" spans="9:9" ht="15.75" customHeight="1" x14ac:dyDescent="0.45">
      <c r="I965" s="9"/>
    </row>
    <row r="966" spans="9:9" ht="15.75" customHeight="1" x14ac:dyDescent="0.45">
      <c r="I966" s="9"/>
    </row>
    <row r="967" spans="9:9" ht="15.75" customHeight="1" x14ac:dyDescent="0.45">
      <c r="I967" s="9"/>
    </row>
    <row r="968" spans="9:9" ht="15.75" customHeight="1" x14ac:dyDescent="0.45">
      <c r="I968" s="9"/>
    </row>
    <row r="969" spans="9:9" ht="15.75" customHeight="1" x14ac:dyDescent="0.45">
      <c r="I969" s="9"/>
    </row>
    <row r="970" spans="9:9" ht="15.75" customHeight="1" x14ac:dyDescent="0.45">
      <c r="I970" s="9"/>
    </row>
    <row r="971" spans="9:9" ht="15.75" customHeight="1" x14ac:dyDescent="0.45">
      <c r="I971" s="9"/>
    </row>
    <row r="972" spans="9:9" ht="15.75" customHeight="1" x14ac:dyDescent="0.45">
      <c r="I972" s="9"/>
    </row>
    <row r="973" spans="9:9" ht="15.75" customHeight="1" x14ac:dyDescent="0.45">
      <c r="I973" s="9"/>
    </row>
    <row r="974" spans="9:9" ht="15.75" customHeight="1" x14ac:dyDescent="0.45">
      <c r="I974" s="9"/>
    </row>
    <row r="975" spans="9:9" ht="15.75" customHeight="1" x14ac:dyDescent="0.45">
      <c r="I975" s="9"/>
    </row>
    <row r="976" spans="9:9" ht="15.75" customHeight="1" x14ac:dyDescent="0.45">
      <c r="I976" s="9"/>
    </row>
    <row r="977" spans="9:9" ht="15.75" customHeight="1" x14ac:dyDescent="0.45">
      <c r="I977" s="9"/>
    </row>
    <row r="978" spans="9:9" ht="15.75" customHeight="1" x14ac:dyDescent="0.45">
      <c r="I978" s="9"/>
    </row>
    <row r="979" spans="9:9" ht="15.75" customHeight="1" x14ac:dyDescent="0.45">
      <c r="I979" s="9"/>
    </row>
    <row r="980" spans="9:9" ht="15.75" customHeight="1" x14ac:dyDescent="0.45">
      <c r="I980" s="9"/>
    </row>
    <row r="981" spans="9:9" ht="15.75" customHeight="1" x14ac:dyDescent="0.45">
      <c r="I981" s="9"/>
    </row>
    <row r="982" spans="9:9" ht="15.75" customHeight="1" x14ac:dyDescent="0.45">
      <c r="I982" s="9"/>
    </row>
    <row r="983" spans="9:9" ht="15.75" customHeight="1" x14ac:dyDescent="0.45">
      <c r="I983" s="9"/>
    </row>
    <row r="984" spans="9:9" ht="15.75" customHeight="1" x14ac:dyDescent="0.45">
      <c r="I984" s="9"/>
    </row>
    <row r="985" spans="9:9" ht="15.75" customHeight="1" x14ac:dyDescent="0.45">
      <c r="I985" s="9"/>
    </row>
    <row r="986" spans="9:9" ht="15.75" customHeight="1" x14ac:dyDescent="0.45">
      <c r="I986" s="9"/>
    </row>
    <row r="987" spans="9:9" ht="15.75" customHeight="1" x14ac:dyDescent="0.45">
      <c r="I987" s="9"/>
    </row>
    <row r="988" spans="9:9" ht="15.75" customHeight="1" x14ac:dyDescent="0.45">
      <c r="I988" s="9"/>
    </row>
    <row r="989" spans="9:9" ht="15.75" customHeight="1" x14ac:dyDescent="0.45">
      <c r="I989" s="9"/>
    </row>
    <row r="990" spans="9:9" ht="15.75" customHeight="1" x14ac:dyDescent="0.45">
      <c r="I990" s="9"/>
    </row>
    <row r="991" spans="9:9" ht="15.75" customHeight="1" x14ac:dyDescent="0.45">
      <c r="I991" s="9"/>
    </row>
    <row r="992" spans="9:9" ht="15.75" customHeight="1" x14ac:dyDescent="0.45">
      <c r="I992" s="9"/>
    </row>
    <row r="993" spans="9:9" ht="15.75" customHeight="1" x14ac:dyDescent="0.45">
      <c r="I993" s="9"/>
    </row>
    <row r="994" spans="9:9" ht="15.75" customHeight="1" x14ac:dyDescent="0.45">
      <c r="I994" s="9"/>
    </row>
    <row r="995" spans="9:9" ht="15.75" customHeight="1" x14ac:dyDescent="0.45">
      <c r="I995" s="9"/>
    </row>
    <row r="996" spans="9:9" ht="15.75" customHeight="1" x14ac:dyDescent="0.45">
      <c r="I996" s="9"/>
    </row>
    <row r="997" spans="9:9" ht="15.75" customHeight="1" x14ac:dyDescent="0.45">
      <c r="I997" s="9"/>
    </row>
    <row r="998" spans="9:9" ht="15.75" customHeight="1" x14ac:dyDescent="0.45">
      <c r="I998" s="9"/>
    </row>
    <row r="999" spans="9:9" ht="15.75" customHeight="1" x14ac:dyDescent="0.45">
      <c r="I999" s="9"/>
    </row>
    <row r="1000" spans="9:9" ht="15.75" customHeight="1" x14ac:dyDescent="0.45">
      <c r="I1000" s="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F1000"/>
  <sheetViews>
    <sheetView tabSelected="1" topLeftCell="A4" zoomScale="60" zoomScaleNormal="60" workbookViewId="0">
      <selection activeCell="F12" sqref="F12"/>
    </sheetView>
  </sheetViews>
  <sheetFormatPr baseColWidth="10" defaultColWidth="14.3984375" defaultRowHeight="15" customHeight="1" x14ac:dyDescent="0.45"/>
  <cols>
    <col min="1" max="2" width="8.86328125" customWidth="1"/>
    <col min="3" max="3" width="32" customWidth="1"/>
    <col min="4" max="31" width="8.86328125" customWidth="1"/>
  </cols>
  <sheetData>
    <row r="3" spans="3:6" ht="14.25" x14ac:dyDescent="0.45">
      <c r="C3" s="2" t="s">
        <v>117</v>
      </c>
      <c r="D3" s="2">
        <f>'activité physique'!C23</f>
        <v>6</v>
      </c>
      <c r="E3" s="2">
        <f>D3/6*100</f>
        <v>100</v>
      </c>
      <c r="F3" s="2" t="s">
        <v>118</v>
      </c>
    </row>
    <row r="4" spans="3:6" ht="14.25" x14ac:dyDescent="0.45">
      <c r="C4" s="2" t="s">
        <v>119</v>
      </c>
      <c r="D4" s="2">
        <f>'autres questions'!O4</f>
        <v>1</v>
      </c>
      <c r="E4" s="2">
        <f t="shared" ref="E4:E5" si="0">D4/5*100</f>
        <v>20</v>
      </c>
      <c r="F4" s="2" t="s">
        <v>120</v>
      </c>
    </row>
    <row r="5" spans="3:6" ht="14.25" x14ac:dyDescent="0.45">
      <c r="C5" s="2" t="s">
        <v>121</v>
      </c>
      <c r="D5" s="2">
        <f>'autres questions'!O10</f>
        <v>1</v>
      </c>
      <c r="E5" s="2">
        <f t="shared" si="0"/>
        <v>20</v>
      </c>
      <c r="F5" s="2" t="s">
        <v>122</v>
      </c>
    </row>
    <row r="6" spans="3:6" ht="14.25" x14ac:dyDescent="0.45">
      <c r="C6" s="2" t="s">
        <v>123</v>
      </c>
      <c r="D6" s="2">
        <f>'autres questions'!O17+'autres questions'!O27+'autres questions'!O36</f>
        <v>0</v>
      </c>
      <c r="E6" s="2">
        <f>D6/60*100</f>
        <v>0</v>
      </c>
      <c r="F6" s="2" t="s">
        <v>124</v>
      </c>
    </row>
    <row r="7" spans="3:6" ht="14.25" x14ac:dyDescent="0.45">
      <c r="C7" s="2" t="s">
        <v>125</v>
      </c>
      <c r="D7" s="2">
        <f>'autres questions'!O46+'autres questions'!O52+'autres questions'!O58</f>
        <v>15</v>
      </c>
      <c r="E7" s="2">
        <f>D7/27*100</f>
        <v>55.555555555555557</v>
      </c>
      <c r="F7" s="2" t="s">
        <v>126</v>
      </c>
    </row>
    <row r="8" spans="3:6" ht="14.25" x14ac:dyDescent="0.45">
      <c r="C8" s="2" t="s">
        <v>127</v>
      </c>
      <c r="D8" s="2">
        <f>'autres questions'!O85+'autres questions'!O90+'autres questions'!O82</f>
        <v>0</v>
      </c>
      <c r="E8" s="2">
        <f>D8/5*100</f>
        <v>0</v>
      </c>
      <c r="F8" s="2" t="s">
        <v>128</v>
      </c>
    </row>
    <row r="9" spans="3:6" ht="14.25" x14ac:dyDescent="0.45">
      <c r="C9" s="2" t="s">
        <v>129</v>
      </c>
      <c r="D9" s="2">
        <f>'autres questions'!O64</f>
        <v>0</v>
      </c>
      <c r="E9" s="2">
        <f>100-(D9/1*100)</f>
        <v>100</v>
      </c>
      <c r="F9" s="2" t="s">
        <v>130</v>
      </c>
    </row>
    <row r="10" spans="3:6" ht="14.25" x14ac:dyDescent="0.45">
      <c r="C10" s="2" t="s">
        <v>131</v>
      </c>
      <c r="D10" s="2">
        <f>'autres questions'!O93</f>
        <v>2</v>
      </c>
      <c r="E10" s="2">
        <f>D10/2*100</f>
        <v>100</v>
      </c>
      <c r="F10" s="2" t="s">
        <v>131</v>
      </c>
    </row>
    <row r="11" spans="3:6" ht="14.25" x14ac:dyDescent="0.45">
      <c r="C11" s="2" t="s">
        <v>132</v>
      </c>
      <c r="D11" s="2">
        <f>'autres questions'!O69+'autres questions'!O70+'autres questions'!O71+'autres questions'!O72+'autres questions'!O73</f>
        <v>2</v>
      </c>
      <c r="E11" s="2">
        <f>100-D11/5*100</f>
        <v>60</v>
      </c>
      <c r="F11" s="2" t="s">
        <v>133</v>
      </c>
    </row>
    <row r="12" spans="3:6" ht="14.25" x14ac:dyDescent="0.45">
      <c r="C12" s="2" t="s">
        <v>134</v>
      </c>
      <c r="D12" s="2">
        <f>'autres questions'!O76+'autres questions'!O77+'autres questions'!O78</f>
        <v>1</v>
      </c>
      <c r="E12" s="2">
        <f>100-(D12/5*100)</f>
        <v>80</v>
      </c>
      <c r="F12" s="2" t="s">
        <v>134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J1000"/>
  <sheetViews>
    <sheetView workbookViewId="0">
      <selection activeCell="G13" sqref="G13"/>
    </sheetView>
  </sheetViews>
  <sheetFormatPr baseColWidth="10" defaultColWidth="14.3984375" defaultRowHeight="15" customHeight="1" x14ac:dyDescent="0.45"/>
  <cols>
    <col min="1" max="3" width="8.86328125" customWidth="1"/>
    <col min="4" max="4" width="7.3984375" customWidth="1"/>
    <col min="5" max="5" width="8.86328125" hidden="1" customWidth="1"/>
    <col min="6" max="6" width="1.86328125" customWidth="1"/>
    <col min="7" max="7" width="61.86328125" customWidth="1"/>
    <col min="8" max="8" width="82.3984375" customWidth="1"/>
    <col min="9" max="26" width="8.86328125" customWidth="1"/>
  </cols>
  <sheetData>
    <row r="2" spans="7:10" ht="14.25" x14ac:dyDescent="0.45">
      <c r="H2" s="12" t="s">
        <v>135</v>
      </c>
    </row>
    <row r="3" spans="7:10" ht="15.75" x14ac:dyDescent="0.5">
      <c r="G3" s="2" t="s">
        <v>136</v>
      </c>
      <c r="H3" s="14" t="str">
        <f>IF('autres questions'!O17=19,"3 h",IF(recommendations!M18=16,"2 h",IF('autres questions'!O17=13,"1h",IF('autres questions'!O17=10,"30 min",IF('autres questions'!O17=7,"15 min",IF('autres questions'!O17=4,"5 min","Pas de marche"))))))</f>
        <v>Pas de marche</v>
      </c>
      <c r="J3" s="12" t="s">
        <v>137</v>
      </c>
    </row>
    <row r="4" spans="7:10" ht="15.75" x14ac:dyDescent="0.5">
      <c r="G4" s="2" t="s">
        <v>138</v>
      </c>
      <c r="H4" s="14" t="str">
        <f>IF('autres questions'!O10=1,"Proposer de augmenter le temps indiqué de 30%",IF('autres questions'!O10=2,"Proposer de augmenter le temps indiqué de 10%",IF('autres questions'!O10=3,"Proposer le temps indiqué",IF('autres questions'!O10=4,"Proposer de réduire le temps de 10%",IF('autres questions'!O10=5,"Proposer de réduire le temps de 20%","error")))))</f>
        <v>Proposer de augmenter le temps indiqué de 30%</v>
      </c>
      <c r="J4" s="12" t="s">
        <v>139</v>
      </c>
    </row>
    <row r="5" spans="7:10" ht="15.75" x14ac:dyDescent="0.5">
      <c r="G5" s="2" t="s">
        <v>140</v>
      </c>
      <c r="H5" s="14" t="str">
        <f>IF('autres questions'!O64=1,"Pas des chemins exposées","Chemins exposées possibles")</f>
        <v>Chemins exposées possibles</v>
      </c>
      <c r="J5" s="12" t="s">
        <v>141</v>
      </c>
    </row>
    <row r="6" spans="7:10" ht="15.75" x14ac:dyDescent="0.5">
      <c r="G6" s="2" t="s">
        <v>142</v>
      </c>
      <c r="H6" s="14" t="str">
        <f>IF('autres questions'!O58&gt;12,"Des dénivelées importantes possibles",IF('autres questions'!O58&gt;10,"Des dénivelées modérées possible",IF('autres questions'!O52&gt;5,"Seulement des dénivelées faibles à modéres possibles",IF('autres questions'!O46&gt;0,"Seulement des dénivelées très faibles possibles",IF('autres questions'!O46=0,"Pas de denivelées possibles","error")))))</f>
        <v>Pas de denivelées possibles</v>
      </c>
      <c r="J6" s="12" t="s">
        <v>143</v>
      </c>
    </row>
    <row r="7" spans="7:10" ht="15.75" x14ac:dyDescent="0.5">
      <c r="G7" s="2" t="s">
        <v>144</v>
      </c>
      <c r="H7" s="14" t="str">
        <f>IF(radarPlot!D8&gt;1,"Proposer des randonées accompagnées ou des chemins simples",IF(radarPlot!D8=1,"Proposer des chemins sans trop de difficulté (risque de chutes) et des randonées accompagnées","Pas de problèmes avec l'equilibre ou des risque de chutes; pas de propositions necessaires"))</f>
        <v>Pas de problèmes avec l'equilibre ou des risque de chutes; pas de propositions necessaires</v>
      </c>
    </row>
    <row r="8" spans="7:10" ht="15.75" x14ac:dyDescent="0.5">
      <c r="G8" s="2" t="s">
        <v>145</v>
      </c>
      <c r="H8" s="14" t="str">
        <f>IF('activité physique'!C23=6,"encourager, etc, voir box",IF('activité physique'!C23=5,"proposer brochures sur l'activité physique ou conseil individuels dans centre de sport, etc",IF('activité physique'!C23=4,"Proposer brochure sur l'activité physique ou conseil individuels dans centre de sport, etc",IF('activité physique'!C23=3,"brochure pour surmonter les eventuelles barriers, etc. voir box",IF('activité physique'!C23=2,"Proposer brochure pour encourager de reprendre l'activité physique",IF('activité physique'!C23=1,"Proposer brochure pour encourager de reprendre l'activité physique et brochure sur les benefices de l'activité physique","error"))))))</f>
        <v>encourager, etc, voir box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Explications</vt:lpstr>
      <vt:lpstr>activité physique</vt:lpstr>
      <vt:lpstr>autres questions</vt:lpstr>
      <vt:lpstr>radarPlot</vt:lpstr>
      <vt:lpstr>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Hilfiker</dc:creator>
  <cp:lastModifiedBy>Antony</cp:lastModifiedBy>
  <dcterms:created xsi:type="dcterms:W3CDTF">2015-06-10T07:28:41Z</dcterms:created>
  <dcterms:modified xsi:type="dcterms:W3CDTF">2022-04-09T18:15:06Z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0x010100C5ADDB3311E1494BAA9463ED09647165</vt:lpwstr>
  </property>
</Properties>
</file>