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-480" yWindow="240" windowWidth="18560" windowHeight="14660"/>
  </bookViews>
  <sheets>
    <sheet name="Sheet1" sheetId="1" r:id="rId1"/>
    <sheet name="state healthcare grade" sheetId="2" r:id="rId2"/>
    <sheet name="state pop" sheetId="3" r:id="rId3"/>
  </sheets>
  <definedNames>
    <definedName name="_xlnm._FilterDatabase" localSheetId="0" hidden="1">Sheet1!$S$1:$S$55</definedName>
    <definedName name="_xlnm._FilterDatabase" localSheetId="2" hidden="1">'state pop'!$A$1:$E$54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1" l="1"/>
  <c r="L27" i="1"/>
  <c r="L21" i="1"/>
  <c r="L24" i="1"/>
  <c r="L10" i="1"/>
  <c r="L38" i="1"/>
  <c r="L23" i="1"/>
  <c r="L43" i="1"/>
  <c r="L6" i="1"/>
  <c r="L42" i="1"/>
  <c r="L16" i="1"/>
  <c r="L28" i="1"/>
  <c r="L29" i="1"/>
  <c r="L2" i="1"/>
  <c r="L12" i="1"/>
  <c r="L37" i="1"/>
  <c r="L11" i="1"/>
  <c r="L7" i="1"/>
  <c r="L13" i="1"/>
  <c r="L25" i="1"/>
  <c r="L30" i="1"/>
  <c r="L19" i="1"/>
  <c r="L20" i="1"/>
  <c r="L22" i="1"/>
  <c r="L8" i="1"/>
  <c r="L15" i="1"/>
  <c r="L40" i="1"/>
  <c r="L32" i="1"/>
  <c r="L31" i="1"/>
  <c r="L17" i="1"/>
  <c r="L35" i="1"/>
  <c r="L18" i="1"/>
  <c r="L5" i="1"/>
  <c r="L34" i="1"/>
  <c r="L33" i="1"/>
  <c r="L36" i="1"/>
  <c r="L14" i="1"/>
  <c r="L45" i="1"/>
  <c r="L44" i="1"/>
  <c r="L41" i="1"/>
  <c r="L39" i="1"/>
  <c r="L26" i="1"/>
  <c r="L46" i="1"/>
  <c r="L47" i="1"/>
  <c r="L9" i="1"/>
  <c r="L4" i="1"/>
  <c r="L48" i="1"/>
  <c r="O23" i="1"/>
  <c r="P23" i="1"/>
  <c r="H34" i="1"/>
  <c r="H16" i="1"/>
  <c r="H3" i="1"/>
  <c r="H21" i="1"/>
  <c r="H22" i="1"/>
  <c r="H29" i="1"/>
  <c r="H6" i="1"/>
  <c r="H38" i="1"/>
  <c r="H33" i="1"/>
  <c r="H9" i="1"/>
  <c r="H5" i="1"/>
  <c r="H20" i="1"/>
  <c r="H28" i="1"/>
  <c r="H39" i="1"/>
  <c r="H2" i="1"/>
  <c r="H35" i="1"/>
  <c r="H24" i="1"/>
  <c r="H12" i="1"/>
  <c r="H30" i="1"/>
  <c r="H18" i="1"/>
  <c r="H11" i="1"/>
  <c r="H43" i="1"/>
  <c r="H31" i="1"/>
  <c r="H13" i="1"/>
  <c r="H26" i="1"/>
  <c r="H14" i="1"/>
  <c r="H42" i="1"/>
  <c r="H36" i="1"/>
  <c r="H27" i="1"/>
  <c r="H46" i="1"/>
  <c r="H45" i="1"/>
  <c r="H23" i="1"/>
  <c r="H7" i="1"/>
  <c r="H17" i="1"/>
  <c r="H4" i="1"/>
  <c r="H47" i="1"/>
  <c r="H37" i="1"/>
  <c r="H15" i="1"/>
  <c r="H8" i="1"/>
  <c r="H25" i="1"/>
  <c r="H41" i="1"/>
  <c r="H10" i="1"/>
  <c r="H40" i="1"/>
  <c r="H44" i="1"/>
  <c r="H32" i="1"/>
  <c r="H19" i="1"/>
  <c r="O32" i="1"/>
  <c r="O44" i="1"/>
  <c r="O40" i="1"/>
  <c r="O10" i="1"/>
  <c r="O41" i="1"/>
  <c r="O25" i="1"/>
  <c r="O8" i="1"/>
  <c r="O15" i="1"/>
  <c r="O37" i="1"/>
  <c r="O47" i="1"/>
  <c r="O4" i="1"/>
  <c r="O17" i="1"/>
  <c r="O7" i="1"/>
  <c r="O45" i="1"/>
  <c r="O46" i="1"/>
  <c r="O27" i="1"/>
  <c r="O36" i="1"/>
  <c r="O42" i="1"/>
  <c r="O14" i="1"/>
  <c r="O26" i="1"/>
  <c r="O13" i="1"/>
  <c r="O31" i="1"/>
  <c r="O43" i="1"/>
  <c r="O11" i="1"/>
  <c r="O18" i="1"/>
  <c r="O30" i="1"/>
  <c r="O12" i="1"/>
  <c r="O24" i="1"/>
  <c r="O35" i="1"/>
  <c r="O2" i="1"/>
  <c r="O39" i="1"/>
  <c r="O28" i="1"/>
  <c r="O20" i="1"/>
  <c r="O5" i="1"/>
  <c r="O9" i="1"/>
  <c r="O33" i="1"/>
  <c r="O38" i="1"/>
  <c r="O6" i="1"/>
  <c r="O29" i="1"/>
  <c r="O22" i="1"/>
  <c r="O21" i="1"/>
  <c r="O3" i="1"/>
  <c r="O16" i="1"/>
  <c r="O34" i="1"/>
  <c r="O19" i="1"/>
  <c r="P9" i="1"/>
  <c r="P47" i="1"/>
  <c r="P46" i="1"/>
  <c r="P26" i="1"/>
  <c r="P39" i="1"/>
  <c r="P41" i="1"/>
  <c r="P44" i="1"/>
  <c r="P45" i="1"/>
  <c r="P14" i="1"/>
  <c r="P36" i="1"/>
  <c r="P33" i="1"/>
  <c r="P34" i="1"/>
  <c r="P5" i="1"/>
  <c r="P18" i="1"/>
  <c r="P35" i="1"/>
  <c r="P17" i="1"/>
  <c r="P31" i="1"/>
  <c r="P32" i="1"/>
  <c r="P40" i="1"/>
  <c r="P15" i="1"/>
  <c r="P8" i="1"/>
  <c r="P22" i="1"/>
  <c r="P20" i="1"/>
  <c r="P19" i="1"/>
  <c r="P30" i="1"/>
  <c r="P25" i="1"/>
  <c r="P13" i="1"/>
  <c r="P7" i="1"/>
  <c r="P11" i="1"/>
  <c r="P37" i="1"/>
  <c r="P12" i="1"/>
  <c r="P2" i="1"/>
  <c r="P29" i="1"/>
  <c r="P28" i="1"/>
  <c r="P16" i="1"/>
  <c r="P42" i="1"/>
  <c r="P6" i="1"/>
  <c r="P43" i="1"/>
  <c r="P38" i="1"/>
  <c r="P10" i="1"/>
  <c r="P24" i="1"/>
  <c r="P21" i="1"/>
  <c r="P27" i="1"/>
  <c r="P3" i="1"/>
  <c r="P4" i="1"/>
  <c r="J48" i="1"/>
  <c r="I48" i="1"/>
  <c r="E48" i="1"/>
  <c r="F4" i="1"/>
  <c r="F46" i="1"/>
  <c r="F47" i="1"/>
  <c r="F26" i="1"/>
  <c r="F39" i="1"/>
  <c r="F41" i="1"/>
  <c r="F45" i="1"/>
  <c r="F44" i="1"/>
  <c r="F14" i="1"/>
  <c r="F36" i="1"/>
  <c r="F33" i="1"/>
  <c r="F34" i="1"/>
  <c r="F5" i="1"/>
  <c r="F18" i="1"/>
  <c r="F35" i="1"/>
  <c r="F17" i="1"/>
  <c r="F32" i="1"/>
  <c r="F31" i="1"/>
  <c r="F40" i="1"/>
  <c r="F15" i="1"/>
  <c r="F22" i="1"/>
  <c r="F8" i="1"/>
  <c r="F20" i="1"/>
  <c r="F37" i="1"/>
  <c r="F12" i="1"/>
  <c r="F19" i="1"/>
  <c r="F25" i="1"/>
  <c r="F13" i="1"/>
  <c r="F7" i="1"/>
  <c r="F30" i="1"/>
  <c r="F11" i="1"/>
  <c r="F2" i="1"/>
  <c r="F29" i="1"/>
  <c r="F28" i="1"/>
  <c r="F16" i="1"/>
  <c r="F42" i="1"/>
  <c r="F6" i="1"/>
  <c r="F43" i="1"/>
  <c r="F23" i="1"/>
  <c r="F10" i="1"/>
  <c r="F38" i="1"/>
  <c r="F24" i="1"/>
  <c r="F27" i="1"/>
  <c r="F21" i="1"/>
  <c r="F3" i="1"/>
  <c r="F9" i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1" i="2"/>
  <c r="R4" i="1"/>
  <c r="S4" i="1"/>
  <c r="R46" i="1"/>
  <c r="S46" i="1"/>
  <c r="R47" i="1"/>
  <c r="S47" i="1"/>
  <c r="R26" i="1"/>
  <c r="S26" i="1"/>
  <c r="R39" i="1"/>
  <c r="S39" i="1"/>
  <c r="R41" i="1"/>
  <c r="S41" i="1"/>
  <c r="R45" i="1"/>
  <c r="S45" i="1"/>
  <c r="R44" i="1"/>
  <c r="S44" i="1"/>
  <c r="R14" i="1"/>
  <c r="S14" i="1"/>
  <c r="R36" i="1"/>
  <c r="S36" i="1"/>
  <c r="R33" i="1"/>
  <c r="S33" i="1"/>
  <c r="R34" i="1"/>
  <c r="S34" i="1"/>
  <c r="R5" i="1"/>
  <c r="S5" i="1"/>
  <c r="R18" i="1"/>
  <c r="S18" i="1"/>
  <c r="R35" i="1"/>
  <c r="S35" i="1"/>
  <c r="R17" i="1"/>
  <c r="S17" i="1"/>
  <c r="R32" i="1"/>
  <c r="S32" i="1"/>
  <c r="R31" i="1"/>
  <c r="S31" i="1"/>
  <c r="R40" i="1"/>
  <c r="S40" i="1"/>
  <c r="R15" i="1"/>
  <c r="S15" i="1"/>
  <c r="R22" i="1"/>
  <c r="S22" i="1"/>
  <c r="R8" i="1"/>
  <c r="S8" i="1"/>
  <c r="R20" i="1"/>
  <c r="S20" i="1"/>
  <c r="R37" i="1"/>
  <c r="S37" i="1"/>
  <c r="R12" i="1"/>
  <c r="S12" i="1"/>
  <c r="R19" i="1"/>
  <c r="S19" i="1"/>
  <c r="R25" i="1"/>
  <c r="S25" i="1"/>
  <c r="R13" i="1"/>
  <c r="S13" i="1"/>
  <c r="R7" i="1"/>
  <c r="S7" i="1"/>
  <c r="R30" i="1"/>
  <c r="S30" i="1"/>
  <c r="R11" i="1"/>
  <c r="S11" i="1"/>
  <c r="R2" i="1"/>
  <c r="S2" i="1"/>
  <c r="R29" i="1"/>
  <c r="S29" i="1"/>
  <c r="R28" i="1"/>
  <c r="S28" i="1"/>
  <c r="R16" i="1"/>
  <c r="S16" i="1"/>
  <c r="R42" i="1"/>
  <c r="S42" i="1"/>
  <c r="R6" i="1"/>
  <c r="S6" i="1"/>
  <c r="R43" i="1"/>
  <c r="S43" i="1"/>
  <c r="R23" i="1"/>
  <c r="S23" i="1"/>
  <c r="R10" i="1"/>
  <c r="S10" i="1"/>
  <c r="R38" i="1"/>
  <c r="S38" i="1"/>
  <c r="R24" i="1"/>
  <c r="S24" i="1"/>
  <c r="R27" i="1"/>
  <c r="S27" i="1"/>
  <c r="R21" i="1"/>
  <c r="S21" i="1"/>
  <c r="R3" i="1"/>
  <c r="S3" i="1"/>
  <c r="R9" i="1"/>
  <c r="S9" i="1"/>
</calcChain>
</file>

<file path=xl/sharedStrings.xml><?xml version="1.0" encoding="utf-8"?>
<sst xmlns="http://schemas.openxmlformats.org/spreadsheetml/2006/main" count="281" uniqueCount="233">
  <si>
    <t>State</t>
  </si>
  <si>
    <t>Arizona</t>
  </si>
  <si>
    <t>Texas</t>
  </si>
  <si>
    <t>Mississippi</t>
  </si>
  <si>
    <t>Tennessee</t>
  </si>
  <si>
    <t>Nevada</t>
  </si>
  <si>
    <t>Indiana</t>
  </si>
  <si>
    <t>Iowa</t>
  </si>
  <si>
    <t>Arkansas</t>
  </si>
  <si>
    <t>Virginia</t>
  </si>
  <si>
    <t>Vermont</t>
  </si>
  <si>
    <t>Kansas</t>
  </si>
  <si>
    <t>Montana</t>
  </si>
  <si>
    <t>Kentucky</t>
  </si>
  <si>
    <t>Nebraska</t>
  </si>
  <si>
    <t>Oklahoma</t>
  </si>
  <si>
    <t>Delaware</t>
  </si>
  <si>
    <t>West Virginia</t>
  </si>
  <si>
    <t>Oregon</t>
  </si>
  <si>
    <t>Alaska</t>
  </si>
  <si>
    <t>South Carolina</t>
  </si>
  <si>
    <t>New Mexico</t>
  </si>
  <si>
    <t>North Dakota</t>
  </si>
  <si>
    <t>Louisiana</t>
  </si>
  <si>
    <t>North Carolina</t>
  </si>
  <si>
    <t>Idaho</t>
  </si>
  <si>
    <t>South Dakota</t>
  </si>
  <si>
    <t>Missouri</t>
  </si>
  <si>
    <t>Washington</t>
  </si>
  <si>
    <t>Minnesota</t>
  </si>
  <si>
    <t>Wyoming</t>
  </si>
  <si>
    <t>Illinois</t>
  </si>
  <si>
    <t>Alabama</t>
  </si>
  <si>
    <t>Puerto Rico</t>
  </si>
  <si>
    <t>Pennsylvania</t>
  </si>
  <si>
    <t>Colorado</t>
  </si>
  <si>
    <t>Michigan</t>
  </si>
  <si>
    <t>Massachusetts</t>
  </si>
  <si>
    <t>Utah</t>
  </si>
  <si>
    <t>Rhode Island</t>
  </si>
  <si>
    <t>New York</t>
  </si>
  <si>
    <t>Florida</t>
  </si>
  <si>
    <t>Connecticut</t>
  </si>
  <si>
    <t>New Hampshire</t>
  </si>
  <si>
    <t>California</t>
  </si>
  <si>
    <t>Ohio</t>
  </si>
  <si>
    <t>Wisconsin</t>
  </si>
  <si>
    <t>Georgia</t>
  </si>
  <si>
    <t>Maine</t>
  </si>
  <si>
    <t>New Jersey</t>
  </si>
  <si>
    <t>District of Columbia</t>
  </si>
  <si>
    <t>Maryland</t>
  </si>
  <si>
    <t>Hawaii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</si>
  <si>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</si>
  <si>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</si>
  <si>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</si>
  <si>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</si>
  <si>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</si>
  <si>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</si>
  <si>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</si>
  <si>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</si>
  <si>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</si>
  <si>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</si>
  <si>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</si>
  <si>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</si>
  <si>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</si>
  <si>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IL</t>
  </si>
  <si>
    <t>IN</t>
  </si>
  <si>
    <t>KY</t>
  </si>
  <si>
    <t>LA</t>
  </si>
  <si>
    <t>MA</t>
  </si>
  <si>
    <t>MD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</si>
  <si>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</si>
  <si>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</si>
  <si>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</si>
  <si>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</si>
  <si>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</si>
  <si>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</si>
  <si>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</si>
  <si>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</si>
  <si>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</si>
  <si>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</si>
  <si>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</si>
  <si>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</si>
  <si>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</si>
  <si>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</si>
  <si>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OR</t>
  </si>
  <si>
    <t>PA</t>
  </si>
  <si>
    <t>RI</t>
  </si>
  <si>
    <t>SC</t>
  </si>
  <si>
    <t>SD</t>
  </si>
  <si>
    <t>TN</t>
  </si>
  <si>
    <t>TX</t>
  </si>
  <si>
    <t>VA</t>
  </si>
  <si>
    <t>VT</t>
  </si>
  <si>
    <t>WA</t>
  </si>
  <si>
    <t>WI</t>
  </si>
  <si>
    <t>WV</t>
  </si>
  <si>
    <t>WY</t>
  </si>
  <si>
    <t>Total Paid to Beneficiaries on Medicade</t>
  </si>
  <si>
    <t>Missing</t>
  </si>
  <si>
    <t>Total Number of Foster Kids</t>
  </si>
  <si>
    <t>Number of Kids Eligible Forgoing Medicaid</t>
  </si>
  <si>
    <t>A</t>
  </si>
  <si>
    <t>B</t>
  </si>
  <si>
    <t>Foster Kids</t>
  </si>
  <si>
    <t>States</t>
  </si>
  <si>
    <t>Benefit Amount Per Person</t>
  </si>
  <si>
    <t>Percentage of Kids Eligible Forgoing Medicaid</t>
  </si>
  <si>
    <t>B Connecticut B B B A C</t>
  </si>
  <si>
    <t>B Maine (6 states) B B B B</t>
  </si>
  <si>
    <t>C Maryland B B B C</t>
  </si>
  <si>
    <t>C Massachusetts B B C C</t>
  </si>
  <si>
    <t>— New York C B B C</t>
  </si>
  <si>
    <t>D Oklahoma B C C C</t>
  </si>
  <si>
    <t>D Arizona C D B BC</t>
  </si>
  <si>
    <t>C California (18 states) B C D B</t>
  </si>
  <si>
    <t>— Colorado F B C D</t>
  </si>
  <si>
    <t>C DC D B D C</t>
  </si>
  <si>
    <t>C Hawaii D B D D</t>
  </si>
  <si>
    <t>C Minnesota D C C D</t>
  </si>
  <si>
    <t>C Missouri C C D D</t>
  </si>
  <si>
    <t>D New Hampshire C C D D</t>
  </si>
  <si>
    <t>C New Jersey C C B D</t>
  </si>
  <si>
    <t>C New Mexico C C F D</t>
  </si>
  <si>
    <t>B Ohio C C C B</t>
  </si>
  <si>
    <t>C Oregon C B F B</t>
  </si>
  <si>
    <t>D Pennsylvania D C C D</t>
  </si>
  <si>
    <t>C Rhode Island D C D D</t>
  </si>
  <si>
    <t>C Vermont C C C D</t>
  </si>
  <si>
    <t>D Virginia C C C D</t>
  </si>
  <si>
    <t>D Washington D B F D</t>
  </si>
  <si>
    <t>B Wisconsin D B C D</t>
  </si>
  <si>
    <t>D Alabama D F C DF</t>
  </si>
  <si>
    <t>D Alaska (21 states) D C F F</t>
  </si>
  <si>
    <t>C Delaware D D F D</t>
  </si>
  <si>
    <t>C Florida F D D C</t>
  </si>
  <si>
    <t>D Georgia D C C C</t>
  </si>
  <si>
    <t>F Idaho F D D D</t>
  </si>
  <si>
    <t>F Illinois D C C D</t>
  </si>
  <si>
    <t>D Indiana D D D D</t>
  </si>
  <si>
    <t>F Iowa D D F D</t>
  </si>
  <si>
    <t>F Kansas D C D D</t>
  </si>
  <si>
    <t>D Louisiana D D D D</t>
  </si>
  <si>
    <t>C Michigan F B D D</t>
  </si>
  <si>
    <t>F Montana F C D F</t>
  </si>
  <si>
    <t>D Nebraska F D F F</t>
  </si>
  <si>
    <t>D Nevada F D D F</t>
  </si>
  <si>
    <t>D North Carolina D C F C</t>
  </si>
  <si>
    <t>F North Dakota F D D F</t>
  </si>
  <si>
    <t>B South Carolina F C C F</t>
  </si>
  <si>
    <t>C Tennessee D C C D</t>
  </si>
  <si>
    <t>C Texas F D F D</t>
  </si>
  <si>
    <t>D Utah F C C D</t>
  </si>
  <si>
    <t>D Arkansas F F D FF</t>
  </si>
  <si>
    <t>F Kentucky (6 states) F D D F</t>
  </si>
  <si>
    <t>D Mississippi F F C F</t>
  </si>
  <si>
    <t>F South Dakota F F F F</t>
  </si>
  <si>
    <t>D West Virginia D F F F</t>
  </si>
  <si>
    <t>D Wyoming F D F F</t>
  </si>
  <si>
    <t>Report by NAMI grading each states mental health care quality</t>
  </si>
  <si>
    <t>Report link: https://www.nami.org/gtsTemplate09.cfm?Section=Findings&amp;Template=/ContentManagement/ContentDisplay.cfm&amp;ContentID=75255</t>
  </si>
  <si>
    <t>Rank</t>
  </si>
  <si>
    <t>2013 estimate</t>
  </si>
  <si>
    <t>2010 Census</t>
  </si>
  <si>
    <t>Change</t>
  </si>
  <si>
    <t> North Dakota</t>
  </si>
  <si>
    <t>—</t>
  </si>
  <si>
    <t> District of Columbia</t>
  </si>
  <si>
    <t> Texas</t>
  </si>
  <si>
    <t> Utah</t>
  </si>
  <si>
    <t> Colorado</t>
  </si>
  <si>
    <t> Florida</t>
  </si>
  <si>
    <t> South Dakota</t>
  </si>
  <si>
    <t> Washington</t>
  </si>
  <si>
    <t> Arizona</t>
  </si>
  <si>
    <t> Alaska</t>
  </si>
  <si>
    <t> Wyoming</t>
  </si>
  <si>
    <t> Nevada</t>
  </si>
  <si>
    <t> North Carolina</t>
  </si>
  <si>
    <t> Virginia</t>
  </si>
  <si>
    <t> South Carolina</t>
  </si>
  <si>
    <t> Hawaii</t>
  </si>
  <si>
    <t> Georgia</t>
  </si>
  <si>
    <t> Delaware</t>
  </si>
  <si>
    <t> California</t>
  </si>
  <si>
    <t> Idaho</t>
  </si>
  <si>
    <t> Maryland</t>
  </si>
  <si>
    <t> Oklahoma</t>
  </si>
  <si>
    <t> Montana</t>
  </si>
  <si>
    <t> Oregon</t>
  </si>
  <si>
    <t> U.S. 50 States + DC</t>
  </si>
  <si>
    <t> Tennessee</t>
  </si>
  <si>
    <t> Nebraska</t>
  </si>
  <si>
    <t> Massachusetts</t>
  </si>
  <si>
    <t> Minnesota</t>
  </si>
  <si>
    <t> Louisiana</t>
  </si>
  <si>
    <t> Arkansas</t>
  </si>
  <si>
    <t> Iowa</t>
  </si>
  <si>
    <t> Kansas</t>
  </si>
  <si>
    <t> New York</t>
  </si>
  <si>
    <t> Indiana</t>
  </si>
  <si>
    <t> Kentucky</t>
  </si>
  <si>
    <t> New Mexico</t>
  </si>
  <si>
    <t> New Jersey</t>
  </si>
  <si>
    <t> Alabama</t>
  </si>
  <si>
    <t> Wisconsin</t>
  </si>
  <si>
    <t> Missouri</t>
  </si>
  <si>
    <t> Mississippi</t>
  </si>
  <si>
    <t> Connecticut</t>
  </si>
  <si>
    <t> Pennsylvania</t>
  </si>
  <si>
    <t> New Hampshire</t>
  </si>
  <si>
    <t> Illinois</t>
  </si>
  <si>
    <t> Ohio</t>
  </si>
  <si>
    <t> Vermont</t>
  </si>
  <si>
    <t> Michigan</t>
  </si>
  <si>
    <t> West Virginia</t>
  </si>
  <si>
    <t> Maine</t>
  </si>
  <si>
    <t> Rhode Island</t>
  </si>
  <si>
    <t>−0.10%</t>
  </si>
  <si>
    <t> Puerto Rico</t>
  </si>
  <si>
    <t>−</t>
  </si>
  <si>
    <t>Foster Kids as Percentage of State Population</t>
  </si>
  <si>
    <t>kids in care as of 9/30/12</t>
  </si>
  <si>
    <t>all kids on medicaid 2011</t>
  </si>
  <si>
    <t xml:space="preserve">Beneficieries (received benefits) 2011 </t>
  </si>
  <si>
    <t>Percent of kids on medicaid in foster care</t>
  </si>
  <si>
    <t xml:space="preserve">total FC therapy </t>
  </si>
  <si>
    <t xml:space="preserve">totalFC  inpatient MH </t>
  </si>
  <si>
    <t>total FC inpatient MH and therapy</t>
  </si>
  <si>
    <t>% of total FC MH</t>
  </si>
  <si>
    <t>Pop. Under 18 2010</t>
  </si>
  <si>
    <t>total in FC eligible for 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</si>
</sst>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&quot;$&quot;#,##0"/>
    <numFmt numFmtId="165" formatCode="&quot;$&quot;#,##0.00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charset val="129"/>
      <scheme val="minor"/>
    </font>
    <font>
      <sz val="12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8000"/>
      <name val="Arial"/>
      <family val="2"/>
    </font>
    <font>
      <sz val="11"/>
      <color rgb="FFFF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2060"/>
      <name val="Calibri"/>
      <scheme val="minor"/>
    </font>
    <font>
      <sz val="12"/>
      <color rgb="FF000099"/>
      <name val="Calibri"/>
      <scheme val="minor"/>
    </font>
    <font>
      <sz val="12"/>
      <color theme="3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77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3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55">
    <xf numFmtId="0" fontId="0" fillId="0" borderId="0" xfId="0"/>
    <xf numFmtId="0" fontId="8" fillId="0" borderId="0" xfId="3" applyFont="1"/>
    <xf numFmtId="0" fontId="8" fillId="0" borderId="0" xfId="3" applyFont="1" applyFill="1"/>
    <xf numFmtId="0" fontId="9" fillId="4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3" fontId="10" fillId="3" borderId="4" xfId="0" applyNumberFormat="1" applyFont="1" applyFill="1" applyBorder="1" applyAlignment="1">
      <alignment horizontal="right" vertical="center" wrapText="1"/>
    </xf>
    <xf numFmtId="10" fontId="11" fillId="3" borderId="4" xfId="0" applyNumberFormat="1" applyFont="1" applyFill="1" applyBorder="1" applyAlignment="1">
      <alignment horizontal="right" vertical="center" wrapText="1"/>
    </xf>
    <xf numFmtId="0" fontId="10" fillId="5" borderId="4" xfId="0" applyFont="1" applyFill="1" applyBorder="1" applyAlignment="1">
      <alignment horizontal="center" vertical="center" wrapText="1"/>
    </xf>
    <xf numFmtId="3" fontId="10" fillId="5" borderId="4" xfId="0" applyNumberFormat="1" applyFont="1" applyFill="1" applyBorder="1" applyAlignment="1">
      <alignment horizontal="right" vertical="center" wrapText="1"/>
    </xf>
    <xf numFmtId="10" fontId="11" fillId="5" borderId="4" xfId="0" applyNumberFormat="1" applyFont="1" applyFill="1" applyBorder="1" applyAlignment="1">
      <alignment horizontal="right" vertical="center" wrapText="1"/>
    </xf>
    <xf numFmtId="10" fontId="12" fillId="3" borderId="4" xfId="0" applyNumberFormat="1" applyFont="1" applyFill="1" applyBorder="1" applyAlignment="1">
      <alignment horizontal="right" vertical="center" wrapText="1"/>
    </xf>
    <xf numFmtId="0" fontId="12" fillId="3" borderId="4" xfId="0" applyFont="1" applyFill="1" applyBorder="1" applyAlignment="1">
      <alignment horizontal="right" vertical="center" wrapText="1"/>
    </xf>
    <xf numFmtId="0" fontId="12" fillId="5" borderId="4" xfId="0" applyFont="1" applyFill="1" applyBorder="1" applyAlignment="1">
      <alignment horizontal="right" vertical="center" wrapText="1"/>
    </xf>
    <xf numFmtId="3" fontId="1" fillId="0" borderId="0" xfId="3" applyNumberFormat="1" applyFont="1"/>
    <xf numFmtId="43" fontId="1" fillId="0" borderId="0" xfId="1" applyFont="1"/>
    <xf numFmtId="0" fontId="1" fillId="0" borderId="0" xfId="3" applyFont="1"/>
    <xf numFmtId="3" fontId="1" fillId="0" borderId="0" xfId="3" applyNumberFormat="1" applyFont="1" applyFill="1"/>
    <xf numFmtId="0" fontId="1" fillId="0" borderId="0" xfId="3" applyFont="1" applyFill="1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/>
    <xf numFmtId="0" fontId="1" fillId="0" borderId="3" xfId="0" applyNumberFormat="1" applyFont="1" applyBorder="1" applyAlignment="1">
      <alignment wrapText="1"/>
    </xf>
    <xf numFmtId="3" fontId="1" fillId="2" borderId="1" xfId="0" applyNumberFormat="1" applyFont="1" applyFill="1" applyBorder="1" applyAlignment="1">
      <alignment horizontal="right" vertical="center" wrapText="1"/>
    </xf>
    <xf numFmtId="10" fontId="1" fillId="0" borderId="0" xfId="3" applyNumberFormat="1" applyFont="1"/>
    <xf numFmtId="1" fontId="1" fillId="0" borderId="0" xfId="1" applyNumberFormat="1" applyFont="1"/>
    <xf numFmtId="10" fontId="1" fillId="0" borderId="0" xfId="6" applyNumberFormat="1" applyFont="1" applyFill="1" applyBorder="1" applyAlignment="1">
      <alignment horizontal="right" vertical="center" wrapText="1"/>
    </xf>
    <xf numFmtId="3" fontId="1" fillId="2" borderId="1" xfId="6" applyNumberFormat="1" applyFont="1" applyFill="1" applyBorder="1" applyAlignment="1">
      <alignment horizontal="right" vertical="center" wrapText="1"/>
    </xf>
    <xf numFmtId="164" fontId="1" fillId="2" borderId="1" xfId="6" applyNumberFormat="1" applyFont="1" applyFill="1" applyBorder="1" applyAlignment="1">
      <alignment horizontal="right" vertical="center" wrapText="1"/>
    </xf>
    <xf numFmtId="165" fontId="1" fillId="0" borderId="0" xfId="6" applyNumberFormat="1" applyFont="1" applyFill="1" applyBorder="1" applyAlignment="1">
      <alignment horizontal="right" vertical="center" wrapText="1"/>
    </xf>
    <xf numFmtId="3" fontId="6" fillId="6" borderId="2" xfId="0" applyNumberFormat="1" applyFont="1" applyFill="1" applyBorder="1" applyAlignment="1">
      <alignment horizontal="right" vertical="center" wrapText="1"/>
    </xf>
    <xf numFmtId="10" fontId="6" fillId="6" borderId="2" xfId="0" applyNumberFormat="1" applyFont="1" applyFill="1" applyBorder="1" applyAlignment="1">
      <alignment horizontal="right" vertical="center" wrapText="1"/>
    </xf>
    <xf numFmtId="3" fontId="1" fillId="0" borderId="0" xfId="6" applyNumberFormat="1" applyFont="1" applyFill="1" applyBorder="1" applyAlignment="1">
      <alignment horizontal="right" vertical="center" wrapText="1"/>
    </xf>
    <xf numFmtId="10" fontId="1" fillId="0" borderId="0" xfId="2" applyNumberFormat="1" applyFont="1" applyFill="1" applyBorder="1" applyAlignment="1">
      <alignment horizontal="right" vertical="center" wrapText="1"/>
    </xf>
    <xf numFmtId="0" fontId="1" fillId="0" borderId="0" xfId="0" applyNumberFormat="1" applyFont="1"/>
    <xf numFmtId="10" fontId="1" fillId="0" borderId="0" xfId="0" applyNumberFormat="1" applyFont="1"/>
    <xf numFmtId="3" fontId="6" fillId="6" borderId="1" xfId="0" applyNumberFormat="1" applyFont="1" applyFill="1" applyBorder="1" applyAlignment="1">
      <alignment horizontal="right" vertical="center" wrapText="1"/>
    </xf>
    <xf numFmtId="3" fontId="1" fillId="0" borderId="0" xfId="0" applyNumberFormat="1" applyFont="1"/>
    <xf numFmtId="3" fontId="6" fillId="6" borderId="5" xfId="0" applyNumberFormat="1" applyFont="1" applyFill="1" applyBorder="1" applyAlignment="1">
      <alignment horizontal="right" vertical="center" wrapText="1"/>
    </xf>
    <xf numFmtId="0" fontId="1" fillId="0" borderId="0" xfId="0" applyFont="1" applyFill="1"/>
    <xf numFmtId="1" fontId="1" fillId="0" borderId="0" xfId="0" applyNumberFormat="1" applyFont="1"/>
    <xf numFmtId="10" fontId="1" fillId="0" borderId="0" xfId="0" applyNumberFormat="1" applyFont="1" applyFill="1"/>
    <xf numFmtId="0" fontId="1" fillId="0" borderId="0" xfId="0" applyNumberFormat="1" applyFont="1" applyFill="1"/>
    <xf numFmtId="0" fontId="15" fillId="0" borderId="0" xfId="0" applyFont="1" applyAlignment="1">
      <alignment wrapText="1"/>
    </xf>
    <xf numFmtId="1" fontId="16" fillId="2" borderId="2" xfId="6" applyNumberFormat="1" applyFont="1" applyFill="1" applyBorder="1" applyAlignment="1">
      <alignment horizontal="center" wrapText="1"/>
    </xf>
    <xf numFmtId="10" fontId="16" fillId="0" borderId="3" xfId="6" applyNumberFormat="1" applyFont="1" applyFill="1" applyBorder="1" applyAlignment="1">
      <alignment horizontal="center" wrapText="1"/>
    </xf>
    <xf numFmtId="0" fontId="16" fillId="2" borderId="1" xfId="6" applyFont="1" applyFill="1" applyBorder="1" applyAlignment="1">
      <alignment horizontal="center" wrapText="1"/>
    </xf>
    <xf numFmtId="0" fontId="16" fillId="0" borderId="3" xfId="6" applyNumberFormat="1" applyFont="1" applyFill="1" applyBorder="1" applyAlignment="1">
      <alignment horizontal="center" wrapText="1"/>
    </xf>
    <xf numFmtId="0" fontId="16" fillId="0" borderId="0" xfId="6" applyNumberFormat="1" applyFont="1" applyFill="1" applyBorder="1" applyAlignment="1">
      <alignment horizontal="center" wrapText="1"/>
    </xf>
    <xf numFmtId="0" fontId="17" fillId="0" borderId="0" xfId="0" applyFont="1" applyAlignment="1">
      <alignment wrapText="1"/>
    </xf>
    <xf numFmtId="0" fontId="16" fillId="2" borderId="1" xfId="6" applyFont="1" applyFill="1" applyBorder="1" applyAlignment="1">
      <alignment horizontal="left" vertical="center" wrapText="1" indent="2"/>
    </xf>
    <xf numFmtId="43" fontId="1" fillId="0" borderId="0" xfId="1" applyFont="1" applyFill="1" applyBorder="1" applyAlignment="1"/>
    <xf numFmtId="165" fontId="1" fillId="0" borderId="0" xfId="0" applyNumberFormat="1" applyFont="1" applyFill="1"/>
    <xf numFmtId="0" fontId="1" fillId="0" borderId="0" xfId="0" applyFont="1" applyBorder="1"/>
    <xf numFmtId="0" fontId="1" fillId="0" borderId="0" xfId="0" applyFont="1" applyFill="1" applyBorder="1"/>
    <xf numFmtId="3" fontId="1" fillId="0" borderId="0" xfId="0" applyNumberFormat="1" applyFont="1" applyBorder="1"/>
  </cellXfs>
  <cellStyles count="133">
    <cellStyle name="Comma" xfId="1" builtinId="3"/>
    <cellStyle name="Followed Hyperlink" xfId="5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4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  <cellStyle name="Normal 2" xfId="3"/>
    <cellStyle name="Normal 3" xfId="6"/>
    <cellStyle name="Percent" xfId="2" builtinId="5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35</xdr:row>
      <xdr:rowOff>0</xdr:rowOff>
    </xdr:from>
    <xdr:to>
      <xdr:col>1</xdr:col>
      <xdr:colOff>180975</xdr:colOff>
      <xdr:row>35</xdr:row>
      <xdr:rowOff>142875</xdr:rowOff>
    </xdr:to>
    <xdr:pic>
      <xdr:nvPicPr>
        <xdr:cNvPr id="2" name="Picture 1" descr="http://upload.wikimedia.org/wikipedia/commons/thumb/e/ee/Flag_of_North_Dakota.svg/19px-Flag_of_North_Dakota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0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219075</xdr:colOff>
      <xdr:row>9</xdr:row>
      <xdr:rowOff>114300</xdr:rowOff>
    </xdr:to>
    <xdr:pic>
      <xdr:nvPicPr>
        <xdr:cNvPr id="3" name="Picture 2" descr="http://upload.wikimedia.org/wikipedia/commons/thumb/3/3e/Flag_of_Washington%2C_D.C..svg/23px-Flag_of_Washington%2C_D.C.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219075</xdr:colOff>
      <xdr:row>45</xdr:row>
      <xdr:rowOff>142875</xdr:rowOff>
    </xdr:to>
    <xdr:pic>
      <xdr:nvPicPr>
        <xdr:cNvPr id="4" name="Picture 3" descr="http://upload.wikimedia.org/wikipedia/commons/thumb/f/f7/Flag_of_Texas.svg/23px-Flag_of_Texas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3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219075</xdr:colOff>
      <xdr:row>47</xdr:row>
      <xdr:rowOff>142875</xdr:rowOff>
    </xdr:to>
    <xdr:pic>
      <xdr:nvPicPr>
        <xdr:cNvPr id="5" name="Picture 4" descr="http://upload.wikimedia.org/wikipedia/commons/thumb/f/f6/Flag_of_Utah.svg/23px-Flag_of_Utah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3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219075</xdr:colOff>
      <xdr:row>6</xdr:row>
      <xdr:rowOff>142875</xdr:rowOff>
    </xdr:to>
    <xdr:pic>
      <xdr:nvPicPr>
        <xdr:cNvPr id="6" name="Picture 5" descr="http://upload.wikimedia.org/wikipedia/commons/thumb/4/46/Flag_of_Colorado.svg/23px-Flag_of_Colorado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3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219075</xdr:colOff>
      <xdr:row>10</xdr:row>
      <xdr:rowOff>142875</xdr:rowOff>
    </xdr:to>
    <xdr:pic>
      <xdr:nvPicPr>
        <xdr:cNvPr id="7" name="Picture 6" descr="http://upload.wikimedia.org/wikipedia/commons/thumb/f/f7/Flag_of_Florida.svg/23px-Flag_of_Florida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3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219075</xdr:colOff>
      <xdr:row>43</xdr:row>
      <xdr:rowOff>133350</xdr:rowOff>
    </xdr:to>
    <xdr:pic>
      <xdr:nvPicPr>
        <xdr:cNvPr id="8" name="Picture 7" descr="http://upload.wikimedia.org/wikipedia/commons/thumb/1/1a/Flag_of_South_Dakota.svg/23px-Flag_of_South_Dakota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3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219075</xdr:colOff>
      <xdr:row>50</xdr:row>
      <xdr:rowOff>133350</xdr:rowOff>
    </xdr:to>
    <xdr:pic>
      <xdr:nvPicPr>
        <xdr:cNvPr id="9" name="Picture 8" descr="http://upload.wikimedia.org/wikipedia/commons/thumb/5/54/Flag_of_Washington.svg/23px-Flag_of_Washington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4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219075</xdr:colOff>
      <xdr:row>3</xdr:row>
      <xdr:rowOff>142875</xdr:rowOff>
    </xdr:to>
    <xdr:pic>
      <xdr:nvPicPr>
        <xdr:cNvPr id="10" name="Picture 9" descr="http://upload.wikimedia.org/wikipedia/commons/thumb/9/9d/Flag_of_Arizona.svg/23px-Flag_of_Arizona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14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200025</xdr:colOff>
      <xdr:row>2</xdr:row>
      <xdr:rowOff>142875</xdr:rowOff>
    </xdr:to>
    <xdr:pic>
      <xdr:nvPicPr>
        <xdr:cNvPr id="11" name="Picture 10" descr="http://upload.wikimedia.org/wikipedia/commons/thumb/e/e6/Flag_of_Alaska.svg/21px-Flag_of_Alaska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47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209550</xdr:colOff>
      <xdr:row>53</xdr:row>
      <xdr:rowOff>142875</xdr:rowOff>
    </xdr:to>
    <xdr:pic>
      <xdr:nvPicPr>
        <xdr:cNvPr id="12" name="Picture 11" descr="http://upload.wikimedia.org/wikipedia/commons/thumb/b/bc/Flag_of_Wyoming.svg/22px-Flag_of_Wyoming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14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219075</xdr:colOff>
      <xdr:row>29</xdr:row>
      <xdr:rowOff>142875</xdr:rowOff>
    </xdr:to>
    <xdr:pic>
      <xdr:nvPicPr>
        <xdr:cNvPr id="13" name="Picture 12" descr="http://upload.wikimedia.org/wikipedia/commons/thumb/f/f1/Flag_of_Nevada.svg/23px-Flag_of_Nevada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5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219075</xdr:colOff>
      <xdr:row>34</xdr:row>
      <xdr:rowOff>142875</xdr:rowOff>
    </xdr:to>
    <xdr:pic>
      <xdr:nvPicPr>
        <xdr:cNvPr id="14" name="Picture 13" descr="http://upload.wikimedia.org/wikipedia/commons/thumb/b/bb/Flag_of_North_Carolina.svg/23px-Flag_of_North_Carolina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05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209550</xdr:colOff>
      <xdr:row>49</xdr:row>
      <xdr:rowOff>142875</xdr:rowOff>
    </xdr:to>
    <xdr:pic>
      <xdr:nvPicPr>
        <xdr:cNvPr id="15" name="Picture 14" descr="http://upload.wikimedia.org/wikipedia/commons/thumb/4/47/Flag_of_Virginia.svg/22px-Flag_of_Virginia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95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219075</xdr:colOff>
      <xdr:row>42</xdr:row>
      <xdr:rowOff>142875</xdr:rowOff>
    </xdr:to>
    <xdr:pic>
      <xdr:nvPicPr>
        <xdr:cNvPr id="16" name="Picture 15" descr="http://upload.wikimedia.org/wikipedia/commons/thumb/6/69/Flag_of_South_Carolina.svg/23px-Flag_of_South_Carolina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95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219075</xdr:colOff>
      <xdr:row>12</xdr:row>
      <xdr:rowOff>114300</xdr:rowOff>
    </xdr:to>
    <xdr:pic>
      <xdr:nvPicPr>
        <xdr:cNvPr id="17" name="Picture 16" descr="http://upload.wikimedia.org/wikipedia/commons/thumb/e/ef/Flag_of_Hawaii.svg/23px-Flag_of_Hawaii.svg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86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219075</xdr:colOff>
      <xdr:row>11</xdr:row>
      <xdr:rowOff>133350</xdr:rowOff>
    </xdr:to>
    <xdr:pic>
      <xdr:nvPicPr>
        <xdr:cNvPr id="18" name="Picture 17" descr="http://upload.wikimedia.org/wikipedia/commons/thumb/5/54/Flag_of_Georgia_%28U.S._state%29.svg/23px-Flag_of_Georgia_%28U.S._state%29.svg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864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219075</xdr:colOff>
      <xdr:row>8</xdr:row>
      <xdr:rowOff>142875</xdr:rowOff>
    </xdr:to>
    <xdr:pic>
      <xdr:nvPicPr>
        <xdr:cNvPr id="19" name="Picture 18" descr="http://upload.wikimedia.org/wikipedia/commons/thumb/c/c6/Flag_of_Delaware.svg/23px-Flag_of_Delaware.svg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86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219075</xdr:colOff>
      <xdr:row>5</xdr:row>
      <xdr:rowOff>142875</xdr:rowOff>
    </xdr:to>
    <xdr:pic>
      <xdr:nvPicPr>
        <xdr:cNvPr id="20" name="Picture 19" descr="http://upload.wikimedia.org/wikipedia/commons/thumb/0/01/Flag_of_California.svg/23px-Flag_of_California.svg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76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180975</xdr:colOff>
      <xdr:row>13</xdr:row>
      <xdr:rowOff>142875</xdr:rowOff>
    </xdr:to>
    <xdr:pic>
      <xdr:nvPicPr>
        <xdr:cNvPr id="21" name="Picture 20" descr="http://upload.wikimedia.org/wikipedia/commons/thumb/a/a4/Flag_of_Idaho.svg/19px-Flag_of_Idaho.svg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75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219075</xdr:colOff>
      <xdr:row>21</xdr:row>
      <xdr:rowOff>142875</xdr:rowOff>
    </xdr:to>
    <xdr:pic>
      <xdr:nvPicPr>
        <xdr:cNvPr id="22" name="Picture 21" descr="http://upload.wikimedia.org/wikipedia/commons/thumb/a/a0/Flag_of_Maryland.svg/23px-Flag_of_Maryland.sv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67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219075</xdr:colOff>
      <xdr:row>37</xdr:row>
      <xdr:rowOff>142875</xdr:rowOff>
    </xdr:to>
    <xdr:pic>
      <xdr:nvPicPr>
        <xdr:cNvPr id="23" name="Picture 22" descr="http://upload.wikimedia.org/wikipedia/commons/thumb/6/6e/Flag_of_Oklahoma.svg/23px-Flag_of_Oklahoma.svg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58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219075</xdr:colOff>
      <xdr:row>27</xdr:row>
      <xdr:rowOff>142875</xdr:rowOff>
    </xdr:to>
    <xdr:pic>
      <xdr:nvPicPr>
        <xdr:cNvPr id="24" name="Picture 23" descr="http://upload.wikimedia.org/wikipedia/commons/thumb/c/cb/Flag_of_Montana.svg/23px-Flag_of_Montana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48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219075</xdr:colOff>
      <xdr:row>38</xdr:row>
      <xdr:rowOff>133350</xdr:rowOff>
    </xdr:to>
    <xdr:pic>
      <xdr:nvPicPr>
        <xdr:cNvPr id="25" name="Picture 24" descr="http://upload.wikimedia.org/wikipedia/commons/thumb/b/b9/Flag_of_Oregon.svg/23px-Flag_of_Oregon.svg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39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219075</xdr:colOff>
      <xdr:row>46</xdr:row>
      <xdr:rowOff>114300</xdr:rowOff>
    </xdr:to>
    <xdr:pic>
      <xdr:nvPicPr>
        <xdr:cNvPr id="26" name="Picture 25" descr="http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39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219075</xdr:colOff>
      <xdr:row>44</xdr:row>
      <xdr:rowOff>133350</xdr:rowOff>
    </xdr:to>
    <xdr:pic>
      <xdr:nvPicPr>
        <xdr:cNvPr id="27" name="Picture 26" descr="http://upload.wikimedia.org/wikipedia/commons/thumb/9/9e/Flag_of_Tennessee.svg/23px-Flag_of_Tennessee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20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219075</xdr:colOff>
      <xdr:row>28</xdr:row>
      <xdr:rowOff>133350</xdr:rowOff>
    </xdr:to>
    <xdr:pic>
      <xdr:nvPicPr>
        <xdr:cNvPr id="28" name="Picture 27" descr="http://upload.wikimedia.org/wikipedia/commons/thumb/4/4d/Flag_of_Nebraska.svg/23px-Flag_of_Nebraska.svg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10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219075</xdr:colOff>
      <xdr:row>22</xdr:row>
      <xdr:rowOff>133350</xdr:rowOff>
    </xdr:to>
    <xdr:pic>
      <xdr:nvPicPr>
        <xdr:cNvPr id="29" name="Picture 28" descr="http://upload.wikimedia.org/wikipedia/commons/thumb/f/f2/Flag_of_Massachusetts.svg/23px-Flag_of_Massachusetts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01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219075</xdr:colOff>
      <xdr:row>24</xdr:row>
      <xdr:rowOff>142875</xdr:rowOff>
    </xdr:to>
    <xdr:pic>
      <xdr:nvPicPr>
        <xdr:cNvPr id="30" name="Picture 29" descr="http://upload.wikimedia.org/wikipedia/commons/thumb/b/b9/Flag_of_Minnesota.svg/23px-Flag_of_Minnesota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91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219075</xdr:colOff>
      <xdr:row>19</xdr:row>
      <xdr:rowOff>142875</xdr:rowOff>
    </xdr:to>
    <xdr:pic>
      <xdr:nvPicPr>
        <xdr:cNvPr id="31" name="Picture 30" descr="http://upload.wikimedia.org/wikipedia/commons/thumb/e/e0/Flag_of_Louisiana.svg/23px-Flag_of_Louisiana.svg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82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219075</xdr:colOff>
      <xdr:row>4</xdr:row>
      <xdr:rowOff>142875</xdr:rowOff>
    </xdr:to>
    <xdr:pic>
      <xdr:nvPicPr>
        <xdr:cNvPr id="32" name="Picture 31" descr="http://upload.wikimedia.org/wikipedia/commons/thumb/9/9d/Flag_of_Arkansas.svg/23px-Flag_of_Arkansas.svg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72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209550</xdr:colOff>
      <xdr:row>16</xdr:row>
      <xdr:rowOff>142875</xdr:rowOff>
    </xdr:to>
    <xdr:pic>
      <xdr:nvPicPr>
        <xdr:cNvPr id="33" name="Picture 32" descr="http://upload.wikimedia.org/wikipedia/commons/thumb/a/aa/Flag_of_Iowa.svg/22px-Flag_of_Iowa.svg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63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219075</xdr:colOff>
      <xdr:row>17</xdr:row>
      <xdr:rowOff>133350</xdr:rowOff>
    </xdr:to>
    <xdr:pic>
      <xdr:nvPicPr>
        <xdr:cNvPr id="34" name="Picture 33" descr="http://upload.wikimedia.org/wikipedia/commons/thumb/d/da/Flag_of_Kansas.svg/23px-Flag_of_Kansas.svg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633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219075</xdr:colOff>
      <xdr:row>33</xdr:row>
      <xdr:rowOff>114300</xdr:rowOff>
    </xdr:to>
    <xdr:pic>
      <xdr:nvPicPr>
        <xdr:cNvPr id="35" name="Picture 34" descr="http://upload.wikimedia.org/wikipedia/commons/thumb/1/1a/Flag_of_New_York.svg/23px-Flag_of_New_York.svg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63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219075</xdr:colOff>
      <xdr:row>15</xdr:row>
      <xdr:rowOff>142875</xdr:rowOff>
    </xdr:to>
    <xdr:pic>
      <xdr:nvPicPr>
        <xdr:cNvPr id="36" name="Picture 35" descr="http://upload.wikimedia.org/wikipedia/commons/thumb/a/ac/Flag_of_Indiana.svg/23px-Flag_of_Indiana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53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219075</xdr:colOff>
      <xdr:row>18</xdr:row>
      <xdr:rowOff>114300</xdr:rowOff>
    </xdr:to>
    <xdr:pic>
      <xdr:nvPicPr>
        <xdr:cNvPr id="37" name="Picture 36" descr="http://upload.wikimedia.org/wikipedia/commons/thumb/8/8d/Flag_of_Kentucky.svg/23px-Flag_of_Kentucky.svg.png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53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219075</xdr:colOff>
      <xdr:row>32</xdr:row>
      <xdr:rowOff>142875</xdr:rowOff>
    </xdr:to>
    <xdr:pic>
      <xdr:nvPicPr>
        <xdr:cNvPr id="38" name="Picture 37" descr="http://upload.wikimedia.org/wikipedia/commons/thumb/c/c3/Flag_of_New_Mexico.svg/23px-Flag_of_New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44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219075</xdr:colOff>
      <xdr:row>31</xdr:row>
      <xdr:rowOff>142875</xdr:rowOff>
    </xdr:to>
    <xdr:pic>
      <xdr:nvPicPr>
        <xdr:cNvPr id="39" name="Picture 38" descr="http://upload.wikimedia.org/wikipedia/commons/thumb/9/92/Flag_of_New_Jersey.svg/23px-Flag_of_New_Jersey.svg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34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219075</xdr:colOff>
      <xdr:row>1</xdr:row>
      <xdr:rowOff>142875</xdr:rowOff>
    </xdr:to>
    <xdr:pic>
      <xdr:nvPicPr>
        <xdr:cNvPr id="40" name="Picture 39" descr="http://upload.wikimedia.org/wikipedia/commons/thumb/5/5c/Flag_of_Alabama.svg/23px-Flag_of_Alabama.svg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25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219075</xdr:colOff>
      <xdr:row>52</xdr:row>
      <xdr:rowOff>142875</xdr:rowOff>
    </xdr:to>
    <xdr:pic>
      <xdr:nvPicPr>
        <xdr:cNvPr id="41" name="Picture 40" descr="http://upload.wikimedia.org/wikipedia/commons/thumb/2/22/Flag_of_Wisconsin.svg/23px-Flag_of_Wisconsin.svg.pn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25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219075</xdr:colOff>
      <xdr:row>26</xdr:row>
      <xdr:rowOff>123825</xdr:rowOff>
    </xdr:to>
    <xdr:pic>
      <xdr:nvPicPr>
        <xdr:cNvPr id="42" name="Picture 41" descr="http://upload.wikimedia.org/wikipedia/commons/thumb/5/5a/Flag_of_Missouri.svg/23px-Flag_of_Missouri.svg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160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219075</xdr:colOff>
      <xdr:row>25</xdr:row>
      <xdr:rowOff>142875</xdr:rowOff>
    </xdr:to>
    <xdr:pic>
      <xdr:nvPicPr>
        <xdr:cNvPr id="43" name="Picture 42" descr="http://upload.wikimedia.org/wikipedia/commons/thumb/4/42/Flag_of_Mississippi.svg/23px-Flag_of_Mississippi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16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190500</xdr:colOff>
      <xdr:row>7</xdr:row>
      <xdr:rowOff>142875</xdr:rowOff>
    </xdr:to>
    <xdr:pic>
      <xdr:nvPicPr>
        <xdr:cNvPr id="44" name="Picture 43" descr="http://upload.wikimedia.org/wikipedia/commons/thumb/9/96/Flag_of_Connecticut.svg/20px-Flag_of_Connecticut.svg.png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065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219075</xdr:colOff>
      <xdr:row>39</xdr:row>
      <xdr:rowOff>142875</xdr:rowOff>
    </xdr:to>
    <xdr:pic>
      <xdr:nvPicPr>
        <xdr:cNvPr id="45" name="Picture 44" descr="http://upload.wikimedia.org/wikipedia/commons/thumb/f/f7/Flag_of_Pennsylvania.svg/23px-Flag_of_Pennsylvania.svg.p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97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219075</xdr:colOff>
      <xdr:row>30</xdr:row>
      <xdr:rowOff>142875</xdr:rowOff>
    </xdr:to>
    <xdr:pic>
      <xdr:nvPicPr>
        <xdr:cNvPr id="46" name="Picture 45" descr="http://upload.wikimedia.org/wikipedia/commons/thumb/2/28/Flag_of_New_Hampshire.svg/23px-Flag_of_New_Hampshire.svg.pn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87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219075</xdr:colOff>
      <xdr:row>14</xdr:row>
      <xdr:rowOff>133350</xdr:rowOff>
    </xdr:to>
    <xdr:pic>
      <xdr:nvPicPr>
        <xdr:cNvPr id="47" name="Picture 46" descr="http://upload.wikimedia.org/wikipedia/commons/thumb/0/01/Flag_of_Illinois.svg/23px-Flag_of_Illinois.svg.pn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68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219075</xdr:colOff>
      <xdr:row>36</xdr:row>
      <xdr:rowOff>133350</xdr:rowOff>
    </xdr:to>
    <xdr:pic>
      <xdr:nvPicPr>
        <xdr:cNvPr id="48" name="Picture 47" descr="http://upload.wikimedia.org/wikipedia/commons/thumb/4/4c/Flag_of_Ohio.svg/23px-Flag_of_Ohio.svg.pn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68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219075</xdr:colOff>
      <xdr:row>48</xdr:row>
      <xdr:rowOff>133350</xdr:rowOff>
    </xdr:to>
    <xdr:pic>
      <xdr:nvPicPr>
        <xdr:cNvPr id="49" name="Picture 48" descr="http://upload.wikimedia.org/wikipedia/commons/thumb/4/49/Flag_of_Vermont.svg/23px-Flag_of_Vermont.svg.png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687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219075</xdr:colOff>
      <xdr:row>23</xdr:row>
      <xdr:rowOff>142875</xdr:rowOff>
    </xdr:to>
    <xdr:pic>
      <xdr:nvPicPr>
        <xdr:cNvPr id="50" name="Picture 49" descr="http://upload.wikimedia.org/wikipedia/commons/thumb/b/b5/Flag_of_Michigan.svg/23px-Flag_of_Michigan.svg.png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59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219075</xdr:colOff>
      <xdr:row>51</xdr:row>
      <xdr:rowOff>114300</xdr:rowOff>
    </xdr:to>
    <xdr:pic>
      <xdr:nvPicPr>
        <xdr:cNvPr id="51" name="Picture 50" descr="http://upload.wikimedia.org/wikipedia/commons/thumb/2/22/Flag_of_West_Virginia.svg/23px-Flag_of_West_Virginia.svg.png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49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219075</xdr:colOff>
      <xdr:row>20</xdr:row>
      <xdr:rowOff>142875</xdr:rowOff>
    </xdr:to>
    <xdr:pic>
      <xdr:nvPicPr>
        <xdr:cNvPr id="52" name="Picture 51" descr="http://upload.wikimedia.org/wikipedia/commons/thumb/3/35/Flag_of_Maine.svg/23px-Flag_of_Maine.svg.png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40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152400</xdr:colOff>
      <xdr:row>41</xdr:row>
      <xdr:rowOff>142875</xdr:rowOff>
    </xdr:to>
    <xdr:pic>
      <xdr:nvPicPr>
        <xdr:cNvPr id="53" name="Picture 52" descr="http://upload.wikimedia.org/wikipedia/commons/thumb/f/f3/Flag_of_Rhode_Island.svg/16px-Flag_of_Rhode_Island.svg.png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40300"/>
          <a:ext cx="1524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219075</xdr:colOff>
      <xdr:row>40</xdr:row>
      <xdr:rowOff>142875</xdr:rowOff>
    </xdr:to>
    <xdr:pic>
      <xdr:nvPicPr>
        <xdr:cNvPr id="54" name="Picture 53" descr="http://upload.wikimedia.org/wikipedia/commons/thumb/2/28/Flag_of_Puerto_Rico.svg/23px-Flag_of_Puerto_Rico.svg.png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30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5"/>
  <sheetViews>
    <sheetView tabSelected="1" topLeftCell="K2" workbookViewId="0">
      <selection activeCell="S2" sqref="S2"/>
    </sheetView>
  </sheetViews>
  <sheetFormatPr baseColWidth="10" defaultColWidth="8.83203125" defaultRowHeight="15" x14ac:dyDescent="0"/>
  <cols>
    <col min="1" max="1" width="8.83203125" style="20"/>
    <col min="2" max="2" width="10.6640625" style="20" bestFit="1" customWidth="1"/>
    <col min="3" max="3" width="0" style="20" hidden="1" customWidth="1"/>
    <col min="4" max="4" width="13" style="39" customWidth="1"/>
    <col min="5" max="5" width="9" style="20" bestFit="1" customWidth="1"/>
    <col min="6" max="6" width="19.5" style="40" customWidth="1"/>
    <col min="7" max="7" width="9.33203125" style="38" bestFit="1" customWidth="1"/>
    <col min="8" max="8" width="9.33203125" style="20" bestFit="1" customWidth="1"/>
    <col min="9" max="9" width="9" style="20" bestFit="1" customWidth="1"/>
    <col min="10" max="10" width="13.5" style="20" customWidth="1"/>
    <col min="11" max="11" width="19.5" style="20" customWidth="1"/>
    <col min="12" max="12" width="19.5" style="41" customWidth="1"/>
    <col min="13" max="13" width="11.83203125" style="20" customWidth="1"/>
    <col min="14" max="16" width="13.5" style="20" customWidth="1"/>
    <col min="17" max="17" width="8.83203125" style="20"/>
    <col min="18" max="19" width="19.5" style="41" customWidth="1"/>
    <col min="20" max="21" width="8.83203125" style="20"/>
    <col min="22" max="23" width="19.5" style="41" customWidth="1"/>
    <col min="24" max="24" width="8.83203125" style="33"/>
    <col min="25" max="25" width="19.33203125" style="20" customWidth="1"/>
    <col min="26" max="26" width="18.6640625" style="20" customWidth="1"/>
    <col min="27" max="28" width="9" style="20" bestFit="1" customWidth="1"/>
    <col min="29" max="16384" width="8.83203125" style="20"/>
  </cols>
  <sheetData>
    <row r="1" spans="1:34" ht="75">
      <c r="A1" s="18"/>
      <c r="B1" s="18"/>
      <c r="C1" s="42" t="s">
        <v>101</v>
      </c>
      <c r="D1" s="43" t="s">
        <v>231</v>
      </c>
      <c r="E1" s="18" t="s">
        <v>223</v>
      </c>
      <c r="F1" s="44" t="s">
        <v>222</v>
      </c>
      <c r="G1" s="19" t="s">
        <v>224</v>
      </c>
      <c r="H1" s="42" t="s">
        <v>226</v>
      </c>
      <c r="I1" s="45" t="s">
        <v>232</v>
      </c>
      <c r="J1" s="45" t="s">
        <v>225</v>
      </c>
      <c r="K1" s="45" t="s">
        <v>99</v>
      </c>
      <c r="L1" s="46" t="s">
        <v>107</v>
      </c>
      <c r="M1" s="45" t="s">
        <v>228</v>
      </c>
      <c r="N1" s="45" t="s">
        <v>227</v>
      </c>
      <c r="O1" s="45" t="s">
        <v>229</v>
      </c>
      <c r="P1" s="45" t="s">
        <v>230</v>
      </c>
      <c r="Q1" s="18"/>
      <c r="R1" s="47" t="s">
        <v>102</v>
      </c>
      <c r="S1" s="47" t="s">
        <v>108</v>
      </c>
      <c r="V1" s="46"/>
      <c r="W1" s="46"/>
      <c r="X1" s="21"/>
      <c r="Y1" s="48"/>
      <c r="Z1" s="48"/>
      <c r="AA1" s="48"/>
      <c r="AB1" s="48"/>
    </row>
    <row r="2" spans="1:34">
      <c r="A2" s="14" t="s">
        <v>45</v>
      </c>
      <c r="B2" s="49" t="s">
        <v>85</v>
      </c>
      <c r="C2" s="13">
        <v>23924</v>
      </c>
      <c r="D2" s="24">
        <v>2730751</v>
      </c>
      <c r="E2" s="13">
        <v>11877</v>
      </c>
      <c r="F2" s="25">
        <f>I2/D2</f>
        <v>1.6747041381656547E-2</v>
      </c>
      <c r="G2" s="22">
        <v>1232673</v>
      </c>
      <c r="H2" s="23">
        <f>J2/G2</f>
        <v>2.8018785192828917E-2</v>
      </c>
      <c r="I2" s="26">
        <v>45732</v>
      </c>
      <c r="J2" s="26">
        <v>34538</v>
      </c>
      <c r="K2" s="27">
        <v>144912790</v>
      </c>
      <c r="L2" s="28">
        <f>K2/J2</f>
        <v>4195.749319590017</v>
      </c>
      <c r="M2" s="22">
        <v>505</v>
      </c>
      <c r="N2" s="29">
        <v>195</v>
      </c>
      <c r="O2" s="29">
        <f>SUM(M2:N2)</f>
        <v>700</v>
      </c>
      <c r="P2" s="30">
        <f>O2/J2</f>
        <v>2.0267531414673693E-2</v>
      </c>
      <c r="Q2" s="14" t="s">
        <v>45</v>
      </c>
      <c r="R2" s="31">
        <f>I2-J2</f>
        <v>11194</v>
      </c>
      <c r="S2" s="32">
        <f>R2/I2</f>
        <v>0.24477390011370595</v>
      </c>
      <c r="V2" s="31"/>
      <c r="W2" s="31"/>
      <c r="AB2" s="34"/>
    </row>
    <row r="3" spans="1:34">
      <c r="A3" s="14" t="s">
        <v>30</v>
      </c>
      <c r="B3" s="49" t="s">
        <v>98</v>
      </c>
      <c r="C3" s="15">
        <v>975</v>
      </c>
      <c r="D3" s="24">
        <v>135402</v>
      </c>
      <c r="E3" s="15">
        <v>963</v>
      </c>
      <c r="F3" s="25">
        <f>I3/D3</f>
        <v>2.4076453818998242E-2</v>
      </c>
      <c r="G3" s="22">
        <v>46251</v>
      </c>
      <c r="H3" s="23">
        <f>J3/G3</f>
        <v>5.8009556550128648E-2</v>
      </c>
      <c r="I3" s="26">
        <v>3260</v>
      </c>
      <c r="J3" s="26">
        <v>2683</v>
      </c>
      <c r="K3" s="27">
        <v>19565719</v>
      </c>
      <c r="L3" s="28">
        <f>K3/J3</f>
        <v>7292.4781960491982</v>
      </c>
      <c r="M3" s="22">
        <v>162</v>
      </c>
      <c r="N3" s="35">
        <v>58</v>
      </c>
      <c r="O3" s="29">
        <f>SUM(M3:N3)</f>
        <v>220</v>
      </c>
      <c r="P3" s="30">
        <f>O3/J3</f>
        <v>8.1997763697353704E-2</v>
      </c>
      <c r="Q3" s="14" t="s">
        <v>30</v>
      </c>
      <c r="R3" s="31">
        <f>I3-J3</f>
        <v>577</v>
      </c>
      <c r="S3" s="32">
        <f>R3/I3</f>
        <v>0.17699386503067485</v>
      </c>
      <c r="V3" s="31"/>
      <c r="W3" s="31"/>
      <c r="AB3" s="34"/>
    </row>
    <row r="4" spans="1:34">
      <c r="A4" s="14" t="s">
        <v>32</v>
      </c>
      <c r="B4" s="49" t="s">
        <v>54</v>
      </c>
      <c r="C4" s="13">
        <v>1889</v>
      </c>
      <c r="D4" s="24">
        <v>1132459</v>
      </c>
      <c r="E4" s="13">
        <v>1889</v>
      </c>
      <c r="F4" s="25">
        <f>I4/D4</f>
        <v>9.9906486680754001E-3</v>
      </c>
      <c r="G4" s="22">
        <v>503286</v>
      </c>
      <c r="H4" s="23">
        <f>J4/G4</f>
        <v>1.8776600183593423E-2</v>
      </c>
      <c r="I4" s="26">
        <v>11314</v>
      </c>
      <c r="J4" s="26">
        <v>9450</v>
      </c>
      <c r="K4" s="27">
        <v>104678852</v>
      </c>
      <c r="L4" s="28">
        <f>K4/J4</f>
        <v>11077.127195767196</v>
      </c>
      <c r="M4" s="22">
        <v>615</v>
      </c>
      <c r="N4" s="29">
        <v>103</v>
      </c>
      <c r="O4" s="29">
        <f>SUM(M4:N4)</f>
        <v>718</v>
      </c>
      <c r="P4" s="30">
        <f>O4/J4</f>
        <v>7.5978835978835979E-2</v>
      </c>
      <c r="Q4" s="14" t="s">
        <v>32</v>
      </c>
      <c r="R4" s="31">
        <f>I4-J4</f>
        <v>1864</v>
      </c>
      <c r="S4" s="32">
        <f>R4/I4</f>
        <v>0.16475163514230157</v>
      </c>
      <c r="V4" s="31"/>
      <c r="W4" s="31"/>
      <c r="Z4" s="36"/>
      <c r="AA4" s="36"/>
      <c r="AB4" s="34"/>
    </row>
    <row r="5" spans="1:34">
      <c r="A5" s="14" t="s">
        <v>31</v>
      </c>
      <c r="B5" s="49" t="s">
        <v>66</v>
      </c>
      <c r="C5" s="13">
        <v>16637</v>
      </c>
      <c r="D5" s="24">
        <v>3129179</v>
      </c>
      <c r="E5" s="13">
        <v>16637</v>
      </c>
      <c r="F5" s="25">
        <f>I5/D5</f>
        <v>1.8630445877337153E-2</v>
      </c>
      <c r="G5" s="22">
        <v>1507202</v>
      </c>
      <c r="H5" s="23">
        <f>J5/G5</f>
        <v>3.3948336055817332E-2</v>
      </c>
      <c r="I5" s="26">
        <v>58298</v>
      </c>
      <c r="J5" s="26">
        <v>51167</v>
      </c>
      <c r="K5" s="27">
        <v>263394587</v>
      </c>
      <c r="L5" s="28">
        <f>K5/J5</f>
        <v>5147.7434088377277</v>
      </c>
      <c r="M5" s="22">
        <v>1492</v>
      </c>
      <c r="N5" s="37">
        <v>12804</v>
      </c>
      <c r="O5" s="29">
        <f>SUM(M5:N5)</f>
        <v>14296</v>
      </c>
      <c r="P5" s="30">
        <f>O5/J5</f>
        <v>0.2793988312779721</v>
      </c>
      <c r="Q5" s="14" t="s">
        <v>31</v>
      </c>
      <c r="R5" s="31">
        <f>I5-J5</f>
        <v>7131</v>
      </c>
      <c r="S5" s="32">
        <f>R5/I5</f>
        <v>0.12231980513911284</v>
      </c>
      <c r="V5" s="31"/>
      <c r="W5" s="31"/>
      <c r="AB5" s="34"/>
    </row>
    <row r="6" spans="1:34">
      <c r="A6" s="14" t="s">
        <v>26</v>
      </c>
      <c r="B6" s="49" t="s">
        <v>90</v>
      </c>
      <c r="C6" s="13">
        <v>8686</v>
      </c>
      <c r="D6" s="24">
        <v>202797</v>
      </c>
      <c r="E6" s="13">
        <v>1399</v>
      </c>
      <c r="F6" s="25">
        <f>I6/D6</f>
        <v>2.0878020878020879E-2</v>
      </c>
      <c r="G6" s="22">
        <v>80563</v>
      </c>
      <c r="H6" s="23">
        <f>J6/G6</f>
        <v>4.6845326018147289E-2</v>
      </c>
      <c r="I6" s="26">
        <v>4234</v>
      </c>
      <c r="J6" s="26">
        <v>3774</v>
      </c>
      <c r="K6" s="27">
        <v>42557545</v>
      </c>
      <c r="L6" s="28">
        <f>K6/J6</f>
        <v>11276.509009009009</v>
      </c>
      <c r="M6" s="22">
        <v>401</v>
      </c>
      <c r="N6" s="29">
        <v>367</v>
      </c>
      <c r="O6" s="29">
        <f>SUM(M6:N6)</f>
        <v>768</v>
      </c>
      <c r="P6" s="30">
        <f>O6/J6</f>
        <v>0.20349761526232116</v>
      </c>
      <c r="Q6" s="14" t="s">
        <v>26</v>
      </c>
      <c r="R6" s="31">
        <f>I6-J6</f>
        <v>460</v>
      </c>
      <c r="S6" s="32">
        <f>R6/I6</f>
        <v>0.10864430798299481</v>
      </c>
      <c r="V6" s="31"/>
      <c r="W6" s="31"/>
      <c r="AB6" s="34"/>
    </row>
    <row r="7" spans="1:34">
      <c r="A7" s="14" t="s">
        <v>21</v>
      </c>
      <c r="B7" s="49" t="s">
        <v>82</v>
      </c>
      <c r="C7" s="15">
        <v>768</v>
      </c>
      <c r="D7" s="24">
        <v>518672</v>
      </c>
      <c r="E7" s="13">
        <v>6848</v>
      </c>
      <c r="F7" s="25">
        <f>I7/D7</f>
        <v>1.0706188111176235E-2</v>
      </c>
      <c r="G7" s="22">
        <v>346586</v>
      </c>
      <c r="H7" s="23">
        <f>J7/G7</f>
        <v>1.4420663269722378E-2</v>
      </c>
      <c r="I7" s="26">
        <v>5553</v>
      </c>
      <c r="J7" s="26">
        <v>4998</v>
      </c>
      <c r="K7" s="27">
        <v>53004254</v>
      </c>
      <c r="L7" s="28">
        <f>K7/J7</f>
        <v>10605.092837134855</v>
      </c>
      <c r="M7" s="22">
        <v>0</v>
      </c>
      <c r="N7" s="29">
        <v>664</v>
      </c>
      <c r="O7" s="29">
        <f>SUM(M7:N7)</f>
        <v>664</v>
      </c>
      <c r="P7" s="30">
        <f>O7/J7</f>
        <v>0.1328531412565026</v>
      </c>
      <c r="Q7" s="14" t="s">
        <v>21</v>
      </c>
      <c r="R7" s="31">
        <f>I7-J7</f>
        <v>555</v>
      </c>
      <c r="S7" s="32">
        <f>R7/I7</f>
        <v>9.9945975148568345E-2</v>
      </c>
      <c r="V7" s="31"/>
      <c r="W7" s="31"/>
      <c r="AB7" s="34"/>
      <c r="AG7" s="20" t="s">
        <v>103</v>
      </c>
      <c r="AH7" s="20" t="s">
        <v>104</v>
      </c>
    </row>
    <row r="8" spans="1:34">
      <c r="A8" s="14" t="s">
        <v>3</v>
      </c>
      <c r="B8" s="49" t="s">
        <v>75</v>
      </c>
      <c r="C8" s="13">
        <v>14522</v>
      </c>
      <c r="D8" s="24">
        <v>755555</v>
      </c>
      <c r="E8" s="13">
        <v>9978</v>
      </c>
      <c r="F8" s="25">
        <f>I8/D8</f>
        <v>8.2032413259127395E-3</v>
      </c>
      <c r="G8" s="22">
        <v>369426</v>
      </c>
      <c r="H8" s="23">
        <f>J8/G8</f>
        <v>1.5120754900846177E-2</v>
      </c>
      <c r="I8" s="26">
        <v>6198</v>
      </c>
      <c r="J8" s="26">
        <v>5586</v>
      </c>
      <c r="K8" s="27">
        <v>40616384</v>
      </c>
      <c r="L8" s="28">
        <f>K8/J8</f>
        <v>7271.1034729681351</v>
      </c>
      <c r="M8" s="22">
        <v>387</v>
      </c>
      <c r="N8" s="29">
        <v>140</v>
      </c>
      <c r="O8" s="29">
        <f>SUM(M8:N8)</f>
        <v>527</v>
      </c>
      <c r="P8" s="30">
        <f>O8/J8</f>
        <v>9.4343000358037957E-2</v>
      </c>
      <c r="Q8" s="14" t="s">
        <v>3</v>
      </c>
      <c r="R8" s="31">
        <f>I8-J8</f>
        <v>612</v>
      </c>
      <c r="S8" s="32">
        <f>R8/I8</f>
        <v>9.8741529525653432E-2</v>
      </c>
      <c r="V8" s="31"/>
      <c r="W8" s="31"/>
      <c r="AB8" s="34"/>
      <c r="AG8" s="20" t="s">
        <v>106</v>
      </c>
      <c r="AH8" s="20" t="s">
        <v>105</v>
      </c>
    </row>
    <row r="9" spans="1:34">
      <c r="A9" s="14" t="s">
        <v>19</v>
      </c>
      <c r="B9" s="49" t="s">
        <v>53</v>
      </c>
      <c r="C9" s="13">
        <v>4561</v>
      </c>
      <c r="D9" s="24">
        <v>187378</v>
      </c>
      <c r="E9" s="13">
        <v>4561</v>
      </c>
      <c r="F9" s="25">
        <f>I9/D9</f>
        <v>1.8870945361782066E-2</v>
      </c>
      <c r="G9" s="22">
        <v>71288</v>
      </c>
      <c r="H9" s="23">
        <f>J9/G9</f>
        <v>4.4748064190326564E-2</v>
      </c>
      <c r="I9" s="26">
        <v>3536</v>
      </c>
      <c r="J9" s="26">
        <v>3190</v>
      </c>
      <c r="K9" s="27">
        <v>41459997</v>
      </c>
      <c r="L9" s="28">
        <f>K9/J9</f>
        <v>12996.864263322885</v>
      </c>
      <c r="M9" s="22">
        <v>139</v>
      </c>
      <c r="N9" s="29">
        <v>243</v>
      </c>
      <c r="O9" s="29">
        <f>SUM(M9:N9)</f>
        <v>382</v>
      </c>
      <c r="P9" s="30">
        <f>O9/J9</f>
        <v>0.11974921630094044</v>
      </c>
      <c r="Q9" s="14" t="s">
        <v>19</v>
      </c>
      <c r="R9" s="31">
        <f>I9-J9</f>
        <v>346</v>
      </c>
      <c r="S9" s="32">
        <f>R9/I9</f>
        <v>9.7850678733031674E-2</v>
      </c>
      <c r="V9" s="31"/>
      <c r="W9" s="31"/>
      <c r="AB9" s="34"/>
    </row>
    <row r="10" spans="1:34">
      <c r="A10" s="14" t="s">
        <v>9</v>
      </c>
      <c r="B10" s="49" t="s">
        <v>93</v>
      </c>
      <c r="C10" s="13">
        <v>3113</v>
      </c>
      <c r="D10" s="24">
        <v>1853677</v>
      </c>
      <c r="E10" s="13">
        <v>975</v>
      </c>
      <c r="F10" s="25">
        <f>I10/D10</f>
        <v>7.4624651436037666E-3</v>
      </c>
      <c r="G10" s="22">
        <v>572863</v>
      </c>
      <c r="H10" s="23">
        <f>J10/G10</f>
        <v>2.191623477166443E-2</v>
      </c>
      <c r="I10" s="26">
        <v>13833</v>
      </c>
      <c r="J10" s="26">
        <v>12555</v>
      </c>
      <c r="K10" s="27">
        <v>120982488</v>
      </c>
      <c r="L10" s="28">
        <f>K10/J10</f>
        <v>9636.1997610513736</v>
      </c>
      <c r="M10" s="22">
        <v>180</v>
      </c>
      <c r="N10" s="29">
        <v>164</v>
      </c>
      <c r="O10" s="29">
        <f>SUM(M10:N10)</f>
        <v>344</v>
      </c>
      <c r="P10" s="30">
        <f>O10/J10</f>
        <v>2.7399442453205893E-2</v>
      </c>
      <c r="Q10" s="14" t="s">
        <v>9</v>
      </c>
      <c r="R10" s="31">
        <f>I10-J10</f>
        <v>1278</v>
      </c>
      <c r="S10" s="32">
        <f>R10/I10</f>
        <v>9.2387768379960961E-2</v>
      </c>
      <c r="V10" s="31"/>
      <c r="W10" s="31"/>
      <c r="AB10" s="34"/>
    </row>
    <row r="11" spans="1:34">
      <c r="A11" s="14" t="s">
        <v>40</v>
      </c>
      <c r="B11" s="49" t="s">
        <v>84</v>
      </c>
      <c r="C11" s="13">
        <v>1918</v>
      </c>
      <c r="D11" s="24">
        <v>4324929</v>
      </c>
      <c r="E11" s="15">
        <v>1918</v>
      </c>
      <c r="F11" s="25">
        <f>I11/D11</f>
        <v>1.3547968070689715E-2</v>
      </c>
      <c r="G11" s="22">
        <v>1833621</v>
      </c>
      <c r="H11" s="23">
        <f>J11/G11</f>
        <v>2.9085618020299724E-2</v>
      </c>
      <c r="I11" s="26">
        <v>58594</v>
      </c>
      <c r="J11" s="26">
        <v>53332</v>
      </c>
      <c r="K11" s="27">
        <v>468869101</v>
      </c>
      <c r="L11" s="28">
        <f>K11/J11</f>
        <v>8791.5154316357912</v>
      </c>
      <c r="M11" s="22">
        <v>2886</v>
      </c>
      <c r="N11" s="29">
        <v>99</v>
      </c>
      <c r="O11" s="29">
        <f>SUM(M11:N11)</f>
        <v>2985</v>
      </c>
      <c r="P11" s="30">
        <f>O11/J11</f>
        <v>5.5970149253731345E-2</v>
      </c>
      <c r="Q11" s="14" t="s">
        <v>40</v>
      </c>
      <c r="R11" s="31">
        <f>I11-J11</f>
        <v>5262</v>
      </c>
      <c r="S11" s="32">
        <f>R11/I11</f>
        <v>8.9804416834488171E-2</v>
      </c>
      <c r="V11" s="31"/>
      <c r="W11" s="31"/>
      <c r="Z11" s="36"/>
      <c r="AA11" s="36"/>
      <c r="AB11" s="34"/>
    </row>
    <row r="12" spans="1:34">
      <c r="A12" s="14" t="s">
        <v>22</v>
      </c>
      <c r="B12" s="49" t="s">
        <v>78</v>
      </c>
      <c r="C12" s="13">
        <v>9978</v>
      </c>
      <c r="D12" s="24">
        <v>149871</v>
      </c>
      <c r="E12" s="13">
        <v>23924</v>
      </c>
      <c r="F12" s="25">
        <f>I12/D12</f>
        <v>1.4298963775513608E-2</v>
      </c>
      <c r="G12" s="22">
        <v>40626</v>
      </c>
      <c r="H12" s="23">
        <f>J12/G12</f>
        <v>4.8220351499040026E-2</v>
      </c>
      <c r="I12" s="26">
        <v>2143</v>
      </c>
      <c r="J12" s="26">
        <v>1959</v>
      </c>
      <c r="K12" s="27">
        <v>15330456</v>
      </c>
      <c r="L12" s="28">
        <f>K12/J12</f>
        <v>7825.6539050535985</v>
      </c>
      <c r="M12" s="22">
        <v>46</v>
      </c>
      <c r="N12" s="29">
        <v>137</v>
      </c>
      <c r="O12" s="29">
        <f>SUM(M12:N12)</f>
        <v>183</v>
      </c>
      <c r="P12" s="30">
        <f>O12/J12</f>
        <v>9.3415007656967836E-2</v>
      </c>
      <c r="Q12" s="14" t="s">
        <v>22</v>
      </c>
      <c r="R12" s="31">
        <f>I12-J12</f>
        <v>184</v>
      </c>
      <c r="S12" s="32">
        <f>R12/I12</f>
        <v>8.5860942603826415E-2</v>
      </c>
      <c r="V12" s="31"/>
      <c r="W12" s="31"/>
      <c r="AB12" s="34"/>
    </row>
    <row r="13" spans="1:34">
      <c r="A13" s="14" t="s">
        <v>49</v>
      </c>
      <c r="B13" s="49" t="s">
        <v>81</v>
      </c>
      <c r="C13" s="13">
        <v>4746</v>
      </c>
      <c r="D13" s="24">
        <v>2065214</v>
      </c>
      <c r="E13" s="16">
        <v>768</v>
      </c>
      <c r="F13" s="25">
        <f>I13/D13</f>
        <v>1.2928926493816138E-2</v>
      </c>
      <c r="G13" s="22">
        <v>649059</v>
      </c>
      <c r="H13" s="23">
        <f>J13/G13</f>
        <v>3.7893319405477778E-2</v>
      </c>
      <c r="I13" s="26">
        <v>26701</v>
      </c>
      <c r="J13" s="26">
        <v>24595</v>
      </c>
      <c r="K13" s="27">
        <v>193064204</v>
      </c>
      <c r="L13" s="28">
        <f>K13/J13</f>
        <v>7849.7338483431595</v>
      </c>
      <c r="M13" s="22">
        <v>583</v>
      </c>
      <c r="N13" s="29">
        <v>82</v>
      </c>
      <c r="O13" s="29">
        <f>SUM(M13:N13)</f>
        <v>665</v>
      </c>
      <c r="P13" s="30">
        <f>O13/J13</f>
        <v>2.7038015856881481E-2</v>
      </c>
      <c r="Q13" s="14" t="s">
        <v>49</v>
      </c>
      <c r="R13" s="31">
        <f>I13-J13</f>
        <v>2106</v>
      </c>
      <c r="S13" s="32">
        <f>R13/I13</f>
        <v>7.8873450432568062E-2</v>
      </c>
      <c r="V13" s="31"/>
      <c r="W13" s="31"/>
      <c r="AB13" s="34"/>
    </row>
    <row r="14" spans="1:34">
      <c r="A14" s="14" t="s">
        <v>41</v>
      </c>
      <c r="B14" s="49" t="s">
        <v>62</v>
      </c>
      <c r="C14" s="13">
        <v>19536</v>
      </c>
      <c r="D14" s="24">
        <v>4002091</v>
      </c>
      <c r="E14" s="13">
        <v>19536</v>
      </c>
      <c r="F14" s="25">
        <f>I14/D14</f>
        <v>1.2473979227358899E-2</v>
      </c>
      <c r="G14" s="22">
        <v>1711089</v>
      </c>
      <c r="H14" s="23">
        <f>J14/G14</f>
        <v>2.7062297753068367E-2</v>
      </c>
      <c r="I14" s="26">
        <v>49922</v>
      </c>
      <c r="J14" s="26">
        <v>46306</v>
      </c>
      <c r="K14" s="27">
        <v>182675713</v>
      </c>
      <c r="L14" s="28">
        <f>K14/J14</f>
        <v>3944.9685353949812</v>
      </c>
      <c r="M14" s="22">
        <v>0</v>
      </c>
      <c r="N14" s="29">
        <v>1488</v>
      </c>
      <c r="O14" s="29">
        <f>SUM(M14:N14)</f>
        <v>1488</v>
      </c>
      <c r="P14" s="30">
        <f>O14/J14</f>
        <v>3.2134064700038871E-2</v>
      </c>
      <c r="Q14" s="14" t="s">
        <v>41</v>
      </c>
      <c r="R14" s="31">
        <f>I14-J14</f>
        <v>3616</v>
      </c>
      <c r="S14" s="32">
        <f>R14/I14</f>
        <v>7.2432995472937786E-2</v>
      </c>
      <c r="V14" s="31"/>
      <c r="W14" s="31"/>
      <c r="AB14" s="34"/>
    </row>
    <row r="15" spans="1:34">
      <c r="A15" s="14" t="s">
        <v>29</v>
      </c>
      <c r="B15" s="49" t="s">
        <v>73</v>
      </c>
      <c r="C15" s="13">
        <v>4884</v>
      </c>
      <c r="D15" s="24">
        <v>1284063</v>
      </c>
      <c r="E15" s="13">
        <v>5436</v>
      </c>
      <c r="F15" s="25">
        <f>I15/D15</f>
        <v>8.3944479359657591E-3</v>
      </c>
      <c r="G15" s="22">
        <v>420652</v>
      </c>
      <c r="H15" s="23">
        <f>J15/G15</f>
        <v>2.3810655839030838E-2</v>
      </c>
      <c r="I15" s="26">
        <v>10779</v>
      </c>
      <c r="J15" s="26">
        <v>10016</v>
      </c>
      <c r="K15" s="27">
        <v>104241955</v>
      </c>
      <c r="L15" s="28">
        <f>K15/J15</f>
        <v>10407.543430511181</v>
      </c>
      <c r="M15" s="22">
        <v>54</v>
      </c>
      <c r="N15" s="29">
        <v>912</v>
      </c>
      <c r="O15" s="29">
        <f>SUM(M15:N15)</f>
        <v>966</v>
      </c>
      <c r="P15" s="30">
        <f>O15/J15</f>
        <v>9.6445686900958463E-2</v>
      </c>
      <c r="Q15" s="14" t="s">
        <v>29</v>
      </c>
      <c r="R15" s="31">
        <f>I15-J15</f>
        <v>763</v>
      </c>
      <c r="S15" s="32">
        <f>R15/I15</f>
        <v>7.078578717877354E-2</v>
      </c>
      <c r="V15" s="31"/>
      <c r="W15" s="31"/>
      <c r="Y15" s="36"/>
      <c r="Z15" s="36"/>
      <c r="AA15" s="36"/>
      <c r="AB15" s="34"/>
    </row>
    <row r="16" spans="1:34">
      <c r="A16" s="14" t="s">
        <v>39</v>
      </c>
      <c r="B16" s="49" t="s">
        <v>88</v>
      </c>
      <c r="C16" s="13">
        <v>11877</v>
      </c>
      <c r="D16" s="24">
        <v>223956</v>
      </c>
      <c r="E16" s="13">
        <v>1707</v>
      </c>
      <c r="F16" s="25">
        <f>I16/D16</f>
        <v>2.4603047027094607E-2</v>
      </c>
      <c r="G16" s="22">
        <v>93322</v>
      </c>
      <c r="H16" s="23">
        <f>J16/G16</f>
        <v>5.5024538693984271E-2</v>
      </c>
      <c r="I16" s="26">
        <v>5510</v>
      </c>
      <c r="J16" s="26">
        <v>5135</v>
      </c>
      <c r="K16" s="27">
        <v>56078026</v>
      </c>
      <c r="L16" s="28">
        <f>K16/J16</f>
        <v>10920.745082765336</v>
      </c>
      <c r="M16" s="22">
        <v>35</v>
      </c>
      <c r="N16" s="29">
        <v>14</v>
      </c>
      <c r="O16" s="29">
        <f>SUM(M16:N16)</f>
        <v>49</v>
      </c>
      <c r="P16" s="30">
        <f>O16/J16</f>
        <v>9.5423563777994151E-3</v>
      </c>
      <c r="Q16" s="14" t="s">
        <v>39</v>
      </c>
      <c r="R16" s="31">
        <f>I16-J16</f>
        <v>375</v>
      </c>
      <c r="S16" s="32">
        <f>R16/I16</f>
        <v>6.8058076225045366E-2</v>
      </c>
      <c r="V16" s="31"/>
      <c r="W16" s="31"/>
      <c r="Z16" s="36"/>
      <c r="AA16" s="36"/>
      <c r="AB16" s="34"/>
    </row>
    <row r="17" spans="1:28">
      <c r="A17" s="14" t="s">
        <v>23</v>
      </c>
      <c r="B17" s="49" t="s">
        <v>69</v>
      </c>
      <c r="C17" s="13">
        <v>6002</v>
      </c>
      <c r="D17" s="24">
        <v>1118015</v>
      </c>
      <c r="E17" s="13">
        <v>4044</v>
      </c>
      <c r="F17" s="25">
        <f>I17/D17</f>
        <v>1.0382687173249017E-2</v>
      </c>
      <c r="G17" s="22">
        <v>731428</v>
      </c>
      <c r="H17" s="23">
        <f>J17/G17</f>
        <v>1.4801183438424561E-2</v>
      </c>
      <c r="I17" s="26">
        <v>11608</v>
      </c>
      <c r="J17" s="26">
        <v>10826</v>
      </c>
      <c r="K17" s="27">
        <v>54450160</v>
      </c>
      <c r="L17" s="28">
        <f>K17/J17</f>
        <v>5029.573249584334</v>
      </c>
      <c r="M17" s="22">
        <v>398</v>
      </c>
      <c r="N17" s="29">
        <v>2197</v>
      </c>
      <c r="O17" s="29">
        <f>SUM(M17:N17)</f>
        <v>2595</v>
      </c>
      <c r="P17" s="30">
        <f>O17/J17</f>
        <v>0.23970072048771476</v>
      </c>
      <c r="Q17" s="14" t="s">
        <v>23</v>
      </c>
      <c r="R17" s="31">
        <f>I17-J17</f>
        <v>782</v>
      </c>
      <c r="S17" s="32">
        <f>R17/I17</f>
        <v>6.7367332873880081E-2</v>
      </c>
      <c r="V17" s="31"/>
      <c r="W17" s="31"/>
      <c r="AB17" s="34"/>
    </row>
    <row r="18" spans="1:28">
      <c r="A18" s="14" t="s">
        <v>6</v>
      </c>
      <c r="B18" s="49" t="s">
        <v>67</v>
      </c>
      <c r="C18" s="13">
        <v>11334</v>
      </c>
      <c r="D18" s="24">
        <v>1608298</v>
      </c>
      <c r="E18" s="13">
        <v>11334</v>
      </c>
      <c r="F18" s="25">
        <f>I18/D18</f>
        <v>1.3859371832831976E-2</v>
      </c>
      <c r="G18" s="22">
        <v>684596</v>
      </c>
      <c r="H18" s="23">
        <f>J18/G18</f>
        <v>3.0504122139188659E-2</v>
      </c>
      <c r="I18" s="26">
        <v>22290</v>
      </c>
      <c r="J18" s="26">
        <v>20883</v>
      </c>
      <c r="K18" s="27">
        <v>86768641</v>
      </c>
      <c r="L18" s="28">
        <f>K18/J18</f>
        <v>4154.9892735718049</v>
      </c>
      <c r="M18" s="22">
        <v>267</v>
      </c>
      <c r="N18" s="29">
        <v>1465</v>
      </c>
      <c r="O18" s="29">
        <f>SUM(M18:N18)</f>
        <v>1732</v>
      </c>
      <c r="P18" s="30">
        <f>O18/J18</f>
        <v>8.2938275152037541E-2</v>
      </c>
      <c r="Q18" s="14" t="s">
        <v>6</v>
      </c>
      <c r="R18" s="31">
        <f>I18-J18</f>
        <v>1407</v>
      </c>
      <c r="S18" s="32">
        <f>R18/I18</f>
        <v>6.3122476446837147E-2</v>
      </c>
      <c r="V18" s="31"/>
      <c r="W18" s="31"/>
      <c r="Z18" s="36"/>
      <c r="AA18" s="36"/>
      <c r="AB18" s="34"/>
    </row>
    <row r="19" spans="1:28">
      <c r="A19" s="14" t="s">
        <v>14</v>
      </c>
      <c r="B19" s="49" t="s">
        <v>79</v>
      </c>
      <c r="C19" s="13">
        <v>1937</v>
      </c>
      <c r="D19" s="24">
        <v>459221</v>
      </c>
      <c r="E19" s="13">
        <v>8461</v>
      </c>
      <c r="F19" s="25">
        <f>I19/D19</f>
        <v>2.8827078901008447E-2</v>
      </c>
      <c r="G19" s="22">
        <v>163400</v>
      </c>
      <c r="H19" s="23">
        <f>J19/G19</f>
        <v>7.6015911872705025E-2</v>
      </c>
      <c r="I19" s="26">
        <v>13238</v>
      </c>
      <c r="J19" s="26">
        <v>12421</v>
      </c>
      <c r="K19" s="27">
        <v>80535673</v>
      </c>
      <c r="L19" s="28">
        <f>K19/J19</f>
        <v>6483.8316560663388</v>
      </c>
      <c r="M19" s="22">
        <v>660</v>
      </c>
      <c r="N19" s="29">
        <v>1222</v>
      </c>
      <c r="O19" s="29">
        <f>SUM(M19:N19)</f>
        <v>1882</v>
      </c>
      <c r="P19" s="30">
        <f>O19/J19</f>
        <v>0.15151759117623378</v>
      </c>
      <c r="Q19" s="14" t="s">
        <v>14</v>
      </c>
      <c r="R19" s="31">
        <f>I19-J19</f>
        <v>817</v>
      </c>
      <c r="S19" s="32">
        <f>R19/I19</f>
        <v>6.1716271340081584E-2</v>
      </c>
      <c r="V19" s="31"/>
      <c r="W19" s="31"/>
      <c r="AB19" s="34"/>
    </row>
    <row r="20" spans="1:28">
      <c r="A20" s="14" t="s">
        <v>12</v>
      </c>
      <c r="B20" s="49" t="s">
        <v>76</v>
      </c>
      <c r="C20" s="13">
        <v>5436</v>
      </c>
      <c r="D20" s="24">
        <v>223563</v>
      </c>
      <c r="E20" s="13">
        <v>1937</v>
      </c>
      <c r="F20" s="25">
        <f>I20/D20</f>
        <v>1.8012819652625883E-2</v>
      </c>
      <c r="G20" s="22">
        <v>76624</v>
      </c>
      <c r="H20" s="23">
        <f>J20/G20</f>
        <v>4.9357903528920444E-2</v>
      </c>
      <c r="I20" s="26">
        <v>4027</v>
      </c>
      <c r="J20" s="26">
        <v>3782</v>
      </c>
      <c r="K20" s="27">
        <v>33243666</v>
      </c>
      <c r="L20" s="28">
        <f>K20/J20</f>
        <v>8789.9698572184025</v>
      </c>
      <c r="M20" s="22">
        <v>94</v>
      </c>
      <c r="N20" s="29">
        <v>6</v>
      </c>
      <c r="O20" s="29">
        <f>SUM(M20:N20)</f>
        <v>100</v>
      </c>
      <c r="P20" s="30">
        <f>O20/J20</f>
        <v>2.6441036488630356E-2</v>
      </c>
      <c r="Q20" s="14" t="s">
        <v>12</v>
      </c>
      <c r="R20" s="31">
        <f>I20-J20</f>
        <v>245</v>
      </c>
      <c r="S20" s="32">
        <f>R20/I20</f>
        <v>6.08393344921778E-2</v>
      </c>
      <c r="V20" s="31"/>
      <c r="W20" s="31"/>
      <c r="Z20" s="36"/>
      <c r="AA20" s="36"/>
      <c r="AB20" s="34"/>
    </row>
    <row r="21" spans="1:28">
      <c r="A21" s="14" t="s">
        <v>17</v>
      </c>
      <c r="B21" s="49" t="s">
        <v>97</v>
      </c>
      <c r="C21" s="13">
        <v>2766</v>
      </c>
      <c r="D21" s="24">
        <v>387418</v>
      </c>
      <c r="E21" s="13">
        <v>6384</v>
      </c>
      <c r="F21" s="25">
        <f>I21/D21</f>
        <v>2.3057782550113832E-2</v>
      </c>
      <c r="G21" s="22">
        <v>189844</v>
      </c>
      <c r="H21" s="23">
        <f>J21/G21</f>
        <v>4.430479762331177E-2</v>
      </c>
      <c r="I21" s="26">
        <v>8933</v>
      </c>
      <c r="J21" s="26">
        <v>8411</v>
      </c>
      <c r="K21" s="27">
        <v>80757146</v>
      </c>
      <c r="L21" s="28">
        <f>K21/J21</f>
        <v>9601.3727261918921</v>
      </c>
      <c r="M21" s="22">
        <v>564</v>
      </c>
      <c r="N21" s="29">
        <v>889</v>
      </c>
      <c r="O21" s="29">
        <f>SUM(M21:N21)</f>
        <v>1453</v>
      </c>
      <c r="P21" s="30">
        <f>O21/J21</f>
        <v>0.17274997027701819</v>
      </c>
      <c r="Q21" s="14" t="s">
        <v>17</v>
      </c>
      <c r="R21" s="31">
        <f>I21-J21</f>
        <v>522</v>
      </c>
      <c r="S21" s="32">
        <f>R21/I21</f>
        <v>5.8435016231948952E-2</v>
      </c>
      <c r="V21" s="31"/>
      <c r="W21" s="31"/>
      <c r="Z21" s="36"/>
      <c r="AA21" s="36"/>
      <c r="AB21" s="34"/>
    </row>
    <row r="22" spans="1:28">
      <c r="A22" s="14" t="s">
        <v>27</v>
      </c>
      <c r="B22" s="49" t="s">
        <v>74</v>
      </c>
      <c r="C22" s="13">
        <v>8522</v>
      </c>
      <c r="D22" s="24">
        <v>1425436</v>
      </c>
      <c r="E22" s="16">
        <v>3689</v>
      </c>
      <c r="F22" s="25">
        <f>I22/D22</f>
        <v>2.1666353312249725E-2</v>
      </c>
      <c r="G22" s="22">
        <v>579253</v>
      </c>
      <c r="H22" s="23">
        <f>J22/G22</f>
        <v>5.0223304842616265E-2</v>
      </c>
      <c r="I22" s="26">
        <v>30884</v>
      </c>
      <c r="J22" s="26">
        <v>29092</v>
      </c>
      <c r="K22" s="27">
        <v>212218937</v>
      </c>
      <c r="L22" s="28">
        <f>K22/J22</f>
        <v>7294.7524061597687</v>
      </c>
      <c r="M22" s="22">
        <v>26</v>
      </c>
      <c r="N22" s="29">
        <v>171</v>
      </c>
      <c r="O22" s="29">
        <f>SUM(M22:N22)</f>
        <v>197</v>
      </c>
      <c r="P22" s="30">
        <f>O22/J22</f>
        <v>6.7716210642100923E-3</v>
      </c>
      <c r="Q22" s="14" t="s">
        <v>27</v>
      </c>
      <c r="R22" s="31">
        <f>I22-J22</f>
        <v>1792</v>
      </c>
      <c r="S22" s="32">
        <f>R22/I22</f>
        <v>5.8023572076155938E-2</v>
      </c>
      <c r="V22" s="31"/>
      <c r="W22" s="31"/>
      <c r="AB22" s="34"/>
    </row>
    <row r="23" spans="1:28">
      <c r="A23" s="14" t="s">
        <v>2</v>
      </c>
      <c r="B23" s="49" t="s">
        <v>92</v>
      </c>
      <c r="C23" s="13">
        <v>1707</v>
      </c>
      <c r="D23" s="24">
        <v>6865824</v>
      </c>
      <c r="E23" s="13">
        <v>29613</v>
      </c>
      <c r="F23" s="25">
        <f>I23/D23</f>
        <v>1.1265508699319995E-2</v>
      </c>
      <c r="G23" s="22">
        <v>3053448</v>
      </c>
      <c r="H23" s="23">
        <f>J23/G23</f>
        <v>2.3893316670203651E-2</v>
      </c>
      <c r="I23" s="26">
        <v>77347</v>
      </c>
      <c r="J23" s="26">
        <v>72957</v>
      </c>
      <c r="K23" s="27">
        <v>564265309</v>
      </c>
      <c r="L23" s="28">
        <f>K23/J23</f>
        <v>7734.217539098373</v>
      </c>
      <c r="M23" s="22">
        <v>721</v>
      </c>
      <c r="N23" s="29">
        <v>1572</v>
      </c>
      <c r="O23" s="29">
        <f>SUM(M23:N23)</f>
        <v>2293</v>
      </c>
      <c r="P23" s="30">
        <f>O23/J23</f>
        <v>3.1429472154830926E-2</v>
      </c>
      <c r="Q23" s="14" t="s">
        <v>2</v>
      </c>
      <c r="R23" s="31">
        <f>I23-J23</f>
        <v>4390</v>
      </c>
      <c r="S23" s="32">
        <f>R23/I23</f>
        <v>5.675721101012321E-2</v>
      </c>
      <c r="V23" s="31"/>
      <c r="W23" s="31"/>
      <c r="AB23" s="34"/>
    </row>
    <row r="24" spans="1:28">
      <c r="A24" s="14" t="s">
        <v>28</v>
      </c>
      <c r="B24" s="49" t="s">
        <v>95</v>
      </c>
      <c r="C24" s="13">
        <v>7978</v>
      </c>
      <c r="D24" s="24">
        <v>1581354</v>
      </c>
      <c r="E24" s="13">
        <v>9606</v>
      </c>
      <c r="F24" s="25">
        <f>I24/D24</f>
        <v>1.4389567421336399E-2</v>
      </c>
      <c r="G24" s="22">
        <v>749988</v>
      </c>
      <c r="H24" s="23">
        <f>J24/G24</f>
        <v>2.8655125148669046E-2</v>
      </c>
      <c r="I24" s="26">
        <v>22755</v>
      </c>
      <c r="J24" s="26">
        <v>21491</v>
      </c>
      <c r="K24" s="27">
        <v>70675360</v>
      </c>
      <c r="L24" s="28">
        <f>K24/J24</f>
        <v>3288.602670885487</v>
      </c>
      <c r="M24" s="22">
        <v>111</v>
      </c>
      <c r="N24" s="29">
        <v>1186</v>
      </c>
      <c r="O24" s="29">
        <f>SUM(M24:N24)</f>
        <v>1297</v>
      </c>
      <c r="P24" s="30">
        <f>O24/J24</f>
        <v>6.0350844539574705E-2</v>
      </c>
      <c r="Q24" s="14" t="s">
        <v>28</v>
      </c>
      <c r="R24" s="31">
        <f>I24-J24</f>
        <v>1264</v>
      </c>
      <c r="S24" s="32">
        <f>R24/I24</f>
        <v>5.5548231157987259E-2</v>
      </c>
      <c r="V24" s="31"/>
      <c r="W24" s="31"/>
      <c r="AB24" s="34"/>
    </row>
    <row r="25" spans="1:28">
      <c r="A25" s="14" t="s">
        <v>43</v>
      </c>
      <c r="B25" s="49" t="s">
        <v>80</v>
      </c>
      <c r="C25" s="13">
        <v>5116</v>
      </c>
      <c r="D25" s="24">
        <v>287234</v>
      </c>
      <c r="E25" s="13">
        <v>5116</v>
      </c>
      <c r="F25" s="25">
        <f>I25/D25</f>
        <v>8.0700752696407814E-3</v>
      </c>
      <c r="G25" s="22">
        <v>88056</v>
      </c>
      <c r="H25" s="23">
        <f>J25/G25</f>
        <v>2.5120377941310074E-2</v>
      </c>
      <c r="I25" s="26">
        <v>2318</v>
      </c>
      <c r="J25" s="26">
        <v>2212</v>
      </c>
      <c r="K25" s="27">
        <v>26633860</v>
      </c>
      <c r="L25" s="28">
        <f>K25/J25</f>
        <v>12040.623869801086</v>
      </c>
      <c r="M25" s="22">
        <v>63</v>
      </c>
      <c r="N25" s="29">
        <v>87</v>
      </c>
      <c r="O25" s="29">
        <f>SUM(M25:N25)</f>
        <v>150</v>
      </c>
      <c r="P25" s="30">
        <f>O25/J25</f>
        <v>6.7811934900542492E-2</v>
      </c>
      <c r="Q25" s="14" t="s">
        <v>43</v>
      </c>
      <c r="R25" s="31">
        <f>I25-J25</f>
        <v>106</v>
      </c>
      <c r="S25" s="32">
        <f>R25/I25</f>
        <v>4.5729076790336498E-2</v>
      </c>
      <c r="V25" s="31"/>
      <c r="W25" s="31"/>
      <c r="AB25" s="34"/>
    </row>
    <row r="26" spans="1:28">
      <c r="A26" s="14" t="s">
        <v>44</v>
      </c>
      <c r="B26" s="49" t="s">
        <v>57</v>
      </c>
      <c r="C26" s="13">
        <v>54288</v>
      </c>
      <c r="D26" s="24">
        <v>9295040</v>
      </c>
      <c r="E26" s="13">
        <v>54288</v>
      </c>
      <c r="F26" s="25">
        <f>I26/D26</f>
        <v>1.289375839157228E-2</v>
      </c>
      <c r="G26" s="22">
        <v>4150614</v>
      </c>
      <c r="H26" s="23">
        <f>J26/G26</f>
        <v>2.7696866054034416E-2</v>
      </c>
      <c r="I26" s="26">
        <v>119848</v>
      </c>
      <c r="J26" s="26">
        <v>114959</v>
      </c>
      <c r="K26" s="27">
        <v>460895740</v>
      </c>
      <c r="L26" s="28">
        <f>K26/J26</f>
        <v>4009.2184170008436</v>
      </c>
      <c r="M26" s="22">
        <v>0</v>
      </c>
      <c r="N26" s="29">
        <v>902</v>
      </c>
      <c r="O26" s="29">
        <f>SUM(M26:N26)</f>
        <v>902</v>
      </c>
      <c r="P26" s="30">
        <f>O26/J26</f>
        <v>7.8462756287024076E-3</v>
      </c>
      <c r="Q26" s="14" t="s">
        <v>44</v>
      </c>
      <c r="R26" s="31">
        <f>I26-J26</f>
        <v>4889</v>
      </c>
      <c r="S26" s="32">
        <f>R26/I26</f>
        <v>4.0793338228422668E-2</v>
      </c>
      <c r="V26" s="31"/>
      <c r="W26" s="31"/>
      <c r="AA26" s="36"/>
      <c r="AB26" s="34"/>
    </row>
    <row r="27" spans="1:28">
      <c r="A27" s="14" t="s">
        <v>46</v>
      </c>
      <c r="B27" s="49" t="s">
        <v>96</v>
      </c>
      <c r="C27" s="13">
        <v>29613</v>
      </c>
      <c r="D27" s="24">
        <v>1339492</v>
      </c>
      <c r="E27" s="13">
        <v>4562</v>
      </c>
      <c r="F27" s="25">
        <f>I27/D27</f>
        <v>1.1938107879703648E-2</v>
      </c>
      <c r="G27" s="22">
        <v>533928</v>
      </c>
      <c r="H27" s="23">
        <f>J27/G27</f>
        <v>2.8970198228974692E-2</v>
      </c>
      <c r="I27" s="26">
        <v>15991</v>
      </c>
      <c r="J27" s="26">
        <v>15468</v>
      </c>
      <c r="K27" s="27">
        <v>66381820</v>
      </c>
      <c r="L27" s="28">
        <f>K27/J27</f>
        <v>4291.5580553400569</v>
      </c>
      <c r="M27" s="22">
        <v>249</v>
      </c>
      <c r="N27" s="29">
        <v>797</v>
      </c>
      <c r="O27" s="29">
        <f>SUM(M27:N27)</f>
        <v>1046</v>
      </c>
      <c r="P27" s="30">
        <f>O27/J27</f>
        <v>6.7623480734419442E-2</v>
      </c>
      <c r="Q27" s="14" t="s">
        <v>46</v>
      </c>
      <c r="R27" s="31">
        <f>I27-J27</f>
        <v>523</v>
      </c>
      <c r="S27" s="32">
        <f>R27/I27</f>
        <v>3.2705897067100247E-2</v>
      </c>
      <c r="V27" s="31"/>
      <c r="W27" s="31"/>
      <c r="AB27" s="34"/>
    </row>
    <row r="28" spans="1:28">
      <c r="A28" s="14" t="s">
        <v>34</v>
      </c>
      <c r="B28" s="49" t="s">
        <v>87</v>
      </c>
      <c r="C28" s="13">
        <v>1109</v>
      </c>
      <c r="D28" s="24">
        <v>2792155</v>
      </c>
      <c r="E28" s="13">
        <v>14496</v>
      </c>
      <c r="F28" s="25">
        <f>I28/D28</f>
        <v>1.7485060822196474E-2</v>
      </c>
      <c r="G28" s="22">
        <v>969077</v>
      </c>
      <c r="H28" s="23">
        <f>J28/G28</f>
        <v>4.8912521915183207E-2</v>
      </c>
      <c r="I28" s="26">
        <v>48821</v>
      </c>
      <c r="J28" s="26">
        <v>47400</v>
      </c>
      <c r="K28" s="27">
        <v>202132210</v>
      </c>
      <c r="L28" s="28">
        <f>K28/J28</f>
        <v>4264.3926160337551</v>
      </c>
      <c r="M28" s="22">
        <v>73</v>
      </c>
      <c r="N28" s="29">
        <v>385</v>
      </c>
      <c r="O28" s="29">
        <f>SUM(M28:N28)</f>
        <v>458</v>
      </c>
      <c r="P28" s="30">
        <f>O28/J28</f>
        <v>9.6624472573839659E-3</v>
      </c>
      <c r="Q28" s="14" t="s">
        <v>34</v>
      </c>
      <c r="R28" s="31">
        <f>I28-J28</f>
        <v>1421</v>
      </c>
      <c r="S28" s="32">
        <f>R28/I28</f>
        <v>2.9106327195264334E-2</v>
      </c>
      <c r="V28" s="31"/>
      <c r="W28" s="31"/>
      <c r="Z28" s="36"/>
      <c r="AA28" s="36"/>
      <c r="AB28" s="34"/>
    </row>
    <row r="29" spans="1:28">
      <c r="A29" s="14" t="s">
        <v>18</v>
      </c>
      <c r="B29" s="49" t="s">
        <v>86</v>
      </c>
      <c r="C29" s="13">
        <v>8461</v>
      </c>
      <c r="D29" s="24">
        <v>866453</v>
      </c>
      <c r="E29" s="13">
        <v>8686</v>
      </c>
      <c r="F29" s="25">
        <f>I29/D29</f>
        <v>2.1174835796055873E-2</v>
      </c>
      <c r="G29" s="22">
        <v>309464</v>
      </c>
      <c r="H29" s="23">
        <f>J29/G29</f>
        <v>5.7806400744513091E-2</v>
      </c>
      <c r="I29" s="26">
        <v>18347</v>
      </c>
      <c r="J29" s="26">
        <v>17889</v>
      </c>
      <c r="K29" s="27">
        <v>82888047</v>
      </c>
      <c r="L29" s="28">
        <f>K29/J29</f>
        <v>4633.4645312762032</v>
      </c>
      <c r="M29" s="22">
        <v>66</v>
      </c>
      <c r="N29" s="29">
        <v>564</v>
      </c>
      <c r="O29" s="29">
        <f>SUM(M29:N29)</f>
        <v>630</v>
      </c>
      <c r="P29" s="30">
        <f>O29/J29</f>
        <v>3.5217172564145562E-2</v>
      </c>
      <c r="Q29" s="14" t="s">
        <v>18</v>
      </c>
      <c r="R29" s="31">
        <f>I29-J29</f>
        <v>458</v>
      </c>
      <c r="S29" s="32">
        <f>R29/I29</f>
        <v>2.4963209244018094E-2</v>
      </c>
      <c r="V29" s="31"/>
      <c r="W29" s="31"/>
      <c r="AB29" s="34"/>
    </row>
    <row r="30" spans="1:28">
      <c r="A30" s="14" t="s">
        <v>5</v>
      </c>
      <c r="B30" s="49" t="s">
        <v>83</v>
      </c>
      <c r="C30" s="13">
        <v>6848</v>
      </c>
      <c r="D30" s="24">
        <v>665008</v>
      </c>
      <c r="E30" s="13">
        <v>1109</v>
      </c>
      <c r="F30" s="25">
        <f>I30/D30</f>
        <v>1.4175769314053364E-2</v>
      </c>
      <c r="G30" s="22">
        <v>211102</v>
      </c>
      <c r="H30" s="23">
        <f>J30/G30</f>
        <v>4.3613987551041677E-2</v>
      </c>
      <c r="I30" s="26">
        <v>9427</v>
      </c>
      <c r="J30" s="26">
        <v>9207</v>
      </c>
      <c r="K30" s="27">
        <v>95844829</v>
      </c>
      <c r="L30" s="28">
        <f>K30/J30</f>
        <v>10409.995546866514</v>
      </c>
      <c r="M30" s="22">
        <v>615</v>
      </c>
      <c r="N30" s="29">
        <v>716</v>
      </c>
      <c r="O30" s="29">
        <f>SUM(M30:N30)</f>
        <v>1331</v>
      </c>
      <c r="P30" s="30">
        <f>O30/J30</f>
        <v>0.14456391875746716</v>
      </c>
      <c r="Q30" s="14" t="s">
        <v>5</v>
      </c>
      <c r="R30" s="31">
        <f>I30-J30</f>
        <v>220</v>
      </c>
      <c r="S30" s="32">
        <f>R30/I30</f>
        <v>2.3337222870478413E-2</v>
      </c>
      <c r="V30" s="31"/>
      <c r="W30" s="31"/>
      <c r="AB30" s="34"/>
    </row>
    <row r="31" spans="1:28">
      <c r="A31" s="14" t="s">
        <v>51</v>
      </c>
      <c r="B31" s="49" t="s">
        <v>71</v>
      </c>
      <c r="C31" s="13">
        <v>4044</v>
      </c>
      <c r="D31" s="24">
        <v>1352964</v>
      </c>
      <c r="E31" s="16">
        <v>8522</v>
      </c>
      <c r="F31" s="25">
        <f>I31/D31</f>
        <v>1.3060953580435252E-2</v>
      </c>
      <c r="G31" s="22">
        <v>552974</v>
      </c>
      <c r="H31" s="23">
        <f>J31/G31</f>
        <v>3.1265484453156932E-2</v>
      </c>
      <c r="I31" s="26">
        <v>17671</v>
      </c>
      <c r="J31" s="26">
        <v>17289</v>
      </c>
      <c r="K31" s="27">
        <v>170697061</v>
      </c>
      <c r="L31" s="28">
        <f>K31/J31</f>
        <v>9873.1598704378503</v>
      </c>
      <c r="M31" s="22">
        <v>663</v>
      </c>
      <c r="N31" s="29">
        <v>3064</v>
      </c>
      <c r="O31" s="29">
        <f>SUM(M31:N31)</f>
        <v>3727</v>
      </c>
      <c r="P31" s="30">
        <f>O31/J31</f>
        <v>0.21557059401931863</v>
      </c>
      <c r="Q31" s="14" t="s">
        <v>51</v>
      </c>
      <c r="R31" s="31">
        <f>I31-J31</f>
        <v>382</v>
      </c>
      <c r="S31" s="32">
        <f>R31/I31</f>
        <v>2.1617339143229018E-2</v>
      </c>
      <c r="V31" s="31"/>
      <c r="W31" s="31"/>
      <c r="AB31" s="34"/>
    </row>
    <row r="32" spans="1:28">
      <c r="A32" s="14" t="s">
        <v>37</v>
      </c>
      <c r="B32" s="49" t="s">
        <v>70</v>
      </c>
      <c r="C32" s="13">
        <v>6979</v>
      </c>
      <c r="D32" s="24">
        <v>1418923</v>
      </c>
      <c r="E32" s="16">
        <v>4884</v>
      </c>
      <c r="F32" s="25">
        <f>I32/D32</f>
        <v>1.8556327580848291E-3</v>
      </c>
      <c r="G32" s="22">
        <v>416989</v>
      </c>
      <c r="H32" s="23">
        <f>J32/G32</f>
        <v>6.1824172819906521E-3</v>
      </c>
      <c r="I32" s="26">
        <v>2633</v>
      </c>
      <c r="J32" s="26">
        <v>2578</v>
      </c>
      <c r="K32" s="27">
        <v>10232234</v>
      </c>
      <c r="L32" s="28">
        <f>K32/J32</f>
        <v>3969.0589604344455</v>
      </c>
      <c r="M32" s="22">
        <v>9</v>
      </c>
      <c r="N32" s="29">
        <v>18</v>
      </c>
      <c r="O32" s="29">
        <f>SUM(M32:N32)</f>
        <v>27</v>
      </c>
      <c r="P32" s="30">
        <f>O32/J32</f>
        <v>1.0473235065942591E-2</v>
      </c>
      <c r="Q32" s="14" t="s">
        <v>37</v>
      </c>
      <c r="R32" s="31">
        <f>I32-J32</f>
        <v>55</v>
      </c>
      <c r="S32" s="32">
        <f>R32/I32</f>
        <v>2.0888720091150777E-2</v>
      </c>
      <c r="V32" s="31"/>
      <c r="W32" s="31"/>
      <c r="AA32" s="36"/>
      <c r="AB32" s="34"/>
    </row>
    <row r="33" spans="1:28">
      <c r="A33" s="14" t="s">
        <v>52</v>
      </c>
      <c r="B33" s="49" t="s">
        <v>64</v>
      </c>
      <c r="C33" s="13">
        <v>1079</v>
      </c>
      <c r="D33" s="24">
        <v>303818</v>
      </c>
      <c r="E33" s="13">
        <v>1079</v>
      </c>
      <c r="F33" s="25">
        <f>I33/D33</f>
        <v>1.8919221375955343E-2</v>
      </c>
      <c r="G33" s="22">
        <v>134730</v>
      </c>
      <c r="H33" s="23">
        <f>J33/G33</f>
        <v>4.1779856008312924E-2</v>
      </c>
      <c r="I33" s="26">
        <v>5748</v>
      </c>
      <c r="J33" s="26">
        <v>5629</v>
      </c>
      <c r="K33" s="27">
        <v>20802500</v>
      </c>
      <c r="L33" s="28">
        <f>K33/J33</f>
        <v>3695.5942440930894</v>
      </c>
      <c r="M33" s="22">
        <v>0</v>
      </c>
      <c r="N33" s="29">
        <v>105</v>
      </c>
      <c r="O33" s="29">
        <f>SUM(M33:N33)</f>
        <v>105</v>
      </c>
      <c r="P33" s="30">
        <f>O33/J33</f>
        <v>1.8653402025226504E-2</v>
      </c>
      <c r="Q33" s="14" t="s">
        <v>52</v>
      </c>
      <c r="R33" s="31">
        <f>I33-J33</f>
        <v>119</v>
      </c>
      <c r="S33" s="32">
        <f>R33/I33</f>
        <v>2.0702853166318719E-2</v>
      </c>
      <c r="V33" s="31"/>
      <c r="W33" s="31"/>
      <c r="Y33" s="36"/>
      <c r="AA33" s="36"/>
      <c r="AB33" s="34"/>
    </row>
    <row r="34" spans="1:28">
      <c r="A34" s="14" t="s">
        <v>25</v>
      </c>
      <c r="B34" s="49" t="s">
        <v>65</v>
      </c>
      <c r="C34" s="13">
        <v>1234</v>
      </c>
      <c r="D34" s="24">
        <v>429072</v>
      </c>
      <c r="E34" s="13">
        <v>1234</v>
      </c>
      <c r="F34" s="25">
        <f>I34/D34</f>
        <v>2.702809784837976E-2</v>
      </c>
      <c r="G34" s="22">
        <v>271989</v>
      </c>
      <c r="H34" s="23">
        <f>J34/G34</f>
        <v>4.1781101441602415E-2</v>
      </c>
      <c r="I34" s="26">
        <v>11597</v>
      </c>
      <c r="J34" s="26">
        <v>11364</v>
      </c>
      <c r="K34" s="27">
        <v>64933056</v>
      </c>
      <c r="L34" s="28">
        <f>K34/J34</f>
        <v>5713.926082365364</v>
      </c>
      <c r="M34" s="22">
        <v>163</v>
      </c>
      <c r="N34" s="29">
        <v>416</v>
      </c>
      <c r="O34" s="29">
        <f>SUM(M34:N34)</f>
        <v>579</v>
      </c>
      <c r="P34" s="30">
        <f>O34/J34</f>
        <v>5.0950369588173179E-2</v>
      </c>
      <c r="Q34" s="14" t="s">
        <v>25</v>
      </c>
      <c r="R34" s="31">
        <f>I34-J34</f>
        <v>233</v>
      </c>
      <c r="S34" s="32">
        <f>R34/I34</f>
        <v>2.0091402949038543E-2</v>
      </c>
      <c r="V34" s="31"/>
      <c r="W34" s="31"/>
      <c r="AB34" s="34"/>
    </row>
    <row r="35" spans="1:28">
      <c r="A35" s="14" t="s">
        <v>13</v>
      </c>
      <c r="B35" s="49" t="s">
        <v>68</v>
      </c>
      <c r="C35" s="13">
        <v>6262</v>
      </c>
      <c r="D35" s="24">
        <v>1023371</v>
      </c>
      <c r="E35" s="13">
        <v>6979</v>
      </c>
      <c r="F35" s="25">
        <f>I35/D35</f>
        <v>1.5010196693085889E-2</v>
      </c>
      <c r="G35" s="22">
        <v>470601</v>
      </c>
      <c r="H35" s="23">
        <f>J35/G35</f>
        <v>3.2118503785584819E-2</v>
      </c>
      <c r="I35" s="26">
        <v>15361</v>
      </c>
      <c r="J35" s="26">
        <v>15115</v>
      </c>
      <c r="K35" s="27">
        <v>172398838</v>
      </c>
      <c r="L35" s="28">
        <f>K35/J35</f>
        <v>11405.811313264969</v>
      </c>
      <c r="M35" s="22">
        <v>710</v>
      </c>
      <c r="N35" s="29">
        <v>175</v>
      </c>
      <c r="O35" s="29">
        <f>SUM(M35:N35)</f>
        <v>885</v>
      </c>
      <c r="P35" s="30">
        <f>O35/J35</f>
        <v>5.8551108170691368E-2</v>
      </c>
      <c r="Q35" s="14" t="s">
        <v>13</v>
      </c>
      <c r="R35" s="31">
        <f>I35-J35</f>
        <v>246</v>
      </c>
      <c r="S35" s="32">
        <f>R35/I35</f>
        <v>1.6014582383959378E-2</v>
      </c>
      <c r="V35" s="31"/>
      <c r="W35" s="31"/>
      <c r="AB35" s="34"/>
    </row>
    <row r="36" spans="1:28">
      <c r="A36" s="14" t="s">
        <v>47</v>
      </c>
      <c r="B36" s="49" t="s">
        <v>63</v>
      </c>
      <c r="C36" s="13">
        <v>7671</v>
      </c>
      <c r="D36" s="24">
        <v>2491552</v>
      </c>
      <c r="E36" s="13">
        <v>7671</v>
      </c>
      <c r="F36" s="25">
        <f>I36/D36</f>
        <v>1.2207652097969458E-2</v>
      </c>
      <c r="G36" s="22">
        <v>1066107</v>
      </c>
      <c r="H36" s="23">
        <f>J36/G36</f>
        <v>2.8079733084953012E-2</v>
      </c>
      <c r="I36" s="26">
        <v>30416</v>
      </c>
      <c r="J36" s="26">
        <v>29936</v>
      </c>
      <c r="K36" s="27">
        <v>130312106</v>
      </c>
      <c r="L36" s="28">
        <f>K36/J36</f>
        <v>4353.0233164083375</v>
      </c>
      <c r="M36" s="22">
        <v>0</v>
      </c>
      <c r="N36" s="29">
        <v>45</v>
      </c>
      <c r="O36" s="29">
        <f>SUM(M36:N36)</f>
        <v>45</v>
      </c>
      <c r="P36" s="30">
        <f>O36/J36</f>
        <v>1.5032068412613577E-3</v>
      </c>
      <c r="Q36" s="14" t="s">
        <v>47</v>
      </c>
      <c r="R36" s="31">
        <f>I36-J36</f>
        <v>480</v>
      </c>
      <c r="S36" s="32">
        <f>R36/I36</f>
        <v>1.5781167806417674E-2</v>
      </c>
      <c r="V36" s="31"/>
      <c r="W36" s="31"/>
      <c r="AB36" s="34"/>
    </row>
    <row r="37" spans="1:28">
      <c r="A37" s="14" t="s">
        <v>24</v>
      </c>
      <c r="B37" s="49" t="s">
        <v>77</v>
      </c>
      <c r="C37" s="13">
        <v>3689</v>
      </c>
      <c r="D37" s="24">
        <v>2281635</v>
      </c>
      <c r="E37" s="13">
        <v>4746</v>
      </c>
      <c r="F37" s="25">
        <f>I37/D37</f>
        <v>9.0443914122986368E-3</v>
      </c>
      <c r="G37" s="22">
        <v>1012007</v>
      </c>
      <c r="H37" s="23">
        <f>J37/G37</f>
        <v>2.0071007413980338E-2</v>
      </c>
      <c r="I37" s="26">
        <v>20636</v>
      </c>
      <c r="J37" s="26">
        <v>20312</v>
      </c>
      <c r="K37" s="27">
        <v>185200684</v>
      </c>
      <c r="L37" s="28">
        <f>K37/J37</f>
        <v>9117.7965734541158</v>
      </c>
      <c r="M37" s="22">
        <v>526</v>
      </c>
      <c r="N37" s="29">
        <v>918</v>
      </c>
      <c r="O37" s="29">
        <f>SUM(M37:N37)</f>
        <v>1444</v>
      </c>
      <c r="P37" s="30">
        <f>O37/J37</f>
        <v>7.1090980701063414E-2</v>
      </c>
      <c r="Q37" s="14" t="s">
        <v>24</v>
      </c>
      <c r="R37" s="31">
        <f>I37-J37</f>
        <v>324</v>
      </c>
      <c r="S37" s="32">
        <f>R37/I37</f>
        <v>1.5700717193254506E-2</v>
      </c>
      <c r="V37" s="31"/>
      <c r="W37" s="31"/>
      <c r="AB37" s="34"/>
    </row>
    <row r="38" spans="1:28">
      <c r="A38" s="14" t="s">
        <v>10</v>
      </c>
      <c r="B38" s="49" t="s">
        <v>94</v>
      </c>
      <c r="C38" s="13">
        <v>1399</v>
      </c>
      <c r="D38" s="24">
        <v>129233</v>
      </c>
      <c r="E38" s="13">
        <v>4579</v>
      </c>
      <c r="F38" s="25">
        <f>I38/D38</f>
        <v>1.8988957928702421E-2</v>
      </c>
      <c r="G38" s="22">
        <v>62101</v>
      </c>
      <c r="H38" s="23">
        <f>J38/G38</f>
        <v>3.901708507109386E-2</v>
      </c>
      <c r="I38" s="26">
        <v>2454</v>
      </c>
      <c r="J38" s="26">
        <v>2423</v>
      </c>
      <c r="K38" s="27">
        <v>47682422</v>
      </c>
      <c r="L38" s="28">
        <f>K38/J38</f>
        <v>19679.084605860502</v>
      </c>
      <c r="M38" s="22">
        <v>0</v>
      </c>
      <c r="N38" s="29">
        <v>116</v>
      </c>
      <c r="O38" s="29">
        <f>SUM(M38:N38)</f>
        <v>116</v>
      </c>
      <c r="P38" s="30">
        <f>O38/J38</f>
        <v>4.7874535699546014E-2</v>
      </c>
      <c r="Q38" s="14" t="s">
        <v>10</v>
      </c>
      <c r="R38" s="31">
        <f>I38-J38</f>
        <v>31</v>
      </c>
      <c r="S38" s="32">
        <f>R38/I38</f>
        <v>1.263243683781581E-2</v>
      </c>
      <c r="V38" s="31"/>
      <c r="W38" s="31"/>
      <c r="AB38" s="34"/>
    </row>
    <row r="39" spans="1:28">
      <c r="A39" s="14" t="s">
        <v>35</v>
      </c>
      <c r="B39" s="49" t="s">
        <v>58</v>
      </c>
      <c r="C39" s="13">
        <v>6003</v>
      </c>
      <c r="D39" s="24">
        <v>1225609</v>
      </c>
      <c r="E39" s="13">
        <v>6003</v>
      </c>
      <c r="F39" s="25">
        <f>I39/D39</f>
        <v>1.6845502929563997E-2</v>
      </c>
      <c r="G39" s="22">
        <v>399145</v>
      </c>
      <c r="H39" s="23">
        <f>J39/G39</f>
        <v>5.1104235302960078E-2</v>
      </c>
      <c r="I39" s="26">
        <v>20646</v>
      </c>
      <c r="J39" s="26">
        <v>20398</v>
      </c>
      <c r="K39" s="27">
        <v>130600287</v>
      </c>
      <c r="L39" s="28">
        <f>K39/J39</f>
        <v>6402.6025590744193</v>
      </c>
      <c r="M39" s="22">
        <v>16</v>
      </c>
      <c r="N39" s="29">
        <v>361</v>
      </c>
      <c r="O39" s="29">
        <f>SUM(M39:N39)</f>
        <v>377</v>
      </c>
      <c r="P39" s="30">
        <f>O39/J39</f>
        <v>1.8482204137660555E-2</v>
      </c>
      <c r="Q39" s="14" t="s">
        <v>35</v>
      </c>
      <c r="R39" s="31">
        <f>I39-J39</f>
        <v>248</v>
      </c>
      <c r="S39" s="32">
        <f>R39/I39</f>
        <v>1.2012012012012012E-2</v>
      </c>
      <c r="V39" s="31"/>
      <c r="W39" s="31"/>
      <c r="AB39" s="34"/>
    </row>
    <row r="40" spans="1:28">
      <c r="A40" s="14" t="s">
        <v>36</v>
      </c>
      <c r="B40" s="49" t="s">
        <v>72</v>
      </c>
      <c r="C40" s="13">
        <v>1512</v>
      </c>
      <c r="D40" s="24">
        <v>2344068</v>
      </c>
      <c r="E40" s="13">
        <v>14522</v>
      </c>
      <c r="F40" s="25">
        <f>I40/D40</f>
        <v>5.525863584162234E-3</v>
      </c>
      <c r="G40" s="22">
        <v>1143586</v>
      </c>
      <c r="H40" s="23">
        <f>J40/G40</f>
        <v>1.1191112867768581E-2</v>
      </c>
      <c r="I40" s="26">
        <v>12953</v>
      </c>
      <c r="J40" s="26">
        <v>12798</v>
      </c>
      <c r="K40" s="27">
        <v>61218234</v>
      </c>
      <c r="L40" s="28">
        <f>K40/J40</f>
        <v>4783.4219409282705</v>
      </c>
      <c r="M40" s="22">
        <v>23</v>
      </c>
      <c r="N40" s="29">
        <v>1162</v>
      </c>
      <c r="O40" s="29">
        <f>SUM(M40:N40)</f>
        <v>1185</v>
      </c>
      <c r="P40" s="30">
        <f>O40/J40</f>
        <v>9.2592592592592587E-2</v>
      </c>
      <c r="Q40" s="14" t="s">
        <v>36</v>
      </c>
      <c r="R40" s="31">
        <f>I40-J40</f>
        <v>155</v>
      </c>
      <c r="S40" s="32">
        <f>R40/I40</f>
        <v>1.1966339844051571E-2</v>
      </c>
      <c r="V40" s="31"/>
      <c r="W40" s="31"/>
      <c r="AB40" s="34"/>
    </row>
    <row r="41" spans="1:28">
      <c r="A41" s="14" t="s">
        <v>42</v>
      </c>
      <c r="B41" s="49" t="s">
        <v>59</v>
      </c>
      <c r="C41" s="13">
        <v>4563</v>
      </c>
      <c r="D41" s="24">
        <v>817015</v>
      </c>
      <c r="E41" s="13">
        <v>4563</v>
      </c>
      <c r="F41" s="25">
        <f>I41/D41</f>
        <v>7.8713365115695554E-3</v>
      </c>
      <c r="G41" s="22">
        <v>301657</v>
      </c>
      <c r="H41" s="23">
        <f>J41/G41</f>
        <v>2.107691848689074E-2</v>
      </c>
      <c r="I41" s="26">
        <v>6431</v>
      </c>
      <c r="J41" s="26">
        <v>6358</v>
      </c>
      <c r="K41" s="27">
        <v>34032826</v>
      </c>
      <c r="L41" s="28">
        <f>K41/J41</f>
        <v>5352.7565272098145</v>
      </c>
      <c r="M41" s="22">
        <v>88</v>
      </c>
      <c r="N41" s="29">
        <v>48</v>
      </c>
      <c r="O41" s="29">
        <f>SUM(M41:N41)</f>
        <v>136</v>
      </c>
      <c r="P41" s="30">
        <f>O41/J41</f>
        <v>2.1390374331550801E-2</v>
      </c>
      <c r="Q41" s="14" t="s">
        <v>42</v>
      </c>
      <c r="R41" s="31">
        <f>I41-J41</f>
        <v>73</v>
      </c>
      <c r="S41" s="32">
        <f>R41/I41</f>
        <v>1.1351267299020371E-2</v>
      </c>
      <c r="V41" s="31"/>
      <c r="W41" s="31"/>
      <c r="Y41" s="36"/>
      <c r="Z41" s="36"/>
      <c r="AA41" s="36"/>
      <c r="AB41" s="34"/>
    </row>
    <row r="42" spans="1:28">
      <c r="A42" s="14" t="s">
        <v>20</v>
      </c>
      <c r="B42" s="49" t="s">
        <v>89</v>
      </c>
      <c r="C42" s="13">
        <v>9134</v>
      </c>
      <c r="D42" s="24">
        <v>1080474</v>
      </c>
      <c r="E42" s="13">
        <v>3113</v>
      </c>
      <c r="F42" s="25">
        <f>I42/D42</f>
        <v>1.2368645612943948E-2</v>
      </c>
      <c r="G42" s="22">
        <v>521198</v>
      </c>
      <c r="H42" s="23">
        <f>J42/G42</f>
        <v>2.5379989946239242E-2</v>
      </c>
      <c r="I42" s="26">
        <v>13364</v>
      </c>
      <c r="J42" s="26">
        <v>13228</v>
      </c>
      <c r="K42" s="27">
        <v>70863729</v>
      </c>
      <c r="L42" s="28">
        <f>K42/J42</f>
        <v>5357.1007710916238</v>
      </c>
      <c r="M42" s="22">
        <v>280</v>
      </c>
      <c r="N42" s="29">
        <v>631</v>
      </c>
      <c r="O42" s="29">
        <f>SUM(M42:N42)</f>
        <v>911</v>
      </c>
      <c r="P42" s="30">
        <f>O42/J42</f>
        <v>6.8869065618385239E-2</v>
      </c>
      <c r="Q42" s="14" t="s">
        <v>20</v>
      </c>
      <c r="R42" s="31">
        <f>I42-J42</f>
        <v>136</v>
      </c>
      <c r="S42" s="32">
        <f>R42/I42</f>
        <v>1.0176593834181383E-2</v>
      </c>
      <c r="V42" s="31"/>
      <c r="W42" s="31"/>
      <c r="AB42" s="34"/>
    </row>
    <row r="43" spans="1:28">
      <c r="A43" s="14" t="s">
        <v>4</v>
      </c>
      <c r="B43" s="49" t="s">
        <v>91</v>
      </c>
      <c r="C43" s="13">
        <v>14496</v>
      </c>
      <c r="D43" s="24">
        <v>1496001</v>
      </c>
      <c r="E43" s="13">
        <v>7978</v>
      </c>
      <c r="F43" s="25">
        <f>I43/D43</f>
        <v>1.345654180712446E-2</v>
      </c>
      <c r="G43" s="22">
        <v>785244</v>
      </c>
      <c r="H43" s="23">
        <f>J43/G43</f>
        <v>2.5381919505274794E-2</v>
      </c>
      <c r="I43" s="26">
        <v>20131</v>
      </c>
      <c r="J43" s="26">
        <v>19931</v>
      </c>
      <c r="K43" s="27">
        <v>71202723</v>
      </c>
      <c r="L43" s="28">
        <f>K43/J43</f>
        <v>3572.4611409362301</v>
      </c>
      <c r="M43" s="22">
        <v>0</v>
      </c>
      <c r="N43" s="29">
        <v>25</v>
      </c>
      <c r="O43" s="29">
        <f>SUM(M43:N43)</f>
        <v>25</v>
      </c>
      <c r="P43" s="30">
        <f>O43/J43</f>
        <v>1.2543274296322312E-3</v>
      </c>
      <c r="Q43" s="14" t="s">
        <v>4</v>
      </c>
      <c r="R43" s="31">
        <f>I43-J43</f>
        <v>200</v>
      </c>
      <c r="S43" s="32">
        <f>R43/I43</f>
        <v>9.9349262331727192E-3</v>
      </c>
      <c r="V43" s="31"/>
      <c r="W43" s="31"/>
      <c r="AB43" s="34"/>
    </row>
    <row r="44" spans="1:28">
      <c r="A44" s="14" t="s">
        <v>16</v>
      </c>
      <c r="B44" s="49" t="s">
        <v>61</v>
      </c>
      <c r="C44" s="13">
        <v>1551</v>
      </c>
      <c r="D44" s="24">
        <v>692169</v>
      </c>
      <c r="E44" s="15">
        <v>799</v>
      </c>
      <c r="F44" s="25">
        <f>I44/D44</f>
        <v>2.8909124794667196E-3</v>
      </c>
      <c r="G44" s="22">
        <v>91288</v>
      </c>
      <c r="H44" s="23">
        <f>J44/G44</f>
        <v>2.1722460783454561E-2</v>
      </c>
      <c r="I44" s="26">
        <v>2001</v>
      </c>
      <c r="J44" s="26">
        <v>1983</v>
      </c>
      <c r="K44" s="27">
        <v>16020038</v>
      </c>
      <c r="L44" s="28">
        <f>K44/J44</f>
        <v>8078.6878466969238</v>
      </c>
      <c r="M44" s="22">
        <v>9</v>
      </c>
      <c r="N44" s="29">
        <v>135</v>
      </c>
      <c r="O44" s="29">
        <f>SUM(M44:N44)</f>
        <v>144</v>
      </c>
      <c r="P44" s="30">
        <f>O44/J44</f>
        <v>7.2617246596066568E-2</v>
      </c>
      <c r="Q44" s="14" t="s">
        <v>16</v>
      </c>
      <c r="R44" s="31">
        <f>I44-J44</f>
        <v>18</v>
      </c>
      <c r="S44" s="32">
        <f>R44/I44</f>
        <v>8.9955022488755615E-3</v>
      </c>
      <c r="V44" s="31"/>
      <c r="W44" s="31"/>
      <c r="Z44" s="36"/>
      <c r="AA44" s="36"/>
      <c r="AB44" s="34"/>
    </row>
    <row r="45" spans="1:28">
      <c r="A45" s="14" t="s">
        <v>50</v>
      </c>
      <c r="B45" s="49" t="s">
        <v>60</v>
      </c>
      <c r="C45" s="15">
        <v>799</v>
      </c>
      <c r="D45" s="24">
        <v>500908</v>
      </c>
      <c r="E45" s="13">
        <v>1551</v>
      </c>
      <c r="F45" s="25">
        <f>I45/D45</f>
        <v>1.1477157482012664E-2</v>
      </c>
      <c r="G45" s="22">
        <v>82206</v>
      </c>
      <c r="H45" s="23">
        <f>J45/G45</f>
        <v>6.9508308395980822E-2</v>
      </c>
      <c r="I45" s="26">
        <v>5749</v>
      </c>
      <c r="J45" s="26">
        <v>5714</v>
      </c>
      <c r="K45" s="27">
        <v>42643729</v>
      </c>
      <c r="L45" s="28">
        <f>K45/J45</f>
        <v>7463.0257262863142</v>
      </c>
      <c r="M45" s="22">
        <v>95</v>
      </c>
      <c r="N45" s="29">
        <v>16</v>
      </c>
      <c r="O45" s="29">
        <f>SUM(M45:N45)</f>
        <v>111</v>
      </c>
      <c r="P45" s="30">
        <f>O45/J45</f>
        <v>1.942597129856493E-2</v>
      </c>
      <c r="Q45" s="14" t="s">
        <v>50</v>
      </c>
      <c r="R45" s="31">
        <f>I45-J45</f>
        <v>35</v>
      </c>
      <c r="S45" s="32">
        <f>R45/I45</f>
        <v>6.0880153070099145E-3</v>
      </c>
      <c r="V45" s="31"/>
      <c r="W45" s="31"/>
      <c r="AA45" s="36"/>
      <c r="AB45" s="34"/>
    </row>
    <row r="46" spans="1:28">
      <c r="A46" s="14" t="s">
        <v>8</v>
      </c>
      <c r="B46" s="49" t="s">
        <v>55</v>
      </c>
      <c r="C46" s="13">
        <v>13461</v>
      </c>
      <c r="D46" s="24">
        <v>711475</v>
      </c>
      <c r="E46" s="13">
        <v>13461</v>
      </c>
      <c r="F46" s="25">
        <f>I46/D46</f>
        <v>1.1723532098808812E-2</v>
      </c>
      <c r="G46" s="22">
        <v>426752</v>
      </c>
      <c r="H46" s="23">
        <f>J46/G46</f>
        <v>1.9484384373125375E-2</v>
      </c>
      <c r="I46" s="26">
        <v>8341</v>
      </c>
      <c r="J46" s="26">
        <v>8315</v>
      </c>
      <c r="K46" s="27">
        <v>69379056</v>
      </c>
      <c r="L46" s="28">
        <f>K46/J46</f>
        <v>8343.843174984966</v>
      </c>
      <c r="M46" s="22">
        <v>551</v>
      </c>
      <c r="N46" s="29">
        <v>1226</v>
      </c>
      <c r="O46" s="29">
        <f>SUM(M46:N46)</f>
        <v>1777</v>
      </c>
      <c r="P46" s="30">
        <f>O46/J46</f>
        <v>0.21371016235718582</v>
      </c>
      <c r="Q46" s="14" t="s">
        <v>8</v>
      </c>
      <c r="R46" s="31">
        <f>I46-J46</f>
        <v>26</v>
      </c>
      <c r="S46" s="32">
        <f>R46/I46</f>
        <v>3.1171322383407264E-3</v>
      </c>
      <c r="V46" s="31"/>
      <c r="W46" s="31"/>
      <c r="AA46" s="36"/>
      <c r="AB46" s="34"/>
    </row>
    <row r="47" spans="1:28">
      <c r="A47" s="14" t="s">
        <v>1</v>
      </c>
      <c r="B47" s="49" t="s">
        <v>56</v>
      </c>
      <c r="C47" s="13">
        <v>3711</v>
      </c>
      <c r="D47" s="24">
        <v>1629014</v>
      </c>
      <c r="E47" s="13">
        <v>3711</v>
      </c>
      <c r="F47" s="25">
        <f>I47/D47</f>
        <v>9.4609377206089085E-3</v>
      </c>
      <c r="G47" s="22">
        <v>537103</v>
      </c>
      <c r="H47" s="23">
        <f>J47/G47</f>
        <v>2.8687235036855128E-2</v>
      </c>
      <c r="I47" s="26">
        <v>15412</v>
      </c>
      <c r="J47" s="26">
        <v>15408</v>
      </c>
      <c r="K47" s="27">
        <v>63905935</v>
      </c>
      <c r="L47" s="28">
        <f>K47/J47</f>
        <v>4147.5814511941844</v>
      </c>
      <c r="M47" s="22">
        <v>0</v>
      </c>
      <c r="N47" s="29">
        <v>0</v>
      </c>
      <c r="O47" s="29">
        <f>SUM(M47:N47)</f>
        <v>0</v>
      </c>
      <c r="P47" s="30">
        <f>O47/J47</f>
        <v>0</v>
      </c>
      <c r="Q47" s="14" t="s">
        <v>1</v>
      </c>
      <c r="R47" s="31">
        <f>I47-J47</f>
        <v>4</v>
      </c>
      <c r="S47" s="32">
        <f>R47/I47</f>
        <v>2.5953802232026989E-4</v>
      </c>
      <c r="V47" s="31"/>
      <c r="W47" s="31"/>
      <c r="AB47" s="34"/>
    </row>
    <row r="48" spans="1:28">
      <c r="B48" s="52"/>
      <c r="C48" s="13">
        <v>4579</v>
      </c>
      <c r="E48" s="13">
        <f>SUM(E47:E47)</f>
        <v>3711</v>
      </c>
      <c r="G48" s="53"/>
      <c r="H48" s="13"/>
      <c r="I48" s="54">
        <f>SUM(I47:I47)</f>
        <v>15412</v>
      </c>
      <c r="J48" s="54">
        <f>SUM(J47:J47)</f>
        <v>15408</v>
      </c>
      <c r="K48" s="52"/>
      <c r="L48" s="51">
        <f>AVERAGE(L47:L47)</f>
        <v>4147.5814511941844</v>
      </c>
      <c r="M48" s="52"/>
      <c r="N48" s="54"/>
      <c r="O48" s="54"/>
      <c r="P48" s="54"/>
    </row>
    <row r="49" spans="1:17">
      <c r="B49" s="50" t="s">
        <v>100</v>
      </c>
      <c r="C49" s="13">
        <v>9606</v>
      </c>
      <c r="E49" s="13"/>
      <c r="G49" s="50"/>
      <c r="H49" s="13"/>
    </row>
    <row r="50" spans="1:17">
      <c r="B50" s="15" t="s">
        <v>48</v>
      </c>
      <c r="C50" s="13">
        <v>4562</v>
      </c>
      <c r="E50" s="13"/>
      <c r="G50" s="17"/>
      <c r="H50" s="13"/>
    </row>
    <row r="51" spans="1:17">
      <c r="B51" s="1" t="s">
        <v>7</v>
      </c>
      <c r="C51" s="13">
        <v>6384</v>
      </c>
      <c r="E51" s="13"/>
      <c r="G51" s="2"/>
      <c r="H51" s="13"/>
    </row>
    <row r="52" spans="1:17">
      <c r="B52" s="1" t="s">
        <v>11</v>
      </c>
      <c r="C52" s="15">
        <v>963</v>
      </c>
      <c r="E52" s="15"/>
      <c r="G52" s="2"/>
      <c r="H52" s="15"/>
    </row>
    <row r="53" spans="1:17">
      <c r="B53" s="1" t="s">
        <v>15</v>
      </c>
      <c r="C53" s="13">
        <v>4310</v>
      </c>
      <c r="E53" s="13"/>
      <c r="G53" s="2"/>
      <c r="H53" s="13"/>
    </row>
    <row r="54" spans="1:17">
      <c r="A54" s="13"/>
      <c r="B54" s="1" t="s">
        <v>38</v>
      </c>
      <c r="C54" s="1"/>
      <c r="E54" s="13"/>
      <c r="G54" s="2"/>
      <c r="H54" s="1"/>
      <c r="Q54" s="13"/>
    </row>
    <row r="55" spans="1:17">
      <c r="B55" s="1" t="s">
        <v>33</v>
      </c>
      <c r="C55" s="1"/>
      <c r="G55" s="2"/>
      <c r="H55" s="1"/>
    </row>
  </sheetData>
  <autoFilter ref="S1:S55">
    <sortState ref="A2:S55">
      <sortCondition descending="1" ref="S1:S55"/>
    </sortState>
  </autoFilter>
  <conditionalFormatting sqref="D2:D47">
    <cfRule type="duplicateValues" dxfId="8" priority="14"/>
  </conditionalFormatting>
  <conditionalFormatting sqref="G49">
    <cfRule type="duplicateValues" dxfId="7" priority="5"/>
  </conditionalFormatting>
  <conditionalFormatting sqref="G49:G54">
    <cfRule type="duplicateValues" dxfId="6" priority="6"/>
  </conditionalFormatting>
  <conditionalFormatting sqref="H49">
    <cfRule type="duplicateValues" dxfId="5" priority="3"/>
  </conditionalFormatting>
  <conditionalFormatting sqref="H49:H54">
    <cfRule type="duplicateValues" dxfId="4" priority="4"/>
  </conditionalFormatting>
  <conditionalFormatting sqref="A2:A47 B49:C49">
    <cfRule type="duplicateValues" dxfId="3" priority="19"/>
  </conditionalFormatting>
  <conditionalFormatting sqref="A2:A47 B49:C54">
    <cfRule type="duplicateValues" dxfId="2" priority="21"/>
  </conditionalFormatting>
  <conditionalFormatting sqref="Q2:Q47">
    <cfRule type="duplicateValues" dxfId="1" priority="1"/>
  </conditionalFormatting>
  <conditionalFormatting sqref="Q2:Q47">
    <cfRule type="duplicateValues" dxfId="0" priority="2"/>
  </conditionalFormatting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F5" sqref="F5"/>
    </sheetView>
  </sheetViews>
  <sheetFormatPr baseColWidth="10" defaultColWidth="8.83203125" defaultRowHeight="14" x14ac:dyDescent="0"/>
  <sheetData>
    <row r="1" spans="1:6">
      <c r="A1" t="s">
        <v>109</v>
      </c>
      <c r="D1" t="str">
        <f t="shared" ref="D1:D32" si="0">LEFT(A1,1)</f>
        <v>B</v>
      </c>
    </row>
    <row r="2" spans="1:6">
      <c r="A2" t="s">
        <v>110</v>
      </c>
      <c r="D2" t="str">
        <f t="shared" si="0"/>
        <v>B</v>
      </c>
      <c r="F2" t="s">
        <v>160</v>
      </c>
    </row>
    <row r="3" spans="1:6">
      <c r="A3" t="s">
        <v>111</v>
      </c>
      <c r="D3" t="str">
        <f t="shared" si="0"/>
        <v>C</v>
      </c>
    </row>
    <row r="4" spans="1:6">
      <c r="A4" t="s">
        <v>112</v>
      </c>
      <c r="D4" t="str">
        <f t="shared" si="0"/>
        <v>C</v>
      </c>
      <c r="F4" t="s">
        <v>161</v>
      </c>
    </row>
    <row r="5" spans="1:6">
      <c r="A5" t="s">
        <v>113</v>
      </c>
      <c r="D5" t="str">
        <f t="shared" si="0"/>
        <v>—</v>
      </c>
    </row>
    <row r="6" spans="1:6">
      <c r="A6" t="s">
        <v>114</v>
      </c>
      <c r="D6" t="str">
        <f t="shared" si="0"/>
        <v>D</v>
      </c>
    </row>
    <row r="7" spans="1:6">
      <c r="A7" t="s">
        <v>115</v>
      </c>
      <c r="D7" t="str">
        <f t="shared" si="0"/>
        <v>D</v>
      </c>
    </row>
    <row r="8" spans="1:6">
      <c r="A8" t="s">
        <v>116</v>
      </c>
      <c r="D8" t="str">
        <f t="shared" si="0"/>
        <v>C</v>
      </c>
    </row>
    <row r="9" spans="1:6">
      <c r="A9" t="s">
        <v>117</v>
      </c>
      <c r="D9" t="str">
        <f t="shared" si="0"/>
        <v>—</v>
      </c>
    </row>
    <row r="10" spans="1:6">
      <c r="A10" t="s">
        <v>118</v>
      </c>
      <c r="D10" t="str">
        <f t="shared" si="0"/>
        <v>C</v>
      </c>
    </row>
    <row r="11" spans="1:6">
      <c r="A11" t="s">
        <v>119</v>
      </c>
      <c r="D11" t="str">
        <f t="shared" si="0"/>
        <v>C</v>
      </c>
    </row>
    <row r="12" spans="1:6">
      <c r="A12" t="s">
        <v>120</v>
      </c>
      <c r="D12" t="str">
        <f t="shared" si="0"/>
        <v>C</v>
      </c>
    </row>
    <row r="13" spans="1:6">
      <c r="A13" t="s">
        <v>121</v>
      </c>
      <c r="D13" t="str">
        <f t="shared" si="0"/>
        <v>C</v>
      </c>
    </row>
    <row r="14" spans="1:6">
      <c r="A14" t="s">
        <v>122</v>
      </c>
      <c r="D14" t="str">
        <f t="shared" si="0"/>
        <v>D</v>
      </c>
    </row>
    <row r="15" spans="1:6">
      <c r="A15" t="s">
        <v>123</v>
      </c>
      <c r="D15" t="str">
        <f t="shared" si="0"/>
        <v>C</v>
      </c>
    </row>
    <row r="16" spans="1:6">
      <c r="A16" t="s">
        <v>124</v>
      </c>
      <c r="D16" t="str">
        <f t="shared" si="0"/>
        <v>C</v>
      </c>
    </row>
    <row r="17" spans="1:4">
      <c r="A17" t="s">
        <v>125</v>
      </c>
      <c r="D17" t="str">
        <f t="shared" si="0"/>
        <v>B</v>
      </c>
    </row>
    <row r="18" spans="1:4">
      <c r="A18" t="s">
        <v>126</v>
      </c>
      <c r="D18" t="str">
        <f t="shared" si="0"/>
        <v>C</v>
      </c>
    </row>
    <row r="19" spans="1:4">
      <c r="A19" t="s">
        <v>127</v>
      </c>
      <c r="D19" t="str">
        <f t="shared" si="0"/>
        <v>D</v>
      </c>
    </row>
    <row r="20" spans="1:4">
      <c r="A20" t="s">
        <v>128</v>
      </c>
      <c r="D20" t="str">
        <f t="shared" si="0"/>
        <v>C</v>
      </c>
    </row>
    <row r="21" spans="1:4">
      <c r="A21" t="s">
        <v>129</v>
      </c>
      <c r="D21" t="str">
        <f t="shared" si="0"/>
        <v>C</v>
      </c>
    </row>
    <row r="22" spans="1:4">
      <c r="A22" t="s">
        <v>130</v>
      </c>
      <c r="D22" t="str">
        <f t="shared" si="0"/>
        <v>D</v>
      </c>
    </row>
    <row r="23" spans="1:4">
      <c r="A23" t="s">
        <v>131</v>
      </c>
      <c r="D23" t="str">
        <f t="shared" si="0"/>
        <v>D</v>
      </c>
    </row>
    <row r="24" spans="1:4">
      <c r="A24" t="s">
        <v>132</v>
      </c>
      <c r="D24" t="str">
        <f t="shared" si="0"/>
        <v>B</v>
      </c>
    </row>
    <row r="25" spans="1:4">
      <c r="A25" t="s">
        <v>133</v>
      </c>
      <c r="D25" t="str">
        <f t="shared" si="0"/>
        <v>D</v>
      </c>
    </row>
    <row r="26" spans="1:4">
      <c r="A26" t="s">
        <v>134</v>
      </c>
      <c r="D26" t="str">
        <f t="shared" si="0"/>
        <v>D</v>
      </c>
    </row>
    <row r="27" spans="1:4">
      <c r="A27" t="s">
        <v>135</v>
      </c>
      <c r="D27" t="str">
        <f t="shared" si="0"/>
        <v>C</v>
      </c>
    </row>
    <row r="28" spans="1:4">
      <c r="A28" t="s">
        <v>136</v>
      </c>
      <c r="D28" t="str">
        <f t="shared" si="0"/>
        <v>C</v>
      </c>
    </row>
    <row r="29" spans="1:4">
      <c r="A29" t="s">
        <v>137</v>
      </c>
      <c r="D29" t="str">
        <f t="shared" si="0"/>
        <v>D</v>
      </c>
    </row>
    <row r="30" spans="1:4">
      <c r="A30" t="s">
        <v>138</v>
      </c>
      <c r="D30" t="str">
        <f t="shared" si="0"/>
        <v>F</v>
      </c>
    </row>
    <row r="31" spans="1:4">
      <c r="A31" t="s">
        <v>139</v>
      </c>
      <c r="D31" t="str">
        <f t="shared" si="0"/>
        <v>F</v>
      </c>
    </row>
    <row r="32" spans="1:4">
      <c r="A32" t="s">
        <v>140</v>
      </c>
      <c r="D32" t="str">
        <f t="shared" si="0"/>
        <v>D</v>
      </c>
    </row>
    <row r="33" spans="1:4">
      <c r="A33" t="s">
        <v>141</v>
      </c>
      <c r="D33" t="str">
        <f t="shared" ref="D33:D51" si="1">LEFT(A33,1)</f>
        <v>F</v>
      </c>
    </row>
    <row r="34" spans="1:4">
      <c r="A34" t="s">
        <v>142</v>
      </c>
      <c r="D34" t="str">
        <f t="shared" si="1"/>
        <v>F</v>
      </c>
    </row>
    <row r="35" spans="1:4">
      <c r="A35" t="s">
        <v>143</v>
      </c>
      <c r="D35" t="str">
        <f t="shared" si="1"/>
        <v>D</v>
      </c>
    </row>
    <row r="36" spans="1:4">
      <c r="A36" t="s">
        <v>144</v>
      </c>
      <c r="D36" t="str">
        <f t="shared" si="1"/>
        <v>C</v>
      </c>
    </row>
    <row r="37" spans="1:4">
      <c r="A37" t="s">
        <v>145</v>
      </c>
      <c r="D37" t="str">
        <f t="shared" si="1"/>
        <v>F</v>
      </c>
    </row>
    <row r="38" spans="1:4">
      <c r="A38" t="s">
        <v>146</v>
      </c>
      <c r="D38" t="str">
        <f t="shared" si="1"/>
        <v>D</v>
      </c>
    </row>
    <row r="39" spans="1:4">
      <c r="A39" t="s">
        <v>147</v>
      </c>
      <c r="D39" t="str">
        <f t="shared" si="1"/>
        <v>D</v>
      </c>
    </row>
    <row r="40" spans="1:4">
      <c r="A40" t="s">
        <v>148</v>
      </c>
      <c r="D40" t="str">
        <f t="shared" si="1"/>
        <v>D</v>
      </c>
    </row>
    <row r="41" spans="1:4">
      <c r="A41" t="s">
        <v>149</v>
      </c>
      <c r="D41" t="str">
        <f t="shared" si="1"/>
        <v>F</v>
      </c>
    </row>
    <row r="42" spans="1:4">
      <c r="A42" t="s">
        <v>150</v>
      </c>
      <c r="D42" t="str">
        <f t="shared" si="1"/>
        <v>B</v>
      </c>
    </row>
    <row r="43" spans="1:4">
      <c r="A43" t="s">
        <v>151</v>
      </c>
      <c r="D43" t="str">
        <f t="shared" si="1"/>
        <v>C</v>
      </c>
    </row>
    <row r="44" spans="1:4">
      <c r="A44" t="s">
        <v>152</v>
      </c>
      <c r="D44" t="str">
        <f t="shared" si="1"/>
        <v>C</v>
      </c>
    </row>
    <row r="45" spans="1:4">
      <c r="A45" t="s">
        <v>153</v>
      </c>
      <c r="D45" t="str">
        <f t="shared" si="1"/>
        <v>D</v>
      </c>
    </row>
    <row r="46" spans="1:4">
      <c r="A46" t="s">
        <v>154</v>
      </c>
      <c r="D46" t="str">
        <f t="shared" si="1"/>
        <v>D</v>
      </c>
    </row>
    <row r="47" spans="1:4">
      <c r="A47" t="s">
        <v>155</v>
      </c>
      <c r="D47" t="str">
        <f t="shared" si="1"/>
        <v>F</v>
      </c>
    </row>
    <row r="48" spans="1:4">
      <c r="A48" t="s">
        <v>156</v>
      </c>
      <c r="D48" t="str">
        <f t="shared" si="1"/>
        <v>D</v>
      </c>
    </row>
    <row r="49" spans="1:4">
      <c r="A49" t="s">
        <v>157</v>
      </c>
      <c r="D49" t="str">
        <f t="shared" si="1"/>
        <v>F</v>
      </c>
    </row>
    <row r="50" spans="1:4">
      <c r="A50" t="s">
        <v>158</v>
      </c>
      <c r="D50" t="str">
        <f t="shared" si="1"/>
        <v>D</v>
      </c>
    </row>
    <row r="51" spans="1:4">
      <c r="A51" t="s">
        <v>159</v>
      </c>
      <c r="D51" t="str">
        <f t="shared" si="1"/>
        <v>D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C2" sqref="C2:C54"/>
    </sheetView>
  </sheetViews>
  <sheetFormatPr baseColWidth="10" defaultColWidth="8.83203125" defaultRowHeight="14" x14ac:dyDescent="0"/>
  <cols>
    <col min="1" max="1" width="10.6640625" bestFit="1" customWidth="1"/>
    <col min="2" max="2" width="19.1640625" bestFit="1" customWidth="1"/>
    <col min="3" max="3" width="12.83203125" bestFit="1" customWidth="1"/>
    <col min="4" max="4" width="13.33203125" bestFit="1" customWidth="1"/>
    <col min="5" max="5" width="13.5" bestFit="1" customWidth="1"/>
  </cols>
  <sheetData>
    <row r="1" spans="1:5" ht="27" thickBot="1">
      <c r="A1" s="3" t="s">
        <v>162</v>
      </c>
      <c r="B1" s="3" t="s">
        <v>0</v>
      </c>
      <c r="C1" s="3" t="s">
        <v>163</v>
      </c>
      <c r="D1" s="3" t="s">
        <v>164</v>
      </c>
      <c r="E1" s="3" t="s">
        <v>165</v>
      </c>
    </row>
    <row r="2" spans="1:5" ht="15" thickBot="1">
      <c r="A2" s="4">
        <v>37</v>
      </c>
      <c r="B2" t="s">
        <v>205</v>
      </c>
      <c r="C2" s="5">
        <v>4833722</v>
      </c>
      <c r="D2" s="5">
        <v>4779736</v>
      </c>
      <c r="E2" s="6">
        <v>1.1299999999999999E-2</v>
      </c>
    </row>
    <row r="3" spans="1:5" ht="15" thickBot="1">
      <c r="A3" s="4">
        <v>9</v>
      </c>
      <c r="B3" t="s">
        <v>176</v>
      </c>
      <c r="C3" s="5">
        <v>735132</v>
      </c>
      <c r="D3" s="5">
        <v>710231</v>
      </c>
      <c r="E3" s="6">
        <v>3.5099999999999999E-2</v>
      </c>
    </row>
    <row r="4" spans="1:5" ht="15" thickBot="1">
      <c r="A4" s="4">
        <v>8</v>
      </c>
      <c r="B4" t="s">
        <v>175</v>
      </c>
      <c r="C4" s="5">
        <v>6626624</v>
      </c>
      <c r="D4" s="5">
        <v>6392017</v>
      </c>
      <c r="E4" s="6">
        <v>3.6700000000000003E-2</v>
      </c>
    </row>
    <row r="5" spans="1:5" ht="15" thickBot="1">
      <c r="A5" s="4">
        <v>29</v>
      </c>
      <c r="B5" t="s">
        <v>197</v>
      </c>
      <c r="C5" s="5">
        <v>2959373</v>
      </c>
      <c r="D5" s="5">
        <v>2915918</v>
      </c>
      <c r="E5" s="6">
        <v>1.49E-2</v>
      </c>
    </row>
    <row r="6" spans="1:5" ht="15" thickBot="1">
      <c r="A6" s="4">
        <v>18</v>
      </c>
      <c r="B6" t="s">
        <v>185</v>
      </c>
      <c r="C6" s="5">
        <v>38332521</v>
      </c>
      <c r="D6" s="5">
        <v>37253956</v>
      </c>
      <c r="E6" s="6">
        <v>2.9000000000000001E-2</v>
      </c>
    </row>
    <row r="7" spans="1:5" ht="15" thickBot="1">
      <c r="A7" s="4">
        <v>4</v>
      </c>
      <c r="B7" t="s">
        <v>171</v>
      </c>
      <c r="C7" s="5">
        <v>5268367</v>
      </c>
      <c r="D7" s="5">
        <v>5029196</v>
      </c>
      <c r="E7" s="6">
        <v>4.7600000000000003E-2</v>
      </c>
    </row>
    <row r="8" spans="1:5" ht="15" thickBot="1">
      <c r="A8" s="4">
        <v>41</v>
      </c>
      <c r="B8" t="s">
        <v>209</v>
      </c>
      <c r="C8" s="5">
        <v>3596080</v>
      </c>
      <c r="D8" s="5">
        <v>3574097</v>
      </c>
      <c r="E8" s="6">
        <v>6.1999999999999998E-3</v>
      </c>
    </row>
    <row r="9" spans="1:5" ht="15" thickBot="1">
      <c r="A9" s="4">
        <v>17</v>
      </c>
      <c r="B9" t="s">
        <v>184</v>
      </c>
      <c r="C9" s="5">
        <v>925749</v>
      </c>
      <c r="D9" s="5">
        <v>897934</v>
      </c>
      <c r="E9" s="6">
        <v>3.1E-2</v>
      </c>
    </row>
    <row r="10" spans="1:5" ht="15" thickBot="1">
      <c r="A10" s="7" t="s">
        <v>167</v>
      </c>
      <c r="B10" t="s">
        <v>168</v>
      </c>
      <c r="C10" s="8">
        <v>646449</v>
      </c>
      <c r="D10" s="8">
        <v>601723</v>
      </c>
      <c r="E10" s="9">
        <v>7.4300000000000005E-2</v>
      </c>
    </row>
    <row r="11" spans="1:5" ht="15" thickBot="1">
      <c r="A11" s="4">
        <v>5</v>
      </c>
      <c r="B11" t="s">
        <v>172</v>
      </c>
      <c r="C11" s="5">
        <v>19552860</v>
      </c>
      <c r="D11" s="5">
        <v>18801310</v>
      </c>
      <c r="E11" s="6">
        <v>0.04</v>
      </c>
    </row>
    <row r="12" spans="1:5" ht="15" thickBot="1">
      <c r="A12" s="4">
        <v>16</v>
      </c>
      <c r="B12" t="s">
        <v>183</v>
      </c>
      <c r="C12" s="5">
        <v>9992167</v>
      </c>
      <c r="D12" s="5">
        <v>9687653</v>
      </c>
      <c r="E12" s="6">
        <v>3.1399999999999997E-2</v>
      </c>
    </row>
    <row r="13" spans="1:5" ht="15" thickBot="1">
      <c r="A13" s="4">
        <v>15</v>
      </c>
      <c r="B13" t="s">
        <v>182</v>
      </c>
      <c r="C13" s="5">
        <v>1404054</v>
      </c>
      <c r="D13" s="5">
        <v>1360301</v>
      </c>
      <c r="E13" s="6">
        <v>3.2199999999999999E-2</v>
      </c>
    </row>
    <row r="14" spans="1:5" ht="15" thickBot="1">
      <c r="A14" s="4">
        <v>19</v>
      </c>
      <c r="B14" t="s">
        <v>186</v>
      </c>
      <c r="C14" s="5">
        <v>1612136</v>
      </c>
      <c r="D14" s="5">
        <v>1567582</v>
      </c>
      <c r="E14" s="6">
        <v>2.8400000000000002E-2</v>
      </c>
    </row>
    <row r="15" spans="1:5" ht="15" thickBot="1">
      <c r="A15" s="4">
        <v>44</v>
      </c>
      <c r="B15" t="s">
        <v>212</v>
      </c>
      <c r="C15" s="5">
        <v>12882135</v>
      </c>
      <c r="D15" s="5">
        <v>12830632</v>
      </c>
      <c r="E15" s="6">
        <v>4.0000000000000001E-3</v>
      </c>
    </row>
    <row r="16" spans="1:5" ht="15" thickBot="1">
      <c r="A16" s="4">
        <v>33</v>
      </c>
      <c r="B16" t="s">
        <v>201</v>
      </c>
      <c r="C16" s="5">
        <v>6570902</v>
      </c>
      <c r="D16" s="5">
        <v>6483802</v>
      </c>
      <c r="E16" s="6">
        <v>1.34E-2</v>
      </c>
    </row>
    <row r="17" spans="1:5" ht="15" thickBot="1">
      <c r="A17" s="4">
        <v>30</v>
      </c>
      <c r="B17" t="s">
        <v>198</v>
      </c>
      <c r="C17" s="5">
        <v>3090416</v>
      </c>
      <c r="D17" s="5">
        <v>3046355</v>
      </c>
      <c r="E17" s="6">
        <v>1.4500000000000001E-2</v>
      </c>
    </row>
    <row r="18" spans="1:5" ht="15" thickBot="1">
      <c r="A18" s="4">
        <v>31</v>
      </c>
      <c r="B18" t="s">
        <v>199</v>
      </c>
      <c r="C18" s="5">
        <v>2893957</v>
      </c>
      <c r="D18" s="5">
        <v>2853118</v>
      </c>
      <c r="E18" s="6">
        <v>1.43E-2</v>
      </c>
    </row>
    <row r="19" spans="1:5" ht="15" thickBot="1">
      <c r="A19" s="4">
        <v>34</v>
      </c>
      <c r="B19" t="s">
        <v>202</v>
      </c>
      <c r="C19" s="5">
        <v>4395295</v>
      </c>
      <c r="D19" s="5">
        <v>4339367</v>
      </c>
      <c r="E19" s="6">
        <v>1.29E-2</v>
      </c>
    </row>
    <row r="20" spans="1:5" ht="15" thickBot="1">
      <c r="A20" s="4">
        <v>28</v>
      </c>
      <c r="B20" t="s">
        <v>196</v>
      </c>
      <c r="C20" s="5">
        <v>4625470</v>
      </c>
      <c r="D20" s="5">
        <v>4533372</v>
      </c>
      <c r="E20" s="6">
        <v>2.0299999999999999E-2</v>
      </c>
    </row>
    <row r="21" spans="1:5" ht="15" thickBot="1">
      <c r="A21" s="4">
        <v>49</v>
      </c>
      <c r="B21" t="s">
        <v>217</v>
      </c>
      <c r="C21" s="5">
        <v>1328302</v>
      </c>
      <c r="D21" s="5">
        <v>1328361</v>
      </c>
      <c r="E21" s="10">
        <v>0</v>
      </c>
    </row>
    <row r="22" spans="1:5" ht="15" thickBot="1">
      <c r="A22" s="4">
        <v>20</v>
      </c>
      <c r="B22" t="s">
        <v>187</v>
      </c>
      <c r="C22" s="5">
        <v>5928814</v>
      </c>
      <c r="D22" s="5">
        <v>5773552</v>
      </c>
      <c r="E22" s="6">
        <v>2.69E-2</v>
      </c>
    </row>
    <row r="23" spans="1:5" ht="15" thickBot="1">
      <c r="A23" s="4">
        <v>26</v>
      </c>
      <c r="B23" t="s">
        <v>194</v>
      </c>
      <c r="C23" s="5">
        <v>6692824</v>
      </c>
      <c r="D23" s="5">
        <v>6547629</v>
      </c>
      <c r="E23" s="6">
        <v>2.2200000000000001E-2</v>
      </c>
    </row>
    <row r="24" spans="1:5" ht="15" thickBot="1">
      <c r="A24" s="4">
        <v>47</v>
      </c>
      <c r="B24" t="s">
        <v>215</v>
      </c>
      <c r="C24" s="5">
        <v>9895622</v>
      </c>
      <c r="D24" s="5">
        <v>9883640</v>
      </c>
      <c r="E24" s="6">
        <v>1.1999999999999999E-3</v>
      </c>
    </row>
    <row r="25" spans="1:5" ht="15" thickBot="1">
      <c r="A25" s="4">
        <v>27</v>
      </c>
      <c r="B25" t="s">
        <v>195</v>
      </c>
      <c r="C25" s="5">
        <v>5420380</v>
      </c>
      <c r="D25" s="5">
        <v>5303925</v>
      </c>
      <c r="E25" s="6">
        <v>2.1999999999999999E-2</v>
      </c>
    </row>
    <row r="26" spans="1:5" ht="15" thickBot="1">
      <c r="A26" s="4">
        <v>40</v>
      </c>
      <c r="B26" t="s">
        <v>208</v>
      </c>
      <c r="C26" s="5">
        <v>2991207</v>
      </c>
      <c r="D26" s="5">
        <v>2967297</v>
      </c>
      <c r="E26" s="6">
        <v>8.0999999999999996E-3</v>
      </c>
    </row>
    <row r="27" spans="1:5" ht="15" thickBot="1">
      <c r="A27" s="4">
        <v>39</v>
      </c>
      <c r="B27" t="s">
        <v>207</v>
      </c>
      <c r="C27" s="5">
        <v>6044171</v>
      </c>
      <c r="D27" s="5">
        <v>5988927</v>
      </c>
      <c r="E27" s="6">
        <v>9.1999999999999998E-3</v>
      </c>
    </row>
    <row r="28" spans="1:5" ht="15" thickBot="1">
      <c r="A28" s="4">
        <v>22</v>
      </c>
      <c r="B28" t="s">
        <v>189</v>
      </c>
      <c r="C28" s="5">
        <v>1015165</v>
      </c>
      <c r="D28" s="5">
        <v>989415</v>
      </c>
      <c r="E28" s="6">
        <v>2.5999999999999999E-2</v>
      </c>
    </row>
    <row r="29" spans="1:5" ht="15" thickBot="1">
      <c r="A29" s="4">
        <v>25</v>
      </c>
      <c r="B29" t="s">
        <v>193</v>
      </c>
      <c r="C29" s="5">
        <v>1868516</v>
      </c>
      <c r="D29" s="5">
        <v>1826341</v>
      </c>
      <c r="E29" s="6">
        <v>2.3099999999999999E-2</v>
      </c>
    </row>
    <row r="30" spans="1:5" ht="15" thickBot="1">
      <c r="A30" s="4">
        <v>11</v>
      </c>
      <c r="B30" t="s">
        <v>178</v>
      </c>
      <c r="C30" s="5">
        <v>2790136</v>
      </c>
      <c r="D30" s="5">
        <v>2700551</v>
      </c>
      <c r="E30" s="6">
        <v>3.32E-2</v>
      </c>
    </row>
    <row r="31" spans="1:5" ht="15" thickBot="1">
      <c r="A31" s="4">
        <v>43</v>
      </c>
      <c r="B31" t="s">
        <v>211</v>
      </c>
      <c r="C31" s="5">
        <v>1323459</v>
      </c>
      <c r="D31" s="5">
        <v>1316470</v>
      </c>
      <c r="E31" s="6">
        <v>5.3E-3</v>
      </c>
    </row>
    <row r="32" spans="1:5" ht="15" thickBot="1">
      <c r="A32" s="4">
        <v>36</v>
      </c>
      <c r="B32" t="s">
        <v>204</v>
      </c>
      <c r="C32" s="5">
        <v>8899339</v>
      </c>
      <c r="D32" s="5">
        <v>8791894</v>
      </c>
      <c r="E32" s="6">
        <v>1.2200000000000001E-2</v>
      </c>
    </row>
    <row r="33" spans="1:5" ht="15" thickBot="1">
      <c r="A33" s="4">
        <v>35</v>
      </c>
      <c r="B33" t="s">
        <v>203</v>
      </c>
      <c r="C33" s="5">
        <v>2085287</v>
      </c>
      <c r="D33" s="5">
        <v>2059179</v>
      </c>
      <c r="E33" s="6">
        <v>1.2699999999999999E-2</v>
      </c>
    </row>
    <row r="34" spans="1:5" ht="15" thickBot="1">
      <c r="A34" s="4">
        <v>32</v>
      </c>
      <c r="B34" t="s">
        <v>200</v>
      </c>
      <c r="C34" s="5">
        <v>19651127</v>
      </c>
      <c r="D34" s="5">
        <v>19378102</v>
      </c>
      <c r="E34" s="6">
        <v>1.41E-2</v>
      </c>
    </row>
    <row r="35" spans="1:5" ht="15" thickBot="1">
      <c r="A35" s="4">
        <v>12</v>
      </c>
      <c r="B35" t="s">
        <v>179</v>
      </c>
      <c r="C35" s="5">
        <v>9848060</v>
      </c>
      <c r="D35" s="5">
        <v>9535483</v>
      </c>
      <c r="E35" s="6">
        <v>3.2800000000000003E-2</v>
      </c>
    </row>
    <row r="36" spans="1:5" ht="15" thickBot="1">
      <c r="A36" s="4">
        <v>1</v>
      </c>
      <c r="B36" t="s">
        <v>166</v>
      </c>
      <c r="C36" s="5">
        <v>723393</v>
      </c>
      <c r="D36" s="5">
        <v>672591</v>
      </c>
      <c r="E36" s="6">
        <v>7.5499999999999998E-2</v>
      </c>
    </row>
    <row r="37" spans="1:5" ht="15" thickBot="1">
      <c r="A37" s="4">
        <v>45</v>
      </c>
      <c r="B37" t="s">
        <v>213</v>
      </c>
      <c r="C37" s="5">
        <v>11570808</v>
      </c>
      <c r="D37" s="5">
        <v>11536504</v>
      </c>
      <c r="E37" s="6">
        <v>3.0000000000000001E-3</v>
      </c>
    </row>
    <row r="38" spans="1:5" ht="15" thickBot="1">
      <c r="A38" s="4">
        <v>21</v>
      </c>
      <c r="B38" t="s">
        <v>188</v>
      </c>
      <c r="C38" s="5">
        <v>3850568</v>
      </c>
      <c r="D38" s="5">
        <v>3751351</v>
      </c>
      <c r="E38" s="6">
        <v>2.64E-2</v>
      </c>
    </row>
    <row r="39" spans="1:5" ht="15" thickBot="1">
      <c r="A39" s="4">
        <v>23</v>
      </c>
      <c r="B39" t="s">
        <v>190</v>
      </c>
      <c r="C39" s="5">
        <v>3930065</v>
      </c>
      <c r="D39" s="5">
        <v>3831074</v>
      </c>
      <c r="E39" s="6">
        <v>2.58E-2</v>
      </c>
    </row>
    <row r="40" spans="1:5" ht="15" thickBot="1">
      <c r="A40" s="4">
        <v>42</v>
      </c>
      <c r="B40" t="s">
        <v>210</v>
      </c>
      <c r="C40" s="5">
        <v>12773801</v>
      </c>
      <c r="D40" s="5">
        <v>12702379</v>
      </c>
      <c r="E40" s="6">
        <v>5.5999999999999999E-3</v>
      </c>
    </row>
    <row r="41" spans="1:5" ht="15" thickBot="1">
      <c r="A41" s="7" t="s">
        <v>167</v>
      </c>
      <c r="B41" t="s">
        <v>220</v>
      </c>
      <c r="C41" s="8">
        <v>3615086</v>
      </c>
      <c r="D41" s="8">
        <v>3725789</v>
      </c>
      <c r="E41" s="12" t="s">
        <v>221</v>
      </c>
    </row>
    <row r="42" spans="1:5" ht="15" thickBot="1">
      <c r="A42" s="4">
        <v>50</v>
      </c>
      <c r="B42" t="s">
        <v>218</v>
      </c>
      <c r="C42" s="5">
        <v>1051511</v>
      </c>
      <c r="D42" s="5">
        <v>1052567</v>
      </c>
      <c r="E42" s="11" t="s">
        <v>219</v>
      </c>
    </row>
    <row r="43" spans="1:5" ht="15" thickBot="1">
      <c r="A43" s="4">
        <v>14</v>
      </c>
      <c r="B43" t="s">
        <v>181</v>
      </c>
      <c r="C43" s="5">
        <v>4774839</v>
      </c>
      <c r="D43" s="5">
        <v>4625364</v>
      </c>
      <c r="E43" s="6">
        <v>3.2300000000000002E-2</v>
      </c>
    </row>
    <row r="44" spans="1:5" ht="15" thickBot="1">
      <c r="A44" s="4">
        <v>6</v>
      </c>
      <c r="B44" t="s">
        <v>173</v>
      </c>
      <c r="C44" s="5">
        <v>844877</v>
      </c>
      <c r="D44" s="5">
        <v>814180</v>
      </c>
      <c r="E44" s="6">
        <v>3.7699999999999997E-2</v>
      </c>
    </row>
    <row r="45" spans="1:5" ht="15" thickBot="1">
      <c r="A45" s="4">
        <v>24</v>
      </c>
      <c r="B45" t="s">
        <v>192</v>
      </c>
      <c r="C45" s="5">
        <v>6495978</v>
      </c>
      <c r="D45" s="5">
        <v>6346105</v>
      </c>
      <c r="E45" s="6">
        <v>2.3599999999999999E-2</v>
      </c>
    </row>
    <row r="46" spans="1:5" ht="15" thickBot="1">
      <c r="A46" s="4">
        <v>2</v>
      </c>
      <c r="B46" t="s">
        <v>169</v>
      </c>
      <c r="C46" s="5">
        <v>26448193</v>
      </c>
      <c r="D46" s="5">
        <v>25145561</v>
      </c>
      <c r="E46" s="6">
        <v>5.1799999999999999E-2</v>
      </c>
    </row>
    <row r="47" spans="1:5" ht="15" thickBot="1">
      <c r="A47" s="7" t="s">
        <v>167</v>
      </c>
      <c r="B47" t="s">
        <v>191</v>
      </c>
      <c r="C47" s="8">
        <v>316128839</v>
      </c>
      <c r="D47" s="8">
        <v>308745538</v>
      </c>
      <c r="E47" s="9">
        <v>2.3900000000000001E-2</v>
      </c>
    </row>
    <row r="48" spans="1:5" ht="15" thickBot="1">
      <c r="A48" s="4">
        <v>3</v>
      </c>
      <c r="B48" t="s">
        <v>170</v>
      </c>
      <c r="C48" s="5">
        <v>2900872</v>
      </c>
      <c r="D48" s="5">
        <v>2763885</v>
      </c>
      <c r="E48" s="6">
        <v>4.9599999999999998E-2</v>
      </c>
    </row>
    <row r="49" spans="1:5" ht="15" thickBot="1">
      <c r="A49" s="4">
        <v>46</v>
      </c>
      <c r="B49" t="s">
        <v>214</v>
      </c>
      <c r="C49" s="5">
        <v>626630</v>
      </c>
      <c r="D49" s="5">
        <v>625741</v>
      </c>
      <c r="E49" s="6">
        <v>1.4E-3</v>
      </c>
    </row>
    <row r="50" spans="1:5" ht="15" thickBot="1">
      <c r="A50" s="4">
        <v>13</v>
      </c>
      <c r="B50" t="s">
        <v>180</v>
      </c>
      <c r="C50" s="5">
        <v>8260405</v>
      </c>
      <c r="D50" s="5">
        <v>8001024</v>
      </c>
      <c r="E50" s="6">
        <v>3.2399999999999998E-2</v>
      </c>
    </row>
    <row r="51" spans="1:5" ht="15" thickBot="1">
      <c r="A51" s="4">
        <v>7</v>
      </c>
      <c r="B51" t="s">
        <v>174</v>
      </c>
      <c r="C51" s="5">
        <v>6971406</v>
      </c>
      <c r="D51" s="5">
        <v>6724540</v>
      </c>
      <c r="E51" s="6">
        <v>3.6700000000000003E-2</v>
      </c>
    </row>
    <row r="52" spans="1:5" ht="15" thickBot="1">
      <c r="A52" s="4">
        <v>48</v>
      </c>
      <c r="B52" t="s">
        <v>216</v>
      </c>
      <c r="C52" s="5">
        <v>1854304</v>
      </c>
      <c r="D52" s="5">
        <v>1852994</v>
      </c>
      <c r="E52" s="6">
        <v>6.9999999999999999E-4</v>
      </c>
    </row>
    <row r="53" spans="1:5" ht="15" thickBot="1">
      <c r="A53" s="4">
        <v>38</v>
      </c>
      <c r="B53" t="s">
        <v>206</v>
      </c>
      <c r="C53" s="5">
        <v>5742713</v>
      </c>
      <c r="D53" s="5">
        <v>5686986</v>
      </c>
      <c r="E53" s="6">
        <v>9.7999999999999997E-3</v>
      </c>
    </row>
    <row r="54" spans="1:5" ht="15" thickBot="1">
      <c r="A54" s="4">
        <v>10</v>
      </c>
      <c r="B54" t="s">
        <v>177</v>
      </c>
      <c r="C54" s="5">
        <v>582658</v>
      </c>
      <c r="D54" s="5">
        <v>563626</v>
      </c>
      <c r="E54" s="6">
        <v>3.3799999999999997E-2</v>
      </c>
    </row>
  </sheetData>
  <autoFilter ref="A1:E54">
    <sortState ref="A2:E54">
      <sortCondition ref="B1:B54"/>
    </sortState>
  </autoFilter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state healthcare grade</vt:lpstr>
      <vt:lpstr>state pop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</dc:creator>
  <cp:lastModifiedBy>Gwendolyn Shearman</cp:lastModifiedBy>
  <dcterms:created xsi:type="dcterms:W3CDTF">2014-05-07T03:06:23Z</dcterms:created>
  <dcterms:modified xsi:type="dcterms:W3CDTF">2014-05-08T17:44:07Z</dcterms:modified>
</cp:coreProperties>
</file>