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58BEE707-B511-4632-A4FD-435A8D32105E}" xr6:coauthVersionLast="47" xr6:coauthVersionMax="47" xr10:uidLastSave="{00000000-0000-0000-0000-000000000000}"/>
  <bookViews>
    <workbookView xWindow="17140" yWindow="4230" windowWidth="20200" windowHeight="15960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M17" i="4" s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N17" i="4" l="1"/>
  <c r="M29" i="4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<sst xmlns="http://schemas.openxmlformats.org/spreadsheetml/2006/main" count="546" uniqueCount="241">
  <si>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</si>
  <si>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</si>
  <si>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</si>
  <si>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</si>
  <si>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</si>
  <si>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</si>
  <si>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</si>
  <si>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</si>
  <si>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</si>
  <si>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</si>
  <si>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</si>
  <si>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</si>
  <si>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</si>
  <si>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</si>
  <si>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</si>
  <si>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</si>
  <si>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</si>
  <si>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</si>
  <si>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</si>
  <si>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</si>
  <si>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</si>
  <si>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</si>
  <si>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</si>
  <si>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</si>
  <si>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</si>
  <si>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</si>
  <si>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</si>
  <si>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</si>
  <si>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</si>
  <si>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</si>
  <si>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</si>
  <si>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</si>
  <si>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</si>
  <si>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</si>
  <si>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</si>
  <si>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</si>
  <si>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</si>
  <si>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</si>
  <si>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</si>
  <si>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</si>
  <si>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</si>
  <si>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</si>
  <si>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</si>
  <si>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</si>
  <si>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</si>
  <si>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</si>
  <si>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</si>
  <si>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</si>
  <si>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</si>
  <si>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</si>
  <si>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</si>
  <si>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</si>
  <si>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</si>
  <si>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</si>
  <si>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</si>
  <si>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</si>
  <si>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</si>
  <si>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</si>
  <si>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</si>
  <si>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</si>
  <si>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</si>
  <si>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</si>
  <si>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</si>
  <si>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</si>
  <si>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</si>
  <si>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</si>
  <si>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</si>
  <si>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</si>
  <si>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</si>
  <si>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</si>
  <si>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</si>
  <si>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</si>
  <si>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</si>
  <si>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</si>
  <si>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</si>
  <si>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</si>
  <si>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</si>
  <si>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</si>
  <si>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</si>
  <si>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</si>
  <si>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</si>
  <si>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</si>
  <si>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</si>
  <si>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</si>
  <si>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</si>
  <si>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</si>
  <si>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</si>
  <si>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</si>
  <si>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</si>
  <si>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</si>
  <si>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</si>
  <si>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</si>
  <si>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</si>
  <si>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</si>
  <si>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</si>
  <si>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</si>
  <si>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</si>
  <si>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</si>
  <si>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</si>
  <si>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</si>
  <si>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</si>
  <si>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</si>
  <si>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</si>
  <si>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</si>
  <si>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</si>
  <si>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</si>
  <si>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</si>
  <si>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</si>
  <si>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</si>
  <si>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</si>
  <si>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</si>
  <si>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</si>
  <si>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</si>
  <si>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</si>
  <si>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</si>
  <si>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</si>
  <si>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</si>
  <si>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</si>
  <si>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</si>
  <si>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</si>
  <si>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</si>
  <si>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</si>
  <si>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</si>
  <si>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</si>
  <si>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</si>
  <si>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</si>
  <si>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</si>
  <si>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</si>
  <si>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</si>
  <si>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</si>
  <si>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</si>
  <si>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</si>
  <si>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</si>
  <si>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</si>
  <si>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</si>
  <si>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</si>
  <si>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</si>
  <si>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</si>
  <si>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</si>
  <si>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</si>
  <si>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</si>
  <si>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</si>
  <si>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</si>
  <si>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</si>
  <si>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</si>
  <si>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</si>
  <si>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</si>
  <si>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</si>
  <si>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</si>
  <si>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</si>
  <si>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</si>
  <si>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</si>
  <si>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</si>
  <si>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</si>
  <si>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</si>
  <si>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</si>
  <si>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</si>
  <si>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</si>
  <si>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</si>
  <si>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</si>
  <si>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</si>
  <si>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</si>
  <si>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</si>
  <si>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</si>
  <si>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</si>
  <si>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</si>
  <si>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</si>
  <si>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</si>
  <si>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</si>
  <si>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</si>
  <si>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</si>
  <si>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</si>
  <si>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</si>
  <si>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</si>
  <si>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</si>
  <si>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</si>
  <si>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</si>
  <si>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</si>
  <si>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</si>
  <si>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</si>
  <si>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</si>
  <si>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</si>
  <si>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</si>
  <si>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</si>
  <si>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</si>
  <si>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</si>
  <si>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</si>
  <si>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</si>
  <si>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</si>
  <si>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</si>
  <si>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</si>
  <si>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</si>
  <si>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</si>
  <si>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</si>
  <si>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</si>
  <si>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</si>
  <si>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</si>
  <si>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</si>
  <si>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</si>
  <si>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</si>
  <si>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</si>
  <si>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</si>
  <si>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</si>
  <si>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</si>
  <si>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</si>
  <si>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</si>
  <si>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</si>
  <si>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</si>
  <si>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</si>
  <si>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</si>
  <si>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</si>
  <si>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</si>
  <si>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</si>
  <si>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</si>
  <si>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</si>
  <si>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</si>
  <si>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</si>
  <si>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</si>
  <si>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</si>
  <si>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</si>
  <si>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</si>
  <si>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</si>
  <si>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</si>
  <si>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</si>
  <si>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</si>
  <si>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</si>
  <si>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</si>
  <si>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</si>
  <si>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</si>
  <si>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</si>
  <si>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</si>
  <si>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</si>
  <si>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</si>
  <si>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</si>
  <si>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</si>
  <si>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</si>
  <si>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</si>
  <si>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</si>
  <si>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</si>
  <si>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</si>
  <si>
    <t>Ghosted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</si>
</sst>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11</c:v>
                </c:pt>
                <c:pt idx="3">
                  <c:v>13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8.269531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108</v>
      </c>
      <c r="H2">
        <f ca="1">ROUND(RAND()*40+100,0)</f>
        <v>117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91</v>
      </c>
      <c r="H3">
        <f t="shared" ref="H3:H66" ca="1" si="2">ROUND(RAND()*40+100,0)</f>
        <v>100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102</v>
      </c>
      <c r="H4">
        <f t="shared" ca="1" si="2"/>
        <v>136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52</v>
      </c>
      <c r="H5">
        <f t="shared" ca="1" si="2"/>
        <v>124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64</v>
      </c>
      <c r="H6">
        <f t="shared" ca="1" si="2"/>
        <v>139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81</v>
      </c>
      <c r="H7">
        <f t="shared" ca="1" si="2"/>
        <v>105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106</v>
      </c>
      <c r="H8">
        <f t="shared" ca="1" si="2"/>
        <v>131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81</v>
      </c>
      <c r="H9">
        <f t="shared" ca="1" si="2"/>
        <v>104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70</v>
      </c>
      <c r="H10">
        <f t="shared" ca="1" si="2"/>
        <v>136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90</v>
      </c>
      <c r="H11">
        <f t="shared" ca="1" si="2"/>
        <v>132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59</v>
      </c>
      <c r="H12">
        <f t="shared" ca="1" si="2"/>
        <v>103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50</v>
      </c>
      <c r="H13">
        <f t="shared" ca="1" si="2"/>
        <v>107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108</v>
      </c>
      <c r="H14">
        <f t="shared" ca="1" si="2"/>
        <v>110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54</v>
      </c>
      <c r="H15">
        <f t="shared" ca="1" si="2"/>
        <v>126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62</v>
      </c>
      <c r="H16">
        <f t="shared" ca="1" si="2"/>
        <v>134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84</v>
      </c>
      <c r="H17">
        <f t="shared" ca="1" si="2"/>
        <v>128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98</v>
      </c>
      <c r="H18">
        <f t="shared" ca="1" si="2"/>
        <v>133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78</v>
      </c>
      <c r="H19">
        <f t="shared" ca="1" si="2"/>
        <v>133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79</v>
      </c>
      <c r="H20">
        <f t="shared" ca="1" si="2"/>
        <v>109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85</v>
      </c>
      <c r="H21">
        <f t="shared" ca="1" si="2"/>
        <v>135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63</v>
      </c>
      <c r="H22">
        <f t="shared" ca="1" si="2"/>
        <v>134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73</v>
      </c>
      <c r="H23">
        <f t="shared" ca="1" si="2"/>
        <v>128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98</v>
      </c>
      <c r="H24">
        <f t="shared" ca="1" si="2"/>
        <v>124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108</v>
      </c>
      <c r="H25">
        <f t="shared" ca="1" si="2"/>
        <v>132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77</v>
      </c>
      <c r="H26">
        <f t="shared" ca="1" si="2"/>
        <v>105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74</v>
      </c>
      <c r="H27">
        <f t="shared" ca="1" si="2"/>
        <v>126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52</v>
      </c>
      <c r="H28">
        <f t="shared" ca="1" si="2"/>
        <v>130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80</v>
      </c>
      <c r="H29">
        <f t="shared" ca="1" si="2"/>
        <v>100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2</v>
      </c>
      <c r="G30">
        <f t="shared" ca="1" si="1"/>
        <v>51</v>
      </c>
      <c r="H30">
        <f t="shared" ca="1" si="2"/>
        <v>120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240</v>
      </c>
      <c r="G31">
        <f t="shared" ca="1" si="1"/>
        <v>62</v>
      </c>
      <c r="H31">
        <f t="shared" ca="1" si="2"/>
        <v>139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2</v>
      </c>
      <c r="G32">
        <f t="shared" ca="1" si="1"/>
        <v>81</v>
      </c>
      <c r="H32">
        <f t="shared" ca="1" si="2"/>
        <v>138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45</v>
      </c>
      <c r="G33">
        <f t="shared" ca="1" si="1"/>
        <v>81</v>
      </c>
      <c r="H33">
        <f t="shared" ca="1" si="2"/>
        <v>113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2</v>
      </c>
      <c r="G34">
        <f t="shared" ca="1" si="1"/>
        <v>66</v>
      </c>
      <c r="H34">
        <f t="shared" ca="1" si="2"/>
        <v>126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77</v>
      </c>
      <c r="H35">
        <f t="shared" ca="1" si="2"/>
        <v>127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4</v>
      </c>
      <c r="G36">
        <f t="shared" ca="1" si="1"/>
        <v>99</v>
      </c>
      <c r="H36">
        <f t="shared" ca="1" si="2"/>
        <v>110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100</v>
      </c>
      <c r="H37">
        <f t="shared" ca="1" si="2"/>
        <v>118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99</v>
      </c>
      <c r="H38">
        <f t="shared" ca="1" si="2"/>
        <v>128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72</v>
      </c>
      <c r="H39">
        <f t="shared" ca="1" si="2"/>
        <v>108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104</v>
      </c>
      <c r="H40">
        <f t="shared" ca="1" si="2"/>
        <v>136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240</v>
      </c>
      <c r="G41">
        <f t="shared" ca="1" si="1"/>
        <v>66</v>
      </c>
      <c r="H41">
        <f t="shared" ca="1" si="2"/>
        <v>137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45</v>
      </c>
      <c r="G42">
        <f t="shared" ca="1" si="1"/>
        <v>87</v>
      </c>
      <c r="H42">
        <f t="shared" ca="1" si="2"/>
        <v>112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240</v>
      </c>
      <c r="G43">
        <f t="shared" ca="1" si="1"/>
        <v>97</v>
      </c>
      <c r="H43">
        <f t="shared" ca="1" si="2"/>
        <v>135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62</v>
      </c>
      <c r="H44">
        <f t="shared" ca="1" si="2"/>
        <v>138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101</v>
      </c>
      <c r="H45">
        <f t="shared" ca="1" si="2"/>
        <v>101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4</v>
      </c>
      <c r="G46">
        <f t="shared" ca="1" si="1"/>
        <v>80</v>
      </c>
      <c r="H46">
        <f t="shared" ca="1" si="2"/>
        <v>114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93</v>
      </c>
      <c r="H47">
        <f t="shared" ca="1" si="2"/>
        <v>129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70</v>
      </c>
      <c r="H48">
        <f t="shared" ca="1" si="2"/>
        <v>132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2</v>
      </c>
      <c r="G49">
        <f t="shared" ca="1" si="1"/>
        <v>71</v>
      </c>
      <c r="H49">
        <f t="shared" ca="1" si="2"/>
        <v>138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57</v>
      </c>
      <c r="H50">
        <f t="shared" ca="1" si="2"/>
        <v>107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72</v>
      </c>
      <c r="G51">
        <f t="shared" ca="1" si="1"/>
        <v>86</v>
      </c>
      <c r="H51">
        <f t="shared" ca="1" si="2"/>
        <v>121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56</v>
      </c>
      <c r="H52">
        <f t="shared" ca="1" si="2"/>
        <v>114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3</v>
      </c>
      <c r="G53">
        <f t="shared" ca="1" si="1"/>
        <v>90</v>
      </c>
      <c r="H53">
        <f t="shared" ca="1" si="2"/>
        <v>139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78</v>
      </c>
      <c r="H54">
        <f t="shared" ca="1" si="2"/>
        <v>115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106</v>
      </c>
      <c r="H55">
        <f t="shared" ca="1" si="2"/>
        <v>103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53</v>
      </c>
      <c r="H56">
        <f t="shared" ca="1" si="2"/>
        <v>108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68</v>
      </c>
      <c r="H57">
        <f t="shared" ca="1" si="2"/>
        <v>133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18</v>
      </c>
      <c r="G58">
        <f t="shared" ca="1" si="1"/>
        <v>54</v>
      </c>
      <c r="H58">
        <f t="shared" ca="1" si="2"/>
        <v>117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98</v>
      </c>
      <c r="H59">
        <f t="shared" ca="1" si="2"/>
        <v>105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64</v>
      </c>
      <c r="H60">
        <f t="shared" ca="1" si="2"/>
        <v>128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101</v>
      </c>
      <c r="H61">
        <f t="shared" ca="1" si="2"/>
        <v>137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45</v>
      </c>
      <c r="G62">
        <f t="shared" ca="1" si="1"/>
        <v>65</v>
      </c>
      <c r="H62">
        <f t="shared" ca="1" si="2"/>
        <v>139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94</v>
      </c>
      <c r="H63">
        <f t="shared" ca="1" si="2"/>
        <v>107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59</v>
      </c>
      <c r="H64">
        <f t="shared" ca="1" si="2"/>
        <v>121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66</v>
      </c>
      <c r="H65">
        <f t="shared" ca="1" si="2"/>
        <v>138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65</v>
      </c>
      <c r="H66">
        <f t="shared" ca="1" si="2"/>
        <v>119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57</v>
      </c>
      <c r="H67">
        <f t="shared" ref="H67:H75" ca="1" si="6">ROUND(RAND()*40+100,0)</f>
        <v>105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240</v>
      </c>
      <c r="G68">
        <f t="shared" ca="1" si="5"/>
        <v>67</v>
      </c>
      <c r="H68">
        <f t="shared" ca="1" si="6"/>
        <v>111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4</v>
      </c>
      <c r="G69">
        <f t="shared" ca="1" si="5"/>
        <v>104</v>
      </c>
      <c r="H69">
        <f t="shared" ca="1" si="6"/>
        <v>123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51</v>
      </c>
      <c r="H70">
        <f t="shared" ca="1" si="6"/>
        <v>133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87</v>
      </c>
      <c r="H71">
        <f t="shared" ca="1" si="6"/>
        <v>138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45</v>
      </c>
      <c r="G72">
        <f t="shared" ca="1" si="5"/>
        <v>70</v>
      </c>
      <c r="H72">
        <f t="shared" ca="1" si="6"/>
        <v>109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54</v>
      </c>
      <c r="H73">
        <f t="shared" ca="1" si="6"/>
        <v>108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22</v>
      </c>
      <c r="G74">
        <f t="shared" ca="1" si="5"/>
        <v>93</v>
      </c>
      <c r="H74">
        <f t="shared" ca="1" si="6"/>
        <v>131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64</v>
      </c>
      <c r="H75">
        <f t="shared" ca="1" si="6"/>
        <v>114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F1:I1048576 K1:K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I1:I1048576 K1:K1048576 E1:E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70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19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12.857142857142856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15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51.428571428571423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11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13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3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77.743243243243242</v>
      </c>
      <c r="M6" s="38"/>
      <c r="N6" s="39">
        <f ca="1">AVERAGE(Tracker!H2:H719)</f>
        <v>122.20270270270271</v>
      </c>
      <c r="Q6" s="18"/>
      <c r="R6" s="13"/>
    </row>
    <row r="7" spans="1:18" x14ac:dyDescent="0.35">
      <c r="A7" t="s">
        <v>3</v>
      </c>
      <c r="B7">
        <f>COUNTIF(Tracker!F2:F718, "Interviewing")</f>
        <v>5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99.972972972972968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4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opLeftCell="C1" workbookViewId="0">
      <pane ySplit="1" topLeftCell="A2" activePane="bottomLeft" state="frozen"/>
      <selection pane="bottomLeft" activeCell="H8" sqref="H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112.5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0.82687499999999936</v>
      </c>
      <c r="K2">
        <f t="shared" ref="K2:K15" ca="1" si="1">IF(D2=0, 0,((D2*E2*G2*H2)/(F2*I2)-2))</f>
        <v>0.75</v>
      </c>
      <c r="M2" t="e">
        <f ca="1">IF(J2=0, 0, NA())</f>
        <v>#N/A</v>
      </c>
      <c r="N2">
        <f t="shared" ref="N2:N15" ca="1" si="2">IF(J2=0, NA(), J2)</f>
        <v>0.82687499999999936</v>
      </c>
      <c r="O2">
        <f t="shared" ref="O2:O15" ca="1" si="3">IF(K2=0, NA(), K2)</f>
        <v>0.75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95.5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0.29392499999999977</v>
      </c>
      <c r="K3">
        <f t="shared" ca="1" si="1"/>
        <v>1.9136274509803917</v>
      </c>
      <c r="M3" t="e">
        <f t="shared" ref="M3:M15" ca="1" si="4">IF(J3=0, 0, NA())</f>
        <v>#N/A</v>
      </c>
      <c r="N3">
        <f t="shared" ca="1" si="2"/>
        <v>0.29392499999999977</v>
      </c>
      <c r="O3">
        <f t="shared" ca="1" si="3"/>
        <v>1.9136274509803917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119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1.0306499999999992</v>
      </c>
      <c r="K4">
        <f t="shared" ca="1" si="1"/>
        <v>0.76344444444444459</v>
      </c>
      <c r="M4" t="e">
        <f t="shared" ca="1" si="4"/>
        <v>#N/A</v>
      </c>
      <c r="N4">
        <f t="shared" ca="1" si="2"/>
        <v>1.0306499999999992</v>
      </c>
      <c r="O4">
        <f t="shared" ca="1" si="3"/>
        <v>0.76344444444444459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88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-0.19200000000000017</v>
      </c>
      <c r="K5">
        <f t="shared" ca="1" si="1"/>
        <v>0.63999999999999968</v>
      </c>
      <c r="M5" t="e">
        <f t="shared" ca="1" si="4"/>
        <v>#N/A</v>
      </c>
      <c r="N5">
        <f t="shared" ca="1" si="2"/>
        <v>-0.19200000000000017</v>
      </c>
      <c r="O5">
        <f t="shared" ca="1" si="3"/>
        <v>0.63999999999999968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101.5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0.48202500000000015</v>
      </c>
      <c r="K6">
        <f t="shared" ca="1" si="1"/>
        <v>0.35705555555555568</v>
      </c>
      <c r="M6" t="e">
        <f t="shared" ca="1" si="4"/>
        <v>#N/A</v>
      </c>
      <c r="N6">
        <f t="shared" ca="1" si="2"/>
        <v>0.48202500000000015</v>
      </c>
      <c r="O6">
        <f t="shared" ca="1" si="3"/>
        <v>0.35705555555555568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93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0.21554999999999991</v>
      </c>
      <c r="K7">
        <f t="shared" ca="1" si="1"/>
        <v>0.27333333333333387</v>
      </c>
      <c r="M7" t="e">
        <f t="shared" ca="1" si="4"/>
        <v>#N/A</v>
      </c>
      <c r="N7">
        <f t="shared" ca="1" si="2"/>
        <v>0.21554999999999991</v>
      </c>
      <c r="O7">
        <f t="shared" ca="1" si="3"/>
        <v>0.27333333333333387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118.5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1.0149749999999997</v>
      </c>
      <c r="K8">
        <f t="shared" ca="1" si="1"/>
        <v>0.7518333333333338</v>
      </c>
      <c r="M8" t="e">
        <f t="shared" ca="1" si="4"/>
        <v>#N/A</v>
      </c>
      <c r="N8">
        <f t="shared" ca="1" si="2"/>
        <v>1.0149749999999997</v>
      </c>
      <c r="O8">
        <f t="shared" ca="1" si="3"/>
        <v>0.7518333333333338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92.5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0.19987500000000002</v>
      </c>
      <c r="K9">
        <f t="shared" ca="1" si="1"/>
        <v>0.26111111111111107</v>
      </c>
      <c r="M9" t="e">
        <f t="shared" ca="1" si="4"/>
        <v>#N/A</v>
      </c>
      <c r="N9">
        <f t="shared" ca="1" si="2"/>
        <v>0.19987500000000002</v>
      </c>
      <c r="O9">
        <f t="shared" ca="1" si="3"/>
        <v>0.26111111111111107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103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0.5290499999999998</v>
      </c>
      <c r="K10">
        <f t="shared" ca="1" si="1"/>
        <v>1.0899999999999999</v>
      </c>
      <c r="M10" t="e">
        <f t="shared" ca="1" si="4"/>
        <v>#N/A</v>
      </c>
      <c r="N10">
        <f t="shared" ca="1" si="2"/>
        <v>0.5290499999999998</v>
      </c>
      <c r="O10">
        <f t="shared" ca="1" si="3"/>
        <v>1.0899999999999999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111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0.77985000000000015</v>
      </c>
      <c r="K11">
        <f t="shared" ca="1" si="1"/>
        <v>0.57766666666666744</v>
      </c>
      <c r="M11" t="e">
        <f t="shared" ca="1" si="4"/>
        <v>#N/A</v>
      </c>
      <c r="N11">
        <f t="shared" ca="1" si="2"/>
        <v>0.77985000000000015</v>
      </c>
      <c r="O11">
        <f t="shared" ca="1" si="3"/>
        <v>0.57766666666666744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81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-0.16064999999999996</v>
      </c>
      <c r="K12">
        <f t="shared" ca="1" si="1"/>
        <v>0.82150000000000034</v>
      </c>
      <c r="M12" t="e">
        <f t="shared" ca="1" si="4"/>
        <v>#N/A</v>
      </c>
      <c r="N12">
        <f t="shared" ca="1" si="2"/>
        <v>-0.16064999999999996</v>
      </c>
      <c r="O12">
        <f t="shared" ca="1" si="3"/>
        <v>0.82150000000000034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78.5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-0.23902500000000027</v>
      </c>
      <c r="K13">
        <f t="shared" ca="1" si="1"/>
        <v>-0.35934999999999984</v>
      </c>
      <c r="M13" t="e">
        <f t="shared" ca="1" si="4"/>
        <v>#N/A</v>
      </c>
      <c r="N13">
        <f t="shared" ca="1" si="2"/>
        <v>-0.23902500000000027</v>
      </c>
      <c r="O13">
        <f t="shared" ca="1" si="3"/>
        <v>-0.35934999999999984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109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9.5849999999999103E-2</v>
      </c>
      <c r="K14">
        <f t="shared" ca="1" si="1"/>
        <v>1.7277999999999998</v>
      </c>
      <c r="M14" t="e">
        <f t="shared" ca="1" si="4"/>
        <v>#N/A</v>
      </c>
      <c r="N14">
        <f t="shared" ca="1" si="2"/>
        <v>9.5849999999999103E-2</v>
      </c>
      <c r="O14">
        <f t="shared" ca="1" si="3"/>
        <v>1.7277999999999998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90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-0.39150000000000018</v>
      </c>
      <c r="K15">
        <f t="shared" ca="1" si="1"/>
        <v>5.6950000000000003</v>
      </c>
      <c r="M15" t="e">
        <f t="shared" ca="1" si="4"/>
        <v>#N/A</v>
      </c>
      <c r="N15">
        <f t="shared" ca="1" si="2"/>
        <v>-0.39150000000000018</v>
      </c>
      <c r="O15">
        <f t="shared" ca="1" si="3"/>
        <v>5.6950000000000003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98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0.95</v>
      </c>
      <c r="I16" s="35">
        <f>10-(0.5*Tracker!J16)</f>
        <v>10</v>
      </c>
      <c r="J16">
        <f t="shared" ref="J16:J70" ca="1" si="5">IF(D16=0,0,((0.3*D16*G16*H16)/10)-2.7)</f>
        <v>-0.18630000000000013</v>
      </c>
      <c r="K16">
        <f t="shared" ref="K16:K70" ca="1" si="6">IF(D16=0, 0,((D16*E16*G16*H16)/(F16*I16)-2))</f>
        <v>-0.32420000000000004</v>
      </c>
      <c r="M16" t="e">
        <f t="shared" ref="M16:M70" ca="1" si="7">IF(J16=0, 0, NA())</f>
        <v>#N/A</v>
      </c>
      <c r="N16">
        <f t="shared" ref="N16:N70" ca="1" si="8">IF(J16=0, NA(), J16)</f>
        <v>-0.18630000000000013</v>
      </c>
      <c r="O16">
        <f t="shared" ref="O16:O70" ca="1" si="9">IF(K16=0, NA(), K16)</f>
        <v>-0.32420000000000004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106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0.95</v>
      </c>
      <c r="I17" s="35">
        <f>10-(0.5*Tracker!J17)</f>
        <v>10</v>
      </c>
      <c r="J17">
        <f t="shared" ca="1" si="5"/>
        <v>1.8899999999999473E-2</v>
      </c>
      <c r="K17">
        <f t="shared" ca="1" si="6"/>
        <v>-0.18739999999999979</v>
      </c>
      <c r="M17" t="e">
        <f t="shared" ca="1" si="7"/>
        <v>#N/A</v>
      </c>
      <c r="N17">
        <f t="shared" ca="1" si="8"/>
        <v>1.8899999999999473E-2</v>
      </c>
      <c r="O17">
        <f t="shared" ca="1" si="9"/>
        <v>-0.18739999999999979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115.5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0.95</v>
      </c>
      <c r="I18" s="35">
        <f>10-(0.5*Tracker!J18)</f>
        <v>10</v>
      </c>
      <c r="J18">
        <f t="shared" ca="1" si="5"/>
        <v>0.26257499999999956</v>
      </c>
      <c r="K18">
        <f t="shared" ca="1" si="6"/>
        <v>7.8752499999999994</v>
      </c>
      <c r="M18" t="e">
        <f t="shared" ca="1" si="7"/>
        <v>#N/A</v>
      </c>
      <c r="N18">
        <f t="shared" ca="1" si="8"/>
        <v>0.26257499999999956</v>
      </c>
      <c r="O18">
        <f t="shared" ca="1" si="9"/>
        <v>7.8752499999999994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105.5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0.95</v>
      </c>
      <c r="I19" s="35">
        <f>10-(0.5*Tracker!J19)</f>
        <v>9</v>
      </c>
      <c r="J19">
        <f t="shared" ca="1" si="5"/>
        <v>6.0749999999996085E-3</v>
      </c>
      <c r="K19">
        <f t="shared" ca="1" si="6"/>
        <v>4.5000000000001705E-3</v>
      </c>
      <c r="M19" t="e">
        <f t="shared" ca="1" si="7"/>
        <v>#N/A</v>
      </c>
      <c r="N19">
        <f t="shared" ca="1" si="8"/>
        <v>6.0749999999996085E-3</v>
      </c>
      <c r="O19">
        <f t="shared" ca="1" si="9"/>
        <v>4.5000000000001705E-3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94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0.95</v>
      </c>
      <c r="I20" s="35">
        <f>10-(0.5*Tracker!J20)</f>
        <v>10</v>
      </c>
      <c r="J20">
        <f t="shared" ca="1" si="5"/>
        <v>-0.28890000000000038</v>
      </c>
      <c r="K20">
        <f t="shared" ca="1" si="6"/>
        <v>-0.39259999999999984</v>
      </c>
      <c r="M20" t="e">
        <f t="shared" ca="1" si="7"/>
        <v>#N/A</v>
      </c>
      <c r="N20">
        <f t="shared" ca="1" si="8"/>
        <v>-0.28890000000000038</v>
      </c>
      <c r="O20">
        <f t="shared" ca="1" si="9"/>
        <v>-0.39259999999999984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110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0.95</v>
      </c>
      <c r="I21" s="35">
        <f>10-(0.5*Tracker!J21)</f>
        <v>10</v>
      </c>
      <c r="J21">
        <f t="shared" ca="1" si="5"/>
        <v>0.12149999999999928</v>
      </c>
      <c r="K21">
        <f t="shared" ca="1" si="6"/>
        <v>8.4499999999999993</v>
      </c>
      <c r="M21" t="e">
        <f t="shared" ca="1" si="7"/>
        <v>#N/A</v>
      </c>
      <c r="N21">
        <f t="shared" ca="1" si="8"/>
        <v>0.12149999999999928</v>
      </c>
      <c r="O21">
        <f t="shared" ca="1" si="9"/>
        <v>8.4499999999999993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98.5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0.95</v>
      </c>
      <c r="I22" s="35">
        <f>10-(0.5*Tracker!J22)</f>
        <v>10</v>
      </c>
      <c r="J22">
        <f t="shared" ca="1" si="5"/>
        <v>-0.17347500000000027</v>
      </c>
      <c r="K22">
        <f t="shared" ca="1" si="6"/>
        <v>-0.12849999999999984</v>
      </c>
      <c r="M22" t="e">
        <f t="shared" ca="1" si="7"/>
        <v>#N/A</v>
      </c>
      <c r="N22">
        <f t="shared" ca="1" si="8"/>
        <v>-0.17347500000000027</v>
      </c>
      <c r="O22">
        <f t="shared" ca="1" si="9"/>
        <v>-0.12849999999999984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100.5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0.95</v>
      </c>
      <c r="I23" s="35">
        <f>10-(0.5*Tracker!J23)</f>
        <v>9.5</v>
      </c>
      <c r="J23">
        <f t="shared" ca="1" si="5"/>
        <v>0.45067499999999949</v>
      </c>
      <c r="K23">
        <f t="shared" ca="1" si="6"/>
        <v>2.9133333333333331</v>
      </c>
      <c r="M23" t="e">
        <f t="shared" ca="1" si="7"/>
        <v>#N/A</v>
      </c>
      <c r="N23">
        <f t="shared" ca="1" si="8"/>
        <v>0.45067499999999949</v>
      </c>
      <c r="O23">
        <f t="shared" ca="1" si="9"/>
        <v>2.9133333333333331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111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0.95</v>
      </c>
      <c r="I24" s="35">
        <f>10-(0.5*Tracker!J24)</f>
        <v>10</v>
      </c>
      <c r="J24">
        <f t="shared" ca="1" si="5"/>
        <v>0.77985000000000015</v>
      </c>
      <c r="K24">
        <f t="shared" ca="1" si="6"/>
        <v>0.57766666666666744</v>
      </c>
      <c r="M24" t="e">
        <f t="shared" ca="1" si="7"/>
        <v>#N/A</v>
      </c>
      <c r="N24">
        <f t="shared" ca="1" si="8"/>
        <v>0.77985000000000015</v>
      </c>
      <c r="O24">
        <f t="shared" ca="1" si="9"/>
        <v>0.57766666666666744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120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0.95</v>
      </c>
      <c r="I25" s="35">
        <f>10-(0.5*Tracker!J25)</f>
        <v>10</v>
      </c>
      <c r="J25">
        <f t="shared" ca="1" si="5"/>
        <v>1.0619999999999994</v>
      </c>
      <c r="K25">
        <f t="shared" ca="1" si="6"/>
        <v>0.78666666666666707</v>
      </c>
      <c r="M25" t="e">
        <f t="shared" ca="1" si="7"/>
        <v>#N/A</v>
      </c>
      <c r="N25">
        <f t="shared" ca="1" si="8"/>
        <v>1.0619999999999994</v>
      </c>
      <c r="O25">
        <f t="shared" ca="1" si="9"/>
        <v>0.78666666666666707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91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0.95</v>
      </c>
      <c r="I26" s="35">
        <f>10-(0.5*Tracker!J26)</f>
        <v>10</v>
      </c>
      <c r="J26">
        <f t="shared" ca="1" si="5"/>
        <v>0.15285000000000037</v>
      </c>
      <c r="K26">
        <f t="shared" ca="1" si="6"/>
        <v>0.11322222222222189</v>
      </c>
      <c r="M26" t="e">
        <f t="shared" ca="1" si="7"/>
        <v>#N/A</v>
      </c>
      <c r="N26">
        <f t="shared" ca="1" si="8"/>
        <v>0.15285000000000037</v>
      </c>
      <c r="O26">
        <f t="shared" ca="1" si="9"/>
        <v>0.11322222222222189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100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0.95</v>
      </c>
      <c r="I27" s="35">
        <f>10-(0.5*Tracker!J27)</f>
        <v>10</v>
      </c>
      <c r="J27">
        <f t="shared" ca="1" si="5"/>
        <v>0.43499999999999961</v>
      </c>
      <c r="K27">
        <f t="shared" ca="1" si="6"/>
        <v>0.32222222222222197</v>
      </c>
      <c r="M27" t="e">
        <f t="shared" ca="1" si="7"/>
        <v>#N/A</v>
      </c>
      <c r="N27">
        <f t="shared" ca="1" si="8"/>
        <v>0.43499999999999961</v>
      </c>
      <c r="O27">
        <f t="shared" ca="1" si="9"/>
        <v>0.32222222222222197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91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0.95</v>
      </c>
      <c r="I28" s="35">
        <f>10-(0.5*Tracker!J28)</f>
        <v>10</v>
      </c>
      <c r="J28">
        <f t="shared" ca="1" si="5"/>
        <v>0.15285000000000037</v>
      </c>
      <c r="K28">
        <f t="shared" ca="1" si="6"/>
        <v>0.11322222222222189</v>
      </c>
      <c r="M28" t="e">
        <f t="shared" ca="1" si="7"/>
        <v>#N/A</v>
      </c>
      <c r="N28">
        <f t="shared" ca="1" si="8"/>
        <v>0.15285000000000037</v>
      </c>
      <c r="O28">
        <f t="shared" ca="1" si="9"/>
        <v>0.11322222222222189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90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0.95</v>
      </c>
      <c r="I29" s="35">
        <f>10-(0.5*Tracker!J29)</f>
        <v>10</v>
      </c>
      <c r="J29">
        <f t="shared" ca="1" si="5"/>
        <v>0.12149999999999972</v>
      </c>
      <c r="K29">
        <f t="shared" ca="1" si="6"/>
        <v>2.1799999999999997</v>
      </c>
      <c r="M29" t="e">
        <f t="shared" ca="1" si="7"/>
        <v>#N/A</v>
      </c>
      <c r="N29">
        <f t="shared" ca="1" si="8"/>
        <v>0.12149999999999972</v>
      </c>
      <c r="O29">
        <f t="shared" ca="1" si="9"/>
        <v>2.1799999999999997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Pending</v>
      </c>
      <c r="D30">
        <f ca="1">(Tracker!G30+Tracker!H30)/2</f>
        <v>85.5</v>
      </c>
      <c r="E30" s="34">
        <f>IF(OR(Tracker!F30="denied",Tracker!F30="on hold",Tracker!F30="No Response",Tracker!F30="pending"), 0.2, IF(Tracker!F30="interviewing", 0.4, IF(Tracker!F30="rejected", 0.3, IF(Tracker!F30="offer", 1, 0))))</f>
        <v>0.2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0.95</v>
      </c>
      <c r="I30" s="35">
        <f>10-(0.5*Tracker!J30)</f>
        <v>10</v>
      </c>
      <c r="J30">
        <f t="shared" ca="1" si="5"/>
        <v>-1.957500000000012E-2</v>
      </c>
      <c r="K30">
        <f t="shared" ca="1" si="6"/>
        <v>-1.4499999999999735E-2</v>
      </c>
      <c r="M30" t="e">
        <f t="shared" ca="1" si="7"/>
        <v>#N/A</v>
      </c>
      <c r="N30">
        <f t="shared" ca="1" si="8"/>
        <v>-1.957500000000012E-2</v>
      </c>
      <c r="O30">
        <f t="shared" ca="1" si="9"/>
        <v>-1.4499999999999735E-2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Ghosted</v>
      </c>
      <c r="D31">
        <f ca="1">(Tracker!G31+Tracker!H31)/2</f>
        <v>100.5</v>
      </c>
      <c r="E31" s="34">
        <f>IF(OR(Tracker!F31="denied",Tracker!F31="on hold",Tracker!F31="No Response",Tracker!F31="pending"), 0.2, IF(Tracker!F31="interviewing", 0.4, IF(Tracker!F31="rejected", 0.3, IF(Tracker!F31="offer", 1, 0))))</f>
        <v>0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0.95</v>
      </c>
      <c r="I31" s="35">
        <f>10-(0.5*Tracker!J31)</f>
        <v>10</v>
      </c>
      <c r="J31">
        <f t="shared" ca="1" si="5"/>
        <v>0.45067499999999949</v>
      </c>
      <c r="K31">
        <f t="shared" ca="1" si="6"/>
        <v>-2</v>
      </c>
      <c r="M31" t="e">
        <f t="shared" ca="1" si="7"/>
        <v>#N/A</v>
      </c>
      <c r="N31">
        <f t="shared" ca="1" si="8"/>
        <v>0.45067499999999949</v>
      </c>
      <c r="O31">
        <f t="shared" ca="1" si="9"/>
        <v>-2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Pending</v>
      </c>
      <c r="D32">
        <f ca="1">(Tracker!G32+Tracker!H32)/2</f>
        <v>109.5</v>
      </c>
      <c r="E32" s="34">
        <f>IF(OR(Tracker!F32="denied",Tracker!F32="on hold",Tracker!F32="No Response",Tracker!F32="pending"), 0.2, IF(Tracker!F32="interviewing", 0.4, IF(Tracker!F32="rejected", 0.3, IF(Tracker!F32="offer", 1, 0))))</f>
        <v>0.2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0.95</v>
      </c>
      <c r="I32" s="35">
        <f>10-(0.5*Tracker!J32)</f>
        <v>10</v>
      </c>
      <c r="J32">
        <f t="shared" ca="1" si="5"/>
        <v>0.73282500000000006</v>
      </c>
      <c r="K32">
        <f t="shared" ca="1" si="6"/>
        <v>0.28854999999999986</v>
      </c>
      <c r="M32" t="e">
        <f t="shared" ca="1" si="7"/>
        <v>#N/A</v>
      </c>
      <c r="N32">
        <f t="shared" ca="1" si="8"/>
        <v>0.73282500000000006</v>
      </c>
      <c r="O32">
        <f t="shared" ca="1" si="9"/>
        <v>0.28854999999999986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Rejected</v>
      </c>
      <c r="D33">
        <f ca="1">(Tracker!G33+Tracker!H33)/2</f>
        <v>97</v>
      </c>
      <c r="E33" s="34">
        <f>IF(OR(Tracker!F33="denied",Tracker!F33="on hold",Tracker!F33="No Response",Tracker!F33="pending"), 0.2, IF(Tracker!F33="interviewing", 0.4, IF(Tracker!F33="rejected", 0.3, IF(Tracker!F33="offer", 1, 0))))</f>
        <v>0.3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0.95</v>
      </c>
      <c r="I33" s="35">
        <f>10-(0.5*Tracker!J33)</f>
        <v>10</v>
      </c>
      <c r="J33">
        <f t="shared" ca="1" si="5"/>
        <v>0.34094999999999942</v>
      </c>
      <c r="K33">
        <f t="shared" ca="1" si="6"/>
        <v>1.0409499999999996</v>
      </c>
      <c r="M33" t="e">
        <f t="shared" ca="1" si="7"/>
        <v>#N/A</v>
      </c>
      <c r="N33">
        <f t="shared" ca="1" si="8"/>
        <v>0.34094999999999942</v>
      </c>
      <c r="O33">
        <f t="shared" ca="1" si="9"/>
        <v>1.0409499999999996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Pending</v>
      </c>
      <c r="D34">
        <f ca="1">(Tracker!G34+Tracker!H34)/2</f>
        <v>96</v>
      </c>
      <c r="E34" s="34">
        <f>IF(OR(Tracker!F34="denied",Tracker!F34="on hold",Tracker!F34="No Response",Tracker!F34="pending"), 0.2, IF(Tracker!F34="interviewing", 0.4, IF(Tracker!F34="rejected", 0.3, IF(Tracker!F34="offer", 1, 0))))</f>
        <v>0.2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0.95</v>
      </c>
      <c r="I34" s="35">
        <f>10-(0.5*Tracker!J34)</f>
        <v>10</v>
      </c>
      <c r="J34">
        <f t="shared" ca="1" si="5"/>
        <v>0.30959999999999965</v>
      </c>
      <c r="K34">
        <f t="shared" ca="1" si="6"/>
        <v>6.4000000000001833E-3</v>
      </c>
      <c r="M34" t="e">
        <f t="shared" ca="1" si="7"/>
        <v>#N/A</v>
      </c>
      <c r="N34">
        <f t="shared" ca="1" si="8"/>
        <v>0.30959999999999965</v>
      </c>
      <c r="O34">
        <f t="shared" ca="1" si="9"/>
        <v>6.4000000000001833E-3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102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0.95</v>
      </c>
      <c r="I35" s="35">
        <f>10-(0.5*Tracker!J35)</f>
        <v>8.5</v>
      </c>
      <c r="J35">
        <f t="shared" ca="1" si="5"/>
        <v>0.49770000000000003</v>
      </c>
      <c r="K35">
        <f t="shared" ca="1" si="6"/>
        <v>3.0160000000000009</v>
      </c>
      <c r="M35" t="e">
        <f t="shared" ca="1" si="7"/>
        <v>#N/A</v>
      </c>
      <c r="N35">
        <f t="shared" ca="1" si="8"/>
        <v>0.49770000000000003</v>
      </c>
      <c r="O35">
        <f t="shared" ca="1" si="9"/>
        <v>3.0160000000000009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Denied</v>
      </c>
      <c r="D36">
        <f ca="1">(Tracker!G36+Tracker!H36)/2</f>
        <v>104.5</v>
      </c>
      <c r="E36" s="34">
        <f>IF(OR(Tracker!F36="denied",Tracker!F36="on hold",Tracker!F36="No Response",Tracker!F36="pending"), 0.2, IF(Tracker!F36="interviewing", 0.4, IF(Tracker!F36="rejected", 0.3, IF(Tracker!F36="offer", 1, 0))))</f>
        <v>0.2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0.95</v>
      </c>
      <c r="I36" s="35">
        <f>10-(0.5*Tracker!J36)</f>
        <v>10</v>
      </c>
      <c r="J36">
        <f t="shared" ca="1" si="5"/>
        <v>0.57607499999999945</v>
      </c>
      <c r="K36">
        <f t="shared" ca="1" si="6"/>
        <v>0.18405000000000049</v>
      </c>
      <c r="M36" t="e">
        <f t="shared" ca="1" si="7"/>
        <v>#N/A</v>
      </c>
      <c r="N36">
        <f t="shared" ca="1" si="8"/>
        <v>0.57607499999999945</v>
      </c>
      <c r="O36">
        <f t="shared" ca="1" si="9"/>
        <v>0.18405000000000049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109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0.95</v>
      </c>
      <c r="I37" s="35">
        <f>10-(0.5*Tracker!J37)</f>
        <v>10</v>
      </c>
      <c r="J37">
        <f t="shared" ca="1" si="5"/>
        <v>0.71714999999999929</v>
      </c>
      <c r="K37">
        <f t="shared" ca="1" si="6"/>
        <v>0.27810000000000024</v>
      </c>
      <c r="M37" t="e">
        <f t="shared" ca="1" si="7"/>
        <v>#N/A</v>
      </c>
      <c r="N37">
        <f t="shared" ca="1" si="8"/>
        <v>0.71714999999999929</v>
      </c>
      <c r="O37">
        <f t="shared" ca="1" si="9"/>
        <v>0.27810000000000024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113.5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0.95</v>
      </c>
      <c r="I38" s="35">
        <f>10-(0.5*Tracker!J38)</f>
        <v>10</v>
      </c>
      <c r="J38">
        <f t="shared" ca="1" si="5"/>
        <v>0.85822499999999913</v>
      </c>
      <c r="K38">
        <f t="shared" ca="1" si="6"/>
        <v>0.37215000000000042</v>
      </c>
      <c r="M38" t="e">
        <f t="shared" ca="1" si="7"/>
        <v>#N/A</v>
      </c>
      <c r="N38">
        <f t="shared" ca="1" si="8"/>
        <v>0.85822499999999913</v>
      </c>
      <c r="O38">
        <f t="shared" ca="1" si="9"/>
        <v>0.37215000000000042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90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0.95</v>
      </c>
      <c r="I39" s="35">
        <f>10-(0.5*Tracker!J39)</f>
        <v>9.5</v>
      </c>
      <c r="J39">
        <f t="shared" ca="1" si="5"/>
        <v>0.12149999999999972</v>
      </c>
      <c r="K39">
        <f t="shared" ca="1" si="6"/>
        <v>-2.000000000000024E-2</v>
      </c>
      <c r="M39" t="e">
        <f t="shared" ca="1" si="7"/>
        <v>#N/A</v>
      </c>
      <c r="N39">
        <f t="shared" ca="1" si="8"/>
        <v>0.12149999999999972</v>
      </c>
      <c r="O39">
        <f t="shared" ca="1" si="9"/>
        <v>-2.000000000000024E-2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120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0.95</v>
      </c>
      <c r="I40" s="35">
        <f>10-(0.5*Tracker!J40)</f>
        <v>10</v>
      </c>
      <c r="J40">
        <f t="shared" ca="1" si="5"/>
        <v>1.0619999999999994</v>
      </c>
      <c r="K40">
        <f t="shared" ca="1" si="6"/>
        <v>0.50800000000000001</v>
      </c>
      <c r="M40" t="e">
        <f t="shared" ca="1" si="7"/>
        <v>#N/A</v>
      </c>
      <c r="N40">
        <f t="shared" ca="1" si="8"/>
        <v>1.0619999999999994</v>
      </c>
      <c r="O40">
        <f t="shared" ca="1" si="9"/>
        <v>0.50800000000000001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Ghosted</v>
      </c>
      <c r="D41">
        <f ca="1">(Tracker!G41+Tracker!H41)/2</f>
        <v>101.5</v>
      </c>
      <c r="E41" s="34">
        <f>IF(OR(Tracker!F41="denied",Tracker!F41="on hold",Tracker!F41="No Response",Tracker!F41="pending"), 0.2, IF(Tracker!F41="interviewing", 0.4, IF(Tracker!F41="rejected", 0.3, IF(Tracker!F41="offer", 1, 0))))</f>
        <v>0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0.95</v>
      </c>
      <c r="I41" s="35">
        <f>10-(0.5*Tracker!J41)</f>
        <v>10</v>
      </c>
      <c r="J41">
        <f t="shared" ca="1" si="5"/>
        <v>0.48202500000000015</v>
      </c>
      <c r="K41">
        <f t="shared" ca="1" si="6"/>
        <v>-2</v>
      </c>
      <c r="M41" t="e">
        <f t="shared" ca="1" si="7"/>
        <v>#N/A</v>
      </c>
      <c r="N41">
        <f t="shared" ca="1" si="8"/>
        <v>0.48202500000000015</v>
      </c>
      <c r="O41">
        <f t="shared" ca="1" si="9"/>
        <v>-2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Rejected</v>
      </c>
      <c r="D42">
        <f ca="1">(Tracker!G42+Tracker!H42)/2</f>
        <v>99.5</v>
      </c>
      <c r="E42" s="34">
        <f>IF(OR(Tracker!F42="denied",Tracker!F42="on hold",Tracker!F42="No Response",Tracker!F42="pending"), 0.2, IF(Tracker!F42="interviewing", 0.4, IF(Tracker!F42="rejected", 0.3, IF(Tracker!F42="offer", 1, 0))))</f>
        <v>0.3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0.95</v>
      </c>
      <c r="I42" s="35">
        <f>10-(0.5*Tracker!J42)</f>
        <v>9</v>
      </c>
      <c r="J42">
        <f t="shared" ca="1" si="5"/>
        <v>0.41932499999999973</v>
      </c>
      <c r="K42">
        <f t="shared" ca="1" si="6"/>
        <v>1.4659166666666668</v>
      </c>
      <c r="M42" t="e">
        <f t="shared" ca="1" si="7"/>
        <v>#N/A</v>
      </c>
      <c r="N42">
        <f t="shared" ca="1" si="8"/>
        <v>0.41932499999999973</v>
      </c>
      <c r="O42">
        <f t="shared" ca="1" si="9"/>
        <v>1.4659166666666668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Ghosted</v>
      </c>
      <c r="D43">
        <f ca="1">(Tracker!G43+Tracker!H43)/2</f>
        <v>116</v>
      </c>
      <c r="E43" s="34">
        <f>IF(OR(Tracker!F43="denied",Tracker!F43="on hold",Tracker!F43="No Response",Tracker!F43="pending"), 0.2, IF(Tracker!F43="interviewing", 0.4, IF(Tracker!F43="rejected", 0.3, IF(Tracker!F43="offer", 1, 0))))</f>
        <v>0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0.95</v>
      </c>
      <c r="I43" s="35">
        <f>10-(0.5*Tracker!J43)</f>
        <v>10</v>
      </c>
      <c r="J43">
        <f t="shared" ca="1" si="5"/>
        <v>0.93659999999999988</v>
      </c>
      <c r="K43">
        <f t="shared" ca="1" si="6"/>
        <v>-2</v>
      </c>
      <c r="M43" t="e">
        <f t="shared" ca="1" si="7"/>
        <v>#N/A</v>
      </c>
      <c r="N43">
        <f t="shared" ca="1" si="8"/>
        <v>0.93659999999999988</v>
      </c>
      <c r="O43">
        <f t="shared" ca="1" si="9"/>
        <v>-2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100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0.95</v>
      </c>
      <c r="I44" s="35">
        <f>10-(0.5*Tracker!J44)</f>
        <v>10</v>
      </c>
      <c r="J44">
        <f t="shared" ca="1" si="5"/>
        <v>0.43499999999999961</v>
      </c>
      <c r="K44">
        <f t="shared" ca="1" si="6"/>
        <v>8.9999999999999858E-2</v>
      </c>
      <c r="M44" t="e">
        <f t="shared" ca="1" si="7"/>
        <v>#N/A</v>
      </c>
      <c r="N44">
        <f t="shared" ca="1" si="8"/>
        <v>0.43499999999999961</v>
      </c>
      <c r="O44">
        <f t="shared" ca="1" si="9"/>
        <v>8.9999999999999858E-2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101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0.95</v>
      </c>
      <c r="I45" s="35">
        <f>10-(0.5*Tracker!J45)</f>
        <v>10</v>
      </c>
      <c r="J45">
        <f t="shared" ca="1" si="5"/>
        <v>0.46634999999999938</v>
      </c>
      <c r="K45">
        <f t="shared" ca="1" si="6"/>
        <v>0.11090000000000044</v>
      </c>
      <c r="M45" t="e">
        <f t="shared" ca="1" si="7"/>
        <v>#N/A</v>
      </c>
      <c r="N45">
        <f t="shared" ca="1" si="8"/>
        <v>0.46634999999999938</v>
      </c>
      <c r="O45">
        <f t="shared" ca="1" si="9"/>
        <v>0.11090000000000044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Denied</v>
      </c>
      <c r="D46">
        <f ca="1">(Tracker!G46+Tracker!H46)/2</f>
        <v>97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0.95</v>
      </c>
      <c r="I46" s="35">
        <f>10-(0.5*Tracker!J46)</f>
        <v>10</v>
      </c>
      <c r="J46">
        <f t="shared" ca="1" si="5"/>
        <v>0.34094999999999942</v>
      </c>
      <c r="K46">
        <f t="shared" ca="1" si="6"/>
        <v>2.7300000000000324E-2</v>
      </c>
      <c r="M46" t="e">
        <f t="shared" ca="1" si="7"/>
        <v>#N/A</v>
      </c>
      <c r="N46">
        <f t="shared" ca="1" si="8"/>
        <v>0.34094999999999942</v>
      </c>
      <c r="O46">
        <f t="shared" ca="1" si="9"/>
        <v>2.7300000000000324E-2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111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0.95</v>
      </c>
      <c r="I47" s="35">
        <f>10-(0.5*Tracker!J47)</f>
        <v>10</v>
      </c>
      <c r="J47">
        <f t="shared" ca="1" si="5"/>
        <v>0.77985000000000015</v>
      </c>
      <c r="K47">
        <f t="shared" ca="1" si="6"/>
        <v>0.31990000000000052</v>
      </c>
      <c r="M47" t="e">
        <f t="shared" ca="1" si="7"/>
        <v>#N/A</v>
      </c>
      <c r="N47">
        <f t="shared" ca="1" si="8"/>
        <v>0.77985000000000015</v>
      </c>
      <c r="O47">
        <f t="shared" ca="1" si="9"/>
        <v>0.31990000000000052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101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0.95</v>
      </c>
      <c r="I48" s="35">
        <f>10-(0.5*Tracker!J48)</f>
        <v>10</v>
      </c>
      <c r="J48">
        <f t="shared" ca="1" si="5"/>
        <v>0.46634999999999938</v>
      </c>
      <c r="K48">
        <f t="shared" ca="1" si="6"/>
        <v>1.1663499999999996</v>
      </c>
      <c r="M48" t="e">
        <f t="shared" ca="1" si="7"/>
        <v>#N/A</v>
      </c>
      <c r="N48">
        <f t="shared" ca="1" si="8"/>
        <v>0.46634999999999938</v>
      </c>
      <c r="O48">
        <f t="shared" ca="1" si="9"/>
        <v>1.1663499999999996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Pending</v>
      </c>
      <c r="D49">
        <f ca="1">(Tracker!G49+Tracker!H49)/2</f>
        <v>104.5</v>
      </c>
      <c r="E49" s="34">
        <f>IF(OR(Tracker!F49="denied",Tracker!F49="on hold",Tracker!F49="No Response",Tracker!F49="pending"), 0.2, IF(Tracker!F49="interviewing", 0.4, IF(Tracker!F49="rejected", 0.3, IF(Tracker!F49="offer", 1, 0))))</f>
        <v>0.2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0.95</v>
      </c>
      <c r="I49" s="35">
        <f>10-(0.5*Tracker!J49)</f>
        <v>10</v>
      </c>
      <c r="J49">
        <f t="shared" ca="1" si="5"/>
        <v>0.57607499999999945</v>
      </c>
      <c r="K49">
        <f t="shared" ca="1" si="6"/>
        <v>0.18405000000000049</v>
      </c>
      <c r="M49" t="e">
        <f t="shared" ca="1" si="7"/>
        <v>#N/A</v>
      </c>
      <c r="N49">
        <f t="shared" ca="1" si="8"/>
        <v>0.57607499999999945</v>
      </c>
      <c r="O49">
        <f t="shared" ca="1" si="9"/>
        <v>0.18405000000000049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82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0.95</v>
      </c>
      <c r="I50" s="35">
        <f>10-(0.5*Tracker!J50)</f>
        <v>10</v>
      </c>
      <c r="J50">
        <f t="shared" ca="1" si="5"/>
        <v>-0.12930000000000064</v>
      </c>
      <c r="K50">
        <f t="shared" ca="1" si="6"/>
        <v>0.57069999999999954</v>
      </c>
      <c r="M50" t="e">
        <f t="shared" ca="1" si="7"/>
        <v>#N/A</v>
      </c>
      <c r="N50">
        <f t="shared" ca="1" si="8"/>
        <v>-0.12930000000000064</v>
      </c>
      <c r="O50">
        <f t="shared" ca="1" si="9"/>
        <v>0.57069999999999954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No Response</v>
      </c>
      <c r="D51">
        <f ca="1">(Tracker!G51+Tracker!H51)/2</f>
        <v>103.5</v>
      </c>
      <c r="E51" s="34">
        <f>IF(OR(Tracker!F51="denied",Tracker!F51="on hold",Tracker!F51="No Response",Tracker!F51="pending"), 0.2, IF(Tracker!F51="interviewing", 0.4, IF(Tracker!F51="rejected", 0.3, IF(Tracker!F51="offer", 1, 0))))</f>
        <v>0.2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0.95</v>
      </c>
      <c r="I51" s="35">
        <f>10-(0.5*Tracker!J51)</f>
        <v>10</v>
      </c>
      <c r="J51">
        <f t="shared" ca="1" si="5"/>
        <v>0.54472499999999968</v>
      </c>
      <c r="K51">
        <f t="shared" ca="1" si="6"/>
        <v>0.16315000000000079</v>
      </c>
      <c r="M51" t="e">
        <f t="shared" ca="1" si="7"/>
        <v>#N/A</v>
      </c>
      <c r="N51">
        <f t="shared" ca="1" si="8"/>
        <v>0.54472499999999968</v>
      </c>
      <c r="O51">
        <f t="shared" ca="1" si="9"/>
        <v>0.16315000000000079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85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0.95</v>
      </c>
      <c r="I52" s="35">
        <f>10-(0.5*Tracker!J52)</f>
        <v>10</v>
      </c>
      <c r="J52">
        <f t="shared" ca="1" si="5"/>
        <v>-3.5250000000000004E-2</v>
      </c>
      <c r="K52">
        <f t="shared" ca="1" si="6"/>
        <v>0.66475000000000017</v>
      </c>
      <c r="M52" t="e">
        <f t="shared" ca="1" si="7"/>
        <v>#N/A</v>
      </c>
      <c r="N52">
        <f t="shared" ca="1" si="8"/>
        <v>-3.5250000000000004E-2</v>
      </c>
      <c r="O52">
        <f t="shared" ca="1" si="9"/>
        <v>0.66475000000000017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Interviewing</v>
      </c>
      <c r="D53">
        <f ca="1">(Tracker!G53+Tracker!H53)/2</f>
        <v>114.5</v>
      </c>
      <c r="E53" s="34">
        <f>IF(OR(Tracker!F53="denied",Tracker!F53="on hold",Tracker!F53="No Response",Tracker!F53="pending"), 0.2, IF(Tracker!F53="interviewing", 0.4, IF(Tracker!F53="rejected", 0.3, IF(Tracker!F53="offer", 1, 0))))</f>
        <v>0.4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0.95</v>
      </c>
      <c r="I53" s="35">
        <f>10-(0.5*Tracker!J53)</f>
        <v>10</v>
      </c>
      <c r="J53">
        <f t="shared" ca="1" si="5"/>
        <v>0.88957499999999978</v>
      </c>
      <c r="K53">
        <f t="shared" ca="1" si="6"/>
        <v>2.7861000000000002</v>
      </c>
      <c r="M53" t="e">
        <f t="shared" ca="1" si="7"/>
        <v>#N/A</v>
      </c>
      <c r="N53">
        <f t="shared" ca="1" si="8"/>
        <v>0.88957499999999978</v>
      </c>
      <c r="O53">
        <f t="shared" ca="1" si="9"/>
        <v>2.7861000000000002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96.5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0.95</v>
      </c>
      <c r="I54" s="35">
        <f>10-(0.5*Tracker!J54)</f>
        <v>7.5</v>
      </c>
      <c r="J54">
        <f t="shared" ca="1" si="5"/>
        <v>5.0249999999999684E-2</v>
      </c>
      <c r="K54">
        <f t="shared" ca="1" si="6"/>
        <v>1.6669999999999998</v>
      </c>
      <c r="M54" t="e">
        <f t="shared" ca="1" si="7"/>
        <v>#N/A</v>
      </c>
      <c r="N54">
        <f t="shared" ca="1" si="8"/>
        <v>5.0249999999999684E-2</v>
      </c>
      <c r="O54">
        <f t="shared" ca="1" si="9"/>
        <v>1.6669999999999998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104.5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0.95</v>
      </c>
      <c r="I55" s="35">
        <f>10-(0.5*Tracker!J55)</f>
        <v>10</v>
      </c>
      <c r="J55">
        <f t="shared" ca="1" si="5"/>
        <v>0.27824999999999944</v>
      </c>
      <c r="K55">
        <f t="shared" ca="1" si="6"/>
        <v>0.97824999999999962</v>
      </c>
      <c r="M55" t="e">
        <f t="shared" ca="1" si="7"/>
        <v>#N/A</v>
      </c>
      <c r="N55">
        <f t="shared" ca="1" si="8"/>
        <v>0.27824999999999944</v>
      </c>
      <c r="O55">
        <f t="shared" ca="1" si="9"/>
        <v>0.97824999999999962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80.5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0.95</v>
      </c>
      <c r="I56" s="35">
        <f>10-(0.5*Tracker!J56)</f>
        <v>10</v>
      </c>
      <c r="J56">
        <f t="shared" ca="1" si="5"/>
        <v>-0.40575000000000028</v>
      </c>
      <c r="K56">
        <f t="shared" ca="1" si="6"/>
        <v>-0.47049999999999992</v>
      </c>
      <c r="M56" t="e">
        <f t="shared" ca="1" si="7"/>
        <v>#N/A</v>
      </c>
      <c r="N56">
        <f t="shared" ca="1" si="8"/>
        <v>-0.40575000000000028</v>
      </c>
      <c r="O56">
        <f t="shared" ca="1" si="9"/>
        <v>-0.47049999999999992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100.5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0.95</v>
      </c>
      <c r="I57" s="35">
        <f>10-(0.5*Tracker!J57)</f>
        <v>10</v>
      </c>
      <c r="J57">
        <f t="shared" ca="1" si="5"/>
        <v>0.16424999999999956</v>
      </c>
      <c r="K57">
        <f t="shared" ca="1" si="6"/>
        <v>-9.0500000000000025E-2</v>
      </c>
      <c r="M57" t="e">
        <f t="shared" ca="1" si="7"/>
        <v>#N/A</v>
      </c>
      <c r="N57">
        <f t="shared" ca="1" si="8"/>
        <v>0.16424999999999956</v>
      </c>
      <c r="O57">
        <f t="shared" ca="1" si="9"/>
        <v>-9.0500000000000025E-2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On Hold</v>
      </c>
      <c r="D58">
        <f ca="1">(Tracker!G58+Tracker!H58)/2</f>
        <v>85.5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0.95</v>
      </c>
      <c r="I58" s="35">
        <f>10-(0.5*Tracker!J58)</f>
        <v>10</v>
      </c>
      <c r="J58">
        <f t="shared" ca="1" si="5"/>
        <v>-0.26325000000000065</v>
      </c>
      <c r="K58">
        <f t="shared" ca="1" si="6"/>
        <v>-0.37549999999999994</v>
      </c>
      <c r="M58" t="e">
        <f t="shared" ca="1" si="7"/>
        <v>#N/A</v>
      </c>
      <c r="N58">
        <f t="shared" ca="1" si="8"/>
        <v>-0.26325000000000065</v>
      </c>
      <c r="O58">
        <f t="shared" ca="1" si="9"/>
        <v>-0.37549999999999994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101.5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0.95</v>
      </c>
      <c r="I59" s="35">
        <f>10-(0.5*Tracker!J59)</f>
        <v>10</v>
      </c>
      <c r="J59">
        <f t="shared" ca="1" si="5"/>
        <v>0.19274999999999975</v>
      </c>
      <c r="K59">
        <f t="shared" ca="1" si="6"/>
        <v>-7.1499999999999897E-2</v>
      </c>
      <c r="M59" t="e">
        <f t="shared" ca="1" si="7"/>
        <v>#N/A</v>
      </c>
      <c r="N59">
        <f t="shared" ca="1" si="8"/>
        <v>0.19274999999999975</v>
      </c>
      <c r="O59">
        <f t="shared" ca="1" si="9"/>
        <v>-7.1499999999999897E-2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96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0.95</v>
      </c>
      <c r="I60" s="35">
        <f>10-(0.5*Tracker!J60)</f>
        <v>10</v>
      </c>
      <c r="J60">
        <f t="shared" ca="1" si="5"/>
        <v>3.5999999999999588E-2</v>
      </c>
      <c r="K60">
        <f t="shared" ca="1" si="6"/>
        <v>-0.17599999999999971</v>
      </c>
      <c r="M60" t="e">
        <f t="shared" ca="1" si="7"/>
        <v>#N/A</v>
      </c>
      <c r="N60">
        <f t="shared" ca="1" si="8"/>
        <v>3.5999999999999588E-2</v>
      </c>
      <c r="O60">
        <f t="shared" ca="1" si="9"/>
        <v>-0.17599999999999971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119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0.95</v>
      </c>
      <c r="I61" s="35">
        <f>10-(0.5*Tracker!J61)</f>
        <v>10</v>
      </c>
      <c r="J61">
        <f t="shared" ca="1" si="5"/>
        <v>0.69149999999999912</v>
      </c>
      <c r="K61">
        <f t="shared" ca="1" si="6"/>
        <v>0.26100000000000012</v>
      </c>
      <c r="M61" t="e">
        <f t="shared" ca="1" si="7"/>
        <v>#N/A</v>
      </c>
      <c r="N61">
        <f t="shared" ca="1" si="8"/>
        <v>0.69149999999999912</v>
      </c>
      <c r="O61">
        <f t="shared" ca="1" si="9"/>
        <v>0.26100000000000012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Rejected</v>
      </c>
      <c r="D62">
        <f ca="1">(Tracker!G62+Tracker!H62)/2</f>
        <v>102</v>
      </c>
      <c r="E62" s="34">
        <f>IF(OR(Tracker!F62="denied",Tracker!F62="on hold",Tracker!F62="No Response",Tracker!F62="pending"), 0.2, IF(Tracker!F62="interviewing", 0.4, IF(Tracker!F62="rejected", 0.3, IF(Tracker!F62="offer", 1, 0))))</f>
        <v>0.3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0.95</v>
      </c>
      <c r="I62" s="35">
        <f>10-(0.5*Tracker!J62)</f>
        <v>10</v>
      </c>
      <c r="J62">
        <f t="shared" ca="1" si="5"/>
        <v>0.20699999999999941</v>
      </c>
      <c r="K62">
        <f t="shared" ca="1" si="6"/>
        <v>0.90699999999999958</v>
      </c>
      <c r="M62" t="e">
        <f t="shared" ca="1" si="7"/>
        <v>#N/A</v>
      </c>
      <c r="N62">
        <f t="shared" ca="1" si="8"/>
        <v>0.20699999999999941</v>
      </c>
      <c r="O62">
        <f t="shared" ca="1" si="9"/>
        <v>0.90699999999999958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100.5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0.95</v>
      </c>
      <c r="I63" s="35">
        <f>10-(0.5*Tracker!J63)</f>
        <v>10</v>
      </c>
      <c r="J63">
        <f t="shared" ca="1" si="5"/>
        <v>0.16424999999999956</v>
      </c>
      <c r="K63">
        <f t="shared" ca="1" si="6"/>
        <v>-9.0500000000000025E-2</v>
      </c>
      <c r="M63" t="e">
        <f t="shared" ca="1" si="7"/>
        <v>#N/A</v>
      </c>
      <c r="N63">
        <f t="shared" ca="1" si="8"/>
        <v>0.16424999999999956</v>
      </c>
      <c r="O63">
        <f t="shared" ca="1" si="9"/>
        <v>-9.0500000000000025E-2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90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0.95</v>
      </c>
      <c r="I64" s="35">
        <f>10-(0.5*Tracker!J64)</f>
        <v>10</v>
      </c>
      <c r="J64">
        <f t="shared" ca="1" si="5"/>
        <v>-0.13500000000000023</v>
      </c>
      <c r="K64">
        <f t="shared" ca="1" si="6"/>
        <v>-0.29000000000000026</v>
      </c>
      <c r="M64" t="e">
        <f t="shared" ca="1" si="7"/>
        <v>#N/A</v>
      </c>
      <c r="N64">
        <f t="shared" ca="1" si="8"/>
        <v>-0.13500000000000023</v>
      </c>
      <c r="O64">
        <f t="shared" ca="1" si="9"/>
        <v>-0.29000000000000026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102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0.95</v>
      </c>
      <c r="I65" s="35">
        <f>10-(0.5*Tracker!J65)</f>
        <v>10</v>
      </c>
      <c r="J65">
        <f t="shared" ca="1" si="5"/>
        <v>-8.370000000000033E-2</v>
      </c>
      <c r="K65">
        <f t="shared" ca="1" si="6"/>
        <v>-0.25579999999999958</v>
      </c>
      <c r="M65" t="e">
        <f t="shared" ca="1" si="7"/>
        <v>#N/A</v>
      </c>
      <c r="N65">
        <f t="shared" ca="1" si="8"/>
        <v>-8.370000000000033E-2</v>
      </c>
      <c r="O65">
        <f t="shared" ca="1" si="9"/>
        <v>-0.25579999999999958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92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0.95</v>
      </c>
      <c r="I66" s="35">
        <f>10-(0.5*Tracker!J66)</f>
        <v>7</v>
      </c>
      <c r="J66">
        <f t="shared" ca="1" si="5"/>
        <v>-0.34020000000000028</v>
      </c>
      <c r="K66">
        <f t="shared" ca="1" si="6"/>
        <v>0.49714285714285733</v>
      </c>
      <c r="M66" t="e">
        <f t="shared" ca="1" si="7"/>
        <v>#N/A</v>
      </c>
      <c r="N66">
        <f t="shared" ca="1" si="8"/>
        <v>-0.34020000000000028</v>
      </c>
      <c r="O66">
        <f t="shared" ca="1" si="9"/>
        <v>0.49714285714285733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81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0.95</v>
      </c>
      <c r="I67" s="35">
        <f>10-(0.5*Tracker!J67)</f>
        <v>10</v>
      </c>
      <c r="J67">
        <f t="shared" ca="1" si="5"/>
        <v>-0.6223500000000004</v>
      </c>
      <c r="K67">
        <f t="shared" ca="1" si="6"/>
        <v>-0.46100000000000008</v>
      </c>
      <c r="M67" t="e">
        <f t="shared" ca="1" si="7"/>
        <v>#N/A</v>
      </c>
      <c r="N67">
        <f t="shared" ca="1" si="8"/>
        <v>-0.6223500000000004</v>
      </c>
      <c r="O67">
        <f t="shared" ca="1" si="9"/>
        <v>-0.46100000000000008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Ghosted</v>
      </c>
      <c r="D68">
        <f ca="1">(Tracker!G68+Tracker!H68)/2</f>
        <v>89</v>
      </c>
      <c r="E68" s="34">
        <f>IF(OR(Tracker!F68="denied",Tracker!F68="on hold",Tracker!F68="No Response",Tracker!F68="pending"), 0.2, IF(Tracker!F68="interviewing", 0.4, IF(Tracker!F68="rejected", 0.3, IF(Tracker!F68="offer", 1, 0))))</f>
        <v>0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0.95</v>
      </c>
      <c r="I68" s="35">
        <f>10-(0.5*Tracker!J68)</f>
        <v>10</v>
      </c>
      <c r="J68">
        <f t="shared" ca="1" si="5"/>
        <v>-0.41715000000000035</v>
      </c>
      <c r="K68">
        <f t="shared" ca="1" si="6"/>
        <v>-2</v>
      </c>
      <c r="M68" t="e">
        <f t="shared" ca="1" si="7"/>
        <v>#N/A</v>
      </c>
      <c r="N68">
        <f t="shared" ca="1" si="8"/>
        <v>-0.41715000000000035</v>
      </c>
      <c r="O68">
        <f t="shared" ca="1" si="9"/>
        <v>-2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Denied</v>
      </c>
      <c r="D69">
        <f ca="1">(Tracker!G69+Tracker!H69)/2</f>
        <v>113.5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0.95</v>
      </c>
      <c r="I69" s="35">
        <f>10-(0.5*Tracker!J69)</f>
        <v>10</v>
      </c>
      <c r="J69">
        <f t="shared" ca="1" si="5"/>
        <v>0.21127499999999966</v>
      </c>
      <c r="K69">
        <f t="shared" ca="1" si="6"/>
        <v>0.15650000000000031</v>
      </c>
      <c r="M69" t="e">
        <f t="shared" ca="1" si="7"/>
        <v>#N/A</v>
      </c>
      <c r="N69">
        <f t="shared" ca="1" si="8"/>
        <v>0.21127499999999966</v>
      </c>
      <c r="O69">
        <f t="shared" ca="1" si="9"/>
        <v>0.15650000000000031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92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0.95</v>
      </c>
      <c r="I70" s="35">
        <f>10-(0.5*Tracker!J70)</f>
        <v>10</v>
      </c>
      <c r="J70">
        <f t="shared" ca="1" si="5"/>
        <v>-0.34020000000000028</v>
      </c>
      <c r="K70">
        <f t="shared" ca="1" si="6"/>
        <v>-0.25199999999999978</v>
      </c>
      <c r="M70" t="e">
        <f t="shared" ca="1" si="7"/>
        <v>#N/A</v>
      </c>
      <c r="N70">
        <f t="shared" ca="1" si="8"/>
        <v>-0.34020000000000028</v>
      </c>
      <c r="O70">
        <f t="shared" ca="1" si="9"/>
        <v>-0.25199999999999978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2025-06-18T15:53:31Z</dcterms:modified>
</cp:coreProperties>
</file>