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entadmin/GitHub/gmc/gmc_teams/submissions/"/>
    </mc:Choice>
  </mc:AlternateContent>
  <xr:revisionPtr revIDLastSave="0" documentId="13_ncr:1_{95A42888-2E1D-D246-A83E-83103205CDCC}" xr6:coauthVersionLast="47" xr6:coauthVersionMax="47" xr10:uidLastSave="{00000000-0000-0000-0000-000000000000}"/>
  <bookViews>
    <workbookView xWindow="0" yWindow="500" windowWidth="28800" windowHeight="17500" xr2:uid="{73C169F9-F963-4543-90A2-22E8DBE513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R17" i="1"/>
  <c r="O17" i="1"/>
  <c r="N17" i="1"/>
  <c r="O10" i="1"/>
  <c r="N10" i="1"/>
  <c r="R16" i="1"/>
  <c r="Q16" i="1"/>
  <c r="P16" i="1"/>
  <c r="O16" i="1"/>
  <c r="N16" i="1"/>
  <c r="O9" i="1"/>
  <c r="R8" i="1"/>
  <c r="Q8" i="1"/>
  <c r="P8" i="1"/>
  <c r="O8" i="1"/>
  <c r="N8" i="1"/>
  <c r="R5" i="1"/>
  <c r="Q5" i="1"/>
  <c r="P5" i="1"/>
  <c r="O5" i="1"/>
  <c r="N5" i="1"/>
  <c r="M14" i="1"/>
  <c r="L14" i="1"/>
  <c r="K14" i="1"/>
  <c r="J14" i="1"/>
  <c r="I14" i="1"/>
  <c r="R13" i="1"/>
  <c r="Q13" i="1"/>
  <c r="P13" i="1"/>
  <c r="O13" i="1"/>
  <c r="N13" i="1"/>
</calcChain>
</file>

<file path=xl/sharedStrings.xml><?xml version="1.0" encoding="utf-8"?>
<sst xmlns="http://schemas.openxmlformats.org/spreadsheetml/2006/main" count="182" uniqueCount="53">
  <si>
    <t>Team</t>
  </si>
  <si>
    <t>Modelled</t>
  </si>
  <si>
    <t>USA</t>
  </si>
  <si>
    <t>Netherlands</t>
  </si>
  <si>
    <t>Germany</t>
  </si>
  <si>
    <t>Sweden_1</t>
  </si>
  <si>
    <t>Sweden_2</t>
  </si>
  <si>
    <t>Model</t>
  </si>
  <si>
    <t>da_collective</t>
  </si>
  <si>
    <t>GEUS</t>
  </si>
  <si>
    <t>Janis</t>
  </si>
  <si>
    <t>LUHG</t>
  </si>
  <si>
    <t>M2C_BRGM</t>
  </si>
  <si>
    <t>Mirkwood</t>
  </si>
  <si>
    <t>Selina_Yang</t>
  </si>
  <si>
    <t>TUD</t>
  </si>
  <si>
    <t>Pastas</t>
  </si>
  <si>
    <t>LSTM</t>
  </si>
  <si>
    <t>RF</t>
  </si>
  <si>
    <t>N-HiTS</t>
  </si>
  <si>
    <t>BC-MODWT-DL</t>
  </si>
  <si>
    <t>Linear regression</t>
  </si>
  <si>
    <t>Gardenia</t>
  </si>
  <si>
    <t>Hydrosight</t>
  </si>
  <si>
    <t>SVR</t>
  </si>
  <si>
    <t>RouhaniEtAl</t>
  </si>
  <si>
    <t>CNN</t>
  </si>
  <si>
    <t>Ensemble of shallow learners</t>
  </si>
  <si>
    <t>TUV</t>
  </si>
  <si>
    <t>Transformer</t>
  </si>
  <si>
    <t>RNN</t>
  </si>
  <si>
    <t>MERF</t>
  </si>
  <si>
    <t>MxNl</t>
  </si>
  <si>
    <t>runwaygrey</t>
  </si>
  <si>
    <t>Type</t>
  </si>
  <si>
    <t>lumped</t>
  </si>
  <si>
    <t>Lumped</t>
  </si>
  <si>
    <t>DL</t>
  </si>
  <si>
    <t>ML</t>
  </si>
  <si>
    <t>regression</t>
  </si>
  <si>
    <t>gardenia</t>
  </si>
  <si>
    <t>uw</t>
  </si>
  <si>
    <t>haidro</t>
  </si>
  <si>
    <t>HydroSight</t>
  </si>
  <si>
    <t>General Info</t>
  </si>
  <si>
    <t>NLD</t>
  </si>
  <si>
    <t>GER</t>
  </si>
  <si>
    <t>SWE</t>
  </si>
  <si>
    <t>✔️</t>
  </si>
  <si>
    <t>Shallow learners Ensemble</t>
  </si>
  <si>
    <t>Development time</t>
  </si>
  <si>
    <t>Calibration time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</si>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</sst>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5" xfId="0" applyFont="1" applyBorder="1"/>
    <xf numFmtId="2" fontId="0" fillId="0" borderId="8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3" fillId="0" borderId="8" xfId="0" applyFont="1" applyBorder="1"/>
    <xf numFmtId="0" fontId="0" fillId="2" borderId="0" xfId="0" applyFill="1"/>
    <xf numFmtId="0" fontId="2" fillId="2" borderId="1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2" fontId="0" fillId="2" borderId="8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07B4-2C95-AD48-8C53-62E67E7F1874}">
  <dimension ref="A1:R19"/>
  <sheetViews>
    <sheetView tabSelected="1" zoomScale="130" zoomScaleNormal="130" workbookViewId="0">
      <selection activeCell="A19" sqref="A19"/>
    </sheetView>
  </sheetViews>
  <sheetFormatPr baseColWidth="10" defaultRowHeight="16" x14ac:dyDescent="0.2"/>
  <cols>
    <col min="1" max="1" width="12" bestFit="1" customWidth="1"/>
    <col min="2" max="2" width="25.6640625" bestFit="1" customWidth="1"/>
    <col min="3" max="3" width="7.6640625" bestFit="1" customWidth="1"/>
    <col min="4" max="4" width="11.1640625" bestFit="1" customWidth="1"/>
    <col min="5" max="5" width="8.83203125" bestFit="1" customWidth="1"/>
    <col min="6" max="7" width="9.83203125" bestFit="1" customWidth="1"/>
    <col min="8" max="8" width="8.83203125" bestFit="1" customWidth="1"/>
    <col min="9" max="9" width="16.5" bestFit="1" customWidth="1"/>
    <col min="14" max="14" width="14.5" bestFit="1" customWidth="1"/>
  </cols>
  <sheetData>
    <row r="1" spans="1:18" x14ac:dyDescent="0.2">
      <c r="A1" t="s">
        <v>44</v>
      </c>
      <c r="B1" s="1"/>
      <c r="C1" s="15"/>
      <c r="D1" s="16" t="s">
        <v>1</v>
      </c>
      <c r="E1" s="9"/>
      <c r="F1" s="9"/>
      <c r="G1" s="10"/>
      <c r="I1" s="8" t="s">
        <v>50</v>
      </c>
      <c r="J1" s="9"/>
      <c r="K1" s="9"/>
      <c r="L1" s="9"/>
      <c r="M1" s="10"/>
      <c r="N1" s="15" t="s">
        <v>51</v>
      </c>
      <c r="O1" s="9"/>
      <c r="P1" s="9"/>
      <c r="Q1" s="9"/>
      <c r="R1" s="10"/>
    </row>
    <row r="2" spans="1:18" ht="17" thickBot="1" x14ac:dyDescent="0.25">
      <c r="A2" s="2" t="s">
        <v>0</v>
      </c>
      <c r="B2" s="3" t="s">
        <v>7</v>
      </c>
      <c r="C2" s="11" t="s">
        <v>34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2</v>
      </c>
      <c r="I2" s="11" t="s">
        <v>3</v>
      </c>
      <c r="J2" s="2" t="s">
        <v>4</v>
      </c>
      <c r="K2" s="2" t="s">
        <v>5</v>
      </c>
      <c r="L2" s="3" t="s">
        <v>6</v>
      </c>
      <c r="M2" s="2" t="s">
        <v>2</v>
      </c>
      <c r="N2" s="11" t="s">
        <v>3</v>
      </c>
      <c r="O2" s="2" t="s">
        <v>4</v>
      </c>
      <c r="P2" s="2" t="s">
        <v>5</v>
      </c>
      <c r="Q2" s="3" t="s">
        <v>6</v>
      </c>
      <c r="R2" s="3" t="s">
        <v>2</v>
      </c>
    </row>
    <row r="3" spans="1:18" x14ac:dyDescent="0.2">
      <c r="A3" t="s">
        <v>8</v>
      </c>
      <c r="B3" s="1" t="s">
        <v>16</v>
      </c>
      <c r="C3" s="12" t="s">
        <v>35</v>
      </c>
      <c r="D3">
        <v>1</v>
      </c>
      <c r="E3">
        <v>1</v>
      </c>
      <c r="F3">
        <v>1</v>
      </c>
      <c r="G3" s="1">
        <v>1</v>
      </c>
      <c r="H3">
        <v>1</v>
      </c>
      <c r="I3" s="17">
        <v>4</v>
      </c>
      <c r="J3" s="18">
        <v>4</v>
      </c>
      <c r="K3" s="18">
        <v>4</v>
      </c>
      <c r="L3" s="18">
        <v>4</v>
      </c>
      <c r="M3" s="19">
        <v>4</v>
      </c>
      <c r="N3" s="17">
        <v>2</v>
      </c>
      <c r="O3" s="18">
        <v>2</v>
      </c>
      <c r="P3" s="18">
        <v>2</v>
      </c>
      <c r="Q3" s="18">
        <v>2</v>
      </c>
      <c r="R3" s="19">
        <v>2</v>
      </c>
    </row>
    <row r="4" spans="1:18" x14ac:dyDescent="0.2">
      <c r="A4" t="s">
        <v>9</v>
      </c>
      <c r="B4" s="1" t="s">
        <v>17</v>
      </c>
      <c r="C4" s="23" t="s">
        <v>37</v>
      </c>
      <c r="D4">
        <v>1</v>
      </c>
      <c r="E4">
        <v>1</v>
      </c>
      <c r="F4">
        <v>1</v>
      </c>
      <c r="G4" s="1">
        <v>1</v>
      </c>
      <c r="H4">
        <v>1</v>
      </c>
      <c r="I4" s="17">
        <v>2</v>
      </c>
      <c r="J4" s="18">
        <v>2</v>
      </c>
      <c r="K4" s="18">
        <v>2</v>
      </c>
      <c r="L4" s="18">
        <v>2</v>
      </c>
      <c r="M4" s="19">
        <v>2</v>
      </c>
      <c r="N4" s="17">
        <v>15</v>
      </c>
      <c r="O4" s="17">
        <v>15</v>
      </c>
      <c r="P4" s="17">
        <v>15</v>
      </c>
      <c r="Q4" s="17">
        <v>15</v>
      </c>
      <c r="R4" s="17">
        <v>15</v>
      </c>
    </row>
    <row r="5" spans="1:18" x14ac:dyDescent="0.2">
      <c r="A5" t="s">
        <v>10</v>
      </c>
      <c r="B5" s="1" t="s">
        <v>18</v>
      </c>
      <c r="C5" s="12" t="s">
        <v>52</v>
      </c>
      <c r="D5">
        <v>1</v>
      </c>
      <c r="E5">
        <v>1</v>
      </c>
      <c r="F5">
        <v>1</v>
      </c>
      <c r="G5" s="1">
        <v>1</v>
      </c>
      <c r="H5">
        <v>1</v>
      </c>
      <c r="I5" s="17">
        <v>0.5</v>
      </c>
      <c r="J5" s="18">
        <v>5</v>
      </c>
      <c r="K5" s="18">
        <v>0.5</v>
      </c>
      <c r="L5" s="18">
        <v>0.5</v>
      </c>
      <c r="M5" s="19">
        <v>1</v>
      </c>
      <c r="N5" s="17">
        <f>345/60/60</f>
        <v>9.583333333333334E-2</v>
      </c>
      <c r="O5" s="18">
        <f>310/60/60</f>
        <v>8.611111111111111E-2</v>
      </c>
      <c r="P5" s="18">
        <f>48/60/60</f>
        <v>1.3333333333333334E-2</v>
      </c>
      <c r="Q5" s="18">
        <f>60/60/60</f>
        <v>1.6666666666666666E-2</v>
      </c>
      <c r="R5" s="19">
        <f>289/60/60</f>
        <v>8.0277777777777767E-2</v>
      </c>
    </row>
    <row r="6" spans="1:18" x14ac:dyDescent="0.2">
      <c r="A6" t="s">
        <v>11</v>
      </c>
      <c r="B6" s="1" t="s">
        <v>19</v>
      </c>
      <c r="C6" s="23" t="s">
        <v>37</v>
      </c>
      <c r="D6">
        <v>1</v>
      </c>
      <c r="E6">
        <v>1</v>
      </c>
      <c r="F6">
        <v>1</v>
      </c>
      <c r="G6" s="1">
        <v>1</v>
      </c>
      <c r="H6">
        <v>1</v>
      </c>
      <c r="I6" s="17">
        <v>4</v>
      </c>
      <c r="J6" s="18">
        <v>4</v>
      </c>
      <c r="K6" s="18">
        <v>4</v>
      </c>
      <c r="L6" s="18">
        <v>4</v>
      </c>
      <c r="M6" s="19">
        <v>4</v>
      </c>
      <c r="N6" s="17">
        <v>2</v>
      </c>
      <c r="O6" s="18">
        <v>2</v>
      </c>
      <c r="P6" s="18">
        <v>2</v>
      </c>
      <c r="Q6" s="18">
        <v>2</v>
      </c>
      <c r="R6" s="19">
        <v>2</v>
      </c>
    </row>
    <row r="7" spans="1:18" x14ac:dyDescent="0.2">
      <c r="A7" t="s">
        <v>12</v>
      </c>
      <c r="B7" s="1" t="s">
        <v>20</v>
      </c>
      <c r="C7" s="23" t="s">
        <v>37</v>
      </c>
      <c r="D7">
        <v>1</v>
      </c>
      <c r="E7">
        <v>1</v>
      </c>
      <c r="F7">
        <v>1</v>
      </c>
      <c r="G7" s="1">
        <v>1</v>
      </c>
      <c r="H7">
        <v>1</v>
      </c>
      <c r="I7" s="17">
        <v>5</v>
      </c>
      <c r="J7" s="18">
        <v>5</v>
      </c>
      <c r="K7" s="18">
        <v>5</v>
      </c>
      <c r="L7" s="18">
        <v>5</v>
      </c>
      <c r="M7" s="19">
        <v>5</v>
      </c>
      <c r="N7" s="17">
        <v>0.5</v>
      </c>
      <c r="O7" s="17">
        <v>0.5</v>
      </c>
      <c r="P7" s="17">
        <v>0.5</v>
      </c>
      <c r="Q7" s="17">
        <v>0.5</v>
      </c>
      <c r="R7" s="17">
        <v>0.5</v>
      </c>
    </row>
    <row r="8" spans="1:18" x14ac:dyDescent="0.2">
      <c r="A8" t="s">
        <v>13</v>
      </c>
      <c r="B8" s="1" t="s">
        <v>18</v>
      </c>
      <c r="C8" s="12" t="s">
        <v>52</v>
      </c>
      <c r="D8">
        <v>1</v>
      </c>
      <c r="E8">
        <v>1</v>
      </c>
      <c r="F8">
        <v>1</v>
      </c>
      <c r="G8" s="1">
        <v>1</v>
      </c>
      <c r="H8">
        <v>1</v>
      </c>
      <c r="I8" s="17">
        <v>3</v>
      </c>
      <c r="J8" s="18">
        <v>3</v>
      </c>
      <c r="K8" s="18">
        <v>3</v>
      </c>
      <c r="L8" s="18">
        <v>3</v>
      </c>
      <c r="M8" s="19">
        <v>3</v>
      </c>
      <c r="N8" s="17">
        <f>5570/60/60</f>
        <v>1.5472222222222221</v>
      </c>
      <c r="O8" s="18">
        <f>(150+4680)/60/60</f>
        <v>1.3416666666666666</v>
      </c>
      <c r="P8" s="18">
        <f>(20+1800)/60/60</f>
        <v>0.50555555555555554</v>
      </c>
      <c r="Q8" s="18">
        <f>(20+1800)/60/60</f>
        <v>0.50555555555555554</v>
      </c>
      <c r="R8" s="18">
        <f>(80+1800)/60/60</f>
        <v>0.52222222222222225</v>
      </c>
    </row>
    <row r="9" spans="1:18" s="24" customFormat="1" x14ac:dyDescent="0.2">
      <c r="A9" s="24" t="s">
        <v>39</v>
      </c>
      <c r="B9" s="27" t="s">
        <v>21</v>
      </c>
      <c r="C9" s="31" t="s">
        <v>52</v>
      </c>
      <c r="D9" s="24">
        <v>0</v>
      </c>
      <c r="E9" s="24">
        <v>1</v>
      </c>
      <c r="F9" s="24">
        <v>0</v>
      </c>
      <c r="G9" s="27">
        <v>0</v>
      </c>
      <c r="H9" s="24">
        <v>0</v>
      </c>
      <c r="I9" s="28"/>
      <c r="J9" s="29">
        <v>4</v>
      </c>
      <c r="K9" s="29"/>
      <c r="L9" s="29"/>
      <c r="M9" s="30"/>
      <c r="N9" s="28"/>
      <c r="O9" s="29">
        <f>5/60</f>
        <v>8.3333333333333329E-2</v>
      </c>
      <c r="P9" s="29"/>
      <c r="Q9" s="29"/>
      <c r="R9" s="30"/>
    </row>
    <row r="10" spans="1:18" x14ac:dyDescent="0.2">
      <c r="A10" t="s">
        <v>14</v>
      </c>
      <c r="B10" s="1" t="s">
        <v>24</v>
      </c>
      <c r="C10" s="12" t="s">
        <v>52</v>
      </c>
      <c r="D10">
        <v>1</v>
      </c>
      <c r="E10">
        <v>1</v>
      </c>
      <c r="F10">
        <v>0</v>
      </c>
      <c r="G10" s="1">
        <v>0</v>
      </c>
      <c r="H10">
        <v>0</v>
      </c>
      <c r="I10" s="17">
        <v>4</v>
      </c>
      <c r="J10" s="18">
        <v>30</v>
      </c>
      <c r="K10" s="18"/>
      <c r="L10" s="18"/>
      <c r="M10" s="19"/>
      <c r="N10" s="17">
        <f>140/60/60</f>
        <v>3.888888888888889E-2</v>
      </c>
      <c r="O10" s="18">
        <f>168/60/60</f>
        <v>4.6666666666666662E-2</v>
      </c>
      <c r="P10" s="18"/>
      <c r="Q10" s="18"/>
      <c r="R10" s="19"/>
    </row>
    <row r="11" spans="1:18" x14ac:dyDescent="0.2">
      <c r="A11" t="s">
        <v>15</v>
      </c>
      <c r="B11" s="1" t="s">
        <v>17</v>
      </c>
      <c r="C11" s="12" t="s">
        <v>37</v>
      </c>
      <c r="D11">
        <v>1</v>
      </c>
      <c r="E11">
        <v>0</v>
      </c>
      <c r="F11">
        <v>0</v>
      </c>
      <c r="G11" s="1">
        <v>0</v>
      </c>
      <c r="H11">
        <v>1</v>
      </c>
      <c r="I11" s="17">
        <v>4</v>
      </c>
      <c r="J11" s="18"/>
      <c r="K11" s="18"/>
      <c r="L11" s="18"/>
      <c r="M11" s="19">
        <v>0.5</v>
      </c>
      <c r="N11" s="17">
        <v>48</v>
      </c>
      <c r="O11" s="18"/>
      <c r="P11" s="18"/>
      <c r="Q11" s="18"/>
      <c r="R11" s="19">
        <v>48</v>
      </c>
    </row>
    <row r="12" spans="1:18" x14ac:dyDescent="0.2">
      <c r="A12" t="s">
        <v>25</v>
      </c>
      <c r="B12" s="1" t="s">
        <v>26</v>
      </c>
      <c r="C12" s="12" t="s">
        <v>37</v>
      </c>
      <c r="D12">
        <v>1</v>
      </c>
      <c r="E12">
        <v>1</v>
      </c>
      <c r="F12">
        <v>1</v>
      </c>
      <c r="G12" s="1">
        <v>1</v>
      </c>
      <c r="H12">
        <v>1</v>
      </c>
      <c r="I12" s="17">
        <v>3</v>
      </c>
      <c r="J12" s="18">
        <v>3</v>
      </c>
      <c r="K12" s="18">
        <v>1</v>
      </c>
      <c r="L12" s="18">
        <v>1</v>
      </c>
      <c r="M12" s="19">
        <v>3</v>
      </c>
      <c r="N12" s="17"/>
      <c r="O12" s="18"/>
      <c r="P12" s="18"/>
      <c r="Q12" s="18"/>
      <c r="R12" s="19"/>
    </row>
    <row r="13" spans="1:18" x14ac:dyDescent="0.2">
      <c r="A13" t="s">
        <v>40</v>
      </c>
      <c r="B13" s="1" t="s">
        <v>22</v>
      </c>
      <c r="C13" s="12" t="s">
        <v>36</v>
      </c>
      <c r="D13">
        <v>1</v>
      </c>
      <c r="E13">
        <v>1</v>
      </c>
      <c r="F13">
        <v>1</v>
      </c>
      <c r="G13" s="1">
        <v>1</v>
      </c>
      <c r="H13">
        <v>1</v>
      </c>
      <c r="I13" s="17">
        <v>0.5</v>
      </c>
      <c r="J13" s="18">
        <v>0.25</v>
      </c>
      <c r="K13" s="18">
        <v>0.5</v>
      </c>
      <c r="L13" s="18">
        <v>0.5</v>
      </c>
      <c r="M13" s="19">
        <v>0.25</v>
      </c>
      <c r="N13" s="17">
        <f>40/60/60</f>
        <v>1.111111111111111E-2</v>
      </c>
      <c r="O13" s="17">
        <f>40/60/60</f>
        <v>1.111111111111111E-2</v>
      </c>
      <c r="P13" s="17">
        <f>40/60/60</f>
        <v>1.111111111111111E-2</v>
      </c>
      <c r="Q13" s="17">
        <f>40/60/60</f>
        <v>1.111111111111111E-2</v>
      </c>
      <c r="R13" s="17">
        <f>40/60/60</f>
        <v>1.111111111111111E-2</v>
      </c>
    </row>
    <row r="14" spans="1:18" x14ac:dyDescent="0.2">
      <c r="A14" t="s">
        <v>43</v>
      </c>
      <c r="B14" s="1" t="s">
        <v>23</v>
      </c>
      <c r="C14" s="12" t="s">
        <v>36</v>
      </c>
      <c r="D14">
        <v>1</v>
      </c>
      <c r="E14">
        <v>1</v>
      </c>
      <c r="F14">
        <v>1</v>
      </c>
      <c r="G14" s="1">
        <v>1</v>
      </c>
      <c r="H14">
        <v>1</v>
      </c>
      <c r="I14" s="17">
        <f>5/60</f>
        <v>8.3333333333333329E-2</v>
      </c>
      <c r="J14" s="17">
        <f>5/60</f>
        <v>8.3333333333333329E-2</v>
      </c>
      <c r="K14" s="17">
        <f>5/60</f>
        <v>8.3333333333333329E-2</v>
      </c>
      <c r="L14" s="17">
        <f>5/60</f>
        <v>8.3333333333333329E-2</v>
      </c>
      <c r="M14" s="17">
        <f>5/60</f>
        <v>8.3333333333333329E-2</v>
      </c>
      <c r="N14" s="17">
        <v>2</v>
      </c>
      <c r="O14" s="18">
        <v>2</v>
      </c>
      <c r="P14" s="18">
        <v>2</v>
      </c>
      <c r="Q14" s="18">
        <v>2</v>
      </c>
      <c r="R14" s="19">
        <v>2</v>
      </c>
    </row>
    <row r="15" spans="1:18" x14ac:dyDescent="0.2">
      <c r="A15" t="s">
        <v>32</v>
      </c>
      <c r="B15" s="1" t="s">
        <v>27</v>
      </c>
      <c r="C15" s="12" t="s">
        <v>52</v>
      </c>
      <c r="D15">
        <v>1</v>
      </c>
      <c r="E15">
        <v>1</v>
      </c>
      <c r="F15">
        <v>1</v>
      </c>
      <c r="G15" s="1">
        <v>1</v>
      </c>
      <c r="H15">
        <v>1</v>
      </c>
      <c r="I15" s="17">
        <v>4</v>
      </c>
      <c r="J15" s="18">
        <v>4</v>
      </c>
      <c r="K15" s="18">
        <v>4</v>
      </c>
      <c r="L15" s="18">
        <v>4</v>
      </c>
      <c r="M15" s="19">
        <v>4</v>
      </c>
      <c r="N15" s="17">
        <v>1.6666666666666666E-2</v>
      </c>
      <c r="O15" s="17">
        <v>1.6666666666666666E-2</v>
      </c>
      <c r="P15" s="17">
        <v>1.6666666666666666E-2</v>
      </c>
      <c r="Q15" s="17">
        <v>1.6666666666666666E-2</v>
      </c>
      <c r="R15" s="17">
        <v>1.6666666666666666E-2</v>
      </c>
    </row>
    <row r="16" spans="1:18" s="24" customFormat="1" x14ac:dyDescent="0.2">
      <c r="A16" s="24" t="s">
        <v>33</v>
      </c>
      <c r="B16" s="25" t="s">
        <v>31</v>
      </c>
      <c r="C16" s="26" t="s">
        <v>52</v>
      </c>
      <c r="D16" s="24">
        <v>1</v>
      </c>
      <c r="E16" s="24">
        <v>1</v>
      </c>
      <c r="F16" s="24">
        <v>1</v>
      </c>
      <c r="G16" s="27">
        <v>1</v>
      </c>
      <c r="H16" s="24">
        <v>0</v>
      </c>
      <c r="I16" s="28">
        <v>2</v>
      </c>
      <c r="J16" s="29">
        <v>2</v>
      </c>
      <c r="K16" s="29">
        <v>2</v>
      </c>
      <c r="L16" s="29">
        <v>2</v>
      </c>
      <c r="M16" s="30">
        <v>2</v>
      </c>
      <c r="N16" s="28">
        <f>2700/60/60</f>
        <v>0.75</v>
      </c>
      <c r="O16" s="28">
        <f>2700/60/60</f>
        <v>0.75</v>
      </c>
      <c r="P16" s="28">
        <f>2700/60/60</f>
        <v>0.75</v>
      </c>
      <c r="Q16" s="28">
        <f>2700/60/60</f>
        <v>0.75</v>
      </c>
      <c r="R16" s="28">
        <f>2700/60/60</f>
        <v>0.75</v>
      </c>
    </row>
    <row r="17" spans="1:18" x14ac:dyDescent="0.2">
      <c r="A17" t="s">
        <v>28</v>
      </c>
      <c r="B17" s="1" t="s">
        <v>29</v>
      </c>
      <c r="C17" s="23" t="s">
        <v>37</v>
      </c>
      <c r="D17">
        <v>1</v>
      </c>
      <c r="E17">
        <v>1</v>
      </c>
      <c r="F17">
        <v>1</v>
      </c>
      <c r="G17" s="1">
        <v>1</v>
      </c>
      <c r="H17">
        <v>1</v>
      </c>
      <c r="I17" s="17">
        <v>2</v>
      </c>
      <c r="J17" s="18">
        <v>6</v>
      </c>
      <c r="K17" s="18">
        <v>3</v>
      </c>
      <c r="L17" s="18">
        <v>2</v>
      </c>
      <c r="M17" s="19">
        <v>2</v>
      </c>
      <c r="N17" s="17">
        <f>600/60/60</f>
        <v>0.16666666666666666</v>
      </c>
      <c r="O17" s="17">
        <f>600/60/60</f>
        <v>0.16666666666666666</v>
      </c>
      <c r="P17" s="17">
        <f>300/60/60</f>
        <v>8.3333333333333329E-2</v>
      </c>
      <c r="Q17" s="17">
        <f>300/60/60</f>
        <v>8.3333333333333329E-2</v>
      </c>
      <c r="R17" s="17">
        <f>600/60/60</f>
        <v>0.16666666666666666</v>
      </c>
    </row>
    <row r="18" spans="1:18" x14ac:dyDescent="0.2">
      <c r="A18" t="s">
        <v>42</v>
      </c>
      <c r="B18" s="1" t="s">
        <v>17</v>
      </c>
      <c r="C18" s="12" t="s">
        <v>37</v>
      </c>
      <c r="D18">
        <v>1</v>
      </c>
      <c r="E18">
        <v>1</v>
      </c>
      <c r="F18">
        <v>1</v>
      </c>
      <c r="G18" s="1">
        <v>1</v>
      </c>
      <c r="H18">
        <v>1</v>
      </c>
      <c r="I18" s="17">
        <v>2</v>
      </c>
      <c r="J18" s="18">
        <v>2</v>
      </c>
      <c r="K18" s="18">
        <v>2</v>
      </c>
      <c r="L18" s="18">
        <v>2</v>
      </c>
      <c r="M18" s="19">
        <v>2</v>
      </c>
      <c r="N18" s="17">
        <v>2</v>
      </c>
      <c r="O18" s="18">
        <v>2</v>
      </c>
      <c r="P18" s="18">
        <v>2</v>
      </c>
      <c r="Q18" s="18">
        <v>2</v>
      </c>
      <c r="R18" s="19">
        <v>2</v>
      </c>
    </row>
    <row r="19" spans="1:18" x14ac:dyDescent="0.2">
      <c r="A19" t="s">
        <v>41</v>
      </c>
      <c r="B19" s="1" t="s">
        <v>30</v>
      </c>
      <c r="C19" s="23" t="s">
        <v>37</v>
      </c>
      <c r="D19" s="13">
        <v>1</v>
      </c>
      <c r="E19" s="13">
        <v>1</v>
      </c>
      <c r="F19" s="13">
        <v>0</v>
      </c>
      <c r="G19" s="14">
        <v>0</v>
      </c>
      <c r="H19" s="13">
        <v>0</v>
      </c>
      <c r="I19" s="20">
        <v>72</v>
      </c>
      <c r="J19" s="21">
        <v>72</v>
      </c>
      <c r="K19" s="21"/>
      <c r="L19" s="21"/>
      <c r="M19" s="22"/>
      <c r="N19" s="20">
        <v>5</v>
      </c>
      <c r="O19" s="21">
        <v>5</v>
      </c>
      <c r="P19" s="21"/>
      <c r="Q19" s="21"/>
      <c r="R1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E848-AF46-FA41-BD7A-781BF4FEB007}">
  <dimension ref="A1:G18"/>
  <sheetViews>
    <sheetView zoomScale="160" zoomScaleNormal="160"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25.6640625" bestFit="1" customWidth="1"/>
    <col min="3" max="3" width="7.6640625" bestFit="1" customWidth="1"/>
    <col min="4" max="6" width="4.6640625" bestFit="1" customWidth="1"/>
    <col min="7" max="7" width="5" bestFit="1" customWidth="1"/>
  </cols>
  <sheetData>
    <row r="1" spans="1:7" ht="17" thickBot="1" x14ac:dyDescent="0.25">
      <c r="A1" s="2" t="s">
        <v>0</v>
      </c>
      <c r="B1" s="3" t="s">
        <v>7</v>
      </c>
      <c r="C1" s="2" t="s">
        <v>34</v>
      </c>
      <c r="D1" s="2" t="s">
        <v>2</v>
      </c>
      <c r="E1" s="2" t="s">
        <v>45</v>
      </c>
      <c r="F1" s="2" t="s">
        <v>46</v>
      </c>
      <c r="G1" s="3" t="s">
        <v>47</v>
      </c>
    </row>
    <row r="2" spans="1:7" x14ac:dyDescent="0.2">
      <c r="A2" t="s">
        <v>8</v>
      </c>
      <c r="B2" s="1" t="s">
        <v>16</v>
      </c>
      <c r="C2" t="s">
        <v>35</v>
      </c>
      <c r="D2" s="6" t="s">
        <v>48</v>
      </c>
      <c r="E2" s="6" t="s">
        <v>48</v>
      </c>
      <c r="F2" s="6" t="s">
        <v>48</v>
      </c>
      <c r="G2" s="6" t="s">
        <v>48</v>
      </c>
    </row>
    <row r="3" spans="1:7" x14ac:dyDescent="0.2">
      <c r="A3" t="s">
        <v>9</v>
      </c>
      <c r="B3" s="1" t="s">
        <v>17</v>
      </c>
      <c r="C3" t="s">
        <v>37</v>
      </c>
      <c r="D3" s="6" t="s">
        <v>48</v>
      </c>
      <c r="E3" s="6" t="s">
        <v>48</v>
      </c>
      <c r="F3" s="6" t="s">
        <v>48</v>
      </c>
      <c r="G3" s="7" t="s">
        <v>48</v>
      </c>
    </row>
    <row r="4" spans="1:7" x14ac:dyDescent="0.2">
      <c r="A4" t="s">
        <v>10</v>
      </c>
      <c r="B4" s="1" t="s">
        <v>18</v>
      </c>
      <c r="C4" t="s">
        <v>38</v>
      </c>
      <c r="D4" s="6" t="s">
        <v>48</v>
      </c>
      <c r="E4" s="6" t="s">
        <v>48</v>
      </c>
      <c r="F4" s="6" t="s">
        <v>48</v>
      </c>
      <c r="G4" s="7" t="s">
        <v>48</v>
      </c>
    </row>
    <row r="5" spans="1:7" x14ac:dyDescent="0.2">
      <c r="A5" t="s">
        <v>11</v>
      </c>
      <c r="B5" s="1" t="s">
        <v>19</v>
      </c>
      <c r="D5" s="6" t="s">
        <v>48</v>
      </c>
      <c r="E5" s="6" t="s">
        <v>48</v>
      </c>
      <c r="F5" s="6" t="s">
        <v>48</v>
      </c>
      <c r="G5" s="7" t="s">
        <v>48</v>
      </c>
    </row>
    <row r="6" spans="1:7" x14ac:dyDescent="0.2">
      <c r="A6" t="s">
        <v>12</v>
      </c>
      <c r="B6" s="1" t="s">
        <v>20</v>
      </c>
      <c r="D6" s="6" t="s">
        <v>48</v>
      </c>
      <c r="E6" s="6" t="s">
        <v>48</v>
      </c>
      <c r="F6" s="6" t="s">
        <v>48</v>
      </c>
      <c r="G6" s="7" t="s">
        <v>48</v>
      </c>
    </row>
    <row r="7" spans="1:7" x14ac:dyDescent="0.2">
      <c r="A7" t="s">
        <v>13</v>
      </c>
      <c r="B7" s="1" t="s">
        <v>18</v>
      </c>
      <c r="C7" t="s">
        <v>38</v>
      </c>
      <c r="D7" s="6" t="s">
        <v>48</v>
      </c>
      <c r="E7" s="6" t="s">
        <v>48</v>
      </c>
      <c r="F7" s="6" t="s">
        <v>48</v>
      </c>
      <c r="G7" s="7" t="s">
        <v>48</v>
      </c>
    </row>
    <row r="8" spans="1:7" x14ac:dyDescent="0.2">
      <c r="A8" t="s">
        <v>39</v>
      </c>
      <c r="B8" s="1" t="s">
        <v>21</v>
      </c>
      <c r="C8" t="s">
        <v>38</v>
      </c>
      <c r="D8" s="6"/>
      <c r="E8" s="6"/>
      <c r="F8" s="6" t="s">
        <v>48</v>
      </c>
      <c r="G8" s="7"/>
    </row>
    <row r="9" spans="1:7" x14ac:dyDescent="0.2">
      <c r="A9" t="s">
        <v>14</v>
      </c>
      <c r="B9" s="1" t="s">
        <v>24</v>
      </c>
      <c r="D9" s="6"/>
      <c r="E9" s="6" t="s">
        <v>48</v>
      </c>
      <c r="F9" s="6" t="s">
        <v>48</v>
      </c>
      <c r="G9" s="7"/>
    </row>
    <row r="10" spans="1:7" x14ac:dyDescent="0.2">
      <c r="A10" t="s">
        <v>15</v>
      </c>
      <c r="B10" s="1" t="s">
        <v>17</v>
      </c>
      <c r="C10" t="s">
        <v>37</v>
      </c>
      <c r="D10" s="6" t="s">
        <v>48</v>
      </c>
      <c r="E10" s="6" t="s">
        <v>48</v>
      </c>
      <c r="F10" s="6"/>
      <c r="G10" s="7"/>
    </row>
    <row r="11" spans="1:7" x14ac:dyDescent="0.2">
      <c r="A11" t="s">
        <v>25</v>
      </c>
      <c r="B11" s="1" t="s">
        <v>26</v>
      </c>
      <c r="D11" s="6" t="s">
        <v>48</v>
      </c>
      <c r="E11" s="6" t="s">
        <v>48</v>
      </c>
      <c r="F11" s="6" t="s">
        <v>48</v>
      </c>
      <c r="G11" s="7" t="s">
        <v>48</v>
      </c>
    </row>
    <row r="12" spans="1:7" x14ac:dyDescent="0.2">
      <c r="A12" t="s">
        <v>40</v>
      </c>
      <c r="B12" s="1" t="s">
        <v>22</v>
      </c>
      <c r="C12" t="s">
        <v>36</v>
      </c>
      <c r="D12" s="6" t="s">
        <v>48</v>
      </c>
      <c r="E12" s="6" t="s">
        <v>48</v>
      </c>
      <c r="F12" s="6" t="s">
        <v>48</v>
      </c>
      <c r="G12" s="7" t="s">
        <v>48</v>
      </c>
    </row>
    <row r="13" spans="1:7" x14ac:dyDescent="0.2">
      <c r="A13" t="s">
        <v>43</v>
      </c>
      <c r="B13" s="1" t="s">
        <v>23</v>
      </c>
      <c r="C13" t="s">
        <v>36</v>
      </c>
      <c r="D13" s="6" t="s">
        <v>48</v>
      </c>
      <c r="E13" s="6" t="s">
        <v>48</v>
      </c>
      <c r="F13" s="6" t="s">
        <v>48</v>
      </c>
      <c r="G13" s="7" t="s">
        <v>48</v>
      </c>
    </row>
    <row r="14" spans="1:7" x14ac:dyDescent="0.2">
      <c r="A14" t="s">
        <v>32</v>
      </c>
      <c r="B14" s="1" t="s">
        <v>49</v>
      </c>
      <c r="D14" s="6" t="s">
        <v>48</v>
      </c>
      <c r="E14" s="6" t="s">
        <v>48</v>
      </c>
      <c r="F14" s="6" t="s">
        <v>48</v>
      </c>
      <c r="G14" s="7" t="s">
        <v>48</v>
      </c>
    </row>
    <row r="15" spans="1:7" x14ac:dyDescent="0.2">
      <c r="A15" t="s">
        <v>33</v>
      </c>
      <c r="B15" s="4" t="s">
        <v>31</v>
      </c>
      <c r="C15" s="5" t="s">
        <v>38</v>
      </c>
      <c r="D15" s="6"/>
      <c r="E15" s="6" t="s">
        <v>48</v>
      </c>
      <c r="F15" s="6" t="s">
        <v>48</v>
      </c>
      <c r="G15" s="7" t="s">
        <v>48</v>
      </c>
    </row>
    <row r="16" spans="1:7" x14ac:dyDescent="0.2">
      <c r="A16" t="s">
        <v>28</v>
      </c>
      <c r="B16" s="1" t="s">
        <v>29</v>
      </c>
      <c r="D16" s="6" t="s">
        <v>48</v>
      </c>
      <c r="E16" s="6" t="s">
        <v>48</v>
      </c>
      <c r="F16" s="6" t="s">
        <v>48</v>
      </c>
      <c r="G16" s="7" t="s">
        <v>48</v>
      </c>
    </row>
    <row r="17" spans="1:7" x14ac:dyDescent="0.2">
      <c r="A17" t="s">
        <v>42</v>
      </c>
      <c r="B17" s="1" t="s">
        <v>17</v>
      </c>
      <c r="C17" t="s">
        <v>37</v>
      </c>
      <c r="D17" s="6" t="s">
        <v>48</v>
      </c>
      <c r="E17" s="6" t="s">
        <v>48</v>
      </c>
      <c r="F17" s="6" t="s">
        <v>48</v>
      </c>
      <c r="G17" s="7" t="s">
        <v>48</v>
      </c>
    </row>
    <row r="18" spans="1:7" x14ac:dyDescent="0.2">
      <c r="A18" t="s">
        <v>41</v>
      </c>
      <c r="B18" s="1" t="s">
        <v>30</v>
      </c>
      <c r="D18" s="6"/>
      <c r="E18" s="6" t="s">
        <v>48</v>
      </c>
      <c r="F18" s="6" t="s">
        <v>48</v>
      </c>
      <c r="G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Raoul Collenteur</cp:lastModifiedBy>
  <dcterms:created xsi:type="dcterms:W3CDTF">2023-01-03T17:06:00Z</dcterms:created>
  <dcterms:modified xsi:type="dcterms:W3CDTF">2023-08-16T14:03:19Z</dcterms:modified>
</cp:coreProperties>
</file>