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gwpicard/Documents/IMPORTANT DOCUMENTS/CAREER:CV/Job Applications/Tomorrow/electricitymap-challenge/data/formatted_data/"/>
    </mc:Choice>
  </mc:AlternateContent>
  <bookViews>
    <workbookView xWindow="4240" yWindow="1540" windowWidth="32160" windowHeight="13560" tabRatio="2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L5" i="1"/>
  <c r="L16" i="1"/>
  <c r="L15" i="1"/>
  <c r="L7" i="1"/>
  <c r="L4" i="1"/>
  <c r="P6" i="1"/>
  <c r="P7" i="1"/>
  <c r="R8" i="1"/>
  <c r="Y9" i="1"/>
  <c r="W6" i="1"/>
  <c r="T13" i="1"/>
  <c r="T14" i="1"/>
  <c r="T15" i="1"/>
  <c r="T16" i="1"/>
  <c r="T17" i="1"/>
  <c r="T18" i="1"/>
  <c r="T19" i="1"/>
  <c r="T20" i="1"/>
  <c r="T21" i="1"/>
  <c r="T12" i="1"/>
  <c r="F3" i="1"/>
  <c r="F11" i="1"/>
</calcChain>
</file>

<file path=xl/sharedStrings.xml><?xml version="1.0" encoding="utf-8"?>
<sst xmlns="http://schemas.openxmlformats.org/spreadsheetml/2006/main" count="70" uniqueCount="55">
  <si>
    <t>Classification</t>
  </si>
  <si>
    <t>Hydro</t>
  </si>
  <si>
    <t>General</t>
  </si>
  <si>
    <t>Pumped-Storage</t>
  </si>
  <si>
    <t>Small
hydro</t>
  </si>
  <si>
    <t>Sub Total</t>
  </si>
  <si>
    <t>Steam</t>
  </si>
  <si>
    <t>Anthracite
coal</t>
  </si>
  <si>
    <t>Bituminous
coal</t>
  </si>
  <si>
    <t>Heavy
oil</t>
  </si>
  <si>
    <t>LNG</t>
  </si>
  <si>
    <t>Sub Total</t>
  </si>
  <si>
    <t>Combined cycle</t>
  </si>
  <si>
    <t>LNG</t>
  </si>
  <si>
    <t>Oil</t>
  </si>
  <si>
    <t>Sub Total</t>
  </si>
  <si>
    <t>Nuclear</t>
  </si>
  <si>
    <t>New&amp;
Renewable
energy</t>
  </si>
  <si>
    <t>Group
energy</t>
  </si>
  <si>
    <t>Internal
Combustion</t>
  </si>
  <si>
    <t>Others</t>
  </si>
  <si>
    <t>Total</t>
  </si>
  <si>
    <t>Pumped-Storage</t>
  </si>
  <si>
    <t>Anthracite coal</t>
  </si>
  <si>
    <t>Bituminous coal</t>
  </si>
  <si>
    <t>Oil</t>
  </si>
  <si>
    <t>LNG</t>
  </si>
  <si>
    <t>Nuclear</t>
  </si>
  <si>
    <t>Others</t>
  </si>
  <si>
    <t>Sub Total</t>
  </si>
  <si>
    <t>Hydro Power</t>
  </si>
  <si>
    <t>Solar Power</t>
  </si>
  <si>
    <t>Wind Power</t>
  </si>
  <si>
    <t>Marine Energy</t>
  </si>
  <si>
    <t>Bio Energy</t>
  </si>
  <si>
    <t>Waste Energy</t>
  </si>
  <si>
    <t>Landfill Gas</t>
  </si>
  <si>
    <t>Off-Gas</t>
  </si>
  <si>
    <t>Fuel Cell</t>
  </si>
  <si>
    <t>IGCC</t>
  </si>
  <si>
    <t>Group Energy(Renewables)</t>
  </si>
  <si>
    <t>New&amp;Renewable Total</t>
  </si>
  <si>
    <t>Total</t>
  </si>
  <si>
    <t>hydro</t>
  </si>
  <si>
    <t>coal</t>
  </si>
  <si>
    <t>oil</t>
  </si>
  <si>
    <t>gas</t>
  </si>
  <si>
    <t>nuclear</t>
  </si>
  <si>
    <t>unknown</t>
  </si>
  <si>
    <t>solar</t>
  </si>
  <si>
    <t>wind</t>
  </si>
  <si>
    <t>biomass</t>
  </si>
  <si>
    <t>%</t>
  </si>
  <si>
    <t>fuel source</t>
  </si>
  <si>
    <t>*Group energy is merged into steam and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</si>
</sst>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3"/>
      <color indexed="0"/>
      <name val="맑은 고딕"/>
      <charset val="1"/>
    </font>
    <font>
      <sz val="13"/>
      <color indexed="0"/>
      <name val="맑은 고딕"/>
      <charset val="129"/>
    </font>
    <font>
      <b/>
      <sz val="10"/>
      <color indexed="63"/>
      <name val="맑은 고딕"/>
      <charset val="129"/>
    </font>
    <font>
      <sz val="10"/>
      <color indexed="10"/>
      <name val="맑은 고딕"/>
      <charset val="129"/>
    </font>
    <font>
      <b/>
      <i/>
      <sz val="13"/>
      <name val="맑은 고딕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auto="1"/>
      </right>
      <top style="thin">
        <color indexed="9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auto="1"/>
      </bottom>
      <diagonal/>
    </border>
    <border>
      <left style="thin">
        <color indexed="11"/>
      </left>
      <right style="thin">
        <color auto="1"/>
      </right>
      <top/>
      <bottom style="thin">
        <color indexed="8"/>
      </bottom>
      <diagonal/>
    </border>
    <border>
      <left/>
      <right style="thin">
        <color indexed="11"/>
      </right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/>
      <bottom style="thin">
        <color indexed="8"/>
      </bottom>
      <diagonal/>
    </border>
    <border>
      <left style="thin">
        <color indexed="1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 style="thin">
        <color indexed="1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9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right" vertical="top"/>
    </xf>
    <xf numFmtId="0" fontId="3" fillId="0" borderId="3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3" fontId="3" fillId="0" borderId="11" xfId="0" applyNumberFormat="1" applyFont="1" applyBorder="1" applyAlignment="1">
      <alignment horizontal="right" vertical="top"/>
    </xf>
    <xf numFmtId="3" fontId="3" fillId="0" borderId="6" xfId="0" applyNumberFormat="1" applyFont="1" applyBorder="1" applyAlignment="1">
      <alignment horizontal="right" vertical="top"/>
    </xf>
    <xf numFmtId="3" fontId="3" fillId="0" borderId="3" xfId="0" applyNumberFormat="1" applyFont="1" applyBorder="1" applyAlignment="1">
      <alignment horizontal="right" vertical="top"/>
    </xf>
    <xf numFmtId="3" fontId="3" fillId="0" borderId="5" xfId="0" applyNumberFormat="1" applyFont="1" applyBorder="1" applyAlignment="1">
      <alignment horizontal="right" vertical="top"/>
    </xf>
    <xf numFmtId="3" fontId="3" fillId="0" borderId="10" xfId="0" applyNumberFormat="1" applyFont="1" applyBorder="1" applyAlignment="1">
      <alignment horizontal="right" vertical="top"/>
    </xf>
    <xf numFmtId="3" fontId="3" fillId="0" borderId="12" xfId="0" applyNumberFormat="1" applyFont="1" applyBorder="1" applyAlignment="1">
      <alignment horizontal="right" vertical="top"/>
    </xf>
    <xf numFmtId="3" fontId="3" fillId="0" borderId="13" xfId="0" applyNumberFormat="1" applyFont="1" applyBorder="1" applyAlignment="1">
      <alignment horizontal="right" vertical="top"/>
    </xf>
    <xf numFmtId="3" fontId="3" fillId="0" borderId="14" xfId="0" applyNumberFormat="1" applyFont="1" applyBorder="1" applyAlignment="1">
      <alignment horizontal="right" vertical="top"/>
    </xf>
    <xf numFmtId="0" fontId="3" fillId="3" borderId="5" xfId="0" applyFont="1" applyFill="1" applyBorder="1" applyAlignment="1">
      <alignment horizontal="center" vertical="top"/>
    </xf>
    <xf numFmtId="3" fontId="3" fillId="3" borderId="4" xfId="0" applyNumberFormat="1" applyFont="1" applyFill="1" applyBorder="1" applyAlignment="1">
      <alignment horizontal="right" vertical="top"/>
    </xf>
    <xf numFmtId="3" fontId="3" fillId="3" borderId="2" xfId="0" applyNumberFormat="1" applyFont="1" applyFill="1" applyBorder="1" applyAlignment="1">
      <alignment horizontal="right" vertical="top"/>
    </xf>
    <xf numFmtId="3" fontId="3" fillId="3" borderId="5" xfId="0" applyNumberFormat="1" applyFont="1" applyFill="1" applyBorder="1" applyAlignment="1">
      <alignment horizontal="right" vertical="top"/>
    </xf>
    <xf numFmtId="3" fontId="3" fillId="3" borderId="13" xfId="0" applyNumberFormat="1" applyFont="1" applyFill="1" applyBorder="1" applyAlignment="1">
      <alignment horizontal="right" vertical="top"/>
    </xf>
    <xf numFmtId="0" fontId="0" fillId="3" borderId="0" xfId="0" applyFill="1" applyAlignment="1">
      <alignment vertical="center"/>
    </xf>
    <xf numFmtId="0" fontId="3" fillId="3" borderId="7" xfId="0" applyFont="1" applyFill="1" applyBorder="1" applyAlignment="1">
      <alignment horizontal="center" vertical="top"/>
    </xf>
    <xf numFmtId="3" fontId="3" fillId="3" borderId="8" xfId="0" applyNumberFormat="1" applyFont="1" applyFill="1" applyBorder="1" applyAlignment="1">
      <alignment horizontal="right" vertical="top"/>
    </xf>
    <xf numFmtId="3" fontId="3" fillId="3" borderId="9" xfId="0" applyNumberFormat="1" applyFont="1" applyFill="1" applyBorder="1" applyAlignment="1">
      <alignment horizontal="right" vertical="top"/>
    </xf>
    <xf numFmtId="3" fontId="3" fillId="3" borderId="7" xfId="0" applyNumberFormat="1" applyFont="1" applyFill="1" applyBorder="1" applyAlignment="1">
      <alignment horizontal="right" vertical="top"/>
    </xf>
    <xf numFmtId="3" fontId="3" fillId="3" borderId="15" xfId="0" applyNumberFormat="1" applyFont="1" applyFill="1" applyBorder="1" applyAlignment="1">
      <alignment horizontal="right" vertical="top"/>
    </xf>
    <xf numFmtId="0" fontId="4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10" fontId="3" fillId="4" borderId="12" xfId="1" applyNumberFormat="1" applyFont="1" applyFill="1" applyBorder="1" applyAlignment="1">
      <alignment horizontal="right" vertical="top"/>
    </xf>
    <xf numFmtId="10" fontId="3" fillId="4" borderId="13" xfId="0" applyNumberFormat="1" applyFont="1" applyFill="1" applyBorder="1" applyAlignment="1">
      <alignment horizontal="right" vertical="top"/>
    </xf>
    <xf numFmtId="10" fontId="3" fillId="4" borderId="13" xfId="1" applyNumberFormat="1" applyFont="1" applyFill="1" applyBorder="1" applyAlignment="1">
      <alignment horizontal="right" vertical="top"/>
    </xf>
    <xf numFmtId="10" fontId="3" fillId="4" borderId="14" xfId="0" applyNumberFormat="1" applyFont="1" applyFill="1" applyBorder="1" applyAlignment="1">
      <alignment horizontal="right" vertical="top"/>
    </xf>
    <xf numFmtId="3" fontId="3" fillId="4" borderId="15" xfId="0" applyNumberFormat="1" applyFont="1" applyFill="1" applyBorder="1" applyAlignment="1">
      <alignment horizontal="right" vertical="top"/>
    </xf>
    <xf numFmtId="3" fontId="3" fillId="4" borderId="13" xfId="0" applyNumberFormat="1" applyFont="1" applyFill="1" applyBorder="1" applyAlignment="1">
      <alignment horizontal="right" vertical="top"/>
    </xf>
    <xf numFmtId="10" fontId="3" fillId="4" borderId="20" xfId="1" applyNumberFormat="1" applyFont="1" applyFill="1" applyBorder="1" applyAlignment="1">
      <alignment horizontal="right" vertical="top"/>
    </xf>
    <xf numFmtId="10" fontId="3" fillId="4" borderId="21" xfId="1" applyNumberFormat="1" applyFont="1" applyFill="1" applyBorder="1" applyAlignment="1">
      <alignment horizontal="right" vertical="top"/>
    </xf>
    <xf numFmtId="10" fontId="3" fillId="4" borderId="22" xfId="1" applyNumberFormat="1" applyFont="1" applyFill="1" applyBorder="1" applyAlignment="1">
      <alignment horizontal="right" vertical="top"/>
    </xf>
    <xf numFmtId="3" fontId="3" fillId="4" borderId="20" xfId="0" applyNumberFormat="1" applyFont="1" applyFill="1" applyBorder="1" applyAlignment="1">
      <alignment horizontal="right" vertical="top"/>
    </xf>
    <xf numFmtId="3" fontId="3" fillId="4" borderId="21" xfId="0" applyNumberFormat="1" applyFont="1" applyFill="1" applyBorder="1" applyAlignment="1">
      <alignment horizontal="right" vertical="top"/>
    </xf>
    <xf numFmtId="10" fontId="3" fillId="4" borderId="16" xfId="1" applyNumberFormat="1" applyFont="1" applyFill="1" applyBorder="1" applyAlignment="1">
      <alignment horizontal="right" vertical="top"/>
    </xf>
    <xf numFmtId="10" fontId="3" fillId="4" borderId="17" xfId="1" applyNumberFormat="1" applyFont="1" applyFill="1" applyBorder="1" applyAlignment="1">
      <alignment horizontal="right" vertical="top"/>
    </xf>
    <xf numFmtId="10" fontId="3" fillId="4" borderId="18" xfId="1" applyNumberFormat="1" applyFont="1" applyFill="1" applyBorder="1" applyAlignment="1">
      <alignment horizontal="right" vertical="top"/>
    </xf>
    <xf numFmtId="3" fontId="3" fillId="4" borderId="19" xfId="0" applyNumberFormat="1" applyFont="1" applyFill="1" applyBorder="1" applyAlignment="1">
      <alignment horizontal="right" vertical="top"/>
    </xf>
    <xf numFmtId="3" fontId="3" fillId="4" borderId="17" xfId="0" applyNumberFormat="1" applyFont="1" applyFill="1" applyBorder="1" applyAlignment="1">
      <alignment horizontal="right" vertical="top"/>
    </xf>
    <xf numFmtId="10" fontId="3" fillId="4" borderId="14" xfId="1" applyNumberFormat="1" applyFont="1" applyFill="1" applyBorder="1" applyAlignment="1">
      <alignment horizontal="righ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DDDDD"/>
      <rgbColor rgb="00999999"/>
      <rgbColor rgb="0031393F"/>
      <rgbColor rgb="00EAEAEA"/>
      <rgbColor rgb="00000000"/>
      <rgbColor rgb="00000000"/>
      <rgbColor rgb="00000000"/>
      <rgbColor rgb="0000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CCFF"/>
      <rgbColor rgb="00000000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000000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90" zoomScaleNormal="90" zoomScalePageLayoutView="90" workbookViewId="0">
      <selection activeCell="S25" sqref="S25"/>
    </sheetView>
  </sheetViews>
  <sheetFormatPr baseColWidth="10" defaultColWidth="20" defaultRowHeight="19" x14ac:dyDescent="0.25"/>
  <cols>
    <col min="1" max="1" width="18.42578125" bestFit="1" customWidth="1"/>
    <col min="2" max="2" width="6.140625" bestFit="1" customWidth="1"/>
    <col min="3" max="3" width="12.42578125" bestFit="1" customWidth="1"/>
    <col min="4" max="4" width="4.85546875" bestFit="1" customWidth="1"/>
    <col min="5" max="5" width="7.42578125" bestFit="1" customWidth="1"/>
    <col min="6" max="6" width="7.42578125" style="1" customWidth="1"/>
    <col min="7" max="7" width="8" bestFit="1" customWidth="1"/>
    <col min="8" max="8" width="8.7109375" bestFit="1" customWidth="1"/>
    <col min="9" max="9" width="5.140625" bestFit="1" customWidth="1"/>
    <col min="10" max="10" width="3.85546875" bestFit="1" customWidth="1"/>
    <col min="11" max="11" width="7.42578125" bestFit="1" customWidth="1"/>
    <col min="12" max="12" width="7.42578125" style="1" customWidth="1"/>
    <col min="13" max="13" width="6" bestFit="1" customWidth="1"/>
    <col min="14" max="14" width="3.28515625" bestFit="1" customWidth="1"/>
    <col min="15" max="15" width="7.42578125" bestFit="1" customWidth="1"/>
    <col min="16" max="16" width="7.42578125" style="1" customWidth="1"/>
    <col min="17" max="17" width="6.140625" bestFit="1" customWidth="1"/>
    <col min="18" max="18" width="8.28515625" style="1" customWidth="1"/>
    <col min="19" max="19" width="8.28515625" bestFit="1" customWidth="1"/>
    <col min="20" max="20" width="8.28515625" style="1" customWidth="1"/>
    <col min="21" max="21" width="5.5703125" bestFit="1" customWidth="1"/>
    <col min="22" max="22" width="9.140625" bestFit="1" customWidth="1"/>
    <col min="23" max="23" width="8.28515625" style="1" customWidth="1"/>
    <col min="24" max="24" width="5.42578125" bestFit="1" customWidth="1"/>
    <col min="25" max="25" width="8.28515625" style="1" customWidth="1"/>
    <col min="26" max="26" width="6" bestFit="1" customWidth="1"/>
  </cols>
  <sheetData>
    <row r="1" spans="1:27" ht="19" customHeight="1" x14ac:dyDescent="0.25">
      <c r="A1" s="4" t="s">
        <v>0</v>
      </c>
      <c r="B1" s="4" t="s">
        <v>1</v>
      </c>
      <c r="C1" s="4"/>
      <c r="D1" s="4"/>
      <c r="E1" s="4"/>
      <c r="F1" s="29"/>
      <c r="G1" s="4" t="s">
        <v>6</v>
      </c>
      <c r="H1" s="4"/>
      <c r="I1" s="4"/>
      <c r="J1" s="4"/>
      <c r="K1" s="4"/>
      <c r="L1" s="29"/>
      <c r="M1" s="4" t="s">
        <v>12</v>
      </c>
      <c r="N1" s="4"/>
      <c r="O1" s="4"/>
      <c r="P1" s="29"/>
      <c r="Q1" s="4" t="s">
        <v>16</v>
      </c>
      <c r="R1" s="29"/>
      <c r="S1" s="4" t="s">
        <v>17</v>
      </c>
      <c r="T1" s="29"/>
      <c r="U1" s="4" t="s">
        <v>18</v>
      </c>
      <c r="V1" s="4" t="s">
        <v>19</v>
      </c>
      <c r="W1" s="29"/>
      <c r="X1" s="4" t="s">
        <v>20</v>
      </c>
      <c r="Y1" s="29"/>
      <c r="Z1" s="4" t="s">
        <v>21</v>
      </c>
    </row>
    <row r="2" spans="1:27" ht="30" x14ac:dyDescent="0.25">
      <c r="A2" s="4"/>
      <c r="B2" s="2" t="s">
        <v>2</v>
      </c>
      <c r="C2" s="2" t="s">
        <v>3</v>
      </c>
      <c r="D2" s="2" t="s">
        <v>4</v>
      </c>
      <c r="E2" s="2" t="s">
        <v>5</v>
      </c>
      <c r="F2" s="29" t="s">
        <v>52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9" t="s">
        <v>52</v>
      </c>
      <c r="M2" s="2" t="s">
        <v>13</v>
      </c>
      <c r="N2" s="2" t="s">
        <v>14</v>
      </c>
      <c r="O2" s="2" t="s">
        <v>15</v>
      </c>
      <c r="P2" s="29" t="s">
        <v>52</v>
      </c>
      <c r="Q2" s="4"/>
      <c r="R2" s="29" t="s">
        <v>52</v>
      </c>
      <c r="S2" s="4"/>
      <c r="T2" s="29" t="s">
        <v>52</v>
      </c>
      <c r="U2" s="4"/>
      <c r="V2" s="4"/>
      <c r="W2" s="29" t="s">
        <v>52</v>
      </c>
      <c r="X2" s="4"/>
      <c r="Y2" s="29" t="s">
        <v>52</v>
      </c>
      <c r="Z2" s="4"/>
      <c r="AA2" s="28" t="s">
        <v>53</v>
      </c>
    </row>
    <row r="3" spans="1:27" x14ac:dyDescent="0.25">
      <c r="A3" s="6" t="s">
        <v>22</v>
      </c>
      <c r="B3" s="5">
        <v>0</v>
      </c>
      <c r="C3" s="3">
        <v>3458.384755</v>
      </c>
      <c r="D3" s="3">
        <v>0</v>
      </c>
      <c r="E3" s="11">
        <v>3458.384755</v>
      </c>
      <c r="F3" s="30">
        <f>E3/E23</f>
        <v>0.55360163824368125</v>
      </c>
      <c r="G3" s="5">
        <v>0</v>
      </c>
      <c r="H3" s="3">
        <v>0</v>
      </c>
      <c r="I3" s="3">
        <v>0</v>
      </c>
      <c r="J3" s="3">
        <v>0</v>
      </c>
      <c r="K3" s="11">
        <v>0</v>
      </c>
      <c r="L3" s="36"/>
      <c r="M3" s="5">
        <v>0</v>
      </c>
      <c r="N3" s="3">
        <v>0</v>
      </c>
      <c r="O3" s="11">
        <v>0</v>
      </c>
      <c r="P3" s="41"/>
      <c r="Q3" s="14">
        <v>0</v>
      </c>
      <c r="R3" s="30"/>
      <c r="S3" s="14">
        <v>0</v>
      </c>
      <c r="T3" s="30"/>
      <c r="U3" s="14">
        <v>0</v>
      </c>
      <c r="V3" s="14">
        <v>0</v>
      </c>
      <c r="W3" s="30"/>
      <c r="X3" s="14">
        <v>0</v>
      </c>
      <c r="Y3" s="30"/>
      <c r="Z3" s="14">
        <v>3458.384755</v>
      </c>
      <c r="AA3" t="s">
        <v>43</v>
      </c>
    </row>
    <row r="4" spans="1:27" x14ac:dyDescent="0.25">
      <c r="A4" s="7" t="s">
        <v>23</v>
      </c>
      <c r="B4" s="5">
        <v>0</v>
      </c>
      <c r="C4" s="3">
        <v>0</v>
      </c>
      <c r="D4" s="3">
        <v>0</v>
      </c>
      <c r="E4" s="12">
        <v>0</v>
      </c>
      <c r="F4" s="31"/>
      <c r="G4" s="5">
        <v>2465.5806510000002</v>
      </c>
      <c r="H4" s="3">
        <v>93.775880999999998</v>
      </c>
      <c r="I4" s="3">
        <v>0</v>
      </c>
      <c r="J4" s="3">
        <v>0</v>
      </c>
      <c r="K4" s="12">
        <v>2559.3565319999998</v>
      </c>
      <c r="L4" s="37">
        <f>K4/($K$23+$U$5+$U$6)</f>
        <v>1.1047076208778097E-2</v>
      </c>
      <c r="M4" s="5">
        <v>0</v>
      </c>
      <c r="N4" s="3">
        <v>0</v>
      </c>
      <c r="O4" s="12">
        <v>0</v>
      </c>
      <c r="P4" s="42"/>
      <c r="Q4" s="15">
        <v>0</v>
      </c>
      <c r="R4" s="32"/>
      <c r="S4" s="15">
        <v>0</v>
      </c>
      <c r="T4" s="32"/>
      <c r="U4" s="15">
        <v>0</v>
      </c>
      <c r="V4" s="15">
        <v>0</v>
      </c>
      <c r="W4" s="32"/>
      <c r="X4" s="15">
        <v>0</v>
      </c>
      <c r="Y4" s="32"/>
      <c r="Z4" s="15">
        <v>2559.3565319999998</v>
      </c>
      <c r="AA4" t="s">
        <v>44</v>
      </c>
    </row>
    <row r="5" spans="1:27" x14ac:dyDescent="0.25">
      <c r="A5" s="7" t="s">
        <v>24</v>
      </c>
      <c r="B5" s="5">
        <v>0</v>
      </c>
      <c r="C5" s="3">
        <v>0</v>
      </c>
      <c r="D5" s="3">
        <v>0</v>
      </c>
      <c r="E5" s="12">
        <v>0</v>
      </c>
      <c r="F5" s="31"/>
      <c r="G5" s="5">
        <v>0</v>
      </c>
      <c r="H5" s="3">
        <v>214478.72769999999</v>
      </c>
      <c r="I5" s="3">
        <v>0</v>
      </c>
      <c r="J5" s="3">
        <v>0</v>
      </c>
      <c r="K5" s="12">
        <v>214478.72769999999</v>
      </c>
      <c r="L5" s="37">
        <f>(K5+U5)/($K$23+$U$5+$U$6)</f>
        <v>0.97042195442127577</v>
      </c>
      <c r="M5" s="5">
        <v>0</v>
      </c>
      <c r="N5" s="3">
        <v>0</v>
      </c>
      <c r="O5" s="12">
        <v>0</v>
      </c>
      <c r="P5" s="42"/>
      <c r="Q5" s="15">
        <v>0</v>
      </c>
      <c r="R5" s="32"/>
      <c r="S5" s="15">
        <v>0</v>
      </c>
      <c r="T5" s="32"/>
      <c r="U5" s="15">
        <v>10345.98799</v>
      </c>
      <c r="V5" s="15">
        <v>0</v>
      </c>
      <c r="W5" s="32"/>
      <c r="X5" s="15">
        <v>0</v>
      </c>
      <c r="Y5" s="32"/>
      <c r="Z5" s="15">
        <v>224824.7157</v>
      </c>
      <c r="AA5" t="s">
        <v>44</v>
      </c>
    </row>
    <row r="6" spans="1:27" x14ac:dyDescent="0.25">
      <c r="A6" s="7" t="s">
        <v>25</v>
      </c>
      <c r="B6" s="5">
        <v>0</v>
      </c>
      <c r="C6" s="3">
        <v>0</v>
      </c>
      <c r="D6" s="3">
        <v>0</v>
      </c>
      <c r="E6" s="12">
        <v>0</v>
      </c>
      <c r="F6" s="31"/>
      <c r="G6" s="5">
        <v>1.4823249999999999</v>
      </c>
      <c r="H6" s="3">
        <v>167.62819400000001</v>
      </c>
      <c r="I6" s="3">
        <v>1285.567683</v>
      </c>
      <c r="J6" s="3">
        <v>0</v>
      </c>
      <c r="K6" s="12">
        <v>1454.6782020000001</v>
      </c>
      <c r="L6" s="37">
        <f>(K6+U6)/($K$23+$U$5+$U$6)</f>
        <v>8.0609496074480636E-3</v>
      </c>
      <c r="M6" s="5">
        <v>203.63306800000001</v>
      </c>
      <c r="N6" s="3">
        <v>642.16950899999995</v>
      </c>
      <c r="O6" s="12">
        <v>845.80257700000004</v>
      </c>
      <c r="P6" s="42">
        <f>O6/(O23+U7)</f>
        <v>5.8370566745999134E-3</v>
      </c>
      <c r="Q6" s="15">
        <v>0</v>
      </c>
      <c r="R6" s="32"/>
      <c r="S6" s="15">
        <v>0</v>
      </c>
      <c r="T6" s="32"/>
      <c r="U6" s="15">
        <v>412.86065100000002</v>
      </c>
      <c r="V6" s="15">
        <v>578.91191500000002</v>
      </c>
      <c r="W6" s="32">
        <f>V6/$V$23</f>
        <v>1</v>
      </c>
      <c r="X6" s="15">
        <v>0</v>
      </c>
      <c r="Y6" s="32"/>
      <c r="Z6" s="15">
        <v>3292.2533440000002</v>
      </c>
      <c r="AA6" t="s">
        <v>45</v>
      </c>
    </row>
    <row r="7" spans="1:27" x14ac:dyDescent="0.25">
      <c r="A7" s="7" t="s">
        <v>26</v>
      </c>
      <c r="B7" s="5">
        <v>0</v>
      </c>
      <c r="C7" s="3">
        <v>0</v>
      </c>
      <c r="D7" s="3">
        <v>0</v>
      </c>
      <c r="E7" s="12">
        <v>0</v>
      </c>
      <c r="F7" s="31"/>
      <c r="G7" s="5">
        <v>0</v>
      </c>
      <c r="H7" s="3">
        <v>0</v>
      </c>
      <c r="I7" s="3">
        <v>74.096753000000007</v>
      </c>
      <c r="J7" s="3">
        <v>0</v>
      </c>
      <c r="K7" s="12">
        <v>74.096753000000007</v>
      </c>
      <c r="L7" s="37">
        <f t="shared" ref="L7" si="0">K7/($K$23+$U$5+$U$6)</f>
        <v>3.1982745154085751E-4</v>
      </c>
      <c r="M7" s="5">
        <v>109397.5419</v>
      </c>
      <c r="N7" s="3">
        <v>44.562885000000001</v>
      </c>
      <c r="O7" s="12">
        <v>109442.1048</v>
      </c>
      <c r="P7" s="42">
        <f>(O7+U7)/(O23+U7)</f>
        <v>0.99415670447767168</v>
      </c>
      <c r="Q7" s="15">
        <v>0</v>
      </c>
      <c r="R7" s="32"/>
      <c r="S7" s="15">
        <v>0</v>
      </c>
      <c r="T7" s="32"/>
      <c r="U7" s="15">
        <v>34613.42686</v>
      </c>
      <c r="V7" s="15">
        <v>0</v>
      </c>
      <c r="W7" s="32"/>
      <c r="X7" s="15">
        <v>0</v>
      </c>
      <c r="Y7" s="32"/>
      <c r="Z7" s="15">
        <v>144129.62839999999</v>
      </c>
      <c r="AA7" t="s">
        <v>46</v>
      </c>
    </row>
    <row r="8" spans="1:27" x14ac:dyDescent="0.25">
      <c r="A8" s="7" t="s">
        <v>27</v>
      </c>
      <c r="B8" s="5">
        <v>0</v>
      </c>
      <c r="C8" s="3">
        <v>0</v>
      </c>
      <c r="D8" s="3">
        <v>0</v>
      </c>
      <c r="E8" s="12">
        <v>0</v>
      </c>
      <c r="F8" s="31"/>
      <c r="G8" s="5">
        <v>0</v>
      </c>
      <c r="H8" s="3">
        <v>0</v>
      </c>
      <c r="I8" s="3">
        <v>0</v>
      </c>
      <c r="J8" s="3">
        <v>0</v>
      </c>
      <c r="K8" s="12">
        <v>0</v>
      </c>
      <c r="L8" s="37"/>
      <c r="M8" s="5">
        <v>0</v>
      </c>
      <c r="N8" s="3">
        <v>0</v>
      </c>
      <c r="O8" s="12">
        <v>0</v>
      </c>
      <c r="P8" s="42"/>
      <c r="Q8" s="15">
        <v>145909.66949999999</v>
      </c>
      <c r="R8" s="32">
        <f>Q8/$Q$23</f>
        <v>1</v>
      </c>
      <c r="S8" s="15">
        <v>0</v>
      </c>
      <c r="T8" s="32"/>
      <c r="U8" s="15">
        <v>0</v>
      </c>
      <c r="V8" s="15">
        <v>0</v>
      </c>
      <c r="W8" s="32"/>
      <c r="X8" s="15">
        <v>0</v>
      </c>
      <c r="Y8" s="32"/>
      <c r="Z8" s="15">
        <v>145909.66949999999</v>
      </c>
      <c r="AA8" t="s">
        <v>47</v>
      </c>
    </row>
    <row r="9" spans="1:27" x14ac:dyDescent="0.25">
      <c r="A9" s="7" t="s">
        <v>28</v>
      </c>
      <c r="B9" s="5">
        <v>0</v>
      </c>
      <c r="C9" s="3">
        <v>0</v>
      </c>
      <c r="D9" s="3">
        <v>0</v>
      </c>
      <c r="E9" s="12">
        <v>0</v>
      </c>
      <c r="F9" s="31"/>
      <c r="G9" s="5">
        <v>0</v>
      </c>
      <c r="H9" s="3">
        <v>0</v>
      </c>
      <c r="I9" s="3">
        <v>0</v>
      </c>
      <c r="J9" s="3">
        <v>0</v>
      </c>
      <c r="K9" s="12">
        <v>0</v>
      </c>
      <c r="L9" s="37"/>
      <c r="M9" s="5">
        <v>0</v>
      </c>
      <c r="N9" s="3">
        <v>0</v>
      </c>
      <c r="O9" s="12">
        <v>0</v>
      </c>
      <c r="P9" s="42"/>
      <c r="Q9" s="15">
        <v>0</v>
      </c>
      <c r="R9" s="32"/>
      <c r="S9" s="15">
        <v>0</v>
      </c>
      <c r="T9" s="32"/>
      <c r="U9" s="15">
        <v>478.38957850000003</v>
      </c>
      <c r="V9" s="15">
        <v>0</v>
      </c>
      <c r="W9" s="32"/>
      <c r="X9" s="15">
        <v>1366.6628659999999</v>
      </c>
      <c r="Y9" s="32">
        <f>X9/$X$23</f>
        <v>1</v>
      </c>
      <c r="Z9" s="15">
        <v>1845.0524439999999</v>
      </c>
      <c r="AA9" t="s">
        <v>48</v>
      </c>
    </row>
    <row r="10" spans="1:27" s="22" customFormat="1" x14ac:dyDescent="0.25">
      <c r="A10" s="17" t="s">
        <v>29</v>
      </c>
      <c r="B10" s="18">
        <v>0</v>
      </c>
      <c r="C10" s="19">
        <v>3458.384755</v>
      </c>
      <c r="D10" s="19">
        <v>0</v>
      </c>
      <c r="E10" s="20">
        <v>3458.384755</v>
      </c>
      <c r="F10" s="31"/>
      <c r="G10" s="18">
        <v>2467.0629760000002</v>
      </c>
      <c r="H10" s="19">
        <v>214740.1318</v>
      </c>
      <c r="I10" s="19">
        <v>1359.664436</v>
      </c>
      <c r="J10" s="19">
        <v>0</v>
      </c>
      <c r="K10" s="20">
        <v>218566.85920000001</v>
      </c>
      <c r="L10" s="37"/>
      <c r="M10" s="18">
        <v>109601.175</v>
      </c>
      <c r="N10" s="19">
        <v>686.732394</v>
      </c>
      <c r="O10" s="20">
        <v>110287.9074</v>
      </c>
      <c r="P10" s="42"/>
      <c r="Q10" s="21">
        <v>145909.66949999999</v>
      </c>
      <c r="R10" s="32"/>
      <c r="S10" s="21">
        <v>0</v>
      </c>
      <c r="T10" s="32"/>
      <c r="U10" s="21">
        <v>45850.665079999999</v>
      </c>
      <c r="V10" s="21">
        <v>578.91191500000002</v>
      </c>
      <c r="W10" s="32"/>
      <c r="X10" s="21">
        <v>1366.6628659999999</v>
      </c>
      <c r="Y10" s="32"/>
      <c r="Z10" s="21">
        <v>526019.06070000003</v>
      </c>
    </row>
    <row r="11" spans="1:27" x14ac:dyDescent="0.25">
      <c r="A11" s="7" t="s">
        <v>30</v>
      </c>
      <c r="B11" s="5">
        <v>2229.0381200000002</v>
      </c>
      <c r="C11" s="3">
        <v>0</v>
      </c>
      <c r="D11" s="3">
        <v>559.64092700000003</v>
      </c>
      <c r="E11" s="12">
        <v>2788.6790470000001</v>
      </c>
      <c r="F11" s="32">
        <f>E11/E23</f>
        <v>0.44639836175631881</v>
      </c>
      <c r="G11" s="5">
        <v>0</v>
      </c>
      <c r="H11" s="3">
        <v>0</v>
      </c>
      <c r="I11" s="3">
        <v>0</v>
      </c>
      <c r="J11" s="3">
        <v>0</v>
      </c>
      <c r="K11" s="12">
        <v>0</v>
      </c>
      <c r="L11" s="37"/>
      <c r="M11" s="5">
        <v>0</v>
      </c>
      <c r="N11" s="3">
        <v>0</v>
      </c>
      <c r="O11" s="12">
        <v>0</v>
      </c>
      <c r="P11" s="42"/>
      <c r="Q11" s="15">
        <v>0</v>
      </c>
      <c r="R11" s="32"/>
      <c r="S11" s="15">
        <v>0</v>
      </c>
      <c r="T11" s="32"/>
      <c r="U11" s="15">
        <v>0</v>
      </c>
      <c r="V11" s="15">
        <v>0</v>
      </c>
      <c r="W11" s="32"/>
      <c r="X11" s="15">
        <v>0</v>
      </c>
      <c r="Y11" s="32"/>
      <c r="Z11" s="15">
        <v>2788.6790470000001</v>
      </c>
      <c r="AA11" t="s">
        <v>43</v>
      </c>
    </row>
    <row r="12" spans="1:27" x14ac:dyDescent="0.25">
      <c r="A12" s="7" t="s">
        <v>31</v>
      </c>
      <c r="B12" s="5">
        <v>0</v>
      </c>
      <c r="C12" s="3">
        <v>0</v>
      </c>
      <c r="D12" s="3">
        <v>0</v>
      </c>
      <c r="E12" s="12">
        <v>0</v>
      </c>
      <c r="F12" s="31"/>
      <c r="G12" s="5">
        <v>0</v>
      </c>
      <c r="H12" s="3">
        <v>0</v>
      </c>
      <c r="I12" s="3">
        <v>0</v>
      </c>
      <c r="J12" s="3">
        <v>0</v>
      </c>
      <c r="K12" s="12">
        <v>0</v>
      </c>
      <c r="L12" s="37"/>
      <c r="M12" s="5">
        <v>0</v>
      </c>
      <c r="N12" s="3">
        <v>0</v>
      </c>
      <c r="O12" s="12">
        <v>0</v>
      </c>
      <c r="P12" s="42"/>
      <c r="Q12" s="15">
        <v>0</v>
      </c>
      <c r="R12" s="32"/>
      <c r="S12" s="15">
        <v>11800.96694</v>
      </c>
      <c r="T12" s="32">
        <f>S12/$S$23</f>
        <v>0.38658414882539627</v>
      </c>
      <c r="U12" s="15">
        <v>0</v>
      </c>
      <c r="V12" s="15">
        <v>0</v>
      </c>
      <c r="W12" s="32"/>
      <c r="X12" s="15">
        <v>0</v>
      </c>
      <c r="Y12" s="32"/>
      <c r="Z12" s="15">
        <v>11800.96694</v>
      </c>
      <c r="AA12" t="s">
        <v>49</v>
      </c>
    </row>
    <row r="13" spans="1:27" x14ac:dyDescent="0.25">
      <c r="A13" s="7" t="s">
        <v>32</v>
      </c>
      <c r="B13" s="5">
        <v>0</v>
      </c>
      <c r="C13" s="3">
        <v>0</v>
      </c>
      <c r="D13" s="3">
        <v>0</v>
      </c>
      <c r="E13" s="12">
        <v>0</v>
      </c>
      <c r="F13" s="31"/>
      <c r="G13" s="5">
        <v>0</v>
      </c>
      <c r="H13" s="3">
        <v>0</v>
      </c>
      <c r="I13" s="3">
        <v>0</v>
      </c>
      <c r="J13" s="3">
        <v>0</v>
      </c>
      <c r="K13" s="12">
        <v>0</v>
      </c>
      <c r="L13" s="37"/>
      <c r="M13" s="5">
        <v>0</v>
      </c>
      <c r="N13" s="3">
        <v>0</v>
      </c>
      <c r="O13" s="12">
        <v>0</v>
      </c>
      <c r="P13" s="42"/>
      <c r="Q13" s="15">
        <v>0</v>
      </c>
      <c r="R13" s="32"/>
      <c r="S13" s="15">
        <v>2669.4691339999999</v>
      </c>
      <c r="T13" s="32">
        <f t="shared" ref="T13:T21" si="1">S13/$S$23</f>
        <v>8.744829624809182E-2</v>
      </c>
      <c r="U13" s="15">
        <v>0</v>
      </c>
      <c r="V13" s="15">
        <v>0</v>
      </c>
      <c r="W13" s="32"/>
      <c r="X13" s="15">
        <v>0</v>
      </c>
      <c r="Y13" s="32"/>
      <c r="Z13" s="15">
        <v>2669.4691339999999</v>
      </c>
      <c r="AA13" t="s">
        <v>50</v>
      </c>
    </row>
    <row r="14" spans="1:27" x14ac:dyDescent="0.25">
      <c r="A14" s="7" t="s">
        <v>33</v>
      </c>
      <c r="B14" s="5">
        <v>0</v>
      </c>
      <c r="C14" s="3">
        <v>0</v>
      </c>
      <c r="D14" s="3">
        <v>0</v>
      </c>
      <c r="E14" s="12">
        <v>0</v>
      </c>
      <c r="F14" s="31"/>
      <c r="G14" s="5">
        <v>0</v>
      </c>
      <c r="H14" s="3">
        <v>0</v>
      </c>
      <c r="I14" s="3">
        <v>0</v>
      </c>
      <c r="J14" s="3">
        <v>0</v>
      </c>
      <c r="K14" s="12">
        <v>0</v>
      </c>
      <c r="L14" s="37"/>
      <c r="M14" s="5">
        <v>0</v>
      </c>
      <c r="N14" s="3">
        <v>0</v>
      </c>
      <c r="O14" s="12">
        <v>0</v>
      </c>
      <c r="P14" s="42"/>
      <c r="Q14" s="15">
        <v>0</v>
      </c>
      <c r="R14" s="32"/>
      <c r="S14" s="15">
        <v>474.32089500000001</v>
      </c>
      <c r="T14" s="32">
        <f t="shared" si="1"/>
        <v>1.5538128392017608E-2</v>
      </c>
      <c r="U14" s="15">
        <v>0</v>
      </c>
      <c r="V14" s="15">
        <v>0</v>
      </c>
      <c r="W14" s="32"/>
      <c r="X14" s="15">
        <v>0</v>
      </c>
      <c r="Y14" s="32"/>
      <c r="Z14" s="15">
        <v>474.32089500000001</v>
      </c>
      <c r="AA14" t="s">
        <v>48</v>
      </c>
    </row>
    <row r="15" spans="1:27" x14ac:dyDescent="0.25">
      <c r="A15" s="7" t="s">
        <v>34</v>
      </c>
      <c r="B15" s="5">
        <v>0</v>
      </c>
      <c r="C15" s="3">
        <v>0</v>
      </c>
      <c r="D15" s="3">
        <v>0</v>
      </c>
      <c r="E15" s="12">
        <v>0</v>
      </c>
      <c r="F15" s="31"/>
      <c r="G15" s="5">
        <v>119.369947</v>
      </c>
      <c r="H15" s="3">
        <v>1243.2749859999999</v>
      </c>
      <c r="I15" s="3">
        <v>474.45062200000001</v>
      </c>
      <c r="J15" s="3">
        <v>0</v>
      </c>
      <c r="K15" s="12">
        <v>1837.095556</v>
      </c>
      <c r="L15" s="37">
        <f t="shared" ref="L15:L16" si="2">K15/($K$23+$U$5+$U$6)</f>
        <v>7.9295457104917224E-3</v>
      </c>
      <c r="M15" s="5">
        <v>0</v>
      </c>
      <c r="N15" s="3">
        <v>0</v>
      </c>
      <c r="O15" s="12">
        <v>0</v>
      </c>
      <c r="P15" s="42"/>
      <c r="Q15" s="15">
        <v>0</v>
      </c>
      <c r="R15" s="32"/>
      <c r="S15" s="15">
        <v>4842.0890369999997</v>
      </c>
      <c r="T15" s="32">
        <f t="shared" si="1"/>
        <v>0.15862046546038602</v>
      </c>
      <c r="U15" s="15">
        <v>0</v>
      </c>
      <c r="V15" s="15">
        <v>0</v>
      </c>
      <c r="W15" s="32"/>
      <c r="X15" s="15">
        <v>0</v>
      </c>
      <c r="Y15" s="32"/>
      <c r="Z15" s="15">
        <v>6679.1845929999999</v>
      </c>
      <c r="AA15" t="s">
        <v>51</v>
      </c>
    </row>
    <row r="16" spans="1:27" x14ac:dyDescent="0.25">
      <c r="A16" s="7" t="s">
        <v>35</v>
      </c>
      <c r="B16" s="5">
        <v>0</v>
      </c>
      <c r="C16" s="3">
        <v>0</v>
      </c>
      <c r="D16" s="3">
        <v>0</v>
      </c>
      <c r="E16" s="12">
        <v>0</v>
      </c>
      <c r="F16" s="31"/>
      <c r="G16" s="5">
        <v>5.7923879999999999</v>
      </c>
      <c r="H16" s="3">
        <v>500.31850600000001</v>
      </c>
      <c r="I16" s="3">
        <v>8.3624539999999996</v>
      </c>
      <c r="J16" s="3">
        <v>0</v>
      </c>
      <c r="K16" s="12">
        <v>514.47334699999999</v>
      </c>
      <c r="L16" s="37">
        <f t="shared" si="2"/>
        <v>2.2206465573019812E-3</v>
      </c>
      <c r="M16" s="5">
        <v>0.903999</v>
      </c>
      <c r="N16" s="3">
        <v>0</v>
      </c>
      <c r="O16" s="12">
        <v>0.903999</v>
      </c>
      <c r="P16" s="42"/>
      <c r="Q16" s="15">
        <v>0</v>
      </c>
      <c r="R16" s="32"/>
      <c r="S16" s="15">
        <v>796.26730699999996</v>
      </c>
      <c r="T16" s="32">
        <f t="shared" si="1"/>
        <v>2.608466922068044E-2</v>
      </c>
      <c r="U16" s="15">
        <v>0</v>
      </c>
      <c r="V16" s="15">
        <v>0</v>
      </c>
      <c r="W16" s="32"/>
      <c r="X16" s="15">
        <v>0</v>
      </c>
      <c r="Y16" s="32"/>
      <c r="Z16" s="15">
        <v>1311.6446530000001</v>
      </c>
      <c r="AA16" t="s">
        <v>48</v>
      </c>
    </row>
    <row r="17" spans="1:27" x14ac:dyDescent="0.25">
      <c r="A17" s="7" t="s">
        <v>36</v>
      </c>
      <c r="B17" s="5">
        <v>0</v>
      </c>
      <c r="C17" s="3">
        <v>0</v>
      </c>
      <c r="D17" s="3">
        <v>0</v>
      </c>
      <c r="E17" s="12">
        <v>0</v>
      </c>
      <c r="F17" s="31"/>
      <c r="G17" s="5">
        <v>0</v>
      </c>
      <c r="H17" s="3">
        <v>0</v>
      </c>
      <c r="I17" s="3">
        <v>0</v>
      </c>
      <c r="J17" s="3">
        <v>0</v>
      </c>
      <c r="K17" s="12">
        <v>0</v>
      </c>
      <c r="L17" s="37"/>
      <c r="M17" s="5">
        <v>0</v>
      </c>
      <c r="N17" s="3">
        <v>0</v>
      </c>
      <c r="O17" s="12">
        <v>0</v>
      </c>
      <c r="P17" s="42"/>
      <c r="Q17" s="15">
        <v>0</v>
      </c>
      <c r="R17" s="32"/>
      <c r="S17" s="15">
        <v>233.875202</v>
      </c>
      <c r="T17" s="32">
        <f t="shared" si="1"/>
        <v>7.6614438762708376E-3</v>
      </c>
      <c r="U17" s="15">
        <v>0</v>
      </c>
      <c r="V17" s="15">
        <v>0</v>
      </c>
      <c r="W17" s="32"/>
      <c r="X17" s="15">
        <v>0</v>
      </c>
      <c r="Y17" s="32"/>
      <c r="Z17" s="15">
        <v>233.875202</v>
      </c>
      <c r="AA17" t="s">
        <v>46</v>
      </c>
    </row>
    <row r="18" spans="1:27" x14ac:dyDescent="0.25">
      <c r="A18" s="7" t="s">
        <v>37</v>
      </c>
      <c r="B18" s="5">
        <v>0</v>
      </c>
      <c r="C18" s="3">
        <v>0</v>
      </c>
      <c r="D18" s="3">
        <v>0</v>
      </c>
      <c r="E18" s="12">
        <v>0</v>
      </c>
      <c r="F18" s="31"/>
      <c r="G18" s="5">
        <v>0</v>
      </c>
      <c r="H18" s="3">
        <v>0</v>
      </c>
      <c r="I18" s="3">
        <v>0</v>
      </c>
      <c r="J18" s="3">
        <v>0</v>
      </c>
      <c r="K18" s="12">
        <v>0</v>
      </c>
      <c r="L18" s="37"/>
      <c r="M18" s="5">
        <v>0</v>
      </c>
      <c r="N18" s="3">
        <v>0</v>
      </c>
      <c r="O18" s="12">
        <v>0</v>
      </c>
      <c r="P18" s="42"/>
      <c r="Q18" s="15">
        <v>0</v>
      </c>
      <c r="R18" s="32"/>
      <c r="S18" s="15">
        <v>6421.4359199999999</v>
      </c>
      <c r="T18" s="32">
        <f t="shared" si="1"/>
        <v>0.21035779118706904</v>
      </c>
      <c r="U18" s="15">
        <v>0</v>
      </c>
      <c r="V18" s="15">
        <v>0</v>
      </c>
      <c r="W18" s="32"/>
      <c r="X18" s="15">
        <v>0</v>
      </c>
      <c r="Y18" s="32"/>
      <c r="Z18" s="15">
        <v>6421.4359199999999</v>
      </c>
      <c r="AA18" t="s">
        <v>46</v>
      </c>
    </row>
    <row r="19" spans="1:27" x14ac:dyDescent="0.25">
      <c r="A19" s="7" t="s">
        <v>38</v>
      </c>
      <c r="B19" s="5">
        <v>0</v>
      </c>
      <c r="C19" s="3">
        <v>0</v>
      </c>
      <c r="D19" s="3">
        <v>0</v>
      </c>
      <c r="E19" s="12">
        <v>0</v>
      </c>
      <c r="F19" s="31"/>
      <c r="G19" s="5">
        <v>0</v>
      </c>
      <c r="H19" s="3">
        <v>0</v>
      </c>
      <c r="I19" s="3">
        <v>0</v>
      </c>
      <c r="J19" s="3">
        <v>0</v>
      </c>
      <c r="K19" s="12">
        <v>0</v>
      </c>
      <c r="L19" s="37"/>
      <c r="M19" s="5">
        <v>0</v>
      </c>
      <c r="N19" s="3">
        <v>0</v>
      </c>
      <c r="O19" s="12">
        <v>0</v>
      </c>
      <c r="P19" s="42"/>
      <c r="Q19" s="15">
        <v>0</v>
      </c>
      <c r="R19" s="32"/>
      <c r="S19" s="15">
        <v>2256.5601969999998</v>
      </c>
      <c r="T19" s="32">
        <f t="shared" si="1"/>
        <v>7.3921942792131351E-2</v>
      </c>
      <c r="U19" s="15">
        <v>0</v>
      </c>
      <c r="V19" s="15">
        <v>0</v>
      </c>
      <c r="W19" s="32"/>
      <c r="X19" s="15">
        <v>0</v>
      </c>
      <c r="Y19" s="32"/>
      <c r="Z19" s="15">
        <v>2256.5601969999998</v>
      </c>
      <c r="AA19" t="s">
        <v>48</v>
      </c>
    </row>
    <row r="20" spans="1:27" x14ac:dyDescent="0.25">
      <c r="A20" s="7" t="s">
        <v>39</v>
      </c>
      <c r="B20" s="5">
        <v>0</v>
      </c>
      <c r="C20" s="3">
        <v>0</v>
      </c>
      <c r="D20" s="3">
        <v>0</v>
      </c>
      <c r="E20" s="12">
        <v>0</v>
      </c>
      <c r="F20" s="31"/>
      <c r="G20" s="5">
        <v>0</v>
      </c>
      <c r="H20" s="3">
        <v>0</v>
      </c>
      <c r="I20" s="3">
        <v>0</v>
      </c>
      <c r="J20" s="3">
        <v>0</v>
      </c>
      <c r="K20" s="12">
        <v>0</v>
      </c>
      <c r="L20" s="37"/>
      <c r="M20" s="5">
        <v>0</v>
      </c>
      <c r="N20" s="3">
        <v>0</v>
      </c>
      <c r="O20" s="12">
        <v>0</v>
      </c>
      <c r="P20" s="42"/>
      <c r="Q20" s="15">
        <v>0</v>
      </c>
      <c r="R20" s="32"/>
      <c r="S20" s="15">
        <v>1031.2719999999999</v>
      </c>
      <c r="T20" s="32">
        <f t="shared" si="1"/>
        <v>3.3783113735887139E-2</v>
      </c>
      <c r="U20" s="15">
        <v>0</v>
      </c>
      <c r="V20" s="15">
        <v>0</v>
      </c>
      <c r="W20" s="32"/>
      <c r="X20" s="15">
        <v>0</v>
      </c>
      <c r="Y20" s="32"/>
      <c r="Z20" s="15">
        <v>1031.2719999999999</v>
      </c>
      <c r="AA20" t="s">
        <v>44</v>
      </c>
    </row>
    <row r="21" spans="1:27" x14ac:dyDescent="0.25">
      <c r="A21" s="8" t="s">
        <v>40</v>
      </c>
      <c r="B21" s="9">
        <v>0</v>
      </c>
      <c r="C21" s="10">
        <v>0</v>
      </c>
      <c r="D21" s="10">
        <v>0</v>
      </c>
      <c r="E21" s="13">
        <v>0</v>
      </c>
      <c r="F21" s="33"/>
      <c r="G21" s="9">
        <v>0</v>
      </c>
      <c r="H21" s="10">
        <v>0</v>
      </c>
      <c r="I21" s="10">
        <v>0</v>
      </c>
      <c r="J21" s="10">
        <v>0</v>
      </c>
      <c r="K21" s="13">
        <v>0</v>
      </c>
      <c r="L21" s="38"/>
      <c r="M21" s="9">
        <v>0</v>
      </c>
      <c r="N21" s="10">
        <v>0</v>
      </c>
      <c r="O21" s="13">
        <v>0</v>
      </c>
      <c r="P21" s="43"/>
      <c r="Q21" s="16">
        <v>0</v>
      </c>
      <c r="R21" s="46"/>
      <c r="S21" s="16">
        <v>0</v>
      </c>
      <c r="T21" s="46">
        <f t="shared" si="1"/>
        <v>0</v>
      </c>
      <c r="U21" s="16">
        <v>207.43006349999999</v>
      </c>
      <c r="V21" s="16">
        <v>0</v>
      </c>
      <c r="W21" s="46"/>
      <c r="X21" s="16">
        <v>0</v>
      </c>
      <c r="Y21" s="46"/>
      <c r="Z21" s="16">
        <v>207.43006349999999</v>
      </c>
      <c r="AA21" t="s">
        <v>48</v>
      </c>
    </row>
    <row r="22" spans="1:27" s="22" customFormat="1" x14ac:dyDescent="0.25">
      <c r="A22" s="23" t="s">
        <v>41</v>
      </c>
      <c r="B22" s="24">
        <v>2229.0381200000002</v>
      </c>
      <c r="C22" s="25">
        <v>0</v>
      </c>
      <c r="D22" s="25">
        <v>559.64092700000003</v>
      </c>
      <c r="E22" s="26">
        <v>2788.6790470000001</v>
      </c>
      <c r="F22" s="34"/>
      <c r="G22" s="24">
        <v>125.162335</v>
      </c>
      <c r="H22" s="25">
        <v>1743.593492</v>
      </c>
      <c r="I22" s="25">
        <v>482.81307600000002</v>
      </c>
      <c r="J22" s="25">
        <v>0</v>
      </c>
      <c r="K22" s="26">
        <v>2351.5689029999999</v>
      </c>
      <c r="L22" s="39"/>
      <c r="M22" s="24">
        <v>0.903999</v>
      </c>
      <c r="N22" s="25">
        <v>0</v>
      </c>
      <c r="O22" s="26">
        <v>0.903999</v>
      </c>
      <c r="P22" s="44"/>
      <c r="Q22" s="27">
        <v>0</v>
      </c>
      <c r="R22" s="34"/>
      <c r="S22" s="27">
        <v>30526.25664</v>
      </c>
      <c r="T22" s="34"/>
      <c r="U22" s="27">
        <v>207.43006349999999</v>
      </c>
      <c r="V22" s="27">
        <v>0</v>
      </c>
      <c r="W22" s="34"/>
      <c r="X22" s="27">
        <v>0</v>
      </c>
      <c r="Y22" s="34"/>
      <c r="Z22" s="27">
        <v>35874.838649999998</v>
      </c>
    </row>
    <row r="23" spans="1:27" x14ac:dyDescent="0.25">
      <c r="A23" s="7" t="s">
        <v>42</v>
      </c>
      <c r="B23" s="5">
        <v>2229.0381200000002</v>
      </c>
      <c r="C23" s="3">
        <v>3458.384755</v>
      </c>
      <c r="D23" s="3">
        <v>559.64092700000003</v>
      </c>
      <c r="E23" s="12">
        <v>6247.0638019999997</v>
      </c>
      <c r="F23" s="35"/>
      <c r="G23" s="5">
        <v>2592.2253110000001</v>
      </c>
      <c r="H23" s="3">
        <v>216483.72529999999</v>
      </c>
      <c r="I23" s="3">
        <v>1842.4775119999999</v>
      </c>
      <c r="J23" s="3">
        <v>0</v>
      </c>
      <c r="K23" s="12">
        <v>220918.42809999999</v>
      </c>
      <c r="L23" s="40"/>
      <c r="M23" s="5">
        <v>109602.079</v>
      </c>
      <c r="N23" s="3">
        <v>686.732394</v>
      </c>
      <c r="O23" s="12">
        <v>110288.81140000001</v>
      </c>
      <c r="P23" s="45"/>
      <c r="Q23" s="15">
        <v>145909.66949999999</v>
      </c>
      <c r="R23" s="35"/>
      <c r="S23" s="15">
        <v>30526.25664</v>
      </c>
      <c r="T23" s="35"/>
      <c r="U23" s="15">
        <v>46058.095139999998</v>
      </c>
      <c r="V23" s="15">
        <v>578.91191500000002</v>
      </c>
      <c r="W23" s="35"/>
      <c r="X23" s="15">
        <v>1366.6628659999999</v>
      </c>
      <c r="Y23" s="35"/>
      <c r="Z23" s="15">
        <v>561893.89939999999</v>
      </c>
    </row>
    <row r="25" spans="1:27" x14ac:dyDescent="0.25">
      <c r="U25" t="s">
        <v>54</v>
      </c>
    </row>
  </sheetData>
  <mergeCells count="10">
    <mergeCell ref="S1:S2"/>
    <mergeCell ref="U1:U2"/>
    <mergeCell ref="V1:V2"/>
    <mergeCell ref="X1:X2"/>
    <mergeCell ref="Z1:Z2"/>
    <mergeCell ref="A1:A2"/>
    <mergeCell ref="B1:E1"/>
    <mergeCell ref="G1:K1"/>
    <mergeCell ref="M1:O1"/>
    <mergeCell ref="Q1:Q2"/>
  </mergeCells>
  <pageMargins left="0.7" right="0.7" top="0.75" bottom="0.75" header="0.3" footer="0.3"/>
  <ignoredErrors>
    <ignoredError sqref="L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RiaMore 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rMateGridH5.js</dc:creator>
  <cp:lastModifiedBy>Microsoft Office User</cp:lastModifiedBy>
  <dcterms:created xsi:type="dcterms:W3CDTF">2020-11-30T17:23:36Z</dcterms:created>
  <dcterms:modified xsi:type="dcterms:W3CDTF">2020-12-01T19:44:26Z</dcterms:modified>
</cp:coreProperties>
</file>