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te_sheet" sheetId="1" r:id="rId3"/>
    <sheet state="visible" name="criteria_csv" sheetId="2" r:id="rId4"/>
    <sheet state="visible" name="mte_csv" sheetId="3" r:id="rId5"/>
    <sheet state="visible" name="charts" sheetId="4" r:id="rId6"/>
  </sheets>
  <definedNames>
    <definedName hidden="1" localSheetId="2" name="_xlnm._FilterDatabase">mte_csv!$A$1:$AN$37</definedName>
    <definedName hidden="1" localSheetId="0" name="_xlnm._FilterDatabase">mte_sheet!$A$4:$AK$40</definedName>
  </definedNames>
  <calcPr/>
</workbook>
</file>

<file path=xl/sharedStrings.xml><?xml version="1.0" encoding="utf-8"?>
<sst xmlns="http://schemas.openxmlformats.org/spreadsheetml/2006/main" count="417" uniqueCount="120">
  <si>
    <t>section_id</t>
  </si>
  <si>
    <t>note: bonus on physical design questions up to 0.3 for identifying a likely normal index and stating assumptions as to why, or around .05 to .1 per likely index identification but lacking proper assumptions</t>
  </si>
  <si>
    <t>section_weight</t>
  </si>
  <si>
    <t>question_id</t>
  </si>
  <si>
    <t>deciles 0.2 through 0.9</t>
  </si>
  <si>
    <t>partial_credit_criteria:</t>
  </si>
  <si>
    <t>0.9 for the correct definition and clear discussion of presence and uniqueness constraints but also containing language that confuses 'entities' with 'instances'... even though we didn't get to conceptual design topics yet, expectation is to not use terms improperly/ to stick to the terms introduced thus far; 0.8 for 'an attribute that uniquely identifies a record, and purpose is (something which is unclear)'; 0.8 for 'uniquely identifies (an attribute or some other database term that is not talking about a record), and purpose is to ensure uniqueness'; 0.8 for 'unique identifier for a given table (without using the word 'attribute' or 'column name') and (discussion of presence and uniqueness constraints)'; 0.7 for 'a set of unique values given to a table to identify each data attribute in the specific row' because there is a confusion of terms going on here; 0.6 for 'those with unique value across the rows of a table' and purpose is to 'identify which data to retrieve'; 0.5 for discussion of indices and identification without using the word 'unique' or 'uniqueness'; 0.5 for 'none repeating in the table';</t>
  </si>
  <si>
    <t>question_weight</t>
  </si>
  <si>
    <t>full_credit_criteria:</t>
  </si>
  <si>
    <t>0.5 for 'connect tables together (not quant)'; 0.5 for 'makes it easier to query and connect tables' (not quant); 0.5 for 'reduce the amount of content they have to search through'</t>
  </si>
  <si>
    <t>0.8 for demonstrating knowledge of what a datatype is and their role while failing to quantify those benefits; 0.8 for correct definition of datatypes followed by shaky discussion of their role/value followed by a conclusion leading to the possibility of higher profits; 0.7 for 'cost and speed as well as ... (other content that makes it unclear of whether you know what a datatype is)'; 0.5 for 'requires no additional formulation/processing' without quantification ; 0.5 for 'minimize risk of (clipping/truncating/missing) data as well as (talk of relationships, which indicate maybe you're confusing datatypes with indices)'; 0.5 for 'use db more effectively for decision-making'</t>
  </si>
  <si>
    <t>0.9 for {pk: id; ck: title}; 0.8 for {pk:id; fk: artist_name without proper assumptions}; 0.8 for {pk: id, fk: proper identification of a different table's fk}; 0.6 for 'the id attribute is unique for each row'; 0.5 for {pk:id, title; fk: none}; 0.5 for {pk:id; fk:song_id}; 0.5 for {pk:id; fk:id}; 0.5 for {pk: 'could be either id or title b/c unique'; fk: id};</t>
  </si>
  <si>
    <t>c1</t>
  </si>
  <si>
    <t>0.9 for {pk: id; fks: song_id, listener_id, ck: radio_station_id}; 0.9 for {pk: id; fks: song_id, listener_id, ck: (song_id, listener_id)}; 0.8 for {pk: id; fks: song_id, listener_id} but saying the fk is a composite fk; 0.8 for {correct pk and fks but including radio_station_id without listing assumptions}; 0.7 for {pk:id; fk: song_id, listener_id, and an attribute from a different table}; 0.7 for {pk:id, started_playing_at; fk: song_id, listener_id}; 0.7 for {pk:id; fk: song_id}; 0.5 for {pk: id, fk: none}; 0.5 for {pk: id, fk: play_id}; 0.2 for {pk: id, started_playing_at; fk: song_id}; 0.1 for 'the id attribute is unique in each row';</t>
  </si>
  <si>
    <t>0.9 for {pk: 'could be either id or play_id or pressed_at'; fk: play_id}; 0.5 for {pk: id; fk: none}; 0.5 for {pk: id or play_id or thumb_pressed_at; fk: play_id}; 0.5 for 'the id attribute is unique for each row and could be used as a pk';</t>
  </si>
  <si>
    <t>0.9 for {pk: 'could be either id or play_id or skipped_at'; fk: play_id}; 0.7 for 'id is a pk, play_id is a fk, skipped_at is a pk'; 0.5 for {pk:id and attributes from other tables; fk: play_id}; 0.5 for {pk:id, fk:none}; 0.5 for {pk: id, play_id, skipped_at; fk: play_id}; 0.3 for {pk: id, play_id, pressed_at; fk: id, play_id}</t>
  </si>
  <si>
    <t>submission_id</t>
  </si>
  <si>
    <t>0.9 for {pk: 'could be id, full_name, or email_address'; fk: 'id because it uniquely identifies each record in the listener_accounts table'}; 0.8 for {pk: id, fk: proper identification of a different table's fk}; 0.8 for {pk: id, fk; fk: 'could be full_name but full_name could also be a regular index'}; 0.7 for {pk:id, fk:full_name} without fullname transformation assumption; 0.7 for 'id is a pk, full_name is a pk, email is a pk'; 0.6 for {pk:id; fk: email_address, full_name}; 0.5 for {pk:id, fk: email_address and attributes from other tables}; 0.5 for {pk:id, fk: email_address}; 0.5 for {pk:email_address, fk:email_address}; 0.5 for {pk:id, fk: cc_holder_name}; 0.5 for {pk: id, full_name, email_address; fk: 'id referencing listener_accounts'}; 0.4 for {pk: id; ck: full_name; fk: attributes in other tables, ccholder_name}</t>
  </si>
  <si>
    <t>student_full_name</t>
  </si>
  <si>
    <t>0.9 for {pk: 'could be listener_name, cc_holder_name, or cc_number'; fk: listener_id}; 0.8 for {pk: cc_number; fk: listener_id, cc_holder_name}; 0.7 for {pk: listener_id; fk: cc_holder_name} without ccholder assumption; 0.7 for {pk: listener_id, ccholdername, ccnumber; fk: listener_id}; 0.7 for {pk: ccholdername; fk: listener_id; 'zip code is primary'}; 0.7 for {pk:listener_id; fk:listener id (referencing the plays table)}; 0.5 for {pk: none; fk: listener_id, cc_holder_name}; 0.5 for {pk: listener_id; fk: cc_number}; 0.5 for {pk: listener_id; fk: none}; 0.5 for {pk: listener_id, cc_number; fk: full_name}; 0.5 for {pk: listener_id; fk: full_name}</t>
  </si>
  <si>
    <t>student_net_id</t>
  </si>
  <si>
    <t>c2</t>
  </si>
  <si>
    <t>c3</t>
  </si>
  <si>
    <t>c_sum</t>
  </si>
  <si>
    <t>pd_1_songs</t>
  </si>
  <si>
    <t>pd_2_plays</t>
  </si>
  <si>
    <t>pd_3_thumbs</t>
  </si>
  <si>
    <t>pd_4_skips</t>
  </si>
  <si>
    <t>pd_5_listeners</t>
  </si>
  <si>
    <t>pd_6_accounts</t>
  </si>
  <si>
    <t>pd_sum</t>
  </si>
  <si>
    <t>0.9 for minor syntax errors; else 0.9 for using LIKE instead of equality operator; else 0.7 for using LIKE and wildcard matchers; else 0.7 for forgetting quotes; else 0.5 for using a WHERE clause but improperly</t>
  </si>
  <si>
    <t>pd_max</t>
  </si>
  <si>
    <t>da_1a</t>
  </si>
  <si>
    <t>0.9 for forgetting the trailing wildcard matcher; else 0.8 for forgetting both wildcard matchers, or for forgetting one and including minor LIKE syntax error; else 0.7 for using LIKE operator; else 0.6 for using a wildcard matcher in WHERE clause; else 0.5 for using a WHERE clause; else 0.2 for selecting listener attributes</t>
  </si>
  <si>
    <t>da_1b</t>
  </si>
  <si>
    <t>0.9 for minor syntax errors; else 0.9 for disordered clauses; else 0.9 for sorting in the wrong direction; else 0.9 for using the order and limit strategy without selecting duration_milliseconds; else 0.8 for selecting and ordering by duration_milliseconds but not using LIMIT/TOP 1; else 0.7 for selecting and ordering by duration_milliseconds but not using LIMIT/TOP 1 and not using the right clause name for ORDER BY; else 0.7 for using MAX(duration_milliseconds); else 0.5 for inclusion of MAX(); else 0.4 for using the order and sort approach but forgetting to use LIMIT/TOP; else 0.3 for including duration_milliseconds in SELECT clause; else 0.2 for including duration_milliseconds</t>
  </si>
  <si>
    <t>da_2a</t>
  </si>
  <si>
    <t>0.9 for minor syntax errors; else 0.9 for disordered clauses; else 0.9 for sorting in the wrong direction; else 0.9 for using the order and limit strategy without selecting duration_milliseconds; else 0.8 for selecting and ordering by duration_milliseconds but not using LIMIT/TOP 1; else 0.7 for using MIN(duration_milliseconds); else 0.5 for inclusion of MIN(); else 0.4 for using the order and sort approach but forgetting to use LIMIT/TOP; 0.3 for using duration_milliseconds in SELECT clause; else 0.2 for including duration_milliseconds</t>
  </si>
  <si>
    <t>0.8 for counting song_id but not uniquely; else 0.7 for proper join, and use of COUNT(); else 0.6 if listing instead of counting songs; else 0.6 for using the proper inner join; else 0.6 for counting song_id but not distinct, and either using a GROUP BY with selection syntax errors or a WHERE clause with errors; else 0.5 for a proper inner join with minor syntax error and using a count; else 0.4 for using count and distinctness; else 0.3 for using COUNT() or distinctness; else 0.2 for a FROM clause</t>
  </si>
  <si>
    <t>0.7 for the proper outer join and where clause; else 0.6 for the proper outer join and where clause but with join syntax error; else 0.6 for proper outer join; else 0.5 for proper join conditions but improper join type; else 0.5 for using an improper inner join and including proper IS NULL in WHERE clause; else 0.4 for using an inner join and NULL syntax error; else 0.4 or 0.3 for using an inner join but optionally improperly; else 0.3 for using COUNT(); else 0.2 for a FROM clause</t>
  </si>
  <si>
    <t>0.9 for not selecting distinct listener attributes; else 0.8 for not selecting distinct and for minor join syntax error; else 0.8 for including extra WHERE clause with errors; else 0.8 if grouping by full_name and counting listener_id but not distinctly; else 0.8 if grouping by full_name and counting distinct listener_id but trying to reference selection aliases in WHERE clause; else 0.6 for proper join clause, possibly with minor syntax errors; else 0.5 for attempted JOIN; else 0.3 for attempted JOIN with fundamental errors; else 0.2 for a FROM clause or a JOIN clause;</t>
  </si>
  <si>
    <t>da_2b</t>
  </si>
  <si>
    <t>0.9 for not selecting distinct; else 0.8 for proper outer join and where clause but with minor syntax errors; else 0.6 for proper outer join; else 0.5 for proper join but improper join type, and use of NULL in WHERE clause; else 0.4 for proper join but improper join type; else 0.3 for selecting listener attributes; else 0.3 for attempted JOIN; else 0.2 for a FROM clause</t>
  </si>
  <si>
    <t>da_3a</t>
  </si>
  <si>
    <t>da_3b</t>
  </si>
  <si>
    <t>da_4a</t>
  </si>
  <si>
    <t>da_4b</t>
  </si>
  <si>
    <t>da_5a</t>
  </si>
  <si>
    <t>da_5b</t>
  </si>
  <si>
    <t>da_5c</t>
  </si>
  <si>
    <t>da_6a</t>
  </si>
  <si>
    <t>da_6b</t>
  </si>
  <si>
    <t>da_6c</t>
  </si>
  <si>
    <t>da_7a</t>
  </si>
  <si>
    <t>da_7b</t>
  </si>
  <si>
    <t>0.9 for referencing original table name after aliasing to produce an unkown table error; 0.8 for misordering of clauses; else 0.7 for an extra join and filters mixed with join conditions to produce ambiguous selection error; else 0.7 for proper JOIN and WHERE clause conditions; 0.6 for proper JOIN and WHERE clause conditions and either: improper attempt to use GROUP BY, or minor join syntax errors; else 0.6 for proper JOIN and WHERE clause conditions but with minor join or filter syntax errors; else 0.6 for proper join with incorrect filter conditions; else 0.5 for proper WHERE clause conditions; else 0.4 for an improper join and improper filter conditions; else 0.2 for attempting a JOIN or WHERE clause filter</t>
  </si>
  <si>
    <t>da_7c</t>
  </si>
  <si>
    <t>da_sum</t>
  </si>
  <si>
    <t>da_max</t>
  </si>
  <si>
    <t>first_section_pct</t>
  </si>
  <si>
    <t>0.9 for using numeric operator on a string; 0.9 for use of equality operator instead of IN() operator; 0.8 for misordering of clauses; else 0.8 for minor join syntax errors; else 0.7 for trying to reference selection aliases in the JOIN or WHERE clause; else 0.7 for parentheses syntax errors; else 0.6 for proper JOIN clause with incorrect filter conditions; else 0.5 for proper JOIN clause with incorrect filter conditions and minor join syntax error; else 0.4 for improper join and attempted filter conditions; else 0.2 for attempting a JOIN or a WHERE clause filter</t>
  </si>
  <si>
    <t>0.8 for disordered clauses; else 0.8 for forgetting parenthesis in WHERE clause; else 0.7 for trying to reference selection aliases in the JOIN or WHERE clause; else 0.7 for minor join syntax errors and one where clause syntax error; else 0.6 for proper JOIN clause with incorrect filter conditions; else 0.4 for minor join syntax errors and filter syntax errors; else 0.3 for proper join conditions but not proper join type; else 0.3 for improper join and attempted filter conditions; else 0.2 for attempting a JOIN or WHERE clause</t>
  </si>
  <si>
    <t>0.9 for syntax error; else 0.7 for proper use of GROUP BY and count distinct but with selection errors; else 0.5 for proper GROUP BY clause and using COUNT(); else 0.4 for proper use of COUNT() or GROUP BY; else 0.3 for using COUNT(); else 0.2 for a proper FROM clause;</t>
  </si>
  <si>
    <t>0.9 for forgetting to order before limiting; 0.8 for proper use of GROUP BY and ORDER BY and LIMIT/TOP, and use of COUNT(); else 0.6 for proper use of GROUP BY and LIMIT/TOP and COUNT(), but forgetting ORDER BY; else 0.5 for proper GROUP BY clause and using COUNT(); else 0.4 for proper GROUP BY clause; else 0.3 for using COUNT(); else 0.2 for a proper FROM clause</t>
  </si>
  <si>
    <t xml:space="preserve">0.7 for proper GROUP BY and ORDER BY and LIMIT clauses and using COUNT(); else 0.7 for proper use of GROUP BY and LIMIT/TOP and COUNT(), but forgetting ORDER BY; else 0.6 for proper GROUP BY clause and using COUNT(); else 0.5 for proper WHERE clause; else 0.4 for WHERE clause with minor syntax error; 0.3 for using COUNT(); else 0.2 for a proper FROM clause; </t>
  </si>
  <si>
    <t xml:space="preserve">0.7 for proper joins and counting songs.id; else 0.6 for proper joins; else 0.5 for an improper extra join; else 0.4 for using COUNT() and attempting a join; else 0.3 for using COUNT(); else 0.3 for attempting joins; else 0.2 for a proper FROM clause; </t>
  </si>
  <si>
    <t>uniquely identifies each/every row in a table'; 'an attribute/one or more attributes whose contents/values are unique to the table'; purpose is not required to be answered separately for full credit if definition is clear - e.g.proper definition followed by nothing or '... that is both its definition and purpose'; 'a set of one or more attributes uniquely in a table', 'a column that is unique for a table for all individual rows of that column', 'an item/instance identifier that allows (it) to be uniquely identified'</t>
  </si>
  <si>
    <t>0.7 for proper outer join and WHERE clause but with a few selection mistakes; 0.6 for proper outer joins; 0.5 for using outer join and/or WHERE clause mentioning NULL; else 0.4 for using outer joins but improperly; else 0.4 for proper join conditions but improper join type, and use of NULL in WHERE clause; else 0.3 for proper join conditions and improper join type and optionally with improper join order or minor join syntax errors; else 0.2 for attempting a JOIN; else 0.2 for using COUNT() and/or distinctness</t>
  </si>
  <si>
    <t>0.7 for using TOP/LIMIT and ORDER BY and GROUP BY clauses; 0.6 for using a TOP/LIMIT clause and ORDER BY clause; else 0.5 for using TOP/LIMIT and ORDER BY and GROUP BY clauses but wrong table join order; else 0.4 for using a TOP or LIMIT clause or proper join; else 0.3 for attempting a join</t>
  </si>
  <si>
    <t>second_section_pct</t>
  </si>
  <si>
    <t>indexes can improve lookup/query performance/efficiency, so businesses can use them to reduce operating costs'; 'speed of querying'; 'makes cost of querying shorter'; 'to finish the work faster'; 'save time'; 'faster searching/processing';</t>
  </si>
  <si>
    <t xml:space="preserve">datatype decisions can affect processing and storage costs, so businesses can decrease costs'; 'speed of querying'; 'efficiency'; 'obviate need to perform additional processing, thus saving time and money'; faster processing/usage and improved data input validity/integrity; 'processing speed' followed by an example of choosing numbers instead of strings for index/id attributes; 'avoid data corruption ... which would cost time, money, effort' to resolve' is a good answer for the benefits of data integrity, and works here as well because datatype constraints help ensure validity; </t>
  </si>
  <si>
    <t>third_section_pct</t>
  </si>
  <si>
    <t>first_two_section_pct</t>
  </si>
  <si>
    <t>final_three_section_pct</t>
  </si>
  <si>
    <t>sql_feedback</t>
  </si>
  <si>
    <t>#REDACTED</t>
  </si>
  <si>
    <t>{pk: id; fk: none, or artist name with proper assumptions; index: any other field with proper assumptions}; {pk: 'id is the best choice however title and duration_ms also work'; fk: 'there doesnt appear to be one'}; {pk: id; fk: 'artist name could be a foreign key but the table is not given'}</t>
  </si>
  <si>
    <t>{pk: id, fk: each of song_id, listener_id, and maybe also radio_station_id with proper assumptions}</t>
  </si>
  <si>
    <t>{pk: id, fk: play_id, index: thumb_type with proper assumptions}</t>
  </si>
  <si>
    <t>{pk: id, fk: play_id}; 0.5 for 'the id attribute is unique for each row and could be used as a pk';</t>
  </si>
  <si>
    <t>{pk: id, fk: none}; {pk: 'id ... could be email_address but id is preferable', fk: none}; {pk: 'id or even full_name'; fk:none}</t>
  </si>
  <si>
    <t>{pk: listener_id, fk: listener_id, index: any other field with proper assumptions}; {pk: cc_number, fk: listener_id}; {pk: 'listener_id, however cc_holder_name and cc_number both work as well'; fk: listener_id} with good assumptions</t>
  </si>
  <si>
    <t>weights:</t>
  </si>
  <si>
    <t>see SQL answers</t>
  </si>
  <si>
    <t>practice join syntax;</t>
  </si>
  <si>
    <t>practice selections; practice join syntax - use the ON keyword to introduce the join condition</t>
  </si>
  <si>
    <t>c_product</t>
  </si>
  <si>
    <t>practice ordering and selections</t>
  </si>
  <si>
    <t>raw_first_two_section_score</t>
  </si>
  <si>
    <t>raw_three_section_score</t>
  </si>
  <si>
    <t>practice counting distinct - move the DISTINCT keyword into the SELECT clause; practice limiting</t>
  </si>
  <si>
    <t>practice grouping and ordering</t>
  </si>
  <si>
    <t>practice selections</t>
  </si>
  <si>
    <t>practice grouping and aggregating and selecting and limiting; know when to use outer joins</t>
  </si>
  <si>
    <t>0.9 for referencing original table name after aliasing to produce an unknown table error; 0.8 for misordering of clauses; else 0.7 for an extra join and filters mixed with join conditions to produce ambiguous selection error; else 0.7 for proper JOIN and WHERE clause conditions; 0.6 for proper JOIN and WHERE clause conditions and either: improper attempt to use GROUP BY, or minor join syntax errors; else 0.6 for proper JOIN and WHERE clause conditions but with minor join or filter syntax errors; else 0.6 for proper join with incorrect filter conditions; else 0.5 for proper WHERE clause conditions; else 0.4 for an improper join and improper filter conditions; else 0.2 for attempting a JOIN or WHERE clause filter</t>
  </si>
  <si>
    <t>practice selections and grouping</t>
  </si>
  <si>
    <t>study query structure and composition; learn when to use outer joins; look for a single-query answer before turning to sub-queries; if you are going to use a subquery, use the proper structure and parenthesis placement;</t>
  </si>
  <si>
    <t>use one semicolon per query, at the end, if using one at all; practice aggregations; study outer joins;</t>
  </si>
  <si>
    <t>practice join syntax; know when to use HAVING instead of WHERE;</t>
  </si>
  <si>
    <t>practice filtering and ordering and aggregating</t>
  </si>
  <si>
    <t>study joins; practice selections and filtering and joins and aggregations; remove quotes from join conditions;</t>
  </si>
  <si>
    <t>study outer joins; practice aggregations</t>
  </si>
  <si>
    <t>practice selections and joins and aggregations</t>
  </si>
  <si>
    <t>practice outer join syntax, filtering, and selections;</t>
  </si>
  <si>
    <t>begin your study of SQL and get lots of practice;</t>
  </si>
  <si>
    <t>learn when to use outer joins;</t>
  </si>
  <si>
    <t>study and practice joins; practice filtering and selecting and aggregating</t>
  </si>
  <si>
    <t>practice join syntax - introduce join conditions with the ON keyword;</t>
  </si>
  <si>
    <t>study and practice joins; study clause names and order and max number of times used - use only one SELECT clause per query; practicing grouping and aggregating and filtering and limiting;</t>
  </si>
  <si>
    <t>study joins; practice selections and filtering and joins and aggregations;</t>
  </si>
  <si>
    <t>study clause structure and syntax - use only one SELECT clause; study and practice joins; practice filtering and sorting and aggregating;</t>
  </si>
  <si>
    <t>study outer joins; practice joins and selections and aggregations; you can use multiple JOIN clauses...;</t>
  </si>
  <si>
    <t>study join syntax; practice joins and aggregations and selections and filtering and grouping</t>
  </si>
  <si>
    <t>practice joining and grouping and aggregating and selecting and limiting; know when to use outer joins</t>
  </si>
  <si>
    <t>study query structure and composition; learn when to use outer joins; practice selections and aggregations;</t>
  </si>
  <si>
    <t>study clause order; practice joining and selections and filtering and grouping and aggregations; include both table names in join condition when referencing table attributes; use only one from clause;</t>
  </si>
  <si>
    <t>practice selecting and filtering and joining and limiting and ordering</t>
  </si>
  <si>
    <t>begin your study of SQL and get lots of practice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</si>
</sst>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b/>
      <sz val="10.0"/>
    </font>
    <font>
      <sz val="10.0"/>
    </font>
  </fonts>
  <fills count="6">
    <fill>
      <patternFill patternType="none"/>
    </fill>
    <fill>
      <patternFill patternType="lightGray"/>
    </fill>
    <fill>
      <patternFill patternType="solid">
        <fgColor rgb="FF9FC5E8"/>
        <bgColor rgb="FF9FC5E8"/>
      </patternFill>
    </fill>
    <fill>
      <patternFill patternType="solid">
        <fgColor rgb="FFB4A7D6"/>
        <bgColor rgb="FFB4A7D6"/>
      </patternFill>
    </fill>
    <fill>
      <patternFill patternType="solid">
        <fgColor rgb="FFFFE599"/>
        <bgColor rgb="FFFFE599"/>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style="thin">
        <color rgb="FF000000"/>
      </left>
      <right/>
      <top/>
      <bottom/>
    </border>
    <border>
      <left/>
      <right style="thin">
        <color rgb="FF000000"/>
      </right>
      <top/>
      <bottom/>
    </border>
  </borders>
  <cellStyleXfs count="1">
    <xf borderId="0" fillId="0" fontId="0" numFmtId="0" applyAlignment="1" applyFont="1"/>
  </cellStyleXfs>
  <cellXfs count="36">
    <xf borderId="0" fillId="0" fontId="0" numFmtId="0" xfId="0" applyAlignment="1" applyFont="1">
      <alignment/>
    </xf>
    <xf borderId="0" fillId="0" fontId="1" numFmtId="0" xfId="0" applyAlignment="1" applyFont="1">
      <alignment/>
    </xf>
    <xf borderId="1" fillId="0" fontId="1" numFmtId="0" xfId="0" applyAlignment="1" applyBorder="1" applyFont="1">
      <alignment/>
    </xf>
    <xf borderId="0" fillId="2" fontId="2" numFmtId="0" xfId="0" applyAlignment="1" applyFill="1" applyFont="1">
      <alignment/>
    </xf>
    <xf borderId="0" fillId="2" fontId="1" numFmtId="0" xfId="0" applyAlignment="1" applyFont="1">
      <alignment/>
    </xf>
    <xf borderId="1" fillId="3" fontId="2" numFmtId="0" xfId="0" applyAlignment="1" applyBorder="1" applyFill="1" applyFont="1">
      <alignment/>
    </xf>
    <xf borderId="1" fillId="2" fontId="1" numFmtId="0" xfId="0" applyAlignment="1" applyBorder="1" applyFont="1">
      <alignment/>
    </xf>
    <xf borderId="1" fillId="3" fontId="1" numFmtId="0" xfId="0" applyAlignment="1" applyBorder="1" applyFont="1">
      <alignment/>
    </xf>
    <xf borderId="0" fillId="3" fontId="2" numFmtId="0" xfId="0" applyAlignment="1" applyFont="1">
      <alignment/>
    </xf>
    <xf borderId="0" fillId="3" fontId="1" numFmtId="4" xfId="0" applyAlignment="1" applyFont="1" applyNumberFormat="1">
      <alignment/>
    </xf>
    <xf borderId="2" fillId="4" fontId="2" numFmtId="0" xfId="0" applyAlignment="1" applyBorder="1" applyFill="1" applyFont="1">
      <alignment/>
    </xf>
    <xf borderId="2" fillId="4" fontId="1" numFmtId="0" xfId="0" applyAlignment="1" applyBorder="1" applyFont="1">
      <alignment/>
    </xf>
    <xf borderId="0" fillId="4" fontId="2" numFmtId="0" xfId="0" applyAlignment="1" applyFont="1">
      <alignment/>
    </xf>
    <xf borderId="0" fillId="4" fontId="1" numFmtId="0" xfId="0" applyAlignment="1" applyFont="1">
      <alignment/>
    </xf>
    <xf borderId="3" fillId="4" fontId="2" numFmtId="0" xfId="0" applyAlignment="1" applyBorder="1" applyFont="1">
      <alignment/>
    </xf>
    <xf borderId="3" fillId="4" fontId="1" numFmtId="0" xfId="0" applyAlignment="1" applyBorder="1" applyFont="1">
      <alignment/>
    </xf>
    <xf borderId="1" fillId="2" fontId="2" numFmtId="0" xfId="0" applyAlignment="1" applyBorder="1" applyFont="1">
      <alignment/>
    </xf>
    <xf borderId="3" fillId="5" fontId="3" numFmtId="2" xfId="0" applyAlignment="1" applyBorder="1" applyFill="1" applyFont="1" applyNumberFormat="1">
      <alignment/>
    </xf>
    <xf borderId="0" fillId="0" fontId="2" numFmtId="0" xfId="0" applyAlignment="1" applyFont="1">
      <alignment/>
    </xf>
    <xf borderId="0" fillId="0" fontId="1" numFmtId="2" xfId="0" applyAlignment="1" applyFont="1" applyNumberFormat="1">
      <alignment/>
    </xf>
    <xf borderId="0" fillId="3" fontId="1" numFmtId="0" xfId="0" applyAlignment="1" applyFont="1">
      <alignment/>
    </xf>
    <xf borderId="0" fillId="0" fontId="2" numFmtId="10" xfId="0" applyAlignment="1" applyFont="1" applyNumberFormat="1">
      <alignment/>
    </xf>
    <xf borderId="1" fillId="0" fontId="2" numFmtId="0" xfId="0" applyAlignment="1" applyBorder="1" applyFont="1">
      <alignment/>
    </xf>
    <xf borderId="0" fillId="0" fontId="2" numFmtId="4" xfId="0" applyAlignment="1" applyFont="1" applyNumberFormat="1">
      <alignment/>
    </xf>
    <xf borderId="2" fillId="0" fontId="2" numFmtId="0" xfId="0" applyAlignment="1" applyBorder="1" applyFont="1">
      <alignment/>
    </xf>
    <xf borderId="3" fillId="0" fontId="2" numFmtId="0" xfId="0" applyAlignment="1" applyBorder="1" applyFont="1">
      <alignment/>
    </xf>
    <xf borderId="0" fillId="0" fontId="4" numFmtId="0" xfId="0" applyFont="1"/>
    <xf borderId="0" fillId="5" fontId="4" numFmtId="0" xfId="0" applyAlignment="1" applyFont="1">
      <alignment horizontal="left"/>
    </xf>
    <xf borderId="1" fillId="4" fontId="1" numFmtId="0" xfId="0" applyAlignment="1" applyBorder="1" applyFont="1">
      <alignment/>
    </xf>
    <xf borderId="3" fillId="0" fontId="4" numFmtId="2" xfId="0" applyAlignment="1" applyBorder="1" applyFont="1" applyNumberFormat="1">
      <alignment horizontal="right"/>
    </xf>
    <xf borderId="1" fillId="4" fontId="2" numFmtId="0" xfId="0" applyAlignment="1" applyBorder="1" applyFont="1">
      <alignment/>
    </xf>
    <xf borderId="0" fillId="0" fontId="2" numFmtId="2" xfId="0" applyAlignment="1" applyFont="1" applyNumberFormat="1">
      <alignment/>
    </xf>
    <xf borderId="0" fillId="0" fontId="2" numFmtId="2" xfId="0" applyFont="1" applyNumberFormat="1"/>
    <xf borderId="0" fillId="0" fontId="4" numFmtId="0" xfId="0" applyFont="1"/>
    <xf borderId="0" fillId="5" fontId="4" numFmtId="0" xfId="0" applyAlignment="1" applyFont="1">
      <alignment horizontal="left"/>
    </xf>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1.xml"/><Relationship Id="rId5" Type="http://schemas.openxmlformats.org/officeDocument/2006/relationships/worksheet" Target="worksheets/sheet3.xml"/><Relationship Id="rId6"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raw_first_two_section_score vs raw_three_section_score</a:t>
            </a:r>
          </a:p>
        </c:rich>
      </c:tx>
      <c:overlay val="0"/>
    </c:title>
    <c:plotArea>
      <c:layout/>
      <c:lineChart>
        <c:ser>
          <c:idx val="0"/>
          <c:order val="0"/>
          <c:tx>
            <c:strRef>
              <c:f>mte_csv!$AL$1</c:f>
            </c:strRef>
          </c:tx>
          <c:spPr>
            <a:ln cmpd="sng" w="25400">
              <a:solidFill>
                <a:srgbClr val="4684EE"/>
              </a:solidFill>
            </a:ln>
          </c:spPr>
          <c:marker>
            <c:symbol val="none"/>
          </c:marker>
          <c:val>
            <c:numRef>
              <c:f>mte_csv!$AL$2:$AL$37</c:f>
            </c:numRef>
          </c:val>
          <c:smooth val="0"/>
        </c:ser>
        <c:ser>
          <c:idx val="1"/>
          <c:order val="1"/>
          <c:tx>
            <c:strRef>
              <c:f>mte_csv!$AM$1</c:f>
            </c:strRef>
          </c:tx>
          <c:spPr>
            <a:ln cmpd="sng" w="25400">
              <a:solidFill>
                <a:srgbClr val="DC3912"/>
              </a:solidFill>
            </a:ln>
          </c:spPr>
          <c:marker>
            <c:symbol val="none"/>
          </c:marker>
          <c:val>
            <c:numRef>
              <c:f>mte_csv!$AM$2:$AM$37</c:f>
            </c:numRef>
          </c:val>
          <c:smooth val="0"/>
        </c:ser>
        <c:axId val="1473656965"/>
        <c:axId val="2144739971"/>
      </c:lineChart>
      <c:catAx>
        <c:axId val="1473656965"/>
        <c:scaling>
          <c:orientation val="minMax"/>
        </c:scaling>
        <c:delete val="0"/>
        <c:axPos val="b"/>
        <c:txPr>
          <a:bodyPr/>
          <a:lstStyle/>
          <a:p>
            <a:pPr>
              <a:defRPr/>
            </a:pPr>
          </a:p>
        </c:txPr>
        <c:crossAx val="2144739971"/>
      </c:catAx>
      <c:valAx>
        <c:axId val="214473997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a:defRPr/>
            </a:pPr>
          </a:p>
        </c:txPr>
        <c:crossAx val="1473656965"/>
      </c:valAx>
    </c:plotArea>
    <c:legend>
      <c:legendPos val="b"/>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Scores by Section</a:t>
            </a:r>
          </a:p>
        </c:rich>
      </c:tx>
      <c:overlay val="0"/>
    </c:title>
    <c:plotArea>
      <c:layout/>
      <c:lineChart>
        <c:ser>
          <c:idx val="0"/>
          <c:order val="0"/>
          <c:tx>
            <c:strRef>
              <c:f>mte_csv!$AI$1</c:f>
            </c:strRef>
          </c:tx>
          <c:spPr>
            <a:ln cmpd="sng" w="12700">
              <a:solidFill>
                <a:srgbClr val="4684EE"/>
              </a:solidFill>
            </a:ln>
          </c:spPr>
          <c:marker>
            <c:symbol val="none"/>
          </c:marker>
          <c:val>
            <c:numRef>
              <c:f>mte_csv!$AI$2:$AI$37</c:f>
            </c:numRef>
          </c:val>
          <c:smooth val="0"/>
        </c:ser>
        <c:ser>
          <c:idx val="1"/>
          <c:order val="1"/>
          <c:tx>
            <c:strRef>
              <c:f>mte_csv!$AJ$1</c:f>
            </c:strRef>
          </c:tx>
          <c:spPr>
            <a:ln cmpd="sng" w="12700">
              <a:solidFill>
                <a:srgbClr val="DC3912"/>
              </a:solidFill>
            </a:ln>
          </c:spPr>
          <c:marker>
            <c:symbol val="none"/>
          </c:marker>
          <c:val>
            <c:numRef>
              <c:f>mte_csv!$AJ$2:$AJ$37</c:f>
            </c:numRef>
          </c:val>
          <c:smooth val="0"/>
        </c:ser>
        <c:ser>
          <c:idx val="2"/>
          <c:order val="2"/>
          <c:tx>
            <c:strRef>
              <c:f>mte_csv!$AK$1</c:f>
            </c:strRef>
          </c:tx>
          <c:spPr>
            <a:ln cmpd="sng" w="12700">
              <a:solidFill>
                <a:srgbClr val="FF9900"/>
              </a:solidFill>
            </a:ln>
          </c:spPr>
          <c:marker>
            <c:symbol val="none"/>
          </c:marker>
          <c:val>
            <c:numRef>
              <c:f>mte_csv!$AK$2:$AK$37</c:f>
            </c:numRef>
          </c:val>
          <c:smooth val="0"/>
        </c:ser>
        <c:axId val="516710446"/>
        <c:axId val="786962773"/>
      </c:lineChart>
      <c:catAx>
        <c:axId val="516710446"/>
        <c:scaling>
          <c:orientation val="minMax"/>
        </c:scaling>
        <c:delete val="0"/>
        <c:axPos val="b"/>
        <c:txPr>
          <a:bodyPr/>
          <a:lstStyle/>
          <a:p>
            <a:pPr>
              <a:defRPr/>
            </a:pPr>
          </a:p>
        </c:txPr>
        <c:crossAx val="786962773"/>
      </c:catAx>
      <c:valAx>
        <c:axId val="78696277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a:defRPr/>
            </a:pPr>
          </a:p>
        </c:txPr>
        <c:crossAx val="516710446"/>
      </c:valAx>
    </c:plotArea>
    <c:legend>
      <c:legendPos val="b"/>
      <c:overlay val="0"/>
      <c:txPr>
        <a:bodyPr/>
        <a:lstStyle/>
        <a:p>
          <a:pPr>
            <a:defRPr sz="1000">
              <a:solidFill>
                <a:srgbClr val="222222"/>
              </a:solidFill>
            </a:defRPr>
          </a:pPr>
        </a:p>
      </c:txPr>
    </c:legend>
    <c:plotVisOnly val="1"/>
  </c:chart>
</c:chartSpace>
</file>

<file path=xl/drawings/_rels/worksheet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0</xdr:colOff>
      <xdr:row>10</xdr:row>
      <xdr:rowOff>0</xdr:rowOff>
    </xdr:from>
    <xdr:to>
      <xdr:col>13</xdr:col>
      <xdr:colOff>904875</xdr:colOff>
      <xdr:row>27</xdr:row>
      <xdr:rowOff>133350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2</xdr:col>
      <xdr:colOff>219075</xdr:colOff>
      <xdr:row>23</xdr:row>
      <xdr:rowOff>28575</xdr:rowOff>
    </xdr:from>
    <xdr:to>
      <xdr:col>8</xdr:col>
      <xdr:colOff>161925</xdr:colOff>
      <xdr:row>40</xdr:row>
      <xdr:rowOff>161925</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2</v>
      </c>
      <c r="C1" s="2" t="s">
        <v>3</v>
      </c>
      <c r="D1" s="2" t="s">
        <v>7</v>
      </c>
      <c r="E1" s="2" t="s">
        <v>8</v>
      </c>
      <c r="F1" s="2" t="s">
        <v>5</v>
      </c>
    </row>
    <row r="2">
      <c r="A2" s="4">
        <v>1.0</v>
      </c>
      <c r="B2" s="4">
        <v>0.4</v>
      </c>
      <c r="C2" s="6" t="s">
        <v>12</v>
      </c>
      <c r="D2" s="16" t="str">
        <f>0.4 * 0.4</f>
        <v>0.16</v>
      </c>
      <c r="E2" s="16" t="s">
        <v>67</v>
      </c>
      <c r="F2" s="16" t="s">
        <v>6</v>
      </c>
    </row>
    <row r="3">
      <c r="A3" s="4">
        <v>1.0</v>
      </c>
      <c r="B3" s="4">
        <v>0.4</v>
      </c>
      <c r="C3" s="6" t="s">
        <v>21</v>
      </c>
      <c r="D3" s="16" t="str">
        <f t="shared" ref="D3:D4" si="1">0.4 * 0.3</f>
        <v>0.12</v>
      </c>
      <c r="E3" s="16" t="s">
        <v>71</v>
      </c>
      <c r="F3" s="16" t="s">
        <v>9</v>
      </c>
    </row>
    <row r="4">
      <c r="A4" s="4">
        <v>1.0</v>
      </c>
      <c r="B4" s="4">
        <v>0.4</v>
      </c>
      <c r="C4" s="6" t="s">
        <v>22</v>
      </c>
      <c r="D4" s="16" t="str">
        <f t="shared" si="1"/>
        <v>0.12</v>
      </c>
      <c r="E4" s="16" t="s">
        <v>72</v>
      </c>
      <c r="F4" s="16" t="s">
        <v>10</v>
      </c>
    </row>
    <row r="5">
      <c r="A5" s="20">
        <v>2.0</v>
      </c>
      <c r="B5" s="20">
        <v>0.3</v>
      </c>
      <c r="C5" s="7" t="s">
        <v>24</v>
      </c>
      <c r="D5" s="5" t="str">
        <f>0.3 * 0.15</f>
        <v>0.045</v>
      </c>
      <c r="E5" s="5" t="s">
        <v>78</v>
      </c>
      <c r="F5" s="5" t="s">
        <v>11</v>
      </c>
    </row>
    <row r="6">
      <c r="A6" s="20">
        <v>2.0</v>
      </c>
      <c r="B6" s="20">
        <v>0.3</v>
      </c>
      <c r="C6" s="7" t="s">
        <v>25</v>
      </c>
      <c r="D6" s="5" t="str">
        <f t="shared" ref="D6:D7" si="2">0.3 * 0.2</f>
        <v>0.06</v>
      </c>
      <c r="E6" s="5" t="s">
        <v>79</v>
      </c>
      <c r="F6" s="5" t="s">
        <v>13</v>
      </c>
    </row>
    <row r="7">
      <c r="A7" s="20">
        <v>2.0</v>
      </c>
      <c r="B7" s="20">
        <v>0.3</v>
      </c>
      <c r="C7" s="7" t="s">
        <v>26</v>
      </c>
      <c r="D7" s="5" t="str">
        <f t="shared" si="2"/>
        <v>0.06</v>
      </c>
      <c r="E7" s="5" t="s">
        <v>80</v>
      </c>
      <c r="F7" s="5" t="s">
        <v>14</v>
      </c>
    </row>
    <row r="8">
      <c r="A8" s="20">
        <v>2.0</v>
      </c>
      <c r="B8" s="20">
        <v>0.3</v>
      </c>
      <c r="C8" s="7" t="s">
        <v>27</v>
      </c>
      <c r="D8" s="5" t="str">
        <f t="shared" ref="D8:D10" si="3">0.3 * 0.15</f>
        <v>0.045</v>
      </c>
      <c r="E8" s="5" t="s">
        <v>81</v>
      </c>
      <c r="F8" s="5" t="s">
        <v>15</v>
      </c>
    </row>
    <row r="9">
      <c r="A9" s="20">
        <v>2.0</v>
      </c>
      <c r="B9" s="20">
        <v>0.3</v>
      </c>
      <c r="C9" s="7" t="s">
        <v>28</v>
      </c>
      <c r="D9" s="5" t="str">
        <f t="shared" si="3"/>
        <v>0.045</v>
      </c>
      <c r="E9" s="5" t="s">
        <v>82</v>
      </c>
      <c r="F9" s="5" t="s">
        <v>17</v>
      </c>
    </row>
    <row r="10">
      <c r="A10" s="20">
        <v>2.0</v>
      </c>
      <c r="B10" s="20">
        <v>0.3</v>
      </c>
      <c r="C10" s="7" t="s">
        <v>29</v>
      </c>
      <c r="D10" s="5" t="str">
        <f t="shared" si="3"/>
        <v>0.045</v>
      </c>
      <c r="E10" s="5" t="s">
        <v>83</v>
      </c>
      <c r="F10" s="5" t="s">
        <v>19</v>
      </c>
    </row>
    <row r="11">
      <c r="A11" s="13">
        <v>3.0</v>
      </c>
      <c r="B11" s="20">
        <v>0.3</v>
      </c>
      <c r="C11" s="28" t="s">
        <v>33</v>
      </c>
      <c r="D11" s="30" t="str">
        <f t="shared" ref="D11:D12" si="4"> 0.3 * 0.1</f>
        <v>0.03</v>
      </c>
      <c r="E11" s="30" t="s">
        <v>85</v>
      </c>
      <c r="F11" s="30" t="s">
        <v>31</v>
      </c>
    </row>
    <row r="12">
      <c r="A12" s="13">
        <v>3.0</v>
      </c>
      <c r="B12" s="20">
        <v>0.3</v>
      </c>
      <c r="C12" s="28" t="s">
        <v>35</v>
      </c>
      <c r="D12" s="30" t="str">
        <f t="shared" si="4"/>
        <v>0.03</v>
      </c>
      <c r="E12" s="30" t="s">
        <v>85</v>
      </c>
      <c r="F12" s="30" t="s">
        <v>34</v>
      </c>
    </row>
    <row r="13">
      <c r="A13" s="13">
        <v>3.0</v>
      </c>
      <c r="B13" s="20">
        <v>0.3</v>
      </c>
      <c r="C13" s="28" t="s">
        <v>37</v>
      </c>
      <c r="D13" s="30" t="str">
        <f t="shared" ref="D13:D14" si="5"> 0.3 * 0.05</f>
        <v>0.015</v>
      </c>
      <c r="E13" s="30" t="s">
        <v>85</v>
      </c>
      <c r="F13" s="30" t="s">
        <v>36</v>
      </c>
    </row>
    <row r="14">
      <c r="A14" s="13">
        <v>3.0</v>
      </c>
      <c r="B14" s="20">
        <v>0.3</v>
      </c>
      <c r="C14" s="28" t="s">
        <v>42</v>
      </c>
      <c r="D14" s="30" t="str">
        <f t="shared" si="5"/>
        <v>0.015</v>
      </c>
      <c r="E14" s="30" t="s">
        <v>85</v>
      </c>
      <c r="F14" s="30" t="s">
        <v>38</v>
      </c>
    </row>
    <row r="15">
      <c r="A15" s="13">
        <v>3.0</v>
      </c>
      <c r="B15" s="20">
        <v>0.3</v>
      </c>
      <c r="C15" s="28" t="s">
        <v>44</v>
      </c>
      <c r="D15" s="30" t="str">
        <f> 0.3 * 0.1</f>
        <v>0.03</v>
      </c>
      <c r="E15" s="30" t="s">
        <v>85</v>
      </c>
      <c r="F15" s="30" t="s">
        <v>39</v>
      </c>
    </row>
    <row r="16">
      <c r="A16" s="13">
        <v>3.0</v>
      </c>
      <c r="B16" s="20">
        <v>0.3</v>
      </c>
      <c r="C16" s="28" t="s">
        <v>45</v>
      </c>
      <c r="D16" s="30" t="str">
        <f>0.3 * 0.15</f>
        <v>0.045</v>
      </c>
      <c r="E16" s="30" t="s">
        <v>85</v>
      </c>
      <c r="F16" s="30" t="s">
        <v>40</v>
      </c>
    </row>
    <row r="17">
      <c r="A17" s="13">
        <v>3.0</v>
      </c>
      <c r="B17" s="20">
        <v>0.3</v>
      </c>
      <c r="C17" s="28" t="s">
        <v>46</v>
      </c>
      <c r="D17" s="30" t="str">
        <f> 0.3 * 0.1</f>
        <v>0.03</v>
      </c>
      <c r="E17" s="30" t="s">
        <v>85</v>
      </c>
      <c r="F17" s="30" t="s">
        <v>41</v>
      </c>
    </row>
    <row r="18">
      <c r="A18" s="13">
        <v>3.0</v>
      </c>
      <c r="B18" s="20">
        <v>0.3</v>
      </c>
      <c r="C18" s="28" t="s">
        <v>47</v>
      </c>
      <c r="D18" s="30" t="str">
        <f>0.3 * 0.15</f>
        <v>0.045</v>
      </c>
      <c r="E18" s="30" t="s">
        <v>85</v>
      </c>
      <c r="F18" s="30" t="s">
        <v>43</v>
      </c>
    </row>
    <row r="19">
      <c r="A19" s="13">
        <v>3.0</v>
      </c>
      <c r="B19" s="20">
        <v>0.3</v>
      </c>
      <c r="C19" s="28" t="s">
        <v>48</v>
      </c>
      <c r="D19" s="30" t="str">
        <f t="shared" ref="D19:D27" si="6"> 0.3 * 0.1</f>
        <v>0.03</v>
      </c>
      <c r="E19" s="30" t="s">
        <v>85</v>
      </c>
      <c r="F19" s="30" t="s">
        <v>96</v>
      </c>
    </row>
    <row r="20">
      <c r="A20" s="13">
        <v>3.0</v>
      </c>
      <c r="B20" s="20">
        <v>0.3</v>
      </c>
      <c r="C20" s="28" t="s">
        <v>49</v>
      </c>
      <c r="D20" s="30" t="str">
        <f t="shared" si="6"/>
        <v>0.03</v>
      </c>
      <c r="E20" s="30" t="s">
        <v>85</v>
      </c>
      <c r="F20" s="30" t="s">
        <v>61</v>
      </c>
    </row>
    <row r="21">
      <c r="A21" s="13">
        <v>3.0</v>
      </c>
      <c r="B21" s="20">
        <v>0.3</v>
      </c>
      <c r="C21" s="28" t="s">
        <v>50</v>
      </c>
      <c r="D21" s="30" t="str">
        <f t="shared" si="6"/>
        <v>0.03</v>
      </c>
      <c r="E21" s="30" t="s">
        <v>85</v>
      </c>
      <c r="F21" s="30" t="s">
        <v>62</v>
      </c>
    </row>
    <row r="22">
      <c r="A22" s="13">
        <v>3.0</v>
      </c>
      <c r="B22" s="20">
        <v>0.3</v>
      </c>
      <c r="C22" s="28" t="s">
        <v>51</v>
      </c>
      <c r="D22" s="30" t="str">
        <f t="shared" si="6"/>
        <v>0.03</v>
      </c>
      <c r="E22" s="30" t="s">
        <v>85</v>
      </c>
      <c r="F22" s="30" t="s">
        <v>63</v>
      </c>
    </row>
    <row r="23">
      <c r="A23" s="13">
        <v>3.0</v>
      </c>
      <c r="B23" s="20">
        <v>0.3</v>
      </c>
      <c r="C23" s="28" t="s">
        <v>52</v>
      </c>
      <c r="D23" s="30" t="str">
        <f t="shared" si="6"/>
        <v>0.03</v>
      </c>
      <c r="E23" s="30" t="s">
        <v>85</v>
      </c>
      <c r="F23" s="30" t="s">
        <v>64</v>
      </c>
    </row>
    <row r="24">
      <c r="A24" s="13">
        <v>3.0</v>
      </c>
      <c r="B24" s="20">
        <v>0.3</v>
      </c>
      <c r="C24" s="28" t="s">
        <v>53</v>
      </c>
      <c r="D24" s="30" t="str">
        <f t="shared" si="6"/>
        <v>0.03</v>
      </c>
      <c r="E24" s="30" t="s">
        <v>85</v>
      </c>
      <c r="F24" s="30" t="s">
        <v>65</v>
      </c>
    </row>
    <row r="25">
      <c r="A25" s="13">
        <v>3.0</v>
      </c>
      <c r="B25" s="20">
        <v>0.3</v>
      </c>
      <c r="C25" s="28" t="s">
        <v>54</v>
      </c>
      <c r="D25" s="30" t="str">
        <f t="shared" si="6"/>
        <v>0.03</v>
      </c>
      <c r="E25" s="30" t="s">
        <v>85</v>
      </c>
      <c r="F25" s="30" t="s">
        <v>66</v>
      </c>
    </row>
    <row r="26">
      <c r="A26" s="13">
        <v>3.0</v>
      </c>
      <c r="B26" s="20">
        <v>0.3</v>
      </c>
      <c r="C26" s="28" t="s">
        <v>55</v>
      </c>
      <c r="D26" s="30" t="str">
        <f t="shared" si="6"/>
        <v>0.03</v>
      </c>
      <c r="E26" s="30" t="s">
        <v>85</v>
      </c>
      <c r="F26" s="30" t="s">
        <v>68</v>
      </c>
    </row>
    <row r="27">
      <c r="A27" s="13">
        <v>3.0</v>
      </c>
      <c r="B27" s="20">
        <v>0.3</v>
      </c>
      <c r="C27" s="28" t="s">
        <v>57</v>
      </c>
      <c r="D27" s="30" t="str">
        <f t="shared" si="6"/>
        <v>0.03</v>
      </c>
      <c r="E27" s="30" t="s">
        <v>85</v>
      </c>
      <c r="F27" s="30" t="s">
        <v>69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3" width="10.14"/>
  </cols>
  <sheetData>
    <row r="1">
      <c r="A1" s="1" t="s">
        <v>16</v>
      </c>
      <c r="B1" s="1" t="s">
        <v>18</v>
      </c>
      <c r="C1" s="1" t="s">
        <v>20</v>
      </c>
      <c r="D1" s="4" t="s">
        <v>12</v>
      </c>
      <c r="E1" s="4" t="s">
        <v>21</v>
      </c>
      <c r="F1" s="4" t="s">
        <v>22</v>
      </c>
      <c r="G1" s="4" t="s">
        <v>23</v>
      </c>
      <c r="H1" s="7" t="s">
        <v>24</v>
      </c>
      <c r="I1" s="7" t="s">
        <v>25</v>
      </c>
      <c r="J1" s="7" t="s">
        <v>26</v>
      </c>
      <c r="K1" s="7" t="s">
        <v>27</v>
      </c>
      <c r="L1" s="7" t="s">
        <v>28</v>
      </c>
      <c r="M1" s="7" t="s">
        <v>29</v>
      </c>
      <c r="N1" s="9" t="s">
        <v>30</v>
      </c>
      <c r="O1" s="9" t="s">
        <v>32</v>
      </c>
      <c r="P1" s="11" t="s">
        <v>33</v>
      </c>
      <c r="Q1" s="13" t="s">
        <v>35</v>
      </c>
      <c r="R1" s="15" t="s">
        <v>37</v>
      </c>
      <c r="S1" s="13" t="s">
        <v>42</v>
      </c>
      <c r="T1" s="13" t="s">
        <v>44</v>
      </c>
      <c r="U1" s="13" t="s">
        <v>45</v>
      </c>
      <c r="V1" s="11" t="s">
        <v>46</v>
      </c>
      <c r="W1" s="13" t="s">
        <v>47</v>
      </c>
      <c r="X1" s="15" t="s">
        <v>48</v>
      </c>
      <c r="Y1" s="13" t="s">
        <v>49</v>
      </c>
      <c r="Z1" s="13" t="s">
        <v>50</v>
      </c>
      <c r="AA1" s="13" t="s">
        <v>51</v>
      </c>
      <c r="AB1" s="11" t="s">
        <v>52</v>
      </c>
      <c r="AC1" s="13" t="s">
        <v>53</v>
      </c>
      <c r="AD1" s="13" t="s">
        <v>54</v>
      </c>
      <c r="AE1" s="11" t="s">
        <v>55</v>
      </c>
      <c r="AF1" s="15" t="s">
        <v>57</v>
      </c>
      <c r="AG1" s="13" t="s">
        <v>58</v>
      </c>
      <c r="AH1" s="13" t="s">
        <v>59</v>
      </c>
      <c r="AI1" s="17" t="s">
        <v>60</v>
      </c>
      <c r="AJ1" s="19" t="s">
        <v>70</v>
      </c>
      <c r="AK1" s="19" t="s">
        <v>73</v>
      </c>
      <c r="AL1" s="19" t="s">
        <v>74</v>
      </c>
      <c r="AM1" s="19" t="s">
        <v>75</v>
      </c>
      <c r="AN1" s="1" t="s">
        <v>76</v>
      </c>
    </row>
    <row r="2">
      <c r="A2" s="18">
        <v>31.0</v>
      </c>
      <c r="B2" s="18" t="s">
        <v>77</v>
      </c>
      <c r="C2" s="18" t="s">
        <v>77</v>
      </c>
      <c r="D2" s="18">
        <v>1.0</v>
      </c>
      <c r="E2" s="18">
        <v>1.0</v>
      </c>
      <c r="F2" s="18">
        <v>1.0</v>
      </c>
      <c r="G2" s="21">
        <v>0.4</v>
      </c>
      <c r="H2" s="22">
        <v>1.1</v>
      </c>
      <c r="I2" s="22">
        <v>1.0</v>
      </c>
      <c r="J2" s="22">
        <v>1.3</v>
      </c>
      <c r="K2" s="22">
        <v>1.0</v>
      </c>
      <c r="L2" s="22">
        <v>1.0</v>
      </c>
      <c r="M2" s="22">
        <v>1.1</v>
      </c>
      <c r="N2" s="23">
        <v>0.32699999999999996</v>
      </c>
      <c r="O2" s="23">
        <v>0.29999999999999993</v>
      </c>
      <c r="P2" s="24">
        <v>1.0</v>
      </c>
      <c r="Q2" s="18">
        <v>1.0</v>
      </c>
      <c r="R2" s="25">
        <v>1.0</v>
      </c>
      <c r="S2" s="18">
        <v>1.0</v>
      </c>
      <c r="T2" s="18">
        <v>0.6</v>
      </c>
      <c r="U2" s="18">
        <v>0.5</v>
      </c>
      <c r="V2" s="24">
        <v>0.6</v>
      </c>
      <c r="W2" s="18">
        <v>0.8</v>
      </c>
      <c r="X2" s="25">
        <v>0.6</v>
      </c>
      <c r="Y2" s="18">
        <v>0.8</v>
      </c>
      <c r="Z2" s="18">
        <v>0.7</v>
      </c>
      <c r="AA2" s="18">
        <v>0.5</v>
      </c>
      <c r="AB2" s="24">
        <v>0.8</v>
      </c>
      <c r="AC2" s="18">
        <v>0.7</v>
      </c>
      <c r="AD2" s="18">
        <v>0.5</v>
      </c>
      <c r="AE2" s="24">
        <v>0.5</v>
      </c>
      <c r="AF2" s="25">
        <v>0.7</v>
      </c>
      <c r="AG2" s="26">
        <v>0.3405000000000001</v>
      </c>
      <c r="AH2" s="27">
        <v>0.3</v>
      </c>
      <c r="AI2" s="29">
        <v>1.0</v>
      </c>
      <c r="AJ2" s="31">
        <v>0.9999999999999998</v>
      </c>
      <c r="AK2" s="31">
        <v>1.0</v>
      </c>
      <c r="AL2" s="32">
        <v>1.0</v>
      </c>
      <c r="AM2" s="32">
        <v>1.0</v>
      </c>
      <c r="AN2" s="18" t="s">
        <v>86</v>
      </c>
    </row>
    <row r="3">
      <c r="A3" s="18">
        <v>7.0</v>
      </c>
      <c r="B3" s="18" t="s">
        <v>77</v>
      </c>
      <c r="C3" s="18" t="s">
        <v>77</v>
      </c>
      <c r="D3" s="18">
        <v>1.0</v>
      </c>
      <c r="E3" s="18">
        <v>1.0</v>
      </c>
      <c r="F3" s="18">
        <v>1.0</v>
      </c>
      <c r="G3" s="21">
        <v>0.4</v>
      </c>
      <c r="H3" s="22">
        <v>1.0</v>
      </c>
      <c r="I3" s="22">
        <v>1.1</v>
      </c>
      <c r="J3" s="22">
        <v>1.0</v>
      </c>
      <c r="K3" s="22">
        <v>1.0</v>
      </c>
      <c r="L3" s="22">
        <v>0.8</v>
      </c>
      <c r="M3" s="22">
        <v>1.0</v>
      </c>
      <c r="N3" s="23">
        <v>0.29699999999999993</v>
      </c>
      <c r="O3" s="23">
        <v>0.29699999999999993</v>
      </c>
      <c r="P3" s="24">
        <v>1.0</v>
      </c>
      <c r="Q3" s="18">
        <v>0.6</v>
      </c>
      <c r="R3" s="25">
        <v>0.7</v>
      </c>
      <c r="S3" s="18">
        <v>0.7</v>
      </c>
      <c r="T3" s="18">
        <v>0.6</v>
      </c>
      <c r="U3" s="18">
        <v>0.6</v>
      </c>
      <c r="V3" s="24">
        <v>0.8</v>
      </c>
      <c r="W3" s="18">
        <v>0.8</v>
      </c>
      <c r="X3" s="25">
        <v>0.6</v>
      </c>
      <c r="Y3" s="18">
        <v>0.5</v>
      </c>
      <c r="Z3" s="18">
        <v>0.4</v>
      </c>
      <c r="AA3" s="18">
        <v>1.0</v>
      </c>
      <c r="AB3" s="24">
        <v>0.4</v>
      </c>
      <c r="AC3" s="18">
        <v>0.3</v>
      </c>
      <c r="AD3" s="18">
        <v>0.6</v>
      </c>
      <c r="AE3" s="24">
        <v>0.7</v>
      </c>
      <c r="AF3" s="25">
        <v>0.4</v>
      </c>
      <c r="AG3" s="26">
        <v>0.29700000000000004</v>
      </c>
      <c r="AH3" s="27">
        <v>0.29700000000000004</v>
      </c>
      <c r="AI3" s="29">
        <v>1.0</v>
      </c>
      <c r="AJ3" s="31">
        <v>0.9899999999999998</v>
      </c>
      <c r="AK3" s="31">
        <v>0.9900000000000001</v>
      </c>
      <c r="AL3" s="32">
        <v>0.9957142857142856</v>
      </c>
      <c r="AM3" s="32">
        <v>0.994</v>
      </c>
      <c r="AN3" s="18" t="s">
        <v>87</v>
      </c>
    </row>
    <row r="4">
      <c r="A4" s="18">
        <v>11.0</v>
      </c>
      <c r="B4" s="18" t="s">
        <v>77</v>
      </c>
      <c r="C4" s="18" t="s">
        <v>77</v>
      </c>
      <c r="D4" s="18">
        <v>0.9</v>
      </c>
      <c r="E4" s="18">
        <v>1.0</v>
      </c>
      <c r="F4" s="18">
        <v>1.0</v>
      </c>
      <c r="G4" s="21">
        <v>0.384</v>
      </c>
      <c r="H4" s="22">
        <v>1.1</v>
      </c>
      <c r="I4" s="22">
        <v>1.0</v>
      </c>
      <c r="J4" s="22">
        <v>1.0</v>
      </c>
      <c r="K4" s="22">
        <v>1.0</v>
      </c>
      <c r="L4" s="22">
        <v>1.0</v>
      </c>
      <c r="M4" s="22">
        <v>1.1</v>
      </c>
      <c r="N4" s="23">
        <v>0.30899999999999994</v>
      </c>
      <c r="O4" s="23">
        <v>0.29999999999999993</v>
      </c>
      <c r="P4" s="24">
        <v>1.0</v>
      </c>
      <c r="Q4" s="18">
        <v>0.8</v>
      </c>
      <c r="R4" s="25">
        <v>0.9</v>
      </c>
      <c r="S4" s="18">
        <v>0.9</v>
      </c>
      <c r="T4" s="18">
        <v>0.4</v>
      </c>
      <c r="U4" s="18">
        <v>0.5</v>
      </c>
      <c r="V4" s="24">
        <v>1.0</v>
      </c>
      <c r="W4" s="18">
        <v>0.5</v>
      </c>
      <c r="X4" s="25">
        <v>1.0</v>
      </c>
      <c r="Y4" s="18">
        <v>0.6</v>
      </c>
      <c r="Z4" s="18">
        <v>0.6</v>
      </c>
      <c r="AA4" s="18">
        <v>0.5</v>
      </c>
      <c r="AB4" s="24">
        <v>0.6</v>
      </c>
      <c r="AC4" s="18">
        <v>0.7</v>
      </c>
      <c r="AD4" s="18">
        <v>0.3</v>
      </c>
      <c r="AE4" s="24">
        <v>0.2</v>
      </c>
      <c r="AF4" s="25">
        <v>0.7</v>
      </c>
      <c r="AG4" s="26">
        <v>0.294</v>
      </c>
      <c r="AH4" s="27">
        <v>0.294</v>
      </c>
      <c r="AI4" s="29">
        <v>0.96</v>
      </c>
      <c r="AJ4" s="31">
        <v>0.9999999999999998</v>
      </c>
      <c r="AK4" s="31">
        <v>0.98</v>
      </c>
      <c r="AL4" s="32">
        <v>0.977142857142857</v>
      </c>
      <c r="AM4" s="32">
        <v>0.978</v>
      </c>
      <c r="AN4" s="18" t="s">
        <v>89</v>
      </c>
    </row>
    <row r="5">
      <c r="A5" s="18">
        <v>6.0</v>
      </c>
      <c r="B5" s="18" t="s">
        <v>77</v>
      </c>
      <c r="C5" s="18" t="s">
        <v>77</v>
      </c>
      <c r="D5" s="18">
        <v>1.0</v>
      </c>
      <c r="E5" s="18">
        <v>1.0</v>
      </c>
      <c r="F5" s="18">
        <v>1.0</v>
      </c>
      <c r="G5" s="21">
        <v>0.4</v>
      </c>
      <c r="H5" s="22">
        <v>1.0</v>
      </c>
      <c r="I5" s="22">
        <v>1.0</v>
      </c>
      <c r="J5" s="22">
        <v>1.0</v>
      </c>
      <c r="K5" s="22">
        <v>1.0</v>
      </c>
      <c r="L5" s="22">
        <v>1.0</v>
      </c>
      <c r="M5" s="22">
        <v>0.5</v>
      </c>
      <c r="N5" s="23">
        <v>0.27749999999999997</v>
      </c>
      <c r="O5" s="23">
        <v>0.27749999999999997</v>
      </c>
      <c r="P5" s="24">
        <v>1.0</v>
      </c>
      <c r="Q5" s="18">
        <v>1.0</v>
      </c>
      <c r="R5" s="25">
        <v>0.7</v>
      </c>
      <c r="S5" s="18">
        <v>0.7</v>
      </c>
      <c r="T5" s="18">
        <v>0.7</v>
      </c>
      <c r="U5" s="18">
        <v>0.6</v>
      </c>
      <c r="V5" s="24">
        <v>0.9</v>
      </c>
      <c r="W5" s="18">
        <v>0.9</v>
      </c>
      <c r="X5" s="25">
        <v>1.0</v>
      </c>
      <c r="Y5" s="18">
        <v>1.0</v>
      </c>
      <c r="Z5" s="18">
        <v>0.8</v>
      </c>
      <c r="AA5" s="18">
        <v>0.9</v>
      </c>
      <c r="AB5" s="24">
        <v>0.5</v>
      </c>
      <c r="AC5" s="18">
        <v>0.6</v>
      </c>
      <c r="AD5" s="18">
        <v>0.7</v>
      </c>
      <c r="AE5" s="24">
        <v>0.7</v>
      </c>
      <c r="AF5" s="25">
        <v>0.4</v>
      </c>
      <c r="AG5" s="26">
        <v>0.3675000000000001</v>
      </c>
      <c r="AH5" s="27">
        <v>0.3</v>
      </c>
      <c r="AI5" s="29">
        <v>1.0</v>
      </c>
      <c r="AJ5" s="31">
        <v>0.9249999999999999</v>
      </c>
      <c r="AK5" s="31">
        <v>1.0</v>
      </c>
      <c r="AL5" s="32">
        <v>0.9678571428571429</v>
      </c>
      <c r="AM5" s="32">
        <v>0.9775</v>
      </c>
      <c r="AN5" s="18" t="s">
        <v>92</v>
      </c>
    </row>
    <row r="6">
      <c r="A6" s="18">
        <v>16.0</v>
      </c>
      <c r="B6" s="18" t="s">
        <v>77</v>
      </c>
      <c r="C6" s="18" t="s">
        <v>77</v>
      </c>
      <c r="D6" s="18">
        <v>1.0</v>
      </c>
      <c r="E6" s="18">
        <v>1.0</v>
      </c>
      <c r="F6" s="18">
        <v>0.8</v>
      </c>
      <c r="G6" s="21">
        <v>0.376</v>
      </c>
      <c r="H6" s="22">
        <v>1.0</v>
      </c>
      <c r="I6" s="22">
        <v>0.8</v>
      </c>
      <c r="J6" s="22">
        <v>1.3</v>
      </c>
      <c r="K6" s="22">
        <v>1.0</v>
      </c>
      <c r="L6" s="22">
        <v>1.1</v>
      </c>
      <c r="M6" s="22">
        <v>1.0</v>
      </c>
      <c r="N6" s="23">
        <v>0.31049999999999994</v>
      </c>
      <c r="O6" s="23">
        <v>0.29999999999999993</v>
      </c>
      <c r="P6" s="24">
        <v>1.0</v>
      </c>
      <c r="Q6" s="18">
        <v>0.8</v>
      </c>
      <c r="R6" s="25">
        <v>0.5</v>
      </c>
      <c r="S6" s="18">
        <v>0.5</v>
      </c>
      <c r="T6" s="18">
        <v>0.3</v>
      </c>
      <c r="U6" s="18">
        <v>0.5</v>
      </c>
      <c r="V6" s="24">
        <v>0.9</v>
      </c>
      <c r="W6" s="18">
        <v>0.5</v>
      </c>
      <c r="X6" s="25">
        <v>1.0</v>
      </c>
      <c r="Y6" s="18">
        <v>1.0</v>
      </c>
      <c r="Z6" s="18">
        <v>1.0</v>
      </c>
      <c r="AA6" s="18">
        <v>1.0</v>
      </c>
      <c r="AB6" s="24">
        <v>0.3</v>
      </c>
      <c r="AC6" s="18">
        <v>0.3</v>
      </c>
      <c r="AD6" s="18">
        <v>0.3</v>
      </c>
      <c r="AE6" s="24">
        <v>0.4</v>
      </c>
      <c r="AF6" s="25">
        <v>0.7</v>
      </c>
      <c r="AG6" s="26">
        <v>0.30300000000000005</v>
      </c>
      <c r="AH6" s="27">
        <v>0.3</v>
      </c>
      <c r="AI6" s="29">
        <v>0.9400000000000001</v>
      </c>
      <c r="AJ6" s="31">
        <v>0.9999999999999998</v>
      </c>
      <c r="AK6" s="31">
        <v>1.0</v>
      </c>
      <c r="AL6" s="32">
        <v>0.9657142857142856</v>
      </c>
      <c r="AM6" s="32">
        <v>0.976</v>
      </c>
      <c r="AN6" s="18" t="s">
        <v>93</v>
      </c>
    </row>
    <row r="7">
      <c r="A7" s="18">
        <v>32.0</v>
      </c>
      <c r="B7" s="18" t="s">
        <v>77</v>
      </c>
      <c r="C7" s="18" t="s">
        <v>77</v>
      </c>
      <c r="D7" s="18">
        <v>1.0</v>
      </c>
      <c r="E7" s="18">
        <v>1.0</v>
      </c>
      <c r="F7" s="18">
        <v>1.0</v>
      </c>
      <c r="G7" s="21">
        <v>0.4</v>
      </c>
      <c r="H7" s="22">
        <v>1.0</v>
      </c>
      <c r="I7" s="22">
        <v>0.9</v>
      </c>
      <c r="J7" s="22">
        <v>1.0</v>
      </c>
      <c r="K7" s="22">
        <v>1.0</v>
      </c>
      <c r="L7" s="22">
        <v>1.0</v>
      </c>
      <c r="M7" s="22">
        <v>0.5</v>
      </c>
      <c r="N7" s="23">
        <v>0.2715</v>
      </c>
      <c r="O7" s="23">
        <v>0.2715</v>
      </c>
      <c r="P7" s="24">
        <v>1.0</v>
      </c>
      <c r="Q7" s="18">
        <v>0.5</v>
      </c>
      <c r="R7" s="25">
        <v>0.8</v>
      </c>
      <c r="S7" s="18">
        <v>0.8</v>
      </c>
      <c r="T7" s="18">
        <v>1.0</v>
      </c>
      <c r="U7" s="18">
        <v>0.6</v>
      </c>
      <c r="V7" s="24">
        <v>0.9</v>
      </c>
      <c r="W7" s="18">
        <v>0.6</v>
      </c>
      <c r="X7" s="25">
        <v>0.6</v>
      </c>
      <c r="Y7" s="18">
        <v>0.6</v>
      </c>
      <c r="Z7" s="18">
        <v>0.0</v>
      </c>
      <c r="AA7" s="18">
        <v>0.5</v>
      </c>
      <c r="AB7" s="24">
        <v>0.5</v>
      </c>
      <c r="AC7" s="18">
        <v>0.6</v>
      </c>
      <c r="AD7" s="18">
        <v>0.6</v>
      </c>
      <c r="AE7" s="24">
        <v>0.6</v>
      </c>
      <c r="AF7" s="25">
        <v>0.6</v>
      </c>
      <c r="AG7" s="26">
        <v>0.291</v>
      </c>
      <c r="AH7" s="27">
        <v>0.291</v>
      </c>
      <c r="AI7" s="29">
        <v>1.0</v>
      </c>
      <c r="AJ7" s="31">
        <v>0.905</v>
      </c>
      <c r="AK7" s="31">
        <v>0.97</v>
      </c>
      <c r="AL7" s="32">
        <v>0.9592857142857144</v>
      </c>
      <c r="AM7" s="32">
        <v>0.9624999999999999</v>
      </c>
      <c r="AN7" s="18" t="s">
        <v>94</v>
      </c>
    </row>
    <row r="8">
      <c r="A8" s="18">
        <v>3.0</v>
      </c>
      <c r="B8" s="18" t="s">
        <v>77</v>
      </c>
      <c r="C8" s="18" t="s">
        <v>77</v>
      </c>
      <c r="D8" s="18">
        <v>1.0</v>
      </c>
      <c r="E8" s="18">
        <v>1.0</v>
      </c>
      <c r="F8" s="18">
        <v>1.0</v>
      </c>
      <c r="G8" s="21">
        <v>0.4</v>
      </c>
      <c r="H8" s="22">
        <v>1.3</v>
      </c>
      <c r="I8" s="22">
        <v>1.0</v>
      </c>
      <c r="J8" s="22">
        <v>1.2</v>
      </c>
      <c r="K8" s="22">
        <v>1.0</v>
      </c>
      <c r="L8" s="22">
        <v>1.0</v>
      </c>
      <c r="M8" s="22">
        <v>0.6</v>
      </c>
      <c r="N8" s="23">
        <v>0.3075</v>
      </c>
      <c r="O8" s="23">
        <v>0.29999999999999993</v>
      </c>
      <c r="P8" s="24">
        <v>1.0</v>
      </c>
      <c r="Q8" s="18">
        <v>0.5</v>
      </c>
      <c r="R8" s="25">
        <v>0.5</v>
      </c>
      <c r="S8" s="18">
        <v>0.5</v>
      </c>
      <c r="T8" s="18">
        <v>0.5</v>
      </c>
      <c r="U8" s="18">
        <v>0.3</v>
      </c>
      <c r="V8" s="24">
        <v>0.9</v>
      </c>
      <c r="W8" s="18">
        <v>0.4</v>
      </c>
      <c r="X8" s="25">
        <v>0.9</v>
      </c>
      <c r="Y8" s="18">
        <v>0.9</v>
      </c>
      <c r="Z8" s="18">
        <v>0.8</v>
      </c>
      <c r="AA8" s="18">
        <v>0.3</v>
      </c>
      <c r="AB8" s="24">
        <v>0.3</v>
      </c>
      <c r="AC8" s="18">
        <v>0.3</v>
      </c>
      <c r="AD8" s="18">
        <v>0.6</v>
      </c>
      <c r="AE8" s="24">
        <v>0.6</v>
      </c>
      <c r="AF8" s="25">
        <v>0.4</v>
      </c>
      <c r="AG8" s="26">
        <v>0.2595</v>
      </c>
      <c r="AH8" s="27">
        <v>0.2595</v>
      </c>
      <c r="AI8" s="29">
        <v>1.0</v>
      </c>
      <c r="AJ8" s="31">
        <v>0.9999999999999998</v>
      </c>
      <c r="AK8" s="31">
        <v>0.865</v>
      </c>
      <c r="AL8" s="32">
        <v>1.0</v>
      </c>
      <c r="AM8" s="32">
        <v>0.9595</v>
      </c>
      <c r="AN8" s="18" t="s">
        <v>95</v>
      </c>
    </row>
    <row r="9">
      <c r="A9" s="18">
        <v>34.0</v>
      </c>
      <c r="B9" s="18" t="s">
        <v>77</v>
      </c>
      <c r="C9" s="18" t="s">
        <v>77</v>
      </c>
      <c r="D9" s="18">
        <v>1.0</v>
      </c>
      <c r="E9" s="18">
        <v>1.0</v>
      </c>
      <c r="F9" s="18">
        <v>0.7</v>
      </c>
      <c r="G9" s="21">
        <v>0.364</v>
      </c>
      <c r="H9" s="22">
        <v>1.0</v>
      </c>
      <c r="I9" s="22">
        <v>0.9</v>
      </c>
      <c r="J9" s="22">
        <v>1.0</v>
      </c>
      <c r="K9" s="22">
        <v>1.0</v>
      </c>
      <c r="L9" s="22">
        <v>1.0</v>
      </c>
      <c r="M9" s="22">
        <v>1.0</v>
      </c>
      <c r="N9" s="23">
        <v>0.294</v>
      </c>
      <c r="O9" s="23">
        <v>0.294</v>
      </c>
      <c r="P9" s="24">
        <v>1.0</v>
      </c>
      <c r="Q9" s="18">
        <v>1.0</v>
      </c>
      <c r="R9" s="25">
        <v>0.3</v>
      </c>
      <c r="S9" s="18">
        <v>1.0</v>
      </c>
      <c r="T9" s="18">
        <v>1.0</v>
      </c>
      <c r="U9" s="18">
        <v>0.6</v>
      </c>
      <c r="V9" s="24">
        <v>1.0</v>
      </c>
      <c r="W9" s="18">
        <v>0.6</v>
      </c>
      <c r="X9" s="25">
        <v>0.8</v>
      </c>
      <c r="Y9" s="18">
        <v>0.8</v>
      </c>
      <c r="Z9" s="18">
        <v>0.8</v>
      </c>
      <c r="AA9" s="18">
        <v>0.3</v>
      </c>
      <c r="AB9" s="24">
        <v>0.5</v>
      </c>
      <c r="AC9" s="18">
        <v>0.5</v>
      </c>
      <c r="AD9" s="18">
        <v>0.3</v>
      </c>
      <c r="AE9" s="24">
        <v>0.5</v>
      </c>
      <c r="AF9" s="25">
        <v>0.4</v>
      </c>
      <c r="AG9" s="26">
        <v>0.31050000000000005</v>
      </c>
      <c r="AH9" s="27">
        <v>0.3</v>
      </c>
      <c r="AI9" s="29">
        <v>0.9099999999999999</v>
      </c>
      <c r="AJ9" s="31">
        <v>0.98</v>
      </c>
      <c r="AK9" s="31">
        <v>1.0</v>
      </c>
      <c r="AL9" s="32">
        <v>0.94</v>
      </c>
      <c r="AM9" s="32">
        <v>0.958</v>
      </c>
      <c r="AN9" s="18" t="s">
        <v>97</v>
      </c>
    </row>
    <row r="10">
      <c r="A10" s="18">
        <v>29.0</v>
      </c>
      <c r="B10" s="18" t="s">
        <v>77</v>
      </c>
      <c r="C10" s="18" t="s">
        <v>77</v>
      </c>
      <c r="D10" s="18">
        <v>1.0</v>
      </c>
      <c r="E10" s="18">
        <v>1.0</v>
      </c>
      <c r="F10" s="18">
        <v>1.0</v>
      </c>
      <c r="G10" s="21">
        <v>0.4</v>
      </c>
      <c r="H10" s="22">
        <v>1.0</v>
      </c>
      <c r="I10" s="22">
        <v>1.0</v>
      </c>
      <c r="J10" s="22">
        <v>1.0</v>
      </c>
      <c r="K10" s="22">
        <v>1.0</v>
      </c>
      <c r="L10" s="22">
        <v>1.0</v>
      </c>
      <c r="M10" s="22">
        <v>0.5</v>
      </c>
      <c r="N10" s="23">
        <v>0.27749999999999997</v>
      </c>
      <c r="O10" s="23">
        <v>0.27749999999999997</v>
      </c>
      <c r="P10" s="24">
        <v>1.0</v>
      </c>
      <c r="Q10" s="18">
        <v>0.8</v>
      </c>
      <c r="R10" s="25">
        <v>0.7</v>
      </c>
      <c r="S10" s="18">
        <v>0.7</v>
      </c>
      <c r="T10" s="18">
        <v>0.6</v>
      </c>
      <c r="U10" s="18">
        <v>0.4</v>
      </c>
      <c r="V10" s="24">
        <v>0.8</v>
      </c>
      <c r="W10" s="18">
        <v>0.4</v>
      </c>
      <c r="X10" s="25">
        <v>1.0</v>
      </c>
      <c r="Y10" s="18">
        <v>0.6</v>
      </c>
      <c r="Z10" s="18">
        <v>0.6</v>
      </c>
      <c r="AA10" s="18">
        <v>0.4</v>
      </c>
      <c r="AB10" s="24">
        <v>0.9</v>
      </c>
      <c r="AC10" s="18">
        <v>0.6</v>
      </c>
      <c r="AD10" s="18">
        <v>0.3</v>
      </c>
      <c r="AE10" s="24">
        <v>0.2</v>
      </c>
      <c r="AF10" s="25">
        <v>0.4</v>
      </c>
      <c r="AG10" s="26">
        <v>0.279</v>
      </c>
      <c r="AH10" s="27">
        <v>0.279</v>
      </c>
      <c r="AI10" s="29">
        <v>1.0</v>
      </c>
      <c r="AJ10" s="31">
        <v>0.9249999999999999</v>
      </c>
      <c r="AK10" s="31">
        <v>0.93</v>
      </c>
      <c r="AL10" s="32">
        <v>0.9678571428571429</v>
      </c>
      <c r="AM10" s="32">
        <v>0.9565</v>
      </c>
      <c r="AN10" s="18" t="s">
        <v>98</v>
      </c>
    </row>
    <row r="11">
      <c r="A11" s="18">
        <v>25.0</v>
      </c>
      <c r="B11" s="18" t="s">
        <v>77</v>
      </c>
      <c r="C11" s="18" t="s">
        <v>77</v>
      </c>
      <c r="D11" s="18">
        <v>1.0</v>
      </c>
      <c r="E11" s="18">
        <v>1.0</v>
      </c>
      <c r="F11" s="18">
        <v>1.0</v>
      </c>
      <c r="G11" s="21">
        <v>0.4</v>
      </c>
      <c r="H11" s="22">
        <v>1.0</v>
      </c>
      <c r="I11" s="22">
        <v>1.0</v>
      </c>
      <c r="J11" s="22">
        <v>1.0</v>
      </c>
      <c r="K11" s="22">
        <v>1.0</v>
      </c>
      <c r="L11" s="22">
        <v>1.0</v>
      </c>
      <c r="M11" s="22">
        <v>1.0</v>
      </c>
      <c r="N11" s="23">
        <v>0.29999999999999993</v>
      </c>
      <c r="O11" s="23">
        <v>0.29999999999999993</v>
      </c>
      <c r="P11" s="24">
        <v>0.9</v>
      </c>
      <c r="Q11" s="18">
        <v>0.5</v>
      </c>
      <c r="R11" s="25">
        <v>0.9</v>
      </c>
      <c r="S11" s="18">
        <v>0.9</v>
      </c>
      <c r="T11" s="18">
        <v>0.6</v>
      </c>
      <c r="U11" s="18">
        <v>0.4</v>
      </c>
      <c r="V11" s="24">
        <v>0.8</v>
      </c>
      <c r="W11" s="18">
        <v>0.5</v>
      </c>
      <c r="X11" s="25">
        <v>0.6</v>
      </c>
      <c r="Y11" s="18">
        <v>0.6</v>
      </c>
      <c r="Z11" s="18">
        <v>0.6</v>
      </c>
      <c r="AA11" s="18">
        <v>0.4</v>
      </c>
      <c r="AB11" s="24">
        <v>0.3</v>
      </c>
      <c r="AC11" s="18">
        <v>0.2</v>
      </c>
      <c r="AD11" s="18">
        <v>0.2</v>
      </c>
      <c r="AE11" s="24">
        <v>0.4</v>
      </c>
      <c r="AF11" s="25">
        <v>0.6</v>
      </c>
      <c r="AG11" s="26">
        <v>0.2445</v>
      </c>
      <c r="AH11" s="27">
        <v>0.2445</v>
      </c>
      <c r="AI11" s="29">
        <v>1.0</v>
      </c>
      <c r="AJ11" s="31">
        <v>0.9999999999999998</v>
      </c>
      <c r="AK11" s="31">
        <v>0.815</v>
      </c>
      <c r="AL11" s="32">
        <v>1.0</v>
      </c>
      <c r="AM11" s="32">
        <v>0.9444999999999999</v>
      </c>
      <c r="AN11" s="18" t="s">
        <v>99</v>
      </c>
    </row>
    <row r="12">
      <c r="A12" s="18">
        <v>36.0</v>
      </c>
      <c r="B12" s="18" t="s">
        <v>77</v>
      </c>
      <c r="C12" s="18" t="s">
        <v>77</v>
      </c>
      <c r="D12" s="18">
        <v>1.0</v>
      </c>
      <c r="E12" s="18">
        <v>0.5</v>
      </c>
      <c r="F12" s="18">
        <v>1.0</v>
      </c>
      <c r="G12" s="21">
        <v>0.34</v>
      </c>
      <c r="H12" s="22">
        <v>1.1</v>
      </c>
      <c r="I12" s="22">
        <v>1.0</v>
      </c>
      <c r="J12" s="22">
        <v>1.3</v>
      </c>
      <c r="K12" s="22">
        <v>1.0</v>
      </c>
      <c r="L12" s="22">
        <v>0.7</v>
      </c>
      <c r="M12" s="22">
        <v>1.1</v>
      </c>
      <c r="N12" s="23">
        <v>0.3135</v>
      </c>
      <c r="O12" s="23">
        <v>0.29999999999999993</v>
      </c>
      <c r="P12" s="24">
        <v>1.0</v>
      </c>
      <c r="Q12" s="18">
        <v>0.9</v>
      </c>
      <c r="R12" s="25">
        <v>0.7</v>
      </c>
      <c r="S12" s="18">
        <v>0.7</v>
      </c>
      <c r="T12" s="18">
        <v>0.6</v>
      </c>
      <c r="U12" s="18">
        <v>0.7</v>
      </c>
      <c r="V12" s="24">
        <v>0.6</v>
      </c>
      <c r="W12" s="18">
        <v>0.0</v>
      </c>
      <c r="X12" s="25">
        <v>0.7</v>
      </c>
      <c r="Y12" s="18">
        <v>0.7</v>
      </c>
      <c r="Z12" s="18">
        <v>0.7</v>
      </c>
      <c r="AA12" s="18">
        <v>0.9</v>
      </c>
      <c r="AB12" s="24">
        <v>0.4</v>
      </c>
      <c r="AC12" s="18">
        <v>0.3</v>
      </c>
      <c r="AD12" s="18">
        <v>0.6</v>
      </c>
      <c r="AE12" s="24">
        <v>0.4</v>
      </c>
      <c r="AF12" s="25">
        <v>0.4</v>
      </c>
      <c r="AG12" s="26">
        <v>0.2805</v>
      </c>
      <c r="AH12" s="27">
        <v>0.2805</v>
      </c>
      <c r="AI12" s="29">
        <v>0.85</v>
      </c>
      <c r="AJ12" s="31">
        <v>0.9999999999999998</v>
      </c>
      <c r="AK12" s="31">
        <v>0.9350000000000002</v>
      </c>
      <c r="AL12" s="32">
        <v>0.9142857142857141</v>
      </c>
      <c r="AM12" s="32">
        <v>0.9204999999999999</v>
      </c>
      <c r="AN12" s="18" t="s">
        <v>100</v>
      </c>
    </row>
    <row r="13">
      <c r="A13" s="18">
        <v>4.0</v>
      </c>
      <c r="B13" s="18" t="s">
        <v>77</v>
      </c>
      <c r="C13" s="18" t="s">
        <v>77</v>
      </c>
      <c r="D13" s="18">
        <v>1.0</v>
      </c>
      <c r="E13" s="18">
        <v>1.0</v>
      </c>
      <c r="F13" s="18">
        <v>0.8</v>
      </c>
      <c r="G13" s="21">
        <v>0.376</v>
      </c>
      <c r="H13" s="22">
        <v>0.6</v>
      </c>
      <c r="I13" s="22">
        <v>0.7</v>
      </c>
      <c r="J13" s="22">
        <v>1.0</v>
      </c>
      <c r="K13" s="22">
        <v>1.0</v>
      </c>
      <c r="L13" s="22">
        <v>1.1</v>
      </c>
      <c r="M13" s="22">
        <v>1.1</v>
      </c>
      <c r="N13" s="23">
        <v>0.27299999999999996</v>
      </c>
      <c r="O13" s="23">
        <v>0.27299999999999996</v>
      </c>
      <c r="P13" s="24">
        <v>1.0</v>
      </c>
      <c r="Q13" s="18">
        <v>0.7</v>
      </c>
      <c r="R13" s="25">
        <v>0.8</v>
      </c>
      <c r="S13" s="18">
        <v>0.8</v>
      </c>
      <c r="T13" s="18">
        <v>0.8</v>
      </c>
      <c r="U13" s="18">
        <v>0.6</v>
      </c>
      <c r="V13" s="24">
        <v>0.9</v>
      </c>
      <c r="W13" s="18">
        <v>0.6</v>
      </c>
      <c r="X13" s="25">
        <v>1.0</v>
      </c>
      <c r="Y13" s="18">
        <v>1.0</v>
      </c>
      <c r="Z13" s="18">
        <v>0.0</v>
      </c>
      <c r="AA13" s="18">
        <v>0.5</v>
      </c>
      <c r="AB13" s="24">
        <v>0.5</v>
      </c>
      <c r="AC13" s="18">
        <v>0.0</v>
      </c>
      <c r="AD13" s="18">
        <v>0.3</v>
      </c>
      <c r="AE13" s="24">
        <v>0.4</v>
      </c>
      <c r="AF13" s="25">
        <v>0.0</v>
      </c>
      <c r="AG13" s="26">
        <v>0.264</v>
      </c>
      <c r="AH13" s="27">
        <v>0.264</v>
      </c>
      <c r="AI13" s="29">
        <v>0.9400000000000001</v>
      </c>
      <c r="AJ13" s="31">
        <v>0.9099999999999999</v>
      </c>
      <c r="AK13" s="31">
        <v>0.8800000000000001</v>
      </c>
      <c r="AL13" s="32">
        <v>0.9271428571428573</v>
      </c>
      <c r="AM13" s="32">
        <v>0.913</v>
      </c>
      <c r="AN13" s="18" t="s">
        <v>94</v>
      </c>
    </row>
    <row r="14">
      <c r="A14" s="18">
        <v>8.0</v>
      </c>
      <c r="B14" s="18" t="s">
        <v>77</v>
      </c>
      <c r="C14" s="18" t="s">
        <v>77</v>
      </c>
      <c r="D14" s="18">
        <v>1.0</v>
      </c>
      <c r="E14" s="18">
        <v>1.0</v>
      </c>
      <c r="F14" s="18">
        <v>1.0</v>
      </c>
      <c r="G14" s="21">
        <v>0.4</v>
      </c>
      <c r="H14" s="22">
        <v>1.1</v>
      </c>
      <c r="I14" s="22">
        <v>1.0</v>
      </c>
      <c r="J14" s="22">
        <v>1.0</v>
      </c>
      <c r="K14" s="22">
        <v>1.0</v>
      </c>
      <c r="L14" s="22">
        <v>1.1</v>
      </c>
      <c r="M14" s="22">
        <v>1.0</v>
      </c>
      <c r="N14" s="23">
        <v>0.30899999999999994</v>
      </c>
      <c r="O14" s="23">
        <v>0.29999999999999993</v>
      </c>
      <c r="P14" s="24">
        <v>0.7</v>
      </c>
      <c r="Q14" s="18">
        <v>0.5</v>
      </c>
      <c r="R14" s="25">
        <v>0.2</v>
      </c>
      <c r="S14" s="18">
        <v>0.2</v>
      </c>
      <c r="T14" s="18">
        <v>0.3</v>
      </c>
      <c r="U14" s="18">
        <v>0.5</v>
      </c>
      <c r="V14" s="24">
        <v>1.0</v>
      </c>
      <c r="W14" s="18">
        <v>0.5</v>
      </c>
      <c r="X14" s="25">
        <v>0.8</v>
      </c>
      <c r="Y14" s="18">
        <v>0.6</v>
      </c>
      <c r="Z14" s="18">
        <v>0.6</v>
      </c>
      <c r="AA14" s="18">
        <v>0.3</v>
      </c>
      <c r="AB14" s="24">
        <v>0.3</v>
      </c>
      <c r="AC14" s="18">
        <v>0.0</v>
      </c>
      <c r="AD14" s="18">
        <v>0.3</v>
      </c>
      <c r="AE14" s="24">
        <v>0.4</v>
      </c>
      <c r="AF14" s="25">
        <v>0.4</v>
      </c>
      <c r="AG14" s="26">
        <v>0.20700000000000002</v>
      </c>
      <c r="AH14" s="27">
        <v>0.20700000000000002</v>
      </c>
      <c r="AI14" s="29">
        <v>1.0</v>
      </c>
      <c r="AJ14" s="31">
        <v>0.9999999999999998</v>
      </c>
      <c r="AK14" s="31">
        <v>0.6900000000000001</v>
      </c>
      <c r="AL14" s="32">
        <v>1.0</v>
      </c>
      <c r="AM14" s="32">
        <v>0.907</v>
      </c>
      <c r="AN14" s="18" t="s">
        <v>101</v>
      </c>
    </row>
    <row r="15">
      <c r="A15" s="18">
        <v>18.0</v>
      </c>
      <c r="B15" s="18" t="s">
        <v>77</v>
      </c>
      <c r="C15" s="18" t="s">
        <v>77</v>
      </c>
      <c r="D15" s="18">
        <v>0.8</v>
      </c>
      <c r="E15" s="18">
        <v>1.0</v>
      </c>
      <c r="F15" s="18">
        <v>1.0</v>
      </c>
      <c r="G15" s="21">
        <v>0.368</v>
      </c>
      <c r="H15" s="22">
        <v>1.0</v>
      </c>
      <c r="I15" s="22">
        <v>1.0</v>
      </c>
      <c r="J15" s="22">
        <v>1.0</v>
      </c>
      <c r="K15" s="22">
        <v>1.0</v>
      </c>
      <c r="L15" s="22">
        <v>1.0</v>
      </c>
      <c r="M15" s="22">
        <v>1.0</v>
      </c>
      <c r="N15" s="23">
        <v>0.29999999999999993</v>
      </c>
      <c r="O15" s="23">
        <v>0.29999999999999993</v>
      </c>
      <c r="P15" s="24">
        <v>1.0</v>
      </c>
      <c r="Q15" s="18">
        <v>0.6</v>
      </c>
      <c r="R15" s="25">
        <v>1.0</v>
      </c>
      <c r="S15" s="18">
        <v>1.0</v>
      </c>
      <c r="T15" s="18">
        <v>0.2</v>
      </c>
      <c r="U15" s="18">
        <v>0.3</v>
      </c>
      <c r="V15" s="24">
        <v>0.5</v>
      </c>
      <c r="W15" s="18">
        <v>0.3</v>
      </c>
      <c r="X15" s="25">
        <v>0.6</v>
      </c>
      <c r="Y15" s="18">
        <v>0.8</v>
      </c>
      <c r="Z15" s="18">
        <v>0.4</v>
      </c>
      <c r="AA15" s="18">
        <v>0.3</v>
      </c>
      <c r="AB15" s="24">
        <v>0.5</v>
      </c>
      <c r="AC15" s="18">
        <v>0.4</v>
      </c>
      <c r="AD15" s="18">
        <v>0.3</v>
      </c>
      <c r="AE15" s="24">
        <v>0.3</v>
      </c>
      <c r="AF15" s="25">
        <v>0.3</v>
      </c>
      <c r="AG15" s="26">
        <v>0.22800000000000004</v>
      </c>
      <c r="AH15" s="27">
        <v>0.22800000000000004</v>
      </c>
      <c r="AI15" s="29">
        <v>0.9199999999999999</v>
      </c>
      <c r="AJ15" s="31">
        <v>0.9999999999999998</v>
      </c>
      <c r="AK15" s="31">
        <v>0.7600000000000001</v>
      </c>
      <c r="AL15" s="32">
        <v>0.9542857142857143</v>
      </c>
      <c r="AM15" s="32">
        <v>0.8959999999999999</v>
      </c>
      <c r="AN15" s="18" t="s">
        <v>102</v>
      </c>
    </row>
    <row r="16">
      <c r="A16" s="18">
        <v>20.0</v>
      </c>
      <c r="B16" s="18" t="s">
        <v>77</v>
      </c>
      <c r="C16" s="18" t="s">
        <v>77</v>
      </c>
      <c r="D16" s="18">
        <v>1.0</v>
      </c>
      <c r="E16" s="18">
        <v>1.0</v>
      </c>
      <c r="F16" s="18">
        <v>0.5</v>
      </c>
      <c r="G16" s="21">
        <v>0.34</v>
      </c>
      <c r="H16" s="22">
        <v>1.0</v>
      </c>
      <c r="I16" s="22">
        <v>1.0</v>
      </c>
      <c r="J16" s="22">
        <v>1.0</v>
      </c>
      <c r="K16" s="22">
        <v>1.0</v>
      </c>
      <c r="L16" s="22">
        <v>1.0</v>
      </c>
      <c r="M16" s="22">
        <v>0.8</v>
      </c>
      <c r="N16" s="23">
        <v>0.2909999999999999</v>
      </c>
      <c r="O16" s="23">
        <v>0.2909999999999999</v>
      </c>
      <c r="P16" s="24">
        <v>0.9</v>
      </c>
      <c r="Q16" s="18">
        <v>0.8</v>
      </c>
      <c r="R16" s="25">
        <v>0.7</v>
      </c>
      <c r="S16" s="18">
        <v>0.7</v>
      </c>
      <c r="T16" s="18">
        <v>0.6</v>
      </c>
      <c r="U16" s="18">
        <v>0.4</v>
      </c>
      <c r="V16" s="24">
        <v>0.6</v>
      </c>
      <c r="W16" s="18">
        <v>0.5</v>
      </c>
      <c r="X16" s="25">
        <v>1.0</v>
      </c>
      <c r="Y16" s="18">
        <v>0.7</v>
      </c>
      <c r="Z16" s="18">
        <v>0.8</v>
      </c>
      <c r="AA16" s="18">
        <v>0.3</v>
      </c>
      <c r="AB16" s="24">
        <v>0.2</v>
      </c>
      <c r="AC16" s="18">
        <v>0.5</v>
      </c>
      <c r="AD16" s="18">
        <v>0.3</v>
      </c>
      <c r="AE16" s="24">
        <v>0.2</v>
      </c>
      <c r="AF16" s="25">
        <v>0.3</v>
      </c>
      <c r="AG16" s="26">
        <v>0.2595</v>
      </c>
      <c r="AH16" s="27">
        <v>0.2595</v>
      </c>
      <c r="AI16" s="29">
        <v>0.85</v>
      </c>
      <c r="AJ16" s="31">
        <v>0.9699999999999999</v>
      </c>
      <c r="AK16" s="31">
        <v>0.865</v>
      </c>
      <c r="AL16" s="32">
        <v>0.9014285714285715</v>
      </c>
      <c r="AM16" s="32">
        <v>0.8905000000000001</v>
      </c>
      <c r="AN16" s="18" t="s">
        <v>103</v>
      </c>
    </row>
    <row r="17">
      <c r="A17" s="18">
        <v>26.0</v>
      </c>
      <c r="B17" s="18" t="s">
        <v>77</v>
      </c>
      <c r="C17" s="18" t="s">
        <v>77</v>
      </c>
      <c r="D17" s="18">
        <v>1.0</v>
      </c>
      <c r="E17" s="18">
        <v>1.0</v>
      </c>
      <c r="F17" s="18">
        <v>1.0</v>
      </c>
      <c r="G17" s="21">
        <v>0.4</v>
      </c>
      <c r="H17" s="22">
        <v>0.5</v>
      </c>
      <c r="I17" s="22">
        <v>1.0</v>
      </c>
      <c r="J17" s="22">
        <v>0.9</v>
      </c>
      <c r="K17" s="22">
        <v>0.9</v>
      </c>
      <c r="L17" s="22">
        <v>0.9</v>
      </c>
      <c r="M17" s="22">
        <v>0.9</v>
      </c>
      <c r="N17" s="23">
        <v>0.258</v>
      </c>
      <c r="O17" s="23">
        <v>0.258</v>
      </c>
      <c r="P17" s="24">
        <v>1.0</v>
      </c>
      <c r="Q17" s="18">
        <v>1.0</v>
      </c>
      <c r="R17" s="25">
        <v>1.0</v>
      </c>
      <c r="S17" s="18">
        <v>1.0</v>
      </c>
      <c r="T17" s="18">
        <v>0.6</v>
      </c>
      <c r="U17" s="18">
        <v>0.2</v>
      </c>
      <c r="V17" s="24">
        <v>0.9</v>
      </c>
      <c r="W17" s="18">
        <v>0.3</v>
      </c>
      <c r="X17" s="25">
        <v>0.6</v>
      </c>
      <c r="Y17" s="18">
        <v>0.6</v>
      </c>
      <c r="Z17" s="18">
        <v>0.6</v>
      </c>
      <c r="AA17" s="18">
        <v>0.3</v>
      </c>
      <c r="AB17" s="24">
        <v>0.3</v>
      </c>
      <c r="AC17" s="18">
        <v>0.2</v>
      </c>
      <c r="AD17" s="18">
        <v>0.3</v>
      </c>
      <c r="AE17" s="24">
        <v>0.2</v>
      </c>
      <c r="AF17" s="25">
        <v>0.3</v>
      </c>
      <c r="AG17" s="26">
        <v>0.2325</v>
      </c>
      <c r="AH17" s="27">
        <v>0.2325</v>
      </c>
      <c r="AI17" s="29">
        <v>1.0</v>
      </c>
      <c r="AJ17" s="31">
        <v>0.86</v>
      </c>
      <c r="AK17" s="31">
        <v>0.775</v>
      </c>
      <c r="AL17" s="32">
        <v>0.94</v>
      </c>
      <c r="AM17" s="32">
        <v>0.8905000000000001</v>
      </c>
      <c r="AN17" s="18" t="s">
        <v>104</v>
      </c>
    </row>
    <row r="18">
      <c r="A18" s="18">
        <v>10.0</v>
      </c>
      <c r="B18" s="18" t="s">
        <v>77</v>
      </c>
      <c r="C18" s="18" t="s">
        <v>77</v>
      </c>
      <c r="D18" s="18">
        <v>0.7</v>
      </c>
      <c r="E18" s="18">
        <v>1.0</v>
      </c>
      <c r="F18" s="18">
        <v>1.0</v>
      </c>
      <c r="G18" s="21">
        <v>0.352</v>
      </c>
      <c r="H18" s="22">
        <v>1.0</v>
      </c>
      <c r="I18" s="22">
        <v>1.0</v>
      </c>
      <c r="J18" s="22">
        <v>1.0</v>
      </c>
      <c r="K18" s="22">
        <v>1.0</v>
      </c>
      <c r="L18" s="22">
        <v>1.0</v>
      </c>
      <c r="M18" s="22">
        <v>0.7</v>
      </c>
      <c r="N18" s="23">
        <v>0.2865</v>
      </c>
      <c r="O18" s="23">
        <v>0.2865</v>
      </c>
      <c r="P18" s="24">
        <v>1.0</v>
      </c>
      <c r="Q18" s="18">
        <v>0.5</v>
      </c>
      <c r="R18" s="25">
        <v>0.8</v>
      </c>
      <c r="S18" s="18">
        <v>0.8</v>
      </c>
      <c r="T18" s="18">
        <v>0.6</v>
      </c>
      <c r="U18" s="18">
        <v>0.3</v>
      </c>
      <c r="V18" s="24">
        <v>0.9</v>
      </c>
      <c r="W18" s="18">
        <v>0.3</v>
      </c>
      <c r="X18" s="25">
        <v>0.7</v>
      </c>
      <c r="Y18" s="18">
        <v>0.6</v>
      </c>
      <c r="Z18" s="18">
        <v>0.6</v>
      </c>
      <c r="AA18" s="18">
        <v>0.4</v>
      </c>
      <c r="AB18" s="24">
        <v>0.4</v>
      </c>
      <c r="AC18" s="18">
        <v>0.5</v>
      </c>
      <c r="AD18" s="18">
        <v>0.6</v>
      </c>
      <c r="AE18" s="24">
        <v>0.2</v>
      </c>
      <c r="AF18" s="25">
        <v>0.4</v>
      </c>
      <c r="AG18" s="26">
        <v>0.24599999999999997</v>
      </c>
      <c r="AH18" s="27">
        <v>0.24599999999999997</v>
      </c>
      <c r="AI18" s="29">
        <v>0.8799999999999999</v>
      </c>
      <c r="AJ18" s="31">
        <v>0.955</v>
      </c>
      <c r="AK18" s="31">
        <v>0.82</v>
      </c>
      <c r="AL18" s="32">
        <v>0.912142857142857</v>
      </c>
      <c r="AM18" s="32">
        <v>0.8845</v>
      </c>
      <c r="AN18" s="18" t="s">
        <v>105</v>
      </c>
    </row>
    <row r="19">
      <c r="A19" s="18">
        <v>27.0</v>
      </c>
      <c r="B19" s="18" t="s">
        <v>77</v>
      </c>
      <c r="C19" s="18" t="s">
        <v>77</v>
      </c>
      <c r="D19" s="18">
        <v>1.0</v>
      </c>
      <c r="E19" s="18">
        <v>1.0</v>
      </c>
      <c r="F19" s="18">
        <v>1.0</v>
      </c>
      <c r="G19" s="21">
        <v>0.4</v>
      </c>
      <c r="H19" s="22">
        <v>0.8</v>
      </c>
      <c r="I19" s="22">
        <v>1.0</v>
      </c>
      <c r="J19" s="22">
        <v>0.3</v>
      </c>
      <c r="K19" s="22">
        <v>0.0</v>
      </c>
      <c r="L19" s="22">
        <v>0.5</v>
      </c>
      <c r="M19" s="22">
        <v>1.0</v>
      </c>
      <c r="N19" s="23">
        <v>0.1815</v>
      </c>
      <c r="O19" s="23">
        <v>0.1815</v>
      </c>
      <c r="P19" s="24">
        <v>1.0</v>
      </c>
      <c r="Q19" s="18">
        <v>1.0</v>
      </c>
      <c r="R19" s="25">
        <v>0.9</v>
      </c>
      <c r="S19" s="18">
        <v>0.9</v>
      </c>
      <c r="T19" s="18">
        <v>0.7</v>
      </c>
      <c r="U19" s="18">
        <v>0.7</v>
      </c>
      <c r="V19" s="24">
        <v>0.9</v>
      </c>
      <c r="W19" s="18">
        <v>0.9</v>
      </c>
      <c r="X19" s="25">
        <v>1.0</v>
      </c>
      <c r="Y19" s="18">
        <v>0.6</v>
      </c>
      <c r="Z19" s="18">
        <v>0.6</v>
      </c>
      <c r="AA19" s="18">
        <v>0.5</v>
      </c>
      <c r="AB19" s="24">
        <v>0.2</v>
      </c>
      <c r="AC19" s="18">
        <v>0.6</v>
      </c>
      <c r="AD19" s="18">
        <v>0.2</v>
      </c>
      <c r="AE19" s="24">
        <v>0.5</v>
      </c>
      <c r="AF19" s="25">
        <v>0.3</v>
      </c>
      <c r="AG19" s="26">
        <v>0.315</v>
      </c>
      <c r="AH19" s="27">
        <v>0.3</v>
      </c>
      <c r="AI19" s="29">
        <v>1.0</v>
      </c>
      <c r="AJ19" s="31">
        <v>0.605</v>
      </c>
      <c r="AK19" s="31">
        <v>1.0</v>
      </c>
      <c r="AL19" s="32">
        <v>0.8307142857142857</v>
      </c>
      <c r="AM19" s="32">
        <v>0.8815</v>
      </c>
      <c r="AN19" s="18" t="s">
        <v>94</v>
      </c>
    </row>
    <row r="20">
      <c r="A20" s="18">
        <v>19.0</v>
      </c>
      <c r="B20" s="18" t="s">
        <v>77</v>
      </c>
      <c r="C20" s="18" t="s">
        <v>77</v>
      </c>
      <c r="D20" s="18">
        <v>1.0</v>
      </c>
      <c r="E20" s="18">
        <v>1.0</v>
      </c>
      <c r="F20" s="18">
        <v>0.0</v>
      </c>
      <c r="G20" s="21">
        <v>0.28</v>
      </c>
      <c r="H20" s="22">
        <v>1.1</v>
      </c>
      <c r="I20" s="22">
        <v>1.0</v>
      </c>
      <c r="J20" s="22">
        <v>1.3</v>
      </c>
      <c r="K20" s="22">
        <v>1.0</v>
      </c>
      <c r="L20" s="22">
        <v>1.1</v>
      </c>
      <c r="M20" s="22">
        <v>1.1</v>
      </c>
      <c r="N20" s="23">
        <v>0.33149999999999996</v>
      </c>
      <c r="O20" s="23">
        <v>0.29999999999999993</v>
      </c>
      <c r="P20" s="24">
        <v>1.0</v>
      </c>
      <c r="Q20" s="18">
        <v>0.5</v>
      </c>
      <c r="R20" s="25">
        <v>0.3</v>
      </c>
      <c r="S20" s="18">
        <v>0.3</v>
      </c>
      <c r="T20" s="18">
        <v>1.0</v>
      </c>
      <c r="U20" s="18">
        <v>1.0</v>
      </c>
      <c r="V20" s="24">
        <v>1.0</v>
      </c>
      <c r="W20" s="18">
        <v>1.0</v>
      </c>
      <c r="X20" s="25">
        <v>1.0</v>
      </c>
      <c r="Y20" s="18">
        <v>0.9</v>
      </c>
      <c r="Z20" s="18">
        <v>0.6</v>
      </c>
      <c r="AA20" s="18">
        <v>0.7</v>
      </c>
      <c r="AB20" s="24">
        <v>0.5</v>
      </c>
      <c r="AC20" s="18">
        <v>0.3</v>
      </c>
      <c r="AD20" s="18">
        <v>0.3</v>
      </c>
      <c r="AE20" s="24">
        <v>0.7</v>
      </c>
      <c r="AF20" s="25">
        <v>0.5</v>
      </c>
      <c r="AG20" s="26">
        <v>0.339</v>
      </c>
      <c r="AH20" s="27">
        <v>0.3</v>
      </c>
      <c r="AI20" s="29">
        <v>0.7000000000000001</v>
      </c>
      <c r="AJ20" s="31">
        <v>0.9999999999999998</v>
      </c>
      <c r="AK20" s="31">
        <v>1.0</v>
      </c>
      <c r="AL20" s="32">
        <v>0.8285714285714285</v>
      </c>
      <c r="AM20" s="32">
        <v>0.8799999999999999</v>
      </c>
      <c r="AN20" s="18" t="s">
        <v>94</v>
      </c>
    </row>
    <row r="21">
      <c r="A21" s="18">
        <v>28.0</v>
      </c>
      <c r="B21" s="18" t="s">
        <v>77</v>
      </c>
      <c r="C21" s="18" t="s">
        <v>77</v>
      </c>
      <c r="D21" s="18">
        <v>1.0</v>
      </c>
      <c r="E21" s="18">
        <v>1.0</v>
      </c>
      <c r="F21" s="18">
        <v>0.5</v>
      </c>
      <c r="G21" s="21">
        <v>0.34</v>
      </c>
      <c r="H21" s="22">
        <v>1.0</v>
      </c>
      <c r="I21" s="22">
        <v>1.0</v>
      </c>
      <c r="J21" s="22">
        <v>1.0</v>
      </c>
      <c r="K21" s="22">
        <v>1.0</v>
      </c>
      <c r="L21" s="22">
        <v>0.5</v>
      </c>
      <c r="M21" s="22">
        <v>0.5</v>
      </c>
      <c r="N21" s="23">
        <v>0.25499999999999995</v>
      </c>
      <c r="O21" s="23">
        <v>0.25499999999999995</v>
      </c>
      <c r="P21" s="24">
        <v>0.5</v>
      </c>
      <c r="Q21" s="18">
        <v>0.9</v>
      </c>
      <c r="R21" s="25">
        <v>1.0</v>
      </c>
      <c r="S21" s="18">
        <v>1.0</v>
      </c>
      <c r="T21" s="18">
        <v>0.8</v>
      </c>
      <c r="U21" s="18">
        <v>0.5</v>
      </c>
      <c r="V21" s="24">
        <v>0.9</v>
      </c>
      <c r="W21" s="18">
        <v>0.4</v>
      </c>
      <c r="X21" s="25">
        <v>1.0</v>
      </c>
      <c r="Y21" s="18">
        <v>0.6</v>
      </c>
      <c r="Z21" s="18">
        <v>0.6</v>
      </c>
      <c r="AA21" s="18">
        <v>0.3</v>
      </c>
      <c r="AB21" s="24">
        <v>0.2</v>
      </c>
      <c r="AC21" s="18">
        <v>0.4</v>
      </c>
      <c r="AD21" s="18">
        <v>0.3</v>
      </c>
      <c r="AE21" s="24">
        <v>0.2</v>
      </c>
      <c r="AF21" s="25">
        <v>0.3</v>
      </c>
      <c r="AG21" s="26">
        <v>0.2535</v>
      </c>
      <c r="AH21" s="27">
        <v>0.2535</v>
      </c>
      <c r="AI21" s="29">
        <v>0.85</v>
      </c>
      <c r="AJ21" s="31">
        <v>0.8499999999999999</v>
      </c>
      <c r="AK21" s="31">
        <v>0.8450000000000001</v>
      </c>
      <c r="AL21" s="32">
        <v>0.85</v>
      </c>
      <c r="AM21" s="32">
        <v>0.8485</v>
      </c>
      <c r="AN21" s="18" t="s">
        <v>94</v>
      </c>
    </row>
    <row r="22">
      <c r="A22" s="18">
        <v>23.0</v>
      </c>
      <c r="B22" s="18" t="s">
        <v>77</v>
      </c>
      <c r="C22" s="18" t="s">
        <v>77</v>
      </c>
      <c r="D22" s="18">
        <v>1.0</v>
      </c>
      <c r="E22" s="18">
        <v>0.5</v>
      </c>
      <c r="F22" s="18">
        <v>0.0</v>
      </c>
      <c r="G22" s="21">
        <v>0.22000000000000003</v>
      </c>
      <c r="H22" s="22">
        <v>1.0</v>
      </c>
      <c r="I22" s="22">
        <v>1.0</v>
      </c>
      <c r="J22" s="22">
        <v>1.0</v>
      </c>
      <c r="K22" s="22">
        <v>1.0</v>
      </c>
      <c r="L22" s="22">
        <v>1.1</v>
      </c>
      <c r="M22" s="22">
        <v>1.0</v>
      </c>
      <c r="N22" s="23">
        <v>0.30449999999999994</v>
      </c>
      <c r="O22" s="23">
        <v>0.29999999999999993</v>
      </c>
      <c r="P22" s="24">
        <v>1.0</v>
      </c>
      <c r="Q22" s="18">
        <v>1.0</v>
      </c>
      <c r="R22" s="25">
        <v>0.7</v>
      </c>
      <c r="S22" s="18">
        <v>0.7</v>
      </c>
      <c r="T22" s="18">
        <v>1.0</v>
      </c>
      <c r="U22" s="18">
        <v>0.5</v>
      </c>
      <c r="V22" s="24">
        <v>0.8</v>
      </c>
      <c r="W22" s="18">
        <v>0.5</v>
      </c>
      <c r="X22" s="25">
        <v>1.0</v>
      </c>
      <c r="Y22" s="18">
        <v>1.0</v>
      </c>
      <c r="Z22" s="18">
        <v>0.6</v>
      </c>
      <c r="AA22" s="18">
        <v>0.9</v>
      </c>
      <c r="AB22" s="24">
        <v>0.5</v>
      </c>
      <c r="AC22" s="18">
        <v>0.5</v>
      </c>
      <c r="AD22" s="18">
        <v>1.0</v>
      </c>
      <c r="AE22" s="24">
        <v>0.4</v>
      </c>
      <c r="AF22" s="25">
        <v>0.6</v>
      </c>
      <c r="AG22" s="26">
        <v>0.351</v>
      </c>
      <c r="AH22" s="27">
        <v>0.3</v>
      </c>
      <c r="AI22" s="29">
        <v>0.55</v>
      </c>
      <c r="AJ22" s="31">
        <v>0.9999999999999998</v>
      </c>
      <c r="AK22" s="31">
        <v>1.0</v>
      </c>
      <c r="AL22" s="32">
        <v>0.7428571428571429</v>
      </c>
      <c r="AM22" s="32">
        <v>0.8200000000000001</v>
      </c>
      <c r="AN22" s="18" t="s">
        <v>107</v>
      </c>
    </row>
    <row r="23">
      <c r="A23" s="18">
        <v>15.0</v>
      </c>
      <c r="B23" s="18" t="s">
        <v>77</v>
      </c>
      <c r="C23" s="18" t="s">
        <v>77</v>
      </c>
      <c r="D23" s="18">
        <v>1.0</v>
      </c>
      <c r="E23" s="18">
        <v>1.0</v>
      </c>
      <c r="F23" s="18">
        <v>0.8</v>
      </c>
      <c r="G23" s="21">
        <v>0.376</v>
      </c>
      <c r="H23" s="22">
        <v>1.1</v>
      </c>
      <c r="I23" s="22">
        <v>1.0</v>
      </c>
      <c r="J23" s="22">
        <v>1.0</v>
      </c>
      <c r="K23" s="22">
        <v>1.0</v>
      </c>
      <c r="L23" s="22">
        <v>1.0</v>
      </c>
      <c r="M23" s="22">
        <v>1.1</v>
      </c>
      <c r="N23" s="23">
        <v>0.30899999999999994</v>
      </c>
      <c r="O23" s="23">
        <v>0.29999999999999993</v>
      </c>
      <c r="P23" s="24">
        <v>1.0</v>
      </c>
      <c r="Q23" s="18">
        <v>0.0</v>
      </c>
      <c r="R23" s="25">
        <v>1.0</v>
      </c>
      <c r="S23" s="18">
        <v>1.0</v>
      </c>
      <c r="T23" s="18">
        <v>1.0</v>
      </c>
      <c r="U23" s="18">
        <v>0.0</v>
      </c>
      <c r="V23" s="24">
        <v>0.6</v>
      </c>
      <c r="W23" s="18">
        <v>0.5</v>
      </c>
      <c r="X23" s="25">
        <v>0.5</v>
      </c>
      <c r="Y23" s="18">
        <v>0.0</v>
      </c>
      <c r="Z23" s="18">
        <v>0.0</v>
      </c>
      <c r="AA23" s="18">
        <v>0.3</v>
      </c>
      <c r="AB23" s="24">
        <v>0.0</v>
      </c>
      <c r="AC23" s="18">
        <v>0.0</v>
      </c>
      <c r="AD23" s="18">
        <v>0.0</v>
      </c>
      <c r="AE23" s="24">
        <v>0.0</v>
      </c>
      <c r="AF23" s="25">
        <v>0.0</v>
      </c>
      <c r="AG23" s="26">
        <v>0.1365</v>
      </c>
      <c r="AH23" s="27">
        <v>0.1365</v>
      </c>
      <c r="AI23" s="29">
        <v>0.9400000000000001</v>
      </c>
      <c r="AJ23" s="31">
        <v>0.9999999999999998</v>
      </c>
      <c r="AK23" s="31">
        <v>0.455</v>
      </c>
      <c r="AL23" s="32">
        <v>0.9657142857142856</v>
      </c>
      <c r="AM23" s="32">
        <v>0.8125</v>
      </c>
      <c r="AN23" s="18" t="s">
        <v>109</v>
      </c>
    </row>
    <row r="24">
      <c r="A24" s="18">
        <v>1.0</v>
      </c>
      <c r="B24" s="18" t="s">
        <v>77</v>
      </c>
      <c r="C24" s="18" t="s">
        <v>77</v>
      </c>
      <c r="D24" s="18">
        <v>0.7</v>
      </c>
      <c r="E24" s="18">
        <v>1.0</v>
      </c>
      <c r="F24" s="18">
        <v>0.8</v>
      </c>
      <c r="G24" s="21">
        <v>0.328</v>
      </c>
      <c r="H24" s="22">
        <v>1.0</v>
      </c>
      <c r="I24" s="22">
        <v>1.0</v>
      </c>
      <c r="J24" s="22">
        <v>1.0</v>
      </c>
      <c r="K24" s="22">
        <v>1.0</v>
      </c>
      <c r="L24" s="22">
        <v>0.8</v>
      </c>
      <c r="M24" s="22">
        <v>1.0</v>
      </c>
      <c r="N24" s="23">
        <v>0.291</v>
      </c>
      <c r="O24" s="23">
        <v>0.291</v>
      </c>
      <c r="P24" s="24">
        <v>0.7</v>
      </c>
      <c r="Q24" s="18">
        <v>1.0</v>
      </c>
      <c r="R24" s="25">
        <v>0.9</v>
      </c>
      <c r="S24" s="18">
        <v>0.9</v>
      </c>
      <c r="T24" s="18">
        <v>0.3</v>
      </c>
      <c r="U24" s="18">
        <v>0.3</v>
      </c>
      <c r="V24" s="24">
        <v>0.3</v>
      </c>
      <c r="W24" s="18">
        <v>0.3</v>
      </c>
      <c r="X24" s="25">
        <v>0.2</v>
      </c>
      <c r="Y24" s="18">
        <v>0.2</v>
      </c>
      <c r="Z24" s="18">
        <v>0.2</v>
      </c>
      <c r="AA24" s="18">
        <v>0.2</v>
      </c>
      <c r="AB24" s="24">
        <v>0.2</v>
      </c>
      <c r="AC24" s="18">
        <v>0.2</v>
      </c>
      <c r="AD24" s="18">
        <v>0.3</v>
      </c>
      <c r="AE24" s="24">
        <v>0.2</v>
      </c>
      <c r="AF24" s="25">
        <v>0.6</v>
      </c>
      <c r="AG24" s="26">
        <v>0.18300000000000002</v>
      </c>
      <c r="AH24" s="27">
        <v>0.18300000000000002</v>
      </c>
      <c r="AI24" s="29">
        <v>0.8200000000000001</v>
      </c>
      <c r="AJ24" s="31">
        <v>0.97</v>
      </c>
      <c r="AK24" s="31">
        <v>0.61</v>
      </c>
      <c r="AL24" s="32">
        <v>0.8842857142857142</v>
      </c>
      <c r="AM24" s="32">
        <v>0.802</v>
      </c>
      <c r="AN24" s="18" t="s">
        <v>110</v>
      </c>
    </row>
    <row r="25">
      <c r="A25" s="18">
        <v>5.0</v>
      </c>
      <c r="B25" s="18" t="s">
        <v>77</v>
      </c>
      <c r="C25" s="18" t="s">
        <v>77</v>
      </c>
      <c r="D25" s="18">
        <v>1.0</v>
      </c>
      <c r="E25" s="18">
        <v>1.0</v>
      </c>
      <c r="F25" s="18">
        <v>1.0</v>
      </c>
      <c r="G25" s="21">
        <v>0.4</v>
      </c>
      <c r="H25" s="22">
        <v>0.9</v>
      </c>
      <c r="I25" s="22">
        <v>0.9</v>
      </c>
      <c r="J25" s="22">
        <v>1.0</v>
      </c>
      <c r="K25" s="22">
        <v>1.0</v>
      </c>
      <c r="L25" s="22">
        <v>0.7</v>
      </c>
      <c r="M25" s="22">
        <v>0.7</v>
      </c>
      <c r="N25" s="23">
        <v>0.2625</v>
      </c>
      <c r="O25" s="23">
        <v>0.2625</v>
      </c>
      <c r="P25" s="24">
        <v>1.0</v>
      </c>
      <c r="Q25" s="18">
        <v>0.5</v>
      </c>
      <c r="R25" s="25">
        <v>0.2</v>
      </c>
      <c r="S25" s="18">
        <v>0.2</v>
      </c>
      <c r="T25" s="18">
        <v>0.3</v>
      </c>
      <c r="U25" s="18">
        <v>0.3</v>
      </c>
      <c r="V25" s="24">
        <v>0.2</v>
      </c>
      <c r="W25" s="18">
        <v>0.2</v>
      </c>
      <c r="X25" s="25">
        <v>0.5</v>
      </c>
      <c r="Y25" s="18">
        <v>0.2</v>
      </c>
      <c r="Z25" s="18">
        <v>0.2</v>
      </c>
      <c r="AA25" s="18">
        <v>0.3</v>
      </c>
      <c r="AB25" s="24">
        <v>0.0</v>
      </c>
      <c r="AC25" s="18">
        <v>0.2</v>
      </c>
      <c r="AD25" s="18">
        <v>0.2</v>
      </c>
      <c r="AE25" s="24">
        <v>0.0</v>
      </c>
      <c r="AF25" s="25">
        <v>0.0</v>
      </c>
      <c r="AG25" s="26">
        <v>0.1305</v>
      </c>
      <c r="AH25" s="27">
        <v>0.1305</v>
      </c>
      <c r="AI25" s="29">
        <v>1.0</v>
      </c>
      <c r="AJ25" s="31">
        <v>0.875</v>
      </c>
      <c r="AK25" s="31">
        <v>0.435</v>
      </c>
      <c r="AL25" s="32">
        <v>0.9464285714285716</v>
      </c>
      <c r="AM25" s="32">
        <v>0.7930000000000001</v>
      </c>
      <c r="AN25" s="18" t="s">
        <v>112</v>
      </c>
    </row>
    <row r="26">
      <c r="A26" s="18">
        <v>17.0</v>
      </c>
      <c r="B26" s="18" t="s">
        <v>77</v>
      </c>
      <c r="C26" s="18" t="s">
        <v>77</v>
      </c>
      <c r="D26" s="18">
        <v>0.5</v>
      </c>
      <c r="E26" s="18">
        <v>1.0</v>
      </c>
      <c r="F26" s="18">
        <v>0.8</v>
      </c>
      <c r="G26" s="21">
        <v>0.29600000000000004</v>
      </c>
      <c r="H26" s="22">
        <v>0.0</v>
      </c>
      <c r="I26" s="22">
        <v>0.7</v>
      </c>
      <c r="J26" s="22">
        <v>1.0</v>
      </c>
      <c r="K26" s="22">
        <v>1.0</v>
      </c>
      <c r="L26" s="22">
        <v>0.7</v>
      </c>
      <c r="M26" s="22">
        <v>0.7</v>
      </c>
      <c r="N26" s="23">
        <v>0.21</v>
      </c>
      <c r="O26" s="23">
        <v>0.21</v>
      </c>
      <c r="P26" s="24">
        <v>1.0</v>
      </c>
      <c r="Q26" s="18">
        <v>0.6</v>
      </c>
      <c r="R26" s="25">
        <v>0.4</v>
      </c>
      <c r="S26" s="18">
        <v>0.4</v>
      </c>
      <c r="T26" s="18">
        <v>0.3</v>
      </c>
      <c r="U26" s="18">
        <v>0.4</v>
      </c>
      <c r="V26" s="24">
        <v>0.6</v>
      </c>
      <c r="W26" s="18">
        <v>0.4</v>
      </c>
      <c r="X26" s="25">
        <v>1.0</v>
      </c>
      <c r="Y26" s="18">
        <v>1.0</v>
      </c>
      <c r="Z26" s="18">
        <v>1.0</v>
      </c>
      <c r="AA26" s="18">
        <v>0.4</v>
      </c>
      <c r="AB26" s="24">
        <v>0.4</v>
      </c>
      <c r="AC26" s="18">
        <v>0.4</v>
      </c>
      <c r="AD26" s="18">
        <v>0.3</v>
      </c>
      <c r="AE26" s="24">
        <v>0.2</v>
      </c>
      <c r="AF26" s="25">
        <v>0.4</v>
      </c>
      <c r="AG26" s="26">
        <v>0.25800000000000006</v>
      </c>
      <c r="AH26" s="27">
        <v>0.25800000000000006</v>
      </c>
      <c r="AI26" s="29">
        <v>0.7400000000000001</v>
      </c>
      <c r="AJ26" s="31">
        <v>0.7</v>
      </c>
      <c r="AK26" s="31">
        <v>0.8600000000000002</v>
      </c>
      <c r="AL26" s="32">
        <v>0.7228571428571429</v>
      </c>
      <c r="AM26" s="32">
        <v>0.764</v>
      </c>
      <c r="AN26" s="18" t="s">
        <v>113</v>
      </c>
    </row>
    <row r="27">
      <c r="A27" s="18">
        <v>14.0</v>
      </c>
      <c r="B27" s="18" t="s">
        <v>77</v>
      </c>
      <c r="C27" s="18" t="s">
        <v>77</v>
      </c>
      <c r="D27" s="18">
        <v>1.0</v>
      </c>
      <c r="E27" s="18">
        <v>1.0</v>
      </c>
      <c r="F27" s="18">
        <v>0.5</v>
      </c>
      <c r="G27" s="21">
        <v>0.34</v>
      </c>
      <c r="H27" s="22">
        <v>1.0</v>
      </c>
      <c r="I27" s="22">
        <v>1.0</v>
      </c>
      <c r="J27" s="22">
        <v>1.0</v>
      </c>
      <c r="K27" s="22">
        <v>1.0</v>
      </c>
      <c r="L27" s="22">
        <v>0.8</v>
      </c>
      <c r="M27" s="22">
        <v>0.5</v>
      </c>
      <c r="N27" s="23">
        <v>0.26849999999999996</v>
      </c>
      <c r="O27" s="23">
        <v>0.26849999999999996</v>
      </c>
      <c r="P27" s="24">
        <v>1.0</v>
      </c>
      <c r="Q27" s="18">
        <v>0.5</v>
      </c>
      <c r="R27" s="25">
        <v>0.4</v>
      </c>
      <c r="S27" s="18">
        <v>0.2</v>
      </c>
      <c r="T27" s="18">
        <v>0.3</v>
      </c>
      <c r="U27" s="18">
        <v>0.3</v>
      </c>
      <c r="V27" s="24">
        <v>0.2</v>
      </c>
      <c r="W27" s="18">
        <v>0.3</v>
      </c>
      <c r="X27" s="25">
        <v>0.2</v>
      </c>
      <c r="Y27" s="18">
        <v>0.2</v>
      </c>
      <c r="Z27" s="18">
        <v>0.2</v>
      </c>
      <c r="AA27" s="18">
        <v>0.2</v>
      </c>
      <c r="AB27" s="24">
        <v>0.3</v>
      </c>
      <c r="AC27" s="18">
        <v>0.4</v>
      </c>
      <c r="AD27" s="18">
        <v>0.3</v>
      </c>
      <c r="AE27" s="24">
        <v>0.0</v>
      </c>
      <c r="AF27" s="25">
        <v>0.3</v>
      </c>
      <c r="AG27" s="26">
        <v>0.15300000000000002</v>
      </c>
      <c r="AH27" s="27">
        <v>0.15300000000000002</v>
      </c>
      <c r="AI27" s="29">
        <v>0.85</v>
      </c>
      <c r="AJ27" s="31">
        <v>0.8949999999999998</v>
      </c>
      <c r="AK27" s="31">
        <v>0.5100000000000001</v>
      </c>
      <c r="AL27" s="32">
        <v>0.8692857142857143</v>
      </c>
      <c r="AM27" s="32">
        <v>0.7615000000000001</v>
      </c>
      <c r="AN27" s="18" t="s">
        <v>114</v>
      </c>
    </row>
    <row r="28">
      <c r="A28" s="18">
        <v>2.0</v>
      </c>
      <c r="B28" s="18" t="s">
        <v>77</v>
      </c>
      <c r="C28" s="18" t="s">
        <v>77</v>
      </c>
      <c r="D28" s="18">
        <v>1.0</v>
      </c>
      <c r="E28" s="18">
        <v>1.0</v>
      </c>
      <c r="F28" s="18">
        <v>1.0</v>
      </c>
      <c r="G28" s="21">
        <v>0.4</v>
      </c>
      <c r="H28" s="22">
        <v>0.0</v>
      </c>
      <c r="I28" s="22">
        <v>0.7</v>
      </c>
      <c r="J28" s="22">
        <v>1.0</v>
      </c>
      <c r="K28" s="22">
        <v>0.5</v>
      </c>
      <c r="L28" s="22">
        <v>0.5</v>
      </c>
      <c r="M28" s="22">
        <v>0.8</v>
      </c>
      <c r="N28" s="23">
        <v>0.183</v>
      </c>
      <c r="O28" s="23">
        <v>0.183</v>
      </c>
      <c r="P28" s="24">
        <v>0.7</v>
      </c>
      <c r="Q28" s="18">
        <v>0.5</v>
      </c>
      <c r="R28" s="25">
        <v>0.2</v>
      </c>
      <c r="S28" s="18">
        <v>0.2</v>
      </c>
      <c r="T28" s="18">
        <v>0.3</v>
      </c>
      <c r="U28" s="18">
        <v>0.2</v>
      </c>
      <c r="V28" s="24">
        <v>0.2</v>
      </c>
      <c r="W28" s="18">
        <v>0.2</v>
      </c>
      <c r="X28" s="25">
        <v>0.2</v>
      </c>
      <c r="Y28" s="18">
        <v>0.2</v>
      </c>
      <c r="Z28" s="18">
        <v>0.2</v>
      </c>
      <c r="AA28" s="18">
        <v>0.3</v>
      </c>
      <c r="AB28" s="24">
        <v>0.3</v>
      </c>
      <c r="AC28" s="18">
        <v>0.2</v>
      </c>
      <c r="AD28" s="18">
        <v>0.3</v>
      </c>
      <c r="AE28" s="24">
        <v>0.0</v>
      </c>
      <c r="AF28" s="25">
        <v>0.4</v>
      </c>
      <c r="AG28" s="26">
        <v>0.132</v>
      </c>
      <c r="AH28" s="27">
        <v>0.132</v>
      </c>
      <c r="AI28" s="29">
        <v>1.0</v>
      </c>
      <c r="AJ28" s="31">
        <v>0.61</v>
      </c>
      <c r="AK28" s="31">
        <v>0.44000000000000006</v>
      </c>
      <c r="AL28" s="32">
        <v>0.8328571428571429</v>
      </c>
      <c r="AM28" s="32">
        <v>0.715</v>
      </c>
      <c r="AN28" s="18" t="s">
        <v>108</v>
      </c>
    </row>
    <row r="29">
      <c r="A29" s="18">
        <v>35.0</v>
      </c>
      <c r="B29" s="18" t="s">
        <v>77</v>
      </c>
      <c r="C29" s="18" t="s">
        <v>77</v>
      </c>
      <c r="D29" s="18">
        <v>0.8</v>
      </c>
      <c r="E29" s="18">
        <v>1.0</v>
      </c>
      <c r="F29" s="18">
        <v>1.0</v>
      </c>
      <c r="G29" s="21">
        <v>0.368</v>
      </c>
      <c r="H29" s="22">
        <v>0.6</v>
      </c>
      <c r="I29" s="22">
        <v>0.1</v>
      </c>
      <c r="J29" s="22">
        <v>0.5</v>
      </c>
      <c r="K29" s="22">
        <v>0.5</v>
      </c>
      <c r="L29" s="22">
        <v>0.5</v>
      </c>
      <c r="M29" s="22">
        <v>0.7</v>
      </c>
      <c r="N29" s="23">
        <v>0.13949999999999999</v>
      </c>
      <c r="O29" s="23">
        <v>0.13949999999999999</v>
      </c>
      <c r="P29" s="24">
        <v>1.0</v>
      </c>
      <c r="Q29" s="18">
        <v>0.7</v>
      </c>
      <c r="R29" s="25">
        <v>0.3</v>
      </c>
      <c r="S29" s="18">
        <v>0.3</v>
      </c>
      <c r="T29" s="18">
        <v>0.3</v>
      </c>
      <c r="U29" s="18">
        <v>0.3</v>
      </c>
      <c r="V29" s="24">
        <v>1.0</v>
      </c>
      <c r="W29" s="18">
        <v>0.3</v>
      </c>
      <c r="X29" s="25">
        <v>0.5</v>
      </c>
      <c r="Y29" s="18">
        <v>1.0</v>
      </c>
      <c r="Z29" s="18">
        <v>0.6</v>
      </c>
      <c r="AA29" s="18">
        <v>0.3</v>
      </c>
      <c r="AB29" s="24">
        <v>0.3</v>
      </c>
      <c r="AC29" s="18">
        <v>0.3</v>
      </c>
      <c r="AD29" s="18">
        <v>0.3</v>
      </c>
      <c r="AE29" s="24">
        <v>0.2</v>
      </c>
      <c r="AF29" s="25">
        <v>0.0</v>
      </c>
      <c r="AG29" s="26">
        <v>0.201</v>
      </c>
      <c r="AH29" s="27">
        <v>0.201</v>
      </c>
      <c r="AI29" s="29">
        <v>0.9199999999999999</v>
      </c>
      <c r="AJ29" s="31">
        <v>0.46499999999999997</v>
      </c>
      <c r="AK29" s="31">
        <v>0.67</v>
      </c>
      <c r="AL29" s="32">
        <v>0.7249999999999999</v>
      </c>
      <c r="AM29" s="32">
        <v>0.7084999999999999</v>
      </c>
      <c r="AN29" s="18" t="s">
        <v>115</v>
      </c>
    </row>
    <row r="30">
      <c r="A30" s="18">
        <v>9.0</v>
      </c>
      <c r="B30" s="18" t="s">
        <v>77</v>
      </c>
      <c r="C30" s="18" t="s">
        <v>77</v>
      </c>
      <c r="D30" s="18">
        <v>1.0</v>
      </c>
      <c r="E30" s="18">
        <v>0.5</v>
      </c>
      <c r="F30" s="18">
        <v>0.0</v>
      </c>
      <c r="G30" s="21">
        <v>0.22000000000000003</v>
      </c>
      <c r="H30" s="22">
        <v>1.0</v>
      </c>
      <c r="I30" s="22">
        <v>1.0</v>
      </c>
      <c r="J30" s="22">
        <v>1.0</v>
      </c>
      <c r="K30" s="22">
        <v>1.0</v>
      </c>
      <c r="L30" s="22">
        <v>1.0</v>
      </c>
      <c r="M30" s="22">
        <v>0.5</v>
      </c>
      <c r="N30" s="23">
        <v>0.27749999999999997</v>
      </c>
      <c r="O30" s="23">
        <v>0.27749999999999997</v>
      </c>
      <c r="P30" s="24">
        <v>0.7</v>
      </c>
      <c r="Q30" s="18">
        <v>0.2</v>
      </c>
      <c r="R30" s="25">
        <v>0.9</v>
      </c>
      <c r="S30" s="18">
        <v>0.9</v>
      </c>
      <c r="T30" s="18">
        <v>0.5</v>
      </c>
      <c r="U30" s="18">
        <v>0.3</v>
      </c>
      <c r="V30" s="24">
        <v>0.6</v>
      </c>
      <c r="W30" s="18">
        <v>0.3</v>
      </c>
      <c r="X30" s="25">
        <v>0.6</v>
      </c>
      <c r="Y30" s="18">
        <v>0.4</v>
      </c>
      <c r="Z30" s="18">
        <v>0.3</v>
      </c>
      <c r="AA30" s="18">
        <v>0.3</v>
      </c>
      <c r="AB30" s="24">
        <v>0.2</v>
      </c>
      <c r="AC30" s="18">
        <v>0.2</v>
      </c>
      <c r="AD30" s="18">
        <v>0.4</v>
      </c>
      <c r="AE30" s="24">
        <v>0.3</v>
      </c>
      <c r="AF30" s="25">
        <v>0.6</v>
      </c>
      <c r="AG30" s="26">
        <v>0.19500000000000003</v>
      </c>
      <c r="AH30" s="27">
        <v>0.19500000000000003</v>
      </c>
      <c r="AI30" s="29">
        <v>0.55</v>
      </c>
      <c r="AJ30" s="31">
        <v>0.9249999999999999</v>
      </c>
      <c r="AK30" s="31">
        <v>0.6500000000000001</v>
      </c>
      <c r="AL30" s="32">
        <v>0.7107142857142857</v>
      </c>
      <c r="AM30" s="32">
        <v>0.6925</v>
      </c>
      <c r="AN30" s="18" t="s">
        <v>117</v>
      </c>
    </row>
    <row r="31">
      <c r="A31" s="18">
        <v>21.0</v>
      </c>
      <c r="B31" s="18" t="s">
        <v>77</v>
      </c>
      <c r="C31" s="18" t="s">
        <v>77</v>
      </c>
      <c r="D31" s="18">
        <v>1.0</v>
      </c>
      <c r="E31" s="18">
        <v>1.0</v>
      </c>
      <c r="F31" s="18">
        <v>0.0</v>
      </c>
      <c r="G31" s="21">
        <v>0.28</v>
      </c>
      <c r="H31" s="22">
        <v>0.5</v>
      </c>
      <c r="I31" s="22">
        <v>1.0</v>
      </c>
      <c r="J31" s="22">
        <v>0.5</v>
      </c>
      <c r="K31" s="22">
        <v>0.5</v>
      </c>
      <c r="L31" s="22">
        <v>0.4</v>
      </c>
      <c r="M31" s="22">
        <v>0.5</v>
      </c>
      <c r="N31" s="23">
        <v>0.17549999999999996</v>
      </c>
      <c r="O31" s="23">
        <v>0.17549999999999996</v>
      </c>
      <c r="P31" s="24">
        <v>1.0</v>
      </c>
      <c r="Q31" s="18">
        <v>0.9</v>
      </c>
      <c r="R31" s="25">
        <v>0.7</v>
      </c>
      <c r="S31" s="18">
        <v>0.7</v>
      </c>
      <c r="T31" s="18">
        <v>0.4</v>
      </c>
      <c r="U31" s="18">
        <v>0.2</v>
      </c>
      <c r="V31" s="24">
        <v>0.6</v>
      </c>
      <c r="W31" s="18">
        <v>0.4</v>
      </c>
      <c r="X31" s="25">
        <v>1.0</v>
      </c>
      <c r="Y31" s="18">
        <v>0.4</v>
      </c>
      <c r="Z31" s="18">
        <v>0.6</v>
      </c>
      <c r="AA31" s="18">
        <v>0.0</v>
      </c>
      <c r="AB31" s="24">
        <v>0.3</v>
      </c>
      <c r="AC31" s="18">
        <v>0.5</v>
      </c>
      <c r="AD31" s="18">
        <v>0.4</v>
      </c>
      <c r="AE31" s="24">
        <v>0.2</v>
      </c>
      <c r="AF31" s="25">
        <v>0.0</v>
      </c>
      <c r="AG31" s="26">
        <v>0.21899999999999997</v>
      </c>
      <c r="AH31" s="27">
        <v>0.21899999999999997</v>
      </c>
      <c r="AI31" s="29">
        <v>0.7000000000000001</v>
      </c>
      <c r="AJ31" s="31">
        <v>0.5849999999999999</v>
      </c>
      <c r="AK31" s="31">
        <v>0.73</v>
      </c>
      <c r="AL31" s="32">
        <v>0.6507142857142858</v>
      </c>
      <c r="AM31" s="32">
        <v>0.6745</v>
      </c>
      <c r="AN31" s="18" t="s">
        <v>111</v>
      </c>
    </row>
    <row r="32">
      <c r="A32" s="18">
        <v>22.0</v>
      </c>
      <c r="B32" s="18" t="s">
        <v>77</v>
      </c>
      <c r="C32" s="18" t="s">
        <v>77</v>
      </c>
      <c r="D32" s="18">
        <v>1.0</v>
      </c>
      <c r="E32" s="18">
        <v>1.0</v>
      </c>
      <c r="F32" s="18">
        <v>1.0</v>
      </c>
      <c r="G32" s="21">
        <v>0.4</v>
      </c>
      <c r="H32" s="22">
        <v>0.2</v>
      </c>
      <c r="I32" s="22">
        <v>0.2</v>
      </c>
      <c r="J32" s="22">
        <v>0.3</v>
      </c>
      <c r="K32" s="22">
        <v>0.5</v>
      </c>
      <c r="L32" s="22">
        <v>0.1</v>
      </c>
      <c r="M32" s="22">
        <v>0.2</v>
      </c>
      <c r="N32" s="23">
        <v>0.07499999999999998</v>
      </c>
      <c r="O32" s="23">
        <v>0.07499999999999998</v>
      </c>
      <c r="P32" s="24">
        <v>1.0</v>
      </c>
      <c r="Q32" s="18">
        <v>0.5</v>
      </c>
      <c r="R32" s="25">
        <v>0.3</v>
      </c>
      <c r="S32" s="18">
        <v>0.3</v>
      </c>
      <c r="T32" s="18">
        <v>0.3</v>
      </c>
      <c r="U32" s="18">
        <v>0.4</v>
      </c>
      <c r="V32" s="24">
        <v>0.2</v>
      </c>
      <c r="W32" s="18">
        <v>0.3</v>
      </c>
      <c r="X32" s="25">
        <v>0.4</v>
      </c>
      <c r="Y32" s="18">
        <v>0.4</v>
      </c>
      <c r="Z32" s="18">
        <v>0.3</v>
      </c>
      <c r="AA32" s="18">
        <v>0.2</v>
      </c>
      <c r="AB32" s="24">
        <v>0.4</v>
      </c>
      <c r="AC32" s="18">
        <v>0.2</v>
      </c>
      <c r="AD32" s="18">
        <v>0.2</v>
      </c>
      <c r="AE32" s="24">
        <v>0.3</v>
      </c>
      <c r="AF32" s="25">
        <v>0.4</v>
      </c>
      <c r="AG32" s="26">
        <v>0.17850000000000002</v>
      </c>
      <c r="AH32" s="27">
        <v>0.17850000000000002</v>
      </c>
      <c r="AI32" s="29">
        <v>1.0</v>
      </c>
      <c r="AJ32" s="31">
        <v>0.24999999999999994</v>
      </c>
      <c r="AK32" s="31">
        <v>0.5950000000000001</v>
      </c>
      <c r="AL32" s="32">
        <v>0.6785714285714286</v>
      </c>
      <c r="AM32" s="32">
        <v>0.6535</v>
      </c>
      <c r="AN32" s="18" t="s">
        <v>111</v>
      </c>
    </row>
    <row r="33">
      <c r="A33" s="18">
        <v>33.0</v>
      </c>
      <c r="B33" s="18" t="s">
        <v>77</v>
      </c>
      <c r="C33" s="18" t="s">
        <v>77</v>
      </c>
      <c r="D33" s="18">
        <v>1.0</v>
      </c>
      <c r="E33" s="18">
        <v>1.0</v>
      </c>
      <c r="F33" s="18">
        <v>0.0</v>
      </c>
      <c r="G33" s="21">
        <v>0.28</v>
      </c>
      <c r="H33" s="22">
        <v>0.5</v>
      </c>
      <c r="I33" s="22">
        <v>1.0</v>
      </c>
      <c r="J33" s="22">
        <v>1.0</v>
      </c>
      <c r="K33" s="22">
        <v>0.7</v>
      </c>
      <c r="L33" s="22">
        <v>0.7</v>
      </c>
      <c r="M33" s="22">
        <v>0.7</v>
      </c>
      <c r="N33" s="23">
        <v>0.237</v>
      </c>
      <c r="O33" s="23">
        <v>0.237</v>
      </c>
      <c r="P33" s="24">
        <v>0.5</v>
      </c>
      <c r="Q33" s="18">
        <v>0.5</v>
      </c>
      <c r="R33" s="25">
        <v>0.2</v>
      </c>
      <c r="S33" s="18">
        <v>0.2</v>
      </c>
      <c r="T33" s="18">
        <v>0.2</v>
      </c>
      <c r="U33" s="18">
        <v>0.3</v>
      </c>
      <c r="V33" s="24">
        <v>0.2</v>
      </c>
      <c r="W33" s="18">
        <v>0.0</v>
      </c>
      <c r="X33" s="25">
        <v>0.2</v>
      </c>
      <c r="Y33" s="18">
        <v>0.2</v>
      </c>
      <c r="Z33" s="18">
        <v>0.2</v>
      </c>
      <c r="AA33" s="18">
        <v>0.2</v>
      </c>
      <c r="AB33" s="24">
        <v>0.2</v>
      </c>
      <c r="AC33" s="18">
        <v>0.2</v>
      </c>
      <c r="AD33" s="18">
        <v>0.2</v>
      </c>
      <c r="AE33" s="24">
        <v>0.2</v>
      </c>
      <c r="AF33" s="25">
        <v>0.2</v>
      </c>
      <c r="AG33" s="26">
        <v>0.10950000000000004</v>
      </c>
      <c r="AH33" s="27">
        <v>0.10950000000000004</v>
      </c>
      <c r="AI33" s="29">
        <v>0.7000000000000001</v>
      </c>
      <c r="AJ33" s="31">
        <v>0.7899999999999999</v>
      </c>
      <c r="AK33" s="31">
        <v>0.36500000000000016</v>
      </c>
      <c r="AL33" s="32">
        <v>0.7385714285714287</v>
      </c>
      <c r="AM33" s="32">
        <v>0.6265000000000001</v>
      </c>
      <c r="AN33" s="18" t="s">
        <v>118</v>
      </c>
    </row>
    <row r="34">
      <c r="A34" s="18">
        <v>30.0</v>
      </c>
      <c r="B34" s="18" t="s">
        <v>77</v>
      </c>
      <c r="C34" s="18" t="s">
        <v>77</v>
      </c>
      <c r="D34" s="18">
        <v>1.0</v>
      </c>
      <c r="E34" s="18">
        <v>1.0</v>
      </c>
      <c r="F34" s="18">
        <v>0.0</v>
      </c>
      <c r="G34" s="21">
        <v>0.28</v>
      </c>
      <c r="H34" s="22">
        <v>1.1</v>
      </c>
      <c r="I34" s="22">
        <v>0.8</v>
      </c>
      <c r="J34" s="22">
        <v>1.0</v>
      </c>
      <c r="K34" s="22">
        <v>1.0</v>
      </c>
      <c r="L34" s="22">
        <v>1.0</v>
      </c>
      <c r="M34" s="22">
        <v>0.7</v>
      </c>
      <c r="N34" s="23">
        <v>0.279</v>
      </c>
      <c r="O34" s="23">
        <v>0.279</v>
      </c>
      <c r="P34" s="24">
        <v>0.5</v>
      </c>
      <c r="Q34" s="18">
        <v>0.5</v>
      </c>
      <c r="R34" s="25">
        <v>0.0</v>
      </c>
      <c r="S34" s="18">
        <v>0.0</v>
      </c>
      <c r="T34" s="18">
        <v>0.2</v>
      </c>
      <c r="U34" s="18">
        <v>0.0</v>
      </c>
      <c r="V34" s="24">
        <v>0.2</v>
      </c>
      <c r="W34" s="18">
        <v>0.0</v>
      </c>
      <c r="X34" s="25">
        <v>0.0</v>
      </c>
      <c r="Y34" s="18">
        <v>0.0</v>
      </c>
      <c r="Z34" s="18">
        <v>0.0</v>
      </c>
      <c r="AA34" s="18">
        <v>0.2</v>
      </c>
      <c r="AB34" s="24">
        <v>0.2</v>
      </c>
      <c r="AC34" s="18">
        <v>0.2</v>
      </c>
      <c r="AD34" s="18">
        <v>0.2</v>
      </c>
      <c r="AE34" s="24">
        <v>0.0</v>
      </c>
      <c r="AF34" s="25">
        <v>0.0</v>
      </c>
      <c r="AG34" s="26">
        <v>0.05999999999999999</v>
      </c>
      <c r="AH34" s="27">
        <v>0.05999999999999999</v>
      </c>
      <c r="AI34" s="29">
        <v>0.7000000000000001</v>
      </c>
      <c r="AJ34" s="31">
        <v>0.93</v>
      </c>
      <c r="AK34" s="31">
        <v>0.19999999999999998</v>
      </c>
      <c r="AL34" s="32">
        <v>0.7985714285714286</v>
      </c>
      <c r="AM34" s="32">
        <v>0.619</v>
      </c>
      <c r="AN34" s="18" t="s">
        <v>119</v>
      </c>
    </row>
    <row r="35">
      <c r="A35" s="18">
        <v>12.0</v>
      </c>
      <c r="B35" s="18" t="s">
        <v>77</v>
      </c>
      <c r="C35" s="18" t="s">
        <v>77</v>
      </c>
      <c r="D35" s="18">
        <v>1.0</v>
      </c>
      <c r="E35" s="18">
        <v>1.0</v>
      </c>
      <c r="F35" s="18">
        <v>0.0</v>
      </c>
      <c r="G35" s="21">
        <v>0.28</v>
      </c>
      <c r="H35" s="22">
        <v>0.8</v>
      </c>
      <c r="I35" s="22">
        <v>0.5</v>
      </c>
      <c r="J35" s="22">
        <v>1.0</v>
      </c>
      <c r="K35" s="22">
        <v>0.5</v>
      </c>
      <c r="L35" s="22">
        <v>0.5</v>
      </c>
      <c r="M35" s="22">
        <v>0.5</v>
      </c>
      <c r="N35" s="23">
        <v>0.19349999999999998</v>
      </c>
      <c r="O35" s="23">
        <v>0.19349999999999998</v>
      </c>
      <c r="P35" s="24">
        <v>1.0</v>
      </c>
      <c r="Q35" s="18">
        <v>0.5</v>
      </c>
      <c r="R35" s="25">
        <v>0.2</v>
      </c>
      <c r="S35" s="18">
        <v>0.2</v>
      </c>
      <c r="T35" s="18">
        <v>0.2</v>
      </c>
      <c r="U35" s="18">
        <v>0.2</v>
      </c>
      <c r="V35" s="24">
        <v>0.2</v>
      </c>
      <c r="W35" s="18">
        <v>0.2</v>
      </c>
      <c r="X35" s="25">
        <v>0.0</v>
      </c>
      <c r="Y35" s="18">
        <v>0.0</v>
      </c>
      <c r="Z35" s="18">
        <v>0.0</v>
      </c>
      <c r="AA35" s="18">
        <v>0.2</v>
      </c>
      <c r="AB35" s="24">
        <v>0.2</v>
      </c>
      <c r="AC35" s="18">
        <v>0.2</v>
      </c>
      <c r="AD35" s="18">
        <v>0.2</v>
      </c>
      <c r="AE35" s="24">
        <v>0.0</v>
      </c>
      <c r="AF35" s="25">
        <v>0.0</v>
      </c>
      <c r="AG35" s="26">
        <v>0.09900000000000002</v>
      </c>
      <c r="AH35" s="27">
        <v>0.09900000000000002</v>
      </c>
      <c r="AI35" s="29">
        <v>0.7000000000000001</v>
      </c>
      <c r="AJ35" s="31">
        <v>0.6449999999999999</v>
      </c>
      <c r="AK35" s="31">
        <v>0.33000000000000007</v>
      </c>
      <c r="AL35" s="32">
        <v>0.6764285714285715</v>
      </c>
      <c r="AM35" s="32">
        <v>0.5725</v>
      </c>
      <c r="AN35" s="18" t="s">
        <v>106</v>
      </c>
    </row>
    <row r="36">
      <c r="A36" s="18">
        <v>24.0</v>
      </c>
      <c r="B36" s="18" t="s">
        <v>77</v>
      </c>
      <c r="C36" s="18" t="s">
        <v>77</v>
      </c>
      <c r="D36" s="18">
        <v>0.8</v>
      </c>
      <c r="E36" s="18">
        <v>1.0</v>
      </c>
      <c r="F36" s="18">
        <v>0.0</v>
      </c>
      <c r="G36" s="21">
        <v>0.24800000000000003</v>
      </c>
      <c r="H36" s="22">
        <v>0.5</v>
      </c>
      <c r="I36" s="22">
        <v>0.0</v>
      </c>
      <c r="J36" s="22">
        <v>0.0</v>
      </c>
      <c r="K36" s="22">
        <v>0.0</v>
      </c>
      <c r="L36" s="22">
        <v>0.0</v>
      </c>
      <c r="M36" s="22">
        <v>0.0</v>
      </c>
      <c r="N36" s="23">
        <v>0.0225</v>
      </c>
      <c r="O36" s="23">
        <v>0.0225</v>
      </c>
      <c r="P36" s="24">
        <v>1.0</v>
      </c>
      <c r="Q36" s="18">
        <v>0.9</v>
      </c>
      <c r="R36" s="25">
        <v>0.2</v>
      </c>
      <c r="S36" s="18">
        <v>0.2</v>
      </c>
      <c r="T36" s="18">
        <v>0.2</v>
      </c>
      <c r="U36" s="18">
        <v>0.2</v>
      </c>
      <c r="V36" s="24">
        <v>0.6</v>
      </c>
      <c r="W36" s="18">
        <v>0.5</v>
      </c>
      <c r="X36" s="25">
        <v>1.0</v>
      </c>
      <c r="Y36" s="18">
        <v>0.4</v>
      </c>
      <c r="Z36" s="18">
        <v>0.2</v>
      </c>
      <c r="AA36" s="18">
        <v>0.2</v>
      </c>
      <c r="AB36" s="24">
        <v>0.2</v>
      </c>
      <c r="AC36" s="18">
        <v>0.2</v>
      </c>
      <c r="AD36" s="18">
        <v>0.2</v>
      </c>
      <c r="AE36" s="24">
        <v>0.2</v>
      </c>
      <c r="AF36" s="25">
        <v>0.0</v>
      </c>
      <c r="AG36" s="26">
        <v>0.17850000000000005</v>
      </c>
      <c r="AH36" s="27">
        <v>0.17850000000000005</v>
      </c>
      <c r="AI36" s="29">
        <v>0.6200000000000001</v>
      </c>
      <c r="AJ36" s="31">
        <v>0.075</v>
      </c>
      <c r="AK36" s="31">
        <v>0.5950000000000002</v>
      </c>
      <c r="AL36" s="32">
        <v>0.38642857142857145</v>
      </c>
      <c r="AM36" s="32">
        <v>0.44900000000000007</v>
      </c>
      <c r="AN36" s="18" t="s">
        <v>116</v>
      </c>
    </row>
    <row r="37">
      <c r="A37" s="18">
        <v>13.0</v>
      </c>
      <c r="B37" s="18" t="s">
        <v>77</v>
      </c>
      <c r="C37" s="18" t="s">
        <v>77</v>
      </c>
      <c r="D37" s="18">
        <v>0.5</v>
      </c>
      <c r="E37" s="18">
        <v>1.0</v>
      </c>
      <c r="F37" s="18">
        <v>0.0</v>
      </c>
      <c r="G37" s="21">
        <v>0.2</v>
      </c>
      <c r="H37" s="22">
        <v>0.5</v>
      </c>
      <c r="I37" s="22">
        <v>0.5</v>
      </c>
      <c r="J37" s="22">
        <v>0.5</v>
      </c>
      <c r="K37" s="22">
        <v>0.5</v>
      </c>
      <c r="L37" s="22">
        <v>0.5</v>
      </c>
      <c r="M37" s="22">
        <v>0.5</v>
      </c>
      <c r="N37" s="23">
        <v>0.14999999999999997</v>
      </c>
      <c r="O37" s="23">
        <v>0.14999999999999997</v>
      </c>
      <c r="P37" s="24">
        <v>0.5</v>
      </c>
      <c r="Q37" s="18">
        <v>0.5</v>
      </c>
      <c r="R37" s="25">
        <v>0.2</v>
      </c>
      <c r="S37" s="18">
        <v>0.0</v>
      </c>
      <c r="T37" s="18">
        <v>0.2</v>
      </c>
      <c r="U37" s="18">
        <v>0.2</v>
      </c>
      <c r="V37" s="24">
        <v>0.2</v>
      </c>
      <c r="W37" s="18">
        <v>0.2</v>
      </c>
      <c r="X37" s="25">
        <v>0.0</v>
      </c>
      <c r="Y37" s="18">
        <v>0.0</v>
      </c>
      <c r="Z37" s="18">
        <v>0.0</v>
      </c>
      <c r="AA37" s="18">
        <v>0.2</v>
      </c>
      <c r="AB37" s="24">
        <v>0.2</v>
      </c>
      <c r="AC37" s="18">
        <v>0.2</v>
      </c>
      <c r="AD37" s="18">
        <v>0.2</v>
      </c>
      <c r="AE37" s="24">
        <v>0.0</v>
      </c>
      <c r="AF37" s="25">
        <v>0.0</v>
      </c>
      <c r="AG37" s="26">
        <v>0.08100000000000002</v>
      </c>
      <c r="AH37" s="27">
        <v>0.08100000000000002</v>
      </c>
      <c r="AI37" s="29">
        <v>0.5</v>
      </c>
      <c r="AJ37" s="31">
        <v>0.4999999999999999</v>
      </c>
      <c r="AK37" s="31">
        <v>0.2700000000000001</v>
      </c>
      <c r="AL37" s="32">
        <v>0.5</v>
      </c>
      <c r="AM37" s="32">
        <v>0.431</v>
      </c>
      <c r="AN37" s="18" t="s">
        <v>106</v>
      </c>
    </row>
  </sheetData>
  <autoFilter ref="$A$1:$AN$37"/>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4.43" defaultRowHeight="15.75"/>
  <cols>
    <col customWidth="1" min="1" max="1" width="10.14"/>
    <col customWidth="1" min="2" max="2" width="21.57"/>
    <col customWidth="1" min="3" max="3" width="15.0"/>
  </cols>
  <sheetData>
    <row r="1">
      <c r="A1" s="1" t="s">
        <v>1</v>
      </c>
      <c r="B1" s="1" t="s">
        <v>4</v>
      </c>
      <c r="C1" s="1" t="s">
        <v>5</v>
      </c>
      <c r="D1" s="3" t="s">
        <v>6</v>
      </c>
      <c r="E1" s="3" t="s">
        <v>9</v>
      </c>
      <c r="F1" s="3" t="s">
        <v>10</v>
      </c>
      <c r="G1" s="3"/>
      <c r="H1" s="5" t="s">
        <v>11</v>
      </c>
      <c r="I1" s="5" t="s">
        <v>13</v>
      </c>
      <c r="J1" s="5" t="s">
        <v>14</v>
      </c>
      <c r="K1" s="5" t="s">
        <v>15</v>
      </c>
      <c r="L1" s="5" t="s">
        <v>17</v>
      </c>
      <c r="M1" s="5" t="s">
        <v>19</v>
      </c>
      <c r="N1" s="8"/>
      <c r="O1" s="8"/>
      <c r="P1" s="10" t="s">
        <v>31</v>
      </c>
      <c r="Q1" s="12" t="s">
        <v>34</v>
      </c>
      <c r="R1" s="14" t="s">
        <v>36</v>
      </c>
      <c r="S1" s="12" t="s">
        <v>38</v>
      </c>
      <c r="T1" s="12" t="s">
        <v>39</v>
      </c>
      <c r="U1" s="12" t="s">
        <v>40</v>
      </c>
      <c r="V1" s="10" t="s">
        <v>41</v>
      </c>
      <c r="W1" s="12" t="s">
        <v>43</v>
      </c>
      <c r="X1" s="14" t="s">
        <v>56</v>
      </c>
      <c r="Y1" s="12" t="s">
        <v>61</v>
      </c>
      <c r="Z1" s="12" t="s">
        <v>62</v>
      </c>
      <c r="AA1" s="12" t="s">
        <v>63</v>
      </c>
      <c r="AB1" s="10" t="s">
        <v>64</v>
      </c>
      <c r="AC1" s="12" t="s">
        <v>65</v>
      </c>
      <c r="AD1" s="12" t="s">
        <v>66</v>
      </c>
      <c r="AE1" s="10" t="s">
        <v>68</v>
      </c>
      <c r="AF1" s="14" t="s">
        <v>69</v>
      </c>
      <c r="AG1" s="12"/>
      <c r="AH1" s="12"/>
      <c r="AI1" s="18"/>
      <c r="AJ1" s="18"/>
      <c r="AK1" s="18"/>
    </row>
    <row r="2">
      <c r="A2" s="1"/>
      <c r="B2" s="1">
        <v>1.0</v>
      </c>
      <c r="C2" s="1" t="s">
        <v>8</v>
      </c>
      <c r="D2" s="3" t="s">
        <v>67</v>
      </c>
      <c r="E2" s="3" t="s">
        <v>71</v>
      </c>
      <c r="F2" s="3" t="s">
        <v>72</v>
      </c>
      <c r="G2" s="3"/>
      <c r="H2" s="5" t="s">
        <v>78</v>
      </c>
      <c r="I2" s="5" t="s">
        <v>79</v>
      </c>
      <c r="J2" s="5" t="s">
        <v>80</v>
      </c>
      <c r="K2" s="5" t="s">
        <v>81</v>
      </c>
      <c r="L2" s="5" t="s">
        <v>82</v>
      </c>
      <c r="M2" s="5" t="s">
        <v>83</v>
      </c>
      <c r="N2" s="8"/>
      <c r="O2" s="8"/>
      <c r="P2" s="10"/>
      <c r="Q2" s="12"/>
      <c r="R2" s="14"/>
      <c r="S2" s="12"/>
      <c r="T2" s="12"/>
      <c r="U2" s="12"/>
      <c r="V2" s="10"/>
      <c r="W2" s="12"/>
      <c r="X2" s="14"/>
      <c r="Y2" s="12"/>
      <c r="Z2" s="12"/>
      <c r="AA2" s="12"/>
      <c r="AB2" s="10"/>
      <c r="AC2" s="12"/>
      <c r="AD2" s="12"/>
      <c r="AE2" s="10"/>
      <c r="AF2" s="14"/>
      <c r="AG2" s="12"/>
      <c r="AH2" s="12"/>
      <c r="AI2" s="18"/>
      <c r="AJ2" s="18"/>
      <c r="AK2" s="18"/>
    </row>
    <row r="3">
      <c r="A3" s="1"/>
      <c r="B3" s="1"/>
      <c r="C3" s="1" t="s">
        <v>84</v>
      </c>
      <c r="D3" s="3" t="str">
        <f>0.4 * 0.4</f>
        <v>0.16</v>
      </c>
      <c r="E3" s="3" t="str">
        <f t="shared" ref="E3:F3" si="1">0.4 * 0.3</f>
        <v>0.12</v>
      </c>
      <c r="F3" s="3" t="str">
        <f t="shared" si="1"/>
        <v>0.12</v>
      </c>
      <c r="G3" s="3" t="str">
        <f>D3+E3+F3</f>
        <v>0.4</v>
      </c>
      <c r="H3" s="5" t="str">
        <f>0.3 * 0.15</f>
        <v>0.045</v>
      </c>
      <c r="I3" s="5" t="str">
        <f t="shared" ref="I3:J3" si="2">0.3 * 0.2</f>
        <v>0.06</v>
      </c>
      <c r="J3" s="5" t="str">
        <f t="shared" si="2"/>
        <v>0.06</v>
      </c>
      <c r="K3" s="5" t="str">
        <f t="shared" ref="K3:M3" si="3">0.3 * 0.15</f>
        <v>0.045</v>
      </c>
      <c r="L3" s="5" t="str">
        <f t="shared" si="3"/>
        <v>0.045</v>
      </c>
      <c r="M3" s="5" t="str">
        <f t="shared" si="3"/>
        <v>0.045</v>
      </c>
      <c r="N3" s="8" t="str">
        <f>sum(H3:M3)</f>
        <v>0.3</v>
      </c>
      <c r="O3" s="8"/>
      <c r="P3" s="10" t="str">
        <f t="shared" ref="P3:Q3" si="4"> 0.3 * 0.1</f>
        <v>0.03</v>
      </c>
      <c r="Q3" s="12" t="str">
        <f t="shared" si="4"/>
        <v>0.03</v>
      </c>
      <c r="R3" s="14" t="str">
        <f t="shared" ref="R3:S3" si="5"> 0.3 * 0.05</f>
        <v>0.015</v>
      </c>
      <c r="S3" s="12" t="str">
        <f t="shared" si="5"/>
        <v>0.015</v>
      </c>
      <c r="T3" s="12" t="str">
        <f> 0.3 * 0.1</f>
        <v>0.03</v>
      </c>
      <c r="U3" s="12" t="str">
        <f>0.3 * 0.15</f>
        <v>0.045</v>
      </c>
      <c r="V3" s="10" t="str">
        <f> 0.3 * 0.1</f>
        <v>0.03</v>
      </c>
      <c r="W3" s="12" t="str">
        <f>0.3 * 0.15</f>
        <v>0.045</v>
      </c>
      <c r="X3" s="14" t="str">
        <f t="shared" ref="X3:AF3" si="6"> 0.3 * 0.1</f>
        <v>0.03</v>
      </c>
      <c r="Y3" s="12" t="str">
        <f t="shared" si="6"/>
        <v>0.03</v>
      </c>
      <c r="Z3" s="12" t="str">
        <f t="shared" si="6"/>
        <v>0.03</v>
      </c>
      <c r="AA3" s="12" t="str">
        <f t="shared" si="6"/>
        <v>0.03</v>
      </c>
      <c r="AB3" s="10" t="str">
        <f t="shared" si="6"/>
        <v>0.03</v>
      </c>
      <c r="AC3" s="12" t="str">
        <f t="shared" si="6"/>
        <v>0.03</v>
      </c>
      <c r="AD3" s="12" t="str">
        <f t="shared" si="6"/>
        <v>0.03</v>
      </c>
      <c r="AE3" s="10" t="str">
        <f t="shared" si="6"/>
        <v>0.03</v>
      </c>
      <c r="AF3" s="14" t="str">
        <f t="shared" si="6"/>
        <v>0.03</v>
      </c>
      <c r="AG3" s="12" t="str">
        <f>sum(P3:AF3)</f>
        <v>0.51</v>
      </c>
      <c r="AH3" s="12"/>
      <c r="AI3" s="18"/>
      <c r="AJ3" s="18"/>
      <c r="AK3" s="18"/>
    </row>
    <row r="4">
      <c r="A4" s="1" t="s">
        <v>16</v>
      </c>
      <c r="B4" s="1" t="s">
        <v>18</v>
      </c>
      <c r="C4" s="1" t="s">
        <v>20</v>
      </c>
      <c r="D4" s="4" t="s">
        <v>12</v>
      </c>
      <c r="E4" s="4" t="s">
        <v>21</v>
      </c>
      <c r="F4" s="4" t="s">
        <v>22</v>
      </c>
      <c r="G4" s="4" t="s">
        <v>88</v>
      </c>
      <c r="H4" s="7" t="s">
        <v>24</v>
      </c>
      <c r="I4" s="7" t="s">
        <v>25</v>
      </c>
      <c r="J4" s="7" t="s">
        <v>26</v>
      </c>
      <c r="K4" s="7" t="s">
        <v>27</v>
      </c>
      <c r="L4" s="7" t="s">
        <v>28</v>
      </c>
      <c r="M4" s="7" t="s">
        <v>29</v>
      </c>
      <c r="N4" s="20" t="s">
        <v>30</v>
      </c>
      <c r="O4" s="20" t="s">
        <v>32</v>
      </c>
      <c r="P4" s="11" t="s">
        <v>33</v>
      </c>
      <c r="Q4" s="13" t="s">
        <v>35</v>
      </c>
      <c r="R4" s="15" t="s">
        <v>37</v>
      </c>
      <c r="S4" s="13" t="s">
        <v>42</v>
      </c>
      <c r="T4" s="13" t="s">
        <v>44</v>
      </c>
      <c r="U4" s="13" t="s">
        <v>45</v>
      </c>
      <c r="V4" s="11" t="s">
        <v>46</v>
      </c>
      <c r="W4" s="13" t="s">
        <v>47</v>
      </c>
      <c r="X4" s="15" t="s">
        <v>48</v>
      </c>
      <c r="Y4" s="13" t="s">
        <v>49</v>
      </c>
      <c r="Z4" s="13" t="s">
        <v>50</v>
      </c>
      <c r="AA4" s="13" t="s">
        <v>51</v>
      </c>
      <c r="AB4" s="11" t="s">
        <v>52</v>
      </c>
      <c r="AC4" s="13" t="s">
        <v>53</v>
      </c>
      <c r="AD4" s="13" t="s">
        <v>54</v>
      </c>
      <c r="AE4" s="11" t="s">
        <v>55</v>
      </c>
      <c r="AF4" s="15" t="s">
        <v>57</v>
      </c>
      <c r="AG4" s="13" t="s">
        <v>58</v>
      </c>
      <c r="AH4" s="13" t="s">
        <v>59</v>
      </c>
      <c r="AI4" s="1" t="s">
        <v>90</v>
      </c>
      <c r="AJ4" s="1" t="s">
        <v>91</v>
      </c>
      <c r="AK4" s="1" t="s">
        <v>76</v>
      </c>
    </row>
    <row r="5">
      <c r="A5" s="18">
        <v>13.0</v>
      </c>
      <c r="B5" s="18" t="s">
        <v>77</v>
      </c>
      <c r="C5" s="18" t="s">
        <v>77</v>
      </c>
      <c r="D5" s="18">
        <v>0.5</v>
      </c>
      <c r="E5" s="18">
        <v>1.0</v>
      </c>
      <c r="F5" s="18">
        <v>0.0</v>
      </c>
      <c r="G5" s="21" t="str">
        <f t="shared" ref="G5:G40" si="7">(D5*$D$3) + (E5*$E$3) + (F5*$F$3)</f>
        <v>20.00%</v>
      </c>
      <c r="H5" s="22">
        <v>0.5</v>
      </c>
      <c r="I5" s="22">
        <v>0.5</v>
      </c>
      <c r="J5" s="22">
        <v>0.5</v>
      </c>
      <c r="K5" s="22">
        <v>0.5</v>
      </c>
      <c r="L5" s="22">
        <v>0.5</v>
      </c>
      <c r="M5" s="22">
        <v>0.5</v>
      </c>
      <c r="N5" s="21" t="str">
        <f t="shared" ref="N5:N40" si="8">(H5*$H$3) + (I5*$I$3) + (J5*$J$3) + (K5*$K$3) + (L5*$L$3) + (M5*$M$3)</f>
        <v>15.00%</v>
      </c>
      <c r="O5" s="21" t="str">
        <f t="shared" ref="O5:O40" si="9">if(N5 &gt; $N$3,$N$3,N5)</f>
        <v>15.00%</v>
      </c>
      <c r="P5" s="24">
        <v>0.5</v>
      </c>
      <c r="Q5" s="18">
        <v>0.5</v>
      </c>
      <c r="R5" s="25">
        <v>0.2</v>
      </c>
      <c r="S5" s="18">
        <v>0.0</v>
      </c>
      <c r="T5" s="18">
        <v>0.2</v>
      </c>
      <c r="U5" s="18">
        <v>0.2</v>
      </c>
      <c r="V5" s="24">
        <v>0.2</v>
      </c>
      <c r="W5" s="18">
        <v>0.2</v>
      </c>
      <c r="X5" s="25">
        <v>0.0</v>
      </c>
      <c r="Y5" s="18">
        <v>0.0</v>
      </c>
      <c r="Z5" s="18">
        <v>0.0</v>
      </c>
      <c r="AA5" s="18">
        <v>0.2</v>
      </c>
      <c r="AB5" s="24">
        <v>0.2</v>
      </c>
      <c r="AC5" s="18">
        <v>0.2</v>
      </c>
      <c r="AD5" s="18">
        <v>0.2</v>
      </c>
      <c r="AE5" s="24">
        <v>0.0</v>
      </c>
      <c r="AF5" s="25">
        <v>0.0</v>
      </c>
      <c r="AG5" s="33" t="str">
        <f t="shared" ref="AG5:AG40" si="10"> (P5*$P$3) + (Q5*$Q$3) + (R5*$R$3) + (S5*$S$3) + (T5*$T$3) + (U5*$U$3) + (W5*$W$3) + (X5*$X$3) + (Y5*$Y$3) + (Z5*$Z$3) + (AA5*$AA$3) + (AB5*$AB$3) + (AC5*$AC$3) + (AD5*$AD$3) + (AE5*$AE$3) + (AF5*$AF$3)</f>
        <v>0.081</v>
      </c>
      <c r="AH5" s="34" t="str">
        <f t="shared" ref="AH5:AH40" si="11">if(AG5&gt;0.3,0.3,AG5)</f>
        <v>0.081</v>
      </c>
      <c r="AI5" s="35" t="str">
        <f t="shared" ref="AI5:AI40" si="12">(G5+O5)*100/70</f>
        <v>50.00%</v>
      </c>
      <c r="AJ5" s="35" t="str">
        <f t="shared" ref="AJ5:AJ40" si="13">G5+O5+AH5</f>
        <v>43.10%</v>
      </c>
      <c r="AK5" s="18" t="s">
        <v>106</v>
      </c>
    </row>
    <row r="6">
      <c r="A6" s="18">
        <v>2.0</v>
      </c>
      <c r="B6" s="18" t="s">
        <v>77</v>
      </c>
      <c r="C6" s="18" t="s">
        <v>77</v>
      </c>
      <c r="D6" s="18">
        <v>1.0</v>
      </c>
      <c r="E6" s="18">
        <v>1.0</v>
      </c>
      <c r="F6" s="18">
        <v>1.0</v>
      </c>
      <c r="G6" s="21" t="str">
        <f t="shared" si="7"/>
        <v>40.00%</v>
      </c>
      <c r="H6" s="22">
        <v>0.0</v>
      </c>
      <c r="I6" s="22">
        <v>0.7</v>
      </c>
      <c r="J6" s="22">
        <v>1.0</v>
      </c>
      <c r="K6" s="22">
        <v>0.5</v>
      </c>
      <c r="L6" s="22">
        <v>0.5</v>
      </c>
      <c r="M6" s="22">
        <v>0.8</v>
      </c>
      <c r="N6" s="21" t="str">
        <f t="shared" si="8"/>
        <v>18.30%</v>
      </c>
      <c r="O6" s="21" t="str">
        <f t="shared" si="9"/>
        <v>18.30%</v>
      </c>
      <c r="P6" s="24">
        <v>0.7</v>
      </c>
      <c r="Q6" s="18">
        <v>0.5</v>
      </c>
      <c r="R6" s="25">
        <v>0.2</v>
      </c>
      <c r="S6" s="18">
        <v>0.2</v>
      </c>
      <c r="T6" s="18">
        <v>0.3</v>
      </c>
      <c r="U6" s="18">
        <v>0.2</v>
      </c>
      <c r="V6" s="24">
        <v>0.2</v>
      </c>
      <c r="W6" s="18">
        <v>0.2</v>
      </c>
      <c r="X6" s="25">
        <v>0.2</v>
      </c>
      <c r="Y6" s="18">
        <v>0.2</v>
      </c>
      <c r="Z6" s="18">
        <v>0.2</v>
      </c>
      <c r="AA6" s="18">
        <v>0.3</v>
      </c>
      <c r="AB6" s="24">
        <v>0.3</v>
      </c>
      <c r="AC6" s="18">
        <v>0.2</v>
      </c>
      <c r="AD6" s="18">
        <v>0.3</v>
      </c>
      <c r="AE6" s="24">
        <v>0.0</v>
      </c>
      <c r="AF6" s="25">
        <v>0.4</v>
      </c>
      <c r="AG6" s="33" t="str">
        <f t="shared" si="10"/>
        <v>0.132</v>
      </c>
      <c r="AH6" s="34" t="str">
        <f t="shared" si="11"/>
        <v>0.132</v>
      </c>
      <c r="AI6" s="35" t="str">
        <f t="shared" si="12"/>
        <v>83.29%</v>
      </c>
      <c r="AJ6" s="35" t="str">
        <f t="shared" si="13"/>
        <v>71.50%</v>
      </c>
      <c r="AK6" s="18" t="s">
        <v>108</v>
      </c>
    </row>
    <row r="7">
      <c r="A7" s="18">
        <v>22.0</v>
      </c>
      <c r="B7" s="18" t="s">
        <v>77</v>
      </c>
      <c r="C7" s="18" t="s">
        <v>77</v>
      </c>
      <c r="D7" s="18">
        <v>1.0</v>
      </c>
      <c r="E7" s="18">
        <v>1.0</v>
      </c>
      <c r="F7" s="18">
        <v>1.0</v>
      </c>
      <c r="G7" s="21" t="str">
        <f t="shared" si="7"/>
        <v>40.00%</v>
      </c>
      <c r="H7" s="22">
        <v>0.2</v>
      </c>
      <c r="I7" s="22">
        <v>0.2</v>
      </c>
      <c r="J7" s="22">
        <v>0.3</v>
      </c>
      <c r="K7" s="22">
        <v>0.5</v>
      </c>
      <c r="L7" s="22">
        <v>0.1</v>
      </c>
      <c r="M7" s="22">
        <v>0.2</v>
      </c>
      <c r="N7" s="21" t="str">
        <f t="shared" si="8"/>
        <v>7.50%</v>
      </c>
      <c r="O7" s="21" t="str">
        <f t="shared" si="9"/>
        <v>7.50%</v>
      </c>
      <c r="P7" s="24">
        <v>1.0</v>
      </c>
      <c r="Q7" s="18">
        <v>0.5</v>
      </c>
      <c r="R7" s="25">
        <v>0.3</v>
      </c>
      <c r="S7" s="18">
        <v>0.3</v>
      </c>
      <c r="T7" s="18">
        <v>0.3</v>
      </c>
      <c r="U7" s="18">
        <v>0.4</v>
      </c>
      <c r="V7" s="24">
        <v>0.2</v>
      </c>
      <c r="W7" s="18">
        <v>0.3</v>
      </c>
      <c r="X7" s="25">
        <v>0.4</v>
      </c>
      <c r="Y7" s="18">
        <v>0.4</v>
      </c>
      <c r="Z7" s="18">
        <v>0.3</v>
      </c>
      <c r="AA7" s="18">
        <v>0.2</v>
      </c>
      <c r="AB7" s="24">
        <v>0.4</v>
      </c>
      <c r="AC7" s="18">
        <v>0.2</v>
      </c>
      <c r="AD7" s="18">
        <v>0.2</v>
      </c>
      <c r="AE7" s="24">
        <v>0.3</v>
      </c>
      <c r="AF7" s="25">
        <v>0.4</v>
      </c>
      <c r="AG7" s="33" t="str">
        <f t="shared" si="10"/>
        <v>0.1785</v>
      </c>
      <c r="AH7" s="34" t="str">
        <f t="shared" si="11"/>
        <v>0.1785</v>
      </c>
      <c r="AI7" s="35" t="str">
        <f t="shared" si="12"/>
        <v>67.86%</v>
      </c>
      <c r="AJ7" s="35" t="str">
        <f t="shared" si="13"/>
        <v>65.35%</v>
      </c>
      <c r="AK7" s="18" t="s">
        <v>111</v>
      </c>
    </row>
    <row r="8">
      <c r="A8" s="18">
        <v>26.0</v>
      </c>
      <c r="B8" s="18" t="s">
        <v>77</v>
      </c>
      <c r="C8" s="18" t="s">
        <v>77</v>
      </c>
      <c r="D8" s="18">
        <v>1.0</v>
      </c>
      <c r="E8" s="18">
        <v>1.0</v>
      </c>
      <c r="F8" s="18">
        <v>1.0</v>
      </c>
      <c r="G8" s="21" t="str">
        <f t="shared" si="7"/>
        <v>40.00%</v>
      </c>
      <c r="H8" s="22">
        <v>0.5</v>
      </c>
      <c r="I8" s="22">
        <v>1.0</v>
      </c>
      <c r="J8" s="22">
        <v>0.9</v>
      </c>
      <c r="K8" s="22">
        <v>0.9</v>
      </c>
      <c r="L8" s="22">
        <v>0.9</v>
      </c>
      <c r="M8" s="22">
        <v>0.9</v>
      </c>
      <c r="N8" s="21" t="str">
        <f t="shared" si="8"/>
        <v>25.80%</v>
      </c>
      <c r="O8" s="21" t="str">
        <f t="shared" si="9"/>
        <v>25.80%</v>
      </c>
      <c r="P8" s="24">
        <v>1.0</v>
      </c>
      <c r="Q8" s="18">
        <v>1.0</v>
      </c>
      <c r="R8" s="25">
        <v>1.0</v>
      </c>
      <c r="S8" s="18">
        <v>1.0</v>
      </c>
      <c r="T8" s="18">
        <v>0.6</v>
      </c>
      <c r="U8" s="18">
        <v>0.2</v>
      </c>
      <c r="V8" s="24">
        <v>0.9</v>
      </c>
      <c r="W8" s="18">
        <v>0.3</v>
      </c>
      <c r="X8" s="25">
        <v>0.6</v>
      </c>
      <c r="Y8" s="18">
        <v>0.6</v>
      </c>
      <c r="Z8" s="18">
        <v>0.6</v>
      </c>
      <c r="AA8" s="18">
        <v>0.3</v>
      </c>
      <c r="AB8" s="24">
        <v>0.3</v>
      </c>
      <c r="AC8" s="18">
        <v>0.2</v>
      </c>
      <c r="AD8" s="18">
        <v>0.3</v>
      </c>
      <c r="AE8" s="24">
        <v>0.2</v>
      </c>
      <c r="AF8" s="25">
        <v>0.3</v>
      </c>
      <c r="AG8" s="33" t="str">
        <f t="shared" si="10"/>
        <v>0.2325</v>
      </c>
      <c r="AH8" s="34" t="str">
        <f t="shared" si="11"/>
        <v>0.2325</v>
      </c>
      <c r="AI8" s="35" t="str">
        <f t="shared" si="12"/>
        <v>94.00%</v>
      </c>
      <c r="AJ8" s="35" t="str">
        <f t="shared" si="13"/>
        <v>89.05%</v>
      </c>
      <c r="AK8" s="18" t="s">
        <v>104</v>
      </c>
    </row>
    <row r="9">
      <c r="A9" s="18">
        <v>24.0</v>
      </c>
      <c r="B9" s="18" t="s">
        <v>77</v>
      </c>
      <c r="C9" s="18" t="s">
        <v>77</v>
      </c>
      <c r="D9" s="18">
        <v>0.8</v>
      </c>
      <c r="E9" s="18">
        <v>1.0</v>
      </c>
      <c r="F9" s="18">
        <v>0.0</v>
      </c>
      <c r="G9" s="21" t="str">
        <f t="shared" si="7"/>
        <v>24.80%</v>
      </c>
      <c r="H9" s="22">
        <v>0.5</v>
      </c>
      <c r="I9" s="22">
        <v>0.0</v>
      </c>
      <c r="J9" s="22">
        <v>0.0</v>
      </c>
      <c r="K9" s="22">
        <v>0.0</v>
      </c>
      <c r="L9" s="22">
        <v>0.0</v>
      </c>
      <c r="M9" s="22">
        <v>0.0</v>
      </c>
      <c r="N9" s="21" t="str">
        <f t="shared" si="8"/>
        <v>2.25%</v>
      </c>
      <c r="O9" s="21" t="str">
        <f t="shared" si="9"/>
        <v>2.25%</v>
      </c>
      <c r="P9" s="24">
        <v>1.0</v>
      </c>
      <c r="Q9" s="18">
        <v>0.9</v>
      </c>
      <c r="R9" s="25">
        <v>0.2</v>
      </c>
      <c r="S9" s="18">
        <v>0.2</v>
      </c>
      <c r="T9" s="18">
        <v>0.2</v>
      </c>
      <c r="U9" s="18">
        <v>0.2</v>
      </c>
      <c r="V9" s="24">
        <v>0.6</v>
      </c>
      <c r="W9" s="18">
        <v>0.5</v>
      </c>
      <c r="X9" s="25">
        <v>1.0</v>
      </c>
      <c r="Y9" s="18">
        <v>0.4</v>
      </c>
      <c r="Z9" s="18">
        <v>0.2</v>
      </c>
      <c r="AA9" s="18">
        <v>0.2</v>
      </c>
      <c r="AB9" s="24">
        <v>0.2</v>
      </c>
      <c r="AC9" s="18">
        <v>0.2</v>
      </c>
      <c r="AD9" s="18">
        <v>0.2</v>
      </c>
      <c r="AE9" s="24">
        <v>0.2</v>
      </c>
      <c r="AF9" s="25">
        <v>0.0</v>
      </c>
      <c r="AG9" s="33" t="str">
        <f t="shared" si="10"/>
        <v>0.1785</v>
      </c>
      <c r="AH9" s="34" t="str">
        <f t="shared" si="11"/>
        <v>0.1785</v>
      </c>
      <c r="AI9" s="35" t="str">
        <f t="shared" si="12"/>
        <v>38.64%</v>
      </c>
      <c r="AJ9" s="35" t="str">
        <f t="shared" si="13"/>
        <v>44.90%</v>
      </c>
      <c r="AK9" s="18" t="s">
        <v>116</v>
      </c>
    </row>
    <row r="10">
      <c r="A10" s="18">
        <v>28.0</v>
      </c>
      <c r="B10" s="18" t="s">
        <v>77</v>
      </c>
      <c r="C10" s="18" t="s">
        <v>77</v>
      </c>
      <c r="D10" s="18">
        <v>1.0</v>
      </c>
      <c r="E10" s="18">
        <v>1.0</v>
      </c>
      <c r="F10" s="18">
        <v>0.5</v>
      </c>
      <c r="G10" s="21" t="str">
        <f t="shared" si="7"/>
        <v>34.00%</v>
      </c>
      <c r="H10" s="22">
        <v>1.0</v>
      </c>
      <c r="I10" s="22">
        <v>1.0</v>
      </c>
      <c r="J10" s="22">
        <v>1.0</v>
      </c>
      <c r="K10" s="22">
        <v>1.0</v>
      </c>
      <c r="L10" s="22">
        <v>0.5</v>
      </c>
      <c r="M10" s="22">
        <v>0.5</v>
      </c>
      <c r="N10" s="21" t="str">
        <f t="shared" si="8"/>
        <v>25.50%</v>
      </c>
      <c r="O10" s="21" t="str">
        <f t="shared" si="9"/>
        <v>25.50%</v>
      </c>
      <c r="P10" s="24">
        <v>0.5</v>
      </c>
      <c r="Q10" s="18">
        <v>0.9</v>
      </c>
      <c r="R10" s="25">
        <v>1.0</v>
      </c>
      <c r="S10" s="18">
        <v>1.0</v>
      </c>
      <c r="T10" s="18">
        <v>0.8</v>
      </c>
      <c r="U10" s="18">
        <v>0.5</v>
      </c>
      <c r="V10" s="24">
        <v>0.9</v>
      </c>
      <c r="W10" s="18">
        <v>0.4</v>
      </c>
      <c r="X10" s="25">
        <v>1.0</v>
      </c>
      <c r="Y10" s="18">
        <v>0.6</v>
      </c>
      <c r="Z10" s="18">
        <v>0.6</v>
      </c>
      <c r="AA10" s="18">
        <v>0.3</v>
      </c>
      <c r="AB10" s="24">
        <v>0.2</v>
      </c>
      <c r="AC10" s="18">
        <v>0.4</v>
      </c>
      <c r="AD10" s="18">
        <v>0.3</v>
      </c>
      <c r="AE10" s="24">
        <v>0.2</v>
      </c>
      <c r="AF10" s="25">
        <v>0.3</v>
      </c>
      <c r="AG10" s="33" t="str">
        <f t="shared" si="10"/>
        <v>0.2535</v>
      </c>
      <c r="AH10" s="34" t="str">
        <f t="shared" si="11"/>
        <v>0.2535</v>
      </c>
      <c r="AI10" s="35" t="str">
        <f t="shared" si="12"/>
        <v>85.00%</v>
      </c>
      <c r="AJ10" s="35" t="str">
        <f t="shared" si="13"/>
        <v>84.85%</v>
      </c>
      <c r="AK10" s="18" t="s">
        <v>94</v>
      </c>
    </row>
    <row r="11">
      <c r="A11" s="18">
        <v>31.0</v>
      </c>
      <c r="B11" s="18" t="s">
        <v>77</v>
      </c>
      <c r="C11" s="18" t="s">
        <v>77</v>
      </c>
      <c r="D11" s="18">
        <v>1.0</v>
      </c>
      <c r="E11" s="18">
        <v>1.0</v>
      </c>
      <c r="F11" s="18">
        <v>1.0</v>
      </c>
      <c r="G11" s="21" t="str">
        <f t="shared" si="7"/>
        <v>40.00%</v>
      </c>
      <c r="H11" s="22">
        <v>1.1</v>
      </c>
      <c r="I11" s="22">
        <v>1.0</v>
      </c>
      <c r="J11" s="22">
        <v>1.3</v>
      </c>
      <c r="K11" s="22">
        <v>1.0</v>
      </c>
      <c r="L11" s="22">
        <v>1.0</v>
      </c>
      <c r="M11" s="22">
        <v>1.1</v>
      </c>
      <c r="N11" s="21" t="str">
        <f t="shared" si="8"/>
        <v>32.70%</v>
      </c>
      <c r="O11" s="21" t="str">
        <f t="shared" si="9"/>
        <v>30.00%</v>
      </c>
      <c r="P11" s="24">
        <v>1.0</v>
      </c>
      <c r="Q11" s="18">
        <v>1.0</v>
      </c>
      <c r="R11" s="25">
        <v>1.0</v>
      </c>
      <c r="S11" s="18">
        <v>1.0</v>
      </c>
      <c r="T11" s="18">
        <v>0.6</v>
      </c>
      <c r="U11" s="18">
        <v>0.5</v>
      </c>
      <c r="V11" s="24">
        <v>0.6</v>
      </c>
      <c r="W11" s="18">
        <v>0.8</v>
      </c>
      <c r="X11" s="25">
        <v>0.6</v>
      </c>
      <c r="Y11" s="18">
        <v>0.8</v>
      </c>
      <c r="Z11" s="18">
        <v>0.7</v>
      </c>
      <c r="AA11" s="18">
        <v>0.5</v>
      </c>
      <c r="AB11" s="24">
        <v>0.8</v>
      </c>
      <c r="AC11" s="18">
        <v>0.7</v>
      </c>
      <c r="AD11" s="18">
        <v>0.5</v>
      </c>
      <c r="AE11" s="24">
        <v>0.5</v>
      </c>
      <c r="AF11" s="25">
        <v>0.7</v>
      </c>
      <c r="AG11" s="33" t="str">
        <f t="shared" si="10"/>
        <v>0.3405</v>
      </c>
      <c r="AH11" s="27" t="str">
        <f t="shared" si="11"/>
        <v>0.3</v>
      </c>
      <c r="AI11" s="35" t="str">
        <f t="shared" si="12"/>
        <v>100.00%</v>
      </c>
      <c r="AJ11" s="35" t="str">
        <f t="shared" si="13"/>
        <v>100.00%</v>
      </c>
      <c r="AK11" s="18" t="s">
        <v>86</v>
      </c>
    </row>
    <row r="12">
      <c r="A12" s="18">
        <v>9.0</v>
      </c>
      <c r="B12" s="18" t="s">
        <v>77</v>
      </c>
      <c r="C12" s="18" t="s">
        <v>77</v>
      </c>
      <c r="D12" s="18">
        <v>1.0</v>
      </c>
      <c r="E12" s="18">
        <v>0.5</v>
      </c>
      <c r="F12" s="18">
        <v>0.0</v>
      </c>
      <c r="G12" s="21" t="str">
        <f t="shared" si="7"/>
        <v>22.00%</v>
      </c>
      <c r="H12" s="22">
        <v>1.0</v>
      </c>
      <c r="I12" s="22">
        <v>1.0</v>
      </c>
      <c r="J12" s="22">
        <v>1.0</v>
      </c>
      <c r="K12" s="22">
        <v>1.0</v>
      </c>
      <c r="L12" s="22">
        <v>1.0</v>
      </c>
      <c r="M12" s="22">
        <v>0.5</v>
      </c>
      <c r="N12" s="21" t="str">
        <f t="shared" si="8"/>
        <v>27.75%</v>
      </c>
      <c r="O12" s="21" t="str">
        <f t="shared" si="9"/>
        <v>27.75%</v>
      </c>
      <c r="P12" s="24">
        <v>0.7</v>
      </c>
      <c r="Q12" s="18">
        <v>0.2</v>
      </c>
      <c r="R12" s="25">
        <v>0.9</v>
      </c>
      <c r="S12" s="18">
        <v>0.9</v>
      </c>
      <c r="T12" s="18">
        <v>0.5</v>
      </c>
      <c r="U12" s="18">
        <v>0.3</v>
      </c>
      <c r="V12" s="24">
        <v>0.6</v>
      </c>
      <c r="W12" s="18">
        <v>0.3</v>
      </c>
      <c r="X12" s="25">
        <v>0.6</v>
      </c>
      <c r="Y12" s="18">
        <v>0.4</v>
      </c>
      <c r="Z12" s="18">
        <v>0.3</v>
      </c>
      <c r="AA12" s="18">
        <v>0.3</v>
      </c>
      <c r="AB12" s="24">
        <v>0.2</v>
      </c>
      <c r="AC12" s="18">
        <v>0.2</v>
      </c>
      <c r="AD12" s="18">
        <v>0.4</v>
      </c>
      <c r="AE12" s="24">
        <v>0.3</v>
      </c>
      <c r="AF12" s="25">
        <v>0.6</v>
      </c>
      <c r="AG12" s="33" t="str">
        <f t="shared" si="10"/>
        <v>0.195</v>
      </c>
      <c r="AH12" s="34" t="str">
        <f t="shared" si="11"/>
        <v>0.195</v>
      </c>
      <c r="AI12" s="35" t="str">
        <f t="shared" si="12"/>
        <v>71.07%</v>
      </c>
      <c r="AJ12" s="35" t="str">
        <f t="shared" si="13"/>
        <v>69.25%</v>
      </c>
      <c r="AK12" s="18" t="s">
        <v>117</v>
      </c>
    </row>
    <row r="13">
      <c r="A13" s="18">
        <v>19.0</v>
      </c>
      <c r="B13" s="18" t="s">
        <v>77</v>
      </c>
      <c r="C13" s="18" t="s">
        <v>77</v>
      </c>
      <c r="D13" s="18">
        <v>1.0</v>
      </c>
      <c r="E13" s="18">
        <v>1.0</v>
      </c>
      <c r="F13" s="18">
        <v>0.0</v>
      </c>
      <c r="G13" s="21" t="str">
        <f t="shared" si="7"/>
        <v>28.00%</v>
      </c>
      <c r="H13" s="22">
        <v>1.1</v>
      </c>
      <c r="I13" s="22">
        <v>1.0</v>
      </c>
      <c r="J13" s="22">
        <v>1.3</v>
      </c>
      <c r="K13" s="22">
        <v>1.0</v>
      </c>
      <c r="L13" s="22">
        <v>1.1</v>
      </c>
      <c r="M13" s="22">
        <v>1.1</v>
      </c>
      <c r="N13" s="21" t="str">
        <f t="shared" si="8"/>
        <v>33.15%</v>
      </c>
      <c r="O13" s="21" t="str">
        <f t="shared" si="9"/>
        <v>30.00%</v>
      </c>
      <c r="P13" s="24">
        <v>1.0</v>
      </c>
      <c r="Q13" s="18">
        <v>0.5</v>
      </c>
      <c r="R13" s="25">
        <v>0.3</v>
      </c>
      <c r="S13" s="18">
        <v>0.3</v>
      </c>
      <c r="T13" s="18">
        <v>1.0</v>
      </c>
      <c r="U13" s="18">
        <v>1.0</v>
      </c>
      <c r="V13" s="24">
        <v>1.0</v>
      </c>
      <c r="W13" s="18">
        <v>1.0</v>
      </c>
      <c r="X13" s="25">
        <v>1.0</v>
      </c>
      <c r="Y13" s="18">
        <v>0.9</v>
      </c>
      <c r="Z13" s="18">
        <v>0.6</v>
      </c>
      <c r="AA13" s="18">
        <v>0.7</v>
      </c>
      <c r="AB13" s="24">
        <v>0.5</v>
      </c>
      <c r="AC13" s="18">
        <v>0.3</v>
      </c>
      <c r="AD13" s="18">
        <v>0.3</v>
      </c>
      <c r="AE13" s="24">
        <v>0.7</v>
      </c>
      <c r="AF13" s="25">
        <v>0.5</v>
      </c>
      <c r="AG13" s="33" t="str">
        <f t="shared" si="10"/>
        <v>0.339</v>
      </c>
      <c r="AH13" s="27" t="str">
        <f t="shared" si="11"/>
        <v>0.3</v>
      </c>
      <c r="AI13" s="35" t="str">
        <f t="shared" si="12"/>
        <v>82.86%</v>
      </c>
      <c r="AJ13" s="35" t="str">
        <f t="shared" si="13"/>
        <v>88.00%</v>
      </c>
      <c r="AK13" s="18" t="s">
        <v>94</v>
      </c>
    </row>
    <row r="14">
      <c r="A14" s="18">
        <v>25.0</v>
      </c>
      <c r="B14" s="18" t="s">
        <v>77</v>
      </c>
      <c r="C14" s="18" t="s">
        <v>77</v>
      </c>
      <c r="D14" s="18">
        <v>1.0</v>
      </c>
      <c r="E14" s="18">
        <v>1.0</v>
      </c>
      <c r="F14" s="18">
        <v>1.0</v>
      </c>
      <c r="G14" s="21" t="str">
        <f t="shared" si="7"/>
        <v>40.00%</v>
      </c>
      <c r="H14" s="22">
        <v>1.0</v>
      </c>
      <c r="I14" s="22">
        <v>1.0</v>
      </c>
      <c r="J14" s="22">
        <v>1.0</v>
      </c>
      <c r="K14" s="22">
        <v>1.0</v>
      </c>
      <c r="L14" s="22">
        <v>1.0</v>
      </c>
      <c r="M14" s="22">
        <v>1.0</v>
      </c>
      <c r="N14" s="21" t="str">
        <f t="shared" si="8"/>
        <v>30.00%</v>
      </c>
      <c r="O14" s="21" t="str">
        <f t="shared" si="9"/>
        <v>30.00%</v>
      </c>
      <c r="P14" s="24">
        <v>0.9</v>
      </c>
      <c r="Q14" s="18">
        <v>0.5</v>
      </c>
      <c r="R14" s="25">
        <v>0.9</v>
      </c>
      <c r="S14" s="18">
        <v>0.9</v>
      </c>
      <c r="T14" s="18">
        <v>0.6</v>
      </c>
      <c r="U14" s="18">
        <v>0.4</v>
      </c>
      <c r="V14" s="24">
        <v>0.8</v>
      </c>
      <c r="W14" s="18">
        <v>0.5</v>
      </c>
      <c r="X14" s="25">
        <v>0.6</v>
      </c>
      <c r="Y14" s="18">
        <v>0.6</v>
      </c>
      <c r="Z14" s="18">
        <v>0.6</v>
      </c>
      <c r="AA14" s="18">
        <v>0.4</v>
      </c>
      <c r="AB14" s="24">
        <v>0.3</v>
      </c>
      <c r="AC14" s="18">
        <v>0.2</v>
      </c>
      <c r="AD14" s="18">
        <v>0.2</v>
      </c>
      <c r="AE14" s="24">
        <v>0.4</v>
      </c>
      <c r="AF14" s="25">
        <v>0.6</v>
      </c>
      <c r="AG14" s="33" t="str">
        <f t="shared" si="10"/>
        <v>0.2445</v>
      </c>
      <c r="AH14" s="34" t="str">
        <f t="shared" si="11"/>
        <v>0.2445</v>
      </c>
      <c r="AI14" s="35" t="str">
        <f t="shared" si="12"/>
        <v>100.00%</v>
      </c>
      <c r="AJ14" s="35" t="str">
        <f t="shared" si="13"/>
        <v>94.45%</v>
      </c>
      <c r="AK14" s="18" t="s">
        <v>99</v>
      </c>
    </row>
    <row r="15">
      <c r="A15" s="18">
        <v>17.0</v>
      </c>
      <c r="B15" s="18" t="s">
        <v>77</v>
      </c>
      <c r="C15" s="18" t="s">
        <v>77</v>
      </c>
      <c r="D15" s="18">
        <v>0.5</v>
      </c>
      <c r="E15" s="18">
        <v>1.0</v>
      </c>
      <c r="F15" s="18">
        <v>0.8</v>
      </c>
      <c r="G15" s="21" t="str">
        <f t="shared" si="7"/>
        <v>29.60%</v>
      </c>
      <c r="H15" s="22">
        <v>0.0</v>
      </c>
      <c r="I15" s="22">
        <v>0.7</v>
      </c>
      <c r="J15" s="22">
        <v>1.0</v>
      </c>
      <c r="K15" s="22">
        <v>1.0</v>
      </c>
      <c r="L15" s="22">
        <v>0.7</v>
      </c>
      <c r="M15" s="22">
        <v>0.7</v>
      </c>
      <c r="N15" s="21" t="str">
        <f t="shared" si="8"/>
        <v>21.00%</v>
      </c>
      <c r="O15" s="21" t="str">
        <f t="shared" si="9"/>
        <v>21.00%</v>
      </c>
      <c r="P15" s="24">
        <v>1.0</v>
      </c>
      <c r="Q15" s="18">
        <v>0.6</v>
      </c>
      <c r="R15" s="25">
        <v>0.4</v>
      </c>
      <c r="S15" s="18">
        <v>0.4</v>
      </c>
      <c r="T15" s="18">
        <v>0.3</v>
      </c>
      <c r="U15" s="18">
        <v>0.4</v>
      </c>
      <c r="V15" s="24">
        <v>0.6</v>
      </c>
      <c r="W15" s="18">
        <v>0.4</v>
      </c>
      <c r="X15" s="25">
        <v>1.0</v>
      </c>
      <c r="Y15" s="18">
        <v>1.0</v>
      </c>
      <c r="Z15" s="18">
        <v>1.0</v>
      </c>
      <c r="AA15" s="18">
        <v>0.4</v>
      </c>
      <c r="AB15" s="24">
        <v>0.4</v>
      </c>
      <c r="AC15" s="18">
        <v>0.4</v>
      </c>
      <c r="AD15" s="18">
        <v>0.3</v>
      </c>
      <c r="AE15" s="24">
        <v>0.2</v>
      </c>
      <c r="AF15" s="25">
        <v>0.4</v>
      </c>
      <c r="AG15" s="33" t="str">
        <f t="shared" si="10"/>
        <v>0.258</v>
      </c>
      <c r="AH15" s="34" t="str">
        <f t="shared" si="11"/>
        <v>0.258</v>
      </c>
      <c r="AI15" s="35" t="str">
        <f t="shared" si="12"/>
        <v>72.29%</v>
      </c>
      <c r="AJ15" s="35" t="str">
        <f t="shared" si="13"/>
        <v>76.40%</v>
      </c>
      <c r="AK15" s="18" t="s">
        <v>113</v>
      </c>
    </row>
    <row r="16">
      <c r="A16" s="18">
        <v>3.0</v>
      </c>
      <c r="B16" s="18" t="s">
        <v>77</v>
      </c>
      <c r="C16" s="18" t="s">
        <v>77</v>
      </c>
      <c r="D16" s="18">
        <v>1.0</v>
      </c>
      <c r="E16" s="18">
        <v>1.0</v>
      </c>
      <c r="F16" s="18">
        <v>1.0</v>
      </c>
      <c r="G16" s="21" t="str">
        <f t="shared" si="7"/>
        <v>40.00%</v>
      </c>
      <c r="H16" s="22">
        <v>1.3</v>
      </c>
      <c r="I16" s="22">
        <v>1.0</v>
      </c>
      <c r="J16" s="22">
        <v>1.2</v>
      </c>
      <c r="K16" s="22">
        <v>1.0</v>
      </c>
      <c r="L16" s="22">
        <v>1.0</v>
      </c>
      <c r="M16" s="22">
        <v>0.6</v>
      </c>
      <c r="N16" s="21" t="str">
        <f t="shared" si="8"/>
        <v>30.75%</v>
      </c>
      <c r="O16" s="21" t="str">
        <f t="shared" si="9"/>
        <v>30.00%</v>
      </c>
      <c r="P16" s="24">
        <v>1.0</v>
      </c>
      <c r="Q16" s="18">
        <v>0.5</v>
      </c>
      <c r="R16" s="25">
        <v>0.5</v>
      </c>
      <c r="S16" s="18">
        <v>0.5</v>
      </c>
      <c r="T16" s="18">
        <v>0.5</v>
      </c>
      <c r="U16" s="18">
        <v>0.3</v>
      </c>
      <c r="V16" s="24">
        <v>0.9</v>
      </c>
      <c r="W16" s="18">
        <v>0.4</v>
      </c>
      <c r="X16" s="25">
        <v>0.9</v>
      </c>
      <c r="Y16" s="18">
        <v>0.9</v>
      </c>
      <c r="Z16" s="18">
        <v>0.8</v>
      </c>
      <c r="AA16" s="18">
        <v>0.3</v>
      </c>
      <c r="AB16" s="24">
        <v>0.3</v>
      </c>
      <c r="AC16" s="18">
        <v>0.3</v>
      </c>
      <c r="AD16" s="18">
        <v>0.6</v>
      </c>
      <c r="AE16" s="24">
        <v>0.6</v>
      </c>
      <c r="AF16" s="25">
        <v>0.4</v>
      </c>
      <c r="AG16" s="33" t="str">
        <f t="shared" si="10"/>
        <v>0.2595</v>
      </c>
      <c r="AH16" s="34" t="str">
        <f t="shared" si="11"/>
        <v>0.2595</v>
      </c>
      <c r="AI16" s="35" t="str">
        <f t="shared" si="12"/>
        <v>100.00%</v>
      </c>
      <c r="AJ16" s="35" t="str">
        <f t="shared" si="13"/>
        <v>95.95%</v>
      </c>
      <c r="AK16" s="18" t="s">
        <v>95</v>
      </c>
    </row>
    <row r="17">
      <c r="A17" s="18">
        <v>14.0</v>
      </c>
      <c r="B17" s="18" t="s">
        <v>77</v>
      </c>
      <c r="C17" s="18" t="s">
        <v>77</v>
      </c>
      <c r="D17" s="18">
        <v>1.0</v>
      </c>
      <c r="E17" s="18">
        <v>1.0</v>
      </c>
      <c r="F17" s="18">
        <v>0.5</v>
      </c>
      <c r="G17" s="21" t="str">
        <f t="shared" si="7"/>
        <v>34.00%</v>
      </c>
      <c r="H17" s="22">
        <v>1.0</v>
      </c>
      <c r="I17" s="22">
        <v>1.0</v>
      </c>
      <c r="J17" s="22">
        <v>1.0</v>
      </c>
      <c r="K17" s="22">
        <v>1.0</v>
      </c>
      <c r="L17" s="22">
        <v>0.8</v>
      </c>
      <c r="M17" s="22">
        <v>0.5</v>
      </c>
      <c r="N17" s="21" t="str">
        <f t="shared" si="8"/>
        <v>26.85%</v>
      </c>
      <c r="O17" s="21" t="str">
        <f t="shared" si="9"/>
        <v>26.85%</v>
      </c>
      <c r="P17" s="24">
        <v>1.0</v>
      </c>
      <c r="Q17" s="18">
        <v>0.5</v>
      </c>
      <c r="R17" s="25">
        <v>0.4</v>
      </c>
      <c r="S17" s="18">
        <v>0.2</v>
      </c>
      <c r="T17" s="18">
        <v>0.3</v>
      </c>
      <c r="U17" s="18">
        <v>0.3</v>
      </c>
      <c r="V17" s="24">
        <v>0.2</v>
      </c>
      <c r="W17" s="18">
        <v>0.3</v>
      </c>
      <c r="X17" s="25">
        <v>0.2</v>
      </c>
      <c r="Y17" s="18">
        <v>0.2</v>
      </c>
      <c r="Z17" s="18">
        <v>0.2</v>
      </c>
      <c r="AA17" s="18">
        <v>0.2</v>
      </c>
      <c r="AB17" s="24">
        <v>0.3</v>
      </c>
      <c r="AC17" s="18">
        <v>0.4</v>
      </c>
      <c r="AD17" s="18">
        <v>0.3</v>
      </c>
      <c r="AE17" s="24">
        <v>0.0</v>
      </c>
      <c r="AF17" s="25">
        <v>0.3</v>
      </c>
      <c r="AG17" s="33" t="str">
        <f t="shared" si="10"/>
        <v>0.153</v>
      </c>
      <c r="AH17" s="34" t="str">
        <f t="shared" si="11"/>
        <v>0.153</v>
      </c>
      <c r="AI17" s="35" t="str">
        <f t="shared" si="12"/>
        <v>86.93%</v>
      </c>
      <c r="AJ17" s="35" t="str">
        <f t="shared" si="13"/>
        <v>76.15%</v>
      </c>
      <c r="AK17" s="18" t="s">
        <v>114</v>
      </c>
    </row>
    <row r="18">
      <c r="A18" s="18">
        <v>29.0</v>
      </c>
      <c r="B18" s="18" t="s">
        <v>77</v>
      </c>
      <c r="C18" s="18" t="s">
        <v>77</v>
      </c>
      <c r="D18" s="18">
        <v>1.0</v>
      </c>
      <c r="E18" s="18">
        <v>1.0</v>
      </c>
      <c r="F18" s="18">
        <v>1.0</v>
      </c>
      <c r="G18" s="21" t="str">
        <f t="shared" si="7"/>
        <v>40.00%</v>
      </c>
      <c r="H18" s="22">
        <v>1.0</v>
      </c>
      <c r="I18" s="22">
        <v>1.0</v>
      </c>
      <c r="J18" s="22">
        <v>1.0</v>
      </c>
      <c r="K18" s="22">
        <v>1.0</v>
      </c>
      <c r="L18" s="22">
        <v>1.0</v>
      </c>
      <c r="M18" s="22">
        <v>0.5</v>
      </c>
      <c r="N18" s="21" t="str">
        <f t="shared" si="8"/>
        <v>27.75%</v>
      </c>
      <c r="O18" s="21" t="str">
        <f t="shared" si="9"/>
        <v>27.75%</v>
      </c>
      <c r="P18" s="24">
        <v>1.0</v>
      </c>
      <c r="Q18" s="18">
        <v>0.8</v>
      </c>
      <c r="R18" s="25">
        <v>0.7</v>
      </c>
      <c r="S18" s="18">
        <v>0.7</v>
      </c>
      <c r="T18" s="18">
        <v>0.6</v>
      </c>
      <c r="U18" s="18">
        <v>0.4</v>
      </c>
      <c r="V18" s="24">
        <v>0.8</v>
      </c>
      <c r="W18" s="18">
        <v>0.4</v>
      </c>
      <c r="X18" s="25">
        <v>1.0</v>
      </c>
      <c r="Y18" s="18">
        <v>0.6</v>
      </c>
      <c r="Z18" s="18">
        <v>0.6</v>
      </c>
      <c r="AA18" s="18">
        <v>0.4</v>
      </c>
      <c r="AB18" s="24">
        <v>0.9</v>
      </c>
      <c r="AC18" s="18">
        <v>0.6</v>
      </c>
      <c r="AD18" s="18">
        <v>0.3</v>
      </c>
      <c r="AE18" s="24">
        <v>0.2</v>
      </c>
      <c r="AF18" s="25">
        <v>0.4</v>
      </c>
      <c r="AG18" s="33" t="str">
        <f t="shared" si="10"/>
        <v>0.279</v>
      </c>
      <c r="AH18" s="34" t="str">
        <f t="shared" si="11"/>
        <v>0.279</v>
      </c>
      <c r="AI18" s="35" t="str">
        <f t="shared" si="12"/>
        <v>96.79%</v>
      </c>
      <c r="AJ18" s="35" t="str">
        <f t="shared" si="13"/>
        <v>95.65%</v>
      </c>
      <c r="AK18" s="18" t="s">
        <v>98</v>
      </c>
    </row>
    <row r="19">
      <c r="A19" s="18">
        <v>20.0</v>
      </c>
      <c r="B19" s="18" t="s">
        <v>77</v>
      </c>
      <c r="C19" s="18" t="s">
        <v>77</v>
      </c>
      <c r="D19" s="18">
        <v>1.0</v>
      </c>
      <c r="E19" s="18">
        <v>1.0</v>
      </c>
      <c r="F19" s="18">
        <v>0.5</v>
      </c>
      <c r="G19" s="21" t="str">
        <f t="shared" si="7"/>
        <v>34.00%</v>
      </c>
      <c r="H19" s="22">
        <v>1.0</v>
      </c>
      <c r="I19" s="22">
        <v>1.0</v>
      </c>
      <c r="J19" s="22">
        <v>1.0</v>
      </c>
      <c r="K19" s="22">
        <v>1.0</v>
      </c>
      <c r="L19" s="22">
        <v>1.0</v>
      </c>
      <c r="M19" s="22">
        <v>0.8</v>
      </c>
      <c r="N19" s="21" t="str">
        <f t="shared" si="8"/>
        <v>29.10%</v>
      </c>
      <c r="O19" s="21" t="str">
        <f t="shared" si="9"/>
        <v>29.10%</v>
      </c>
      <c r="P19" s="24">
        <v>0.9</v>
      </c>
      <c r="Q19" s="18">
        <v>0.8</v>
      </c>
      <c r="R19" s="25">
        <v>0.7</v>
      </c>
      <c r="S19" s="18">
        <v>0.7</v>
      </c>
      <c r="T19" s="18">
        <v>0.6</v>
      </c>
      <c r="U19" s="18">
        <v>0.4</v>
      </c>
      <c r="V19" s="24">
        <v>0.6</v>
      </c>
      <c r="W19" s="18">
        <v>0.5</v>
      </c>
      <c r="X19" s="25">
        <v>1.0</v>
      </c>
      <c r="Y19" s="18">
        <v>0.7</v>
      </c>
      <c r="Z19" s="18">
        <v>0.8</v>
      </c>
      <c r="AA19" s="18">
        <v>0.3</v>
      </c>
      <c r="AB19" s="24">
        <v>0.2</v>
      </c>
      <c r="AC19" s="18">
        <v>0.5</v>
      </c>
      <c r="AD19" s="18">
        <v>0.3</v>
      </c>
      <c r="AE19" s="24">
        <v>0.2</v>
      </c>
      <c r="AF19" s="25">
        <v>0.3</v>
      </c>
      <c r="AG19" s="33" t="str">
        <f t="shared" si="10"/>
        <v>0.2595</v>
      </c>
      <c r="AH19" s="34" t="str">
        <f t="shared" si="11"/>
        <v>0.2595</v>
      </c>
      <c r="AI19" s="35" t="str">
        <f t="shared" si="12"/>
        <v>90.14%</v>
      </c>
      <c r="AJ19" s="35" t="str">
        <f t="shared" si="13"/>
        <v>89.05%</v>
      </c>
      <c r="AK19" s="18" t="s">
        <v>103</v>
      </c>
    </row>
    <row r="20">
      <c r="A20" s="18">
        <v>33.0</v>
      </c>
      <c r="B20" s="18" t="s">
        <v>77</v>
      </c>
      <c r="C20" s="18" t="s">
        <v>77</v>
      </c>
      <c r="D20" s="18">
        <v>1.0</v>
      </c>
      <c r="E20" s="18">
        <v>1.0</v>
      </c>
      <c r="F20" s="18">
        <v>0.0</v>
      </c>
      <c r="G20" s="21" t="str">
        <f t="shared" si="7"/>
        <v>28.00%</v>
      </c>
      <c r="H20" s="22">
        <v>0.5</v>
      </c>
      <c r="I20" s="22">
        <v>1.0</v>
      </c>
      <c r="J20" s="22">
        <v>1.0</v>
      </c>
      <c r="K20" s="22">
        <v>0.7</v>
      </c>
      <c r="L20" s="22">
        <v>0.7</v>
      </c>
      <c r="M20" s="22">
        <v>0.7</v>
      </c>
      <c r="N20" s="21" t="str">
        <f t="shared" si="8"/>
        <v>23.70%</v>
      </c>
      <c r="O20" s="21" t="str">
        <f t="shared" si="9"/>
        <v>23.70%</v>
      </c>
      <c r="P20" s="24">
        <v>0.5</v>
      </c>
      <c r="Q20" s="18">
        <v>0.5</v>
      </c>
      <c r="R20" s="25">
        <v>0.2</v>
      </c>
      <c r="S20" s="18">
        <v>0.2</v>
      </c>
      <c r="T20" s="18">
        <v>0.2</v>
      </c>
      <c r="U20" s="18">
        <v>0.3</v>
      </c>
      <c r="V20" s="24">
        <v>0.2</v>
      </c>
      <c r="W20" s="18">
        <v>0.0</v>
      </c>
      <c r="X20" s="25">
        <v>0.2</v>
      </c>
      <c r="Y20" s="18">
        <v>0.2</v>
      </c>
      <c r="Z20" s="18">
        <v>0.2</v>
      </c>
      <c r="AA20" s="18">
        <v>0.2</v>
      </c>
      <c r="AB20" s="24">
        <v>0.2</v>
      </c>
      <c r="AC20" s="18">
        <v>0.2</v>
      </c>
      <c r="AD20" s="18">
        <v>0.2</v>
      </c>
      <c r="AE20" s="24">
        <v>0.2</v>
      </c>
      <c r="AF20" s="25">
        <v>0.2</v>
      </c>
      <c r="AG20" s="33" t="str">
        <f t="shared" si="10"/>
        <v>0.1095</v>
      </c>
      <c r="AH20" s="34" t="str">
        <f t="shared" si="11"/>
        <v>0.1095</v>
      </c>
      <c r="AI20" s="35" t="str">
        <f t="shared" si="12"/>
        <v>73.86%</v>
      </c>
      <c r="AJ20" s="35" t="str">
        <f t="shared" si="13"/>
        <v>62.65%</v>
      </c>
      <c r="AK20" s="18" t="s">
        <v>118</v>
      </c>
    </row>
    <row r="21">
      <c r="A21" s="18">
        <v>36.0</v>
      </c>
      <c r="B21" s="18" t="s">
        <v>77</v>
      </c>
      <c r="C21" s="18" t="s">
        <v>77</v>
      </c>
      <c r="D21" s="18">
        <v>1.0</v>
      </c>
      <c r="E21" s="18">
        <v>0.5</v>
      </c>
      <c r="F21" s="18">
        <v>1.0</v>
      </c>
      <c r="G21" s="21" t="str">
        <f t="shared" si="7"/>
        <v>34.00%</v>
      </c>
      <c r="H21" s="22">
        <v>1.1</v>
      </c>
      <c r="I21" s="22">
        <v>1.0</v>
      </c>
      <c r="J21" s="22">
        <v>1.3</v>
      </c>
      <c r="K21" s="22">
        <v>1.0</v>
      </c>
      <c r="L21" s="22">
        <v>0.7</v>
      </c>
      <c r="M21" s="22">
        <v>1.1</v>
      </c>
      <c r="N21" s="21" t="str">
        <f t="shared" si="8"/>
        <v>31.35%</v>
      </c>
      <c r="O21" s="21" t="str">
        <f t="shared" si="9"/>
        <v>30.00%</v>
      </c>
      <c r="P21" s="24">
        <v>1.0</v>
      </c>
      <c r="Q21" s="18">
        <v>0.9</v>
      </c>
      <c r="R21" s="25">
        <v>0.7</v>
      </c>
      <c r="S21" s="18">
        <v>0.7</v>
      </c>
      <c r="T21" s="18">
        <v>0.6</v>
      </c>
      <c r="U21" s="18">
        <v>0.7</v>
      </c>
      <c r="V21" s="24">
        <v>0.6</v>
      </c>
      <c r="W21" s="18">
        <v>0.0</v>
      </c>
      <c r="X21" s="25">
        <v>0.7</v>
      </c>
      <c r="Y21" s="18">
        <v>0.7</v>
      </c>
      <c r="Z21" s="18">
        <v>0.7</v>
      </c>
      <c r="AA21" s="18">
        <v>0.9</v>
      </c>
      <c r="AB21" s="24">
        <v>0.4</v>
      </c>
      <c r="AC21" s="18">
        <v>0.3</v>
      </c>
      <c r="AD21" s="18">
        <v>0.6</v>
      </c>
      <c r="AE21" s="24">
        <v>0.4</v>
      </c>
      <c r="AF21" s="25">
        <v>0.4</v>
      </c>
      <c r="AG21" s="33" t="str">
        <f t="shared" si="10"/>
        <v>0.2805</v>
      </c>
      <c r="AH21" s="34" t="str">
        <f t="shared" si="11"/>
        <v>0.2805</v>
      </c>
      <c r="AI21" s="35" t="str">
        <f t="shared" si="12"/>
        <v>91.43%</v>
      </c>
      <c r="AJ21" s="35" t="str">
        <f t="shared" si="13"/>
        <v>92.05%</v>
      </c>
      <c r="AK21" s="18" t="s">
        <v>100</v>
      </c>
    </row>
    <row r="22">
      <c r="A22" s="18">
        <v>15.0</v>
      </c>
      <c r="B22" s="18" t="s">
        <v>77</v>
      </c>
      <c r="C22" s="18" t="s">
        <v>77</v>
      </c>
      <c r="D22" s="18">
        <v>1.0</v>
      </c>
      <c r="E22" s="18">
        <v>1.0</v>
      </c>
      <c r="F22" s="18">
        <v>0.8</v>
      </c>
      <c r="G22" s="21" t="str">
        <f t="shared" si="7"/>
        <v>37.60%</v>
      </c>
      <c r="H22" s="22">
        <v>1.1</v>
      </c>
      <c r="I22" s="22">
        <v>1.0</v>
      </c>
      <c r="J22" s="22">
        <v>1.0</v>
      </c>
      <c r="K22" s="22">
        <v>1.0</v>
      </c>
      <c r="L22" s="22">
        <v>1.0</v>
      </c>
      <c r="M22" s="22">
        <v>1.1</v>
      </c>
      <c r="N22" s="21" t="str">
        <f t="shared" si="8"/>
        <v>30.90%</v>
      </c>
      <c r="O22" s="21" t="str">
        <f t="shared" si="9"/>
        <v>30.00%</v>
      </c>
      <c r="P22" s="24">
        <v>1.0</v>
      </c>
      <c r="Q22" s="18">
        <v>0.0</v>
      </c>
      <c r="R22" s="25">
        <v>1.0</v>
      </c>
      <c r="S22" s="18">
        <v>1.0</v>
      </c>
      <c r="T22" s="18">
        <v>1.0</v>
      </c>
      <c r="U22" s="18">
        <v>0.0</v>
      </c>
      <c r="V22" s="24">
        <v>0.6</v>
      </c>
      <c r="W22" s="18">
        <v>0.5</v>
      </c>
      <c r="X22" s="25">
        <v>0.5</v>
      </c>
      <c r="Y22" s="18">
        <v>0.0</v>
      </c>
      <c r="Z22" s="18">
        <v>0.0</v>
      </c>
      <c r="AA22" s="18">
        <v>0.3</v>
      </c>
      <c r="AB22" s="24">
        <v>0.0</v>
      </c>
      <c r="AC22" s="18">
        <v>0.0</v>
      </c>
      <c r="AD22" s="18">
        <v>0.0</v>
      </c>
      <c r="AE22" s="24">
        <v>0.0</v>
      </c>
      <c r="AF22" s="25">
        <v>0.0</v>
      </c>
      <c r="AG22" s="33" t="str">
        <f t="shared" si="10"/>
        <v>0.1365</v>
      </c>
      <c r="AH22" s="34" t="str">
        <f t="shared" si="11"/>
        <v>0.1365</v>
      </c>
      <c r="AI22" s="35" t="str">
        <f t="shared" si="12"/>
        <v>96.57%</v>
      </c>
      <c r="AJ22" s="35" t="str">
        <f t="shared" si="13"/>
        <v>81.25%</v>
      </c>
      <c r="AK22" s="18" t="s">
        <v>109</v>
      </c>
    </row>
    <row r="23">
      <c r="A23" s="18">
        <v>5.0</v>
      </c>
      <c r="B23" s="18" t="s">
        <v>77</v>
      </c>
      <c r="C23" s="18" t="s">
        <v>77</v>
      </c>
      <c r="D23" s="18">
        <v>1.0</v>
      </c>
      <c r="E23" s="18">
        <v>1.0</v>
      </c>
      <c r="F23" s="18">
        <v>1.0</v>
      </c>
      <c r="G23" s="21" t="str">
        <f t="shared" si="7"/>
        <v>40.00%</v>
      </c>
      <c r="H23" s="22">
        <v>0.9</v>
      </c>
      <c r="I23" s="22">
        <v>0.9</v>
      </c>
      <c r="J23" s="22">
        <v>1.0</v>
      </c>
      <c r="K23" s="22">
        <v>1.0</v>
      </c>
      <c r="L23" s="22">
        <v>0.7</v>
      </c>
      <c r="M23" s="22">
        <v>0.7</v>
      </c>
      <c r="N23" s="21" t="str">
        <f t="shared" si="8"/>
        <v>26.25%</v>
      </c>
      <c r="O23" s="21" t="str">
        <f t="shared" si="9"/>
        <v>26.25%</v>
      </c>
      <c r="P23" s="24">
        <v>1.0</v>
      </c>
      <c r="Q23" s="18">
        <v>0.5</v>
      </c>
      <c r="R23" s="25">
        <v>0.2</v>
      </c>
      <c r="S23" s="18">
        <v>0.2</v>
      </c>
      <c r="T23" s="18">
        <v>0.3</v>
      </c>
      <c r="U23" s="18">
        <v>0.3</v>
      </c>
      <c r="V23" s="24">
        <v>0.2</v>
      </c>
      <c r="W23" s="18">
        <v>0.2</v>
      </c>
      <c r="X23" s="25">
        <v>0.5</v>
      </c>
      <c r="Y23" s="18">
        <v>0.2</v>
      </c>
      <c r="Z23" s="18">
        <v>0.2</v>
      </c>
      <c r="AA23" s="18">
        <v>0.3</v>
      </c>
      <c r="AB23" s="24">
        <v>0.0</v>
      </c>
      <c r="AC23" s="18">
        <v>0.2</v>
      </c>
      <c r="AD23" s="18">
        <v>0.2</v>
      </c>
      <c r="AE23" s="24">
        <v>0.0</v>
      </c>
      <c r="AF23" s="25">
        <v>0.0</v>
      </c>
      <c r="AG23" s="33" t="str">
        <f t="shared" si="10"/>
        <v>0.1305</v>
      </c>
      <c r="AH23" s="34" t="str">
        <f t="shared" si="11"/>
        <v>0.1305</v>
      </c>
      <c r="AI23" s="35" t="str">
        <f t="shared" si="12"/>
        <v>94.64%</v>
      </c>
      <c r="AJ23" s="35" t="str">
        <f t="shared" si="13"/>
        <v>79.30%</v>
      </c>
      <c r="AK23" s="18" t="s">
        <v>112</v>
      </c>
    </row>
    <row r="24">
      <c r="A24" s="18">
        <v>16.0</v>
      </c>
      <c r="B24" s="18" t="s">
        <v>77</v>
      </c>
      <c r="C24" s="18" t="s">
        <v>77</v>
      </c>
      <c r="D24" s="18">
        <v>1.0</v>
      </c>
      <c r="E24" s="18">
        <v>1.0</v>
      </c>
      <c r="F24" s="18">
        <v>0.8</v>
      </c>
      <c r="G24" s="21" t="str">
        <f t="shared" si="7"/>
        <v>37.60%</v>
      </c>
      <c r="H24" s="22">
        <v>1.0</v>
      </c>
      <c r="I24" s="22">
        <v>0.8</v>
      </c>
      <c r="J24" s="22">
        <v>1.3</v>
      </c>
      <c r="K24" s="22">
        <v>1.0</v>
      </c>
      <c r="L24" s="22">
        <v>1.1</v>
      </c>
      <c r="M24" s="22">
        <v>1.0</v>
      </c>
      <c r="N24" s="21" t="str">
        <f t="shared" si="8"/>
        <v>31.05%</v>
      </c>
      <c r="O24" s="21" t="str">
        <f t="shared" si="9"/>
        <v>30.00%</v>
      </c>
      <c r="P24" s="24">
        <v>1.0</v>
      </c>
      <c r="Q24" s="18">
        <v>0.8</v>
      </c>
      <c r="R24" s="25">
        <v>0.5</v>
      </c>
      <c r="S24" s="18">
        <v>0.5</v>
      </c>
      <c r="T24" s="18">
        <v>0.3</v>
      </c>
      <c r="U24" s="18">
        <v>0.5</v>
      </c>
      <c r="V24" s="24">
        <v>0.9</v>
      </c>
      <c r="W24" s="18">
        <v>0.5</v>
      </c>
      <c r="X24" s="25">
        <v>1.0</v>
      </c>
      <c r="Y24" s="18">
        <v>1.0</v>
      </c>
      <c r="Z24" s="18">
        <v>1.0</v>
      </c>
      <c r="AA24" s="18">
        <v>1.0</v>
      </c>
      <c r="AB24" s="24">
        <v>0.3</v>
      </c>
      <c r="AC24" s="18">
        <v>0.3</v>
      </c>
      <c r="AD24" s="18">
        <v>0.3</v>
      </c>
      <c r="AE24" s="24">
        <v>0.4</v>
      </c>
      <c r="AF24" s="25">
        <v>0.7</v>
      </c>
      <c r="AG24" s="33" t="str">
        <f t="shared" si="10"/>
        <v>0.303</v>
      </c>
      <c r="AH24" s="27" t="str">
        <f t="shared" si="11"/>
        <v>0.3</v>
      </c>
      <c r="AI24" s="35" t="str">
        <f t="shared" si="12"/>
        <v>96.57%</v>
      </c>
      <c r="AJ24" s="35" t="str">
        <f t="shared" si="13"/>
        <v>97.60%</v>
      </c>
      <c r="AK24" s="18" t="s">
        <v>93</v>
      </c>
    </row>
    <row r="25">
      <c r="A25" s="18">
        <v>1.0</v>
      </c>
      <c r="B25" s="18" t="s">
        <v>77</v>
      </c>
      <c r="C25" s="18" t="s">
        <v>77</v>
      </c>
      <c r="D25" s="18">
        <v>0.7</v>
      </c>
      <c r="E25" s="18">
        <v>1.0</v>
      </c>
      <c r="F25" s="18">
        <v>0.8</v>
      </c>
      <c r="G25" s="21" t="str">
        <f t="shared" si="7"/>
        <v>32.80%</v>
      </c>
      <c r="H25" s="22">
        <v>1.0</v>
      </c>
      <c r="I25" s="22">
        <v>1.0</v>
      </c>
      <c r="J25" s="22">
        <v>1.0</v>
      </c>
      <c r="K25" s="22">
        <v>1.0</v>
      </c>
      <c r="L25" s="22">
        <v>0.8</v>
      </c>
      <c r="M25" s="22">
        <v>1.0</v>
      </c>
      <c r="N25" s="21" t="str">
        <f t="shared" si="8"/>
        <v>29.10%</v>
      </c>
      <c r="O25" s="21" t="str">
        <f t="shared" si="9"/>
        <v>29.10%</v>
      </c>
      <c r="P25" s="24">
        <v>0.7</v>
      </c>
      <c r="Q25" s="18">
        <v>1.0</v>
      </c>
      <c r="R25" s="25">
        <v>0.9</v>
      </c>
      <c r="S25" s="18">
        <v>0.9</v>
      </c>
      <c r="T25" s="18">
        <v>0.3</v>
      </c>
      <c r="U25" s="18">
        <v>0.3</v>
      </c>
      <c r="V25" s="24">
        <v>0.3</v>
      </c>
      <c r="W25" s="18">
        <v>0.3</v>
      </c>
      <c r="X25" s="25">
        <v>0.2</v>
      </c>
      <c r="Y25" s="18">
        <v>0.2</v>
      </c>
      <c r="Z25" s="18">
        <v>0.2</v>
      </c>
      <c r="AA25" s="18">
        <v>0.2</v>
      </c>
      <c r="AB25" s="24">
        <v>0.2</v>
      </c>
      <c r="AC25" s="18">
        <v>0.2</v>
      </c>
      <c r="AD25" s="18">
        <v>0.3</v>
      </c>
      <c r="AE25" s="24">
        <v>0.2</v>
      </c>
      <c r="AF25" s="25">
        <v>0.6</v>
      </c>
      <c r="AG25" s="33" t="str">
        <f t="shared" si="10"/>
        <v>0.183</v>
      </c>
      <c r="AH25" s="34" t="str">
        <f t="shared" si="11"/>
        <v>0.183</v>
      </c>
      <c r="AI25" s="35" t="str">
        <f t="shared" si="12"/>
        <v>88.43%</v>
      </c>
      <c r="AJ25" s="35" t="str">
        <f t="shared" si="13"/>
        <v>80.20%</v>
      </c>
      <c r="AK25" s="18" t="s">
        <v>110</v>
      </c>
    </row>
    <row r="26">
      <c r="A26" s="18">
        <v>7.0</v>
      </c>
      <c r="B26" s="18" t="s">
        <v>77</v>
      </c>
      <c r="C26" s="18" t="s">
        <v>77</v>
      </c>
      <c r="D26" s="18">
        <v>1.0</v>
      </c>
      <c r="E26" s="18">
        <v>1.0</v>
      </c>
      <c r="F26" s="18">
        <v>1.0</v>
      </c>
      <c r="G26" s="21" t="str">
        <f t="shared" si="7"/>
        <v>40.00%</v>
      </c>
      <c r="H26" s="22">
        <v>1.0</v>
      </c>
      <c r="I26" s="22">
        <v>1.1</v>
      </c>
      <c r="J26" s="22">
        <v>1.0</v>
      </c>
      <c r="K26" s="22">
        <v>1.0</v>
      </c>
      <c r="L26" s="22">
        <v>0.8</v>
      </c>
      <c r="M26" s="22">
        <v>1.0</v>
      </c>
      <c r="N26" s="21" t="str">
        <f t="shared" si="8"/>
        <v>29.70%</v>
      </c>
      <c r="O26" s="21" t="str">
        <f t="shared" si="9"/>
        <v>29.70%</v>
      </c>
      <c r="P26" s="24">
        <v>1.0</v>
      </c>
      <c r="Q26" s="18">
        <v>0.6</v>
      </c>
      <c r="R26" s="25">
        <v>0.7</v>
      </c>
      <c r="S26" s="18">
        <v>0.7</v>
      </c>
      <c r="T26" s="18">
        <v>0.6</v>
      </c>
      <c r="U26" s="18">
        <v>0.6</v>
      </c>
      <c r="V26" s="24">
        <v>0.8</v>
      </c>
      <c r="W26" s="18">
        <v>0.8</v>
      </c>
      <c r="X26" s="25">
        <v>0.6</v>
      </c>
      <c r="Y26" s="18">
        <v>0.5</v>
      </c>
      <c r="Z26" s="18">
        <v>0.4</v>
      </c>
      <c r="AA26" s="18">
        <v>1.0</v>
      </c>
      <c r="AB26" s="24">
        <v>0.4</v>
      </c>
      <c r="AC26" s="18">
        <v>0.3</v>
      </c>
      <c r="AD26" s="18">
        <v>0.6</v>
      </c>
      <c r="AE26" s="24">
        <v>0.7</v>
      </c>
      <c r="AF26" s="25">
        <v>0.4</v>
      </c>
      <c r="AG26" s="33" t="str">
        <f t="shared" si="10"/>
        <v>0.297</v>
      </c>
      <c r="AH26" s="34" t="str">
        <f t="shared" si="11"/>
        <v>0.297</v>
      </c>
      <c r="AI26" s="35" t="str">
        <f t="shared" si="12"/>
        <v>99.57%</v>
      </c>
      <c r="AJ26" s="35" t="str">
        <f t="shared" si="13"/>
        <v>99.40%</v>
      </c>
      <c r="AK26" s="18" t="s">
        <v>87</v>
      </c>
    </row>
    <row r="27">
      <c r="A27" s="18">
        <v>27.0</v>
      </c>
      <c r="B27" s="18" t="s">
        <v>77</v>
      </c>
      <c r="C27" s="18" t="s">
        <v>77</v>
      </c>
      <c r="D27" s="18">
        <v>1.0</v>
      </c>
      <c r="E27" s="18">
        <v>1.0</v>
      </c>
      <c r="F27" s="18">
        <v>1.0</v>
      </c>
      <c r="G27" s="21" t="str">
        <f t="shared" si="7"/>
        <v>40.00%</v>
      </c>
      <c r="H27" s="22">
        <v>0.8</v>
      </c>
      <c r="I27" s="22">
        <v>1.0</v>
      </c>
      <c r="J27" s="22">
        <v>0.3</v>
      </c>
      <c r="K27" s="22">
        <v>0.0</v>
      </c>
      <c r="L27" s="22">
        <v>0.5</v>
      </c>
      <c r="M27" s="22">
        <v>1.0</v>
      </c>
      <c r="N27" s="21" t="str">
        <f t="shared" si="8"/>
        <v>18.15%</v>
      </c>
      <c r="O27" s="21" t="str">
        <f t="shared" si="9"/>
        <v>18.15%</v>
      </c>
      <c r="P27" s="24">
        <v>1.0</v>
      </c>
      <c r="Q27" s="18">
        <v>1.0</v>
      </c>
      <c r="R27" s="25">
        <v>0.9</v>
      </c>
      <c r="S27" s="18">
        <v>0.9</v>
      </c>
      <c r="T27" s="18">
        <v>0.7</v>
      </c>
      <c r="U27" s="18">
        <v>0.7</v>
      </c>
      <c r="V27" s="24">
        <v>0.9</v>
      </c>
      <c r="W27" s="18">
        <v>0.9</v>
      </c>
      <c r="X27" s="25">
        <v>1.0</v>
      </c>
      <c r="Y27" s="18">
        <v>0.6</v>
      </c>
      <c r="Z27" s="18">
        <v>0.6</v>
      </c>
      <c r="AA27" s="18">
        <v>0.5</v>
      </c>
      <c r="AB27" s="24">
        <v>0.2</v>
      </c>
      <c r="AC27" s="18">
        <v>0.6</v>
      </c>
      <c r="AD27" s="18">
        <v>0.2</v>
      </c>
      <c r="AE27" s="24">
        <v>0.5</v>
      </c>
      <c r="AF27" s="25">
        <v>0.3</v>
      </c>
      <c r="AG27" s="33" t="str">
        <f t="shared" si="10"/>
        <v>0.315</v>
      </c>
      <c r="AH27" s="27" t="str">
        <f t="shared" si="11"/>
        <v>0.3</v>
      </c>
      <c r="AI27" s="35" t="str">
        <f t="shared" si="12"/>
        <v>83.07%</v>
      </c>
      <c r="AJ27" s="35" t="str">
        <f t="shared" si="13"/>
        <v>88.15%</v>
      </c>
      <c r="AK27" s="18" t="s">
        <v>94</v>
      </c>
    </row>
    <row r="28">
      <c r="A28" s="18">
        <v>12.0</v>
      </c>
      <c r="B28" s="18" t="s">
        <v>77</v>
      </c>
      <c r="C28" s="18" t="s">
        <v>77</v>
      </c>
      <c r="D28" s="18">
        <v>1.0</v>
      </c>
      <c r="E28" s="18">
        <v>1.0</v>
      </c>
      <c r="F28" s="18">
        <v>0.0</v>
      </c>
      <c r="G28" s="21" t="str">
        <f t="shared" si="7"/>
        <v>28.00%</v>
      </c>
      <c r="H28" s="22">
        <v>0.8</v>
      </c>
      <c r="I28" s="22">
        <v>0.5</v>
      </c>
      <c r="J28" s="22">
        <v>1.0</v>
      </c>
      <c r="K28" s="22">
        <v>0.5</v>
      </c>
      <c r="L28" s="22">
        <v>0.5</v>
      </c>
      <c r="M28" s="22">
        <v>0.5</v>
      </c>
      <c r="N28" s="21" t="str">
        <f t="shared" si="8"/>
        <v>19.35%</v>
      </c>
      <c r="O28" s="21" t="str">
        <f t="shared" si="9"/>
        <v>19.35%</v>
      </c>
      <c r="P28" s="24">
        <v>1.0</v>
      </c>
      <c r="Q28" s="18">
        <v>0.5</v>
      </c>
      <c r="R28" s="25">
        <v>0.2</v>
      </c>
      <c r="S28" s="18">
        <v>0.2</v>
      </c>
      <c r="T28" s="18">
        <v>0.2</v>
      </c>
      <c r="U28" s="18">
        <v>0.2</v>
      </c>
      <c r="V28" s="24">
        <v>0.2</v>
      </c>
      <c r="W28" s="18">
        <v>0.2</v>
      </c>
      <c r="X28" s="25">
        <v>0.0</v>
      </c>
      <c r="Y28" s="18">
        <v>0.0</v>
      </c>
      <c r="Z28" s="18">
        <v>0.0</v>
      </c>
      <c r="AA28" s="18">
        <v>0.2</v>
      </c>
      <c r="AB28" s="24">
        <v>0.2</v>
      </c>
      <c r="AC28" s="18">
        <v>0.2</v>
      </c>
      <c r="AD28" s="18">
        <v>0.2</v>
      </c>
      <c r="AE28" s="24">
        <v>0.0</v>
      </c>
      <c r="AF28" s="25">
        <v>0.0</v>
      </c>
      <c r="AG28" s="33" t="str">
        <f t="shared" si="10"/>
        <v>0.099</v>
      </c>
      <c r="AH28" s="34" t="str">
        <f t="shared" si="11"/>
        <v>0.099</v>
      </c>
      <c r="AI28" s="35" t="str">
        <f t="shared" si="12"/>
        <v>67.64%</v>
      </c>
      <c r="AJ28" s="35" t="str">
        <f t="shared" si="13"/>
        <v>57.25%</v>
      </c>
      <c r="AK28" s="18" t="s">
        <v>106</v>
      </c>
    </row>
    <row r="29">
      <c r="A29" s="18">
        <v>18.0</v>
      </c>
      <c r="B29" s="18" t="s">
        <v>77</v>
      </c>
      <c r="C29" s="18" t="s">
        <v>77</v>
      </c>
      <c r="D29" s="18">
        <v>0.8</v>
      </c>
      <c r="E29" s="18">
        <v>1.0</v>
      </c>
      <c r="F29" s="18">
        <v>1.0</v>
      </c>
      <c r="G29" s="21" t="str">
        <f t="shared" si="7"/>
        <v>36.80%</v>
      </c>
      <c r="H29" s="22">
        <v>1.0</v>
      </c>
      <c r="I29" s="22">
        <v>1.0</v>
      </c>
      <c r="J29" s="22">
        <v>1.0</v>
      </c>
      <c r="K29" s="22">
        <v>1.0</v>
      </c>
      <c r="L29" s="22">
        <v>1.0</v>
      </c>
      <c r="M29" s="22">
        <v>1.0</v>
      </c>
      <c r="N29" s="21" t="str">
        <f t="shared" si="8"/>
        <v>30.00%</v>
      </c>
      <c r="O29" s="21" t="str">
        <f t="shared" si="9"/>
        <v>30.00%</v>
      </c>
      <c r="P29" s="24">
        <v>1.0</v>
      </c>
      <c r="Q29" s="18">
        <v>0.6</v>
      </c>
      <c r="R29" s="25">
        <v>1.0</v>
      </c>
      <c r="S29" s="18">
        <v>1.0</v>
      </c>
      <c r="T29" s="18">
        <v>0.2</v>
      </c>
      <c r="U29" s="18">
        <v>0.3</v>
      </c>
      <c r="V29" s="24">
        <v>0.5</v>
      </c>
      <c r="W29" s="18">
        <v>0.3</v>
      </c>
      <c r="X29" s="25">
        <v>0.6</v>
      </c>
      <c r="Y29" s="18">
        <v>0.8</v>
      </c>
      <c r="Z29" s="18">
        <v>0.4</v>
      </c>
      <c r="AA29" s="18">
        <v>0.3</v>
      </c>
      <c r="AB29" s="24">
        <v>0.5</v>
      </c>
      <c r="AC29" s="18">
        <v>0.4</v>
      </c>
      <c r="AD29" s="18">
        <v>0.3</v>
      </c>
      <c r="AE29" s="24">
        <v>0.3</v>
      </c>
      <c r="AF29" s="25">
        <v>0.3</v>
      </c>
      <c r="AG29" s="33" t="str">
        <f t="shared" si="10"/>
        <v>0.228</v>
      </c>
      <c r="AH29" s="34" t="str">
        <f t="shared" si="11"/>
        <v>0.228</v>
      </c>
      <c r="AI29" s="35" t="str">
        <f t="shared" si="12"/>
        <v>95.43%</v>
      </c>
      <c r="AJ29" s="35" t="str">
        <f t="shared" si="13"/>
        <v>89.60%</v>
      </c>
      <c r="AK29" s="18" t="s">
        <v>102</v>
      </c>
    </row>
    <row r="30">
      <c r="A30" s="18">
        <v>11.0</v>
      </c>
      <c r="B30" s="18" t="s">
        <v>77</v>
      </c>
      <c r="C30" s="18" t="s">
        <v>77</v>
      </c>
      <c r="D30" s="18">
        <v>0.9</v>
      </c>
      <c r="E30" s="18">
        <v>1.0</v>
      </c>
      <c r="F30" s="18">
        <v>1.0</v>
      </c>
      <c r="G30" s="21" t="str">
        <f t="shared" si="7"/>
        <v>38.40%</v>
      </c>
      <c r="H30" s="22">
        <v>1.1</v>
      </c>
      <c r="I30" s="22">
        <v>1.0</v>
      </c>
      <c r="J30" s="22">
        <v>1.0</v>
      </c>
      <c r="K30" s="22">
        <v>1.0</v>
      </c>
      <c r="L30" s="22">
        <v>1.0</v>
      </c>
      <c r="M30" s="22">
        <v>1.1</v>
      </c>
      <c r="N30" s="21" t="str">
        <f t="shared" si="8"/>
        <v>30.90%</v>
      </c>
      <c r="O30" s="21" t="str">
        <f t="shared" si="9"/>
        <v>30.00%</v>
      </c>
      <c r="P30" s="24">
        <v>1.0</v>
      </c>
      <c r="Q30" s="18">
        <v>0.8</v>
      </c>
      <c r="R30" s="25">
        <v>0.9</v>
      </c>
      <c r="S30" s="18">
        <v>0.9</v>
      </c>
      <c r="T30" s="18">
        <v>0.4</v>
      </c>
      <c r="U30" s="18">
        <v>0.5</v>
      </c>
      <c r="V30" s="24">
        <v>1.0</v>
      </c>
      <c r="W30" s="18">
        <v>0.5</v>
      </c>
      <c r="X30" s="25">
        <v>1.0</v>
      </c>
      <c r="Y30" s="18">
        <v>0.6</v>
      </c>
      <c r="Z30" s="18">
        <v>0.6</v>
      </c>
      <c r="AA30" s="18">
        <v>0.5</v>
      </c>
      <c r="AB30" s="24">
        <v>0.6</v>
      </c>
      <c r="AC30" s="18">
        <v>0.7</v>
      </c>
      <c r="AD30" s="18">
        <v>0.3</v>
      </c>
      <c r="AE30" s="24">
        <v>0.2</v>
      </c>
      <c r="AF30" s="25">
        <v>0.7</v>
      </c>
      <c r="AG30" s="33" t="str">
        <f t="shared" si="10"/>
        <v>0.294</v>
      </c>
      <c r="AH30" s="34" t="str">
        <f t="shared" si="11"/>
        <v>0.294</v>
      </c>
      <c r="AI30" s="35" t="str">
        <f t="shared" si="12"/>
        <v>97.71%</v>
      </c>
      <c r="AJ30" s="35" t="str">
        <f t="shared" si="13"/>
        <v>97.80%</v>
      </c>
      <c r="AK30" s="18" t="s">
        <v>89</v>
      </c>
    </row>
    <row r="31">
      <c r="A31" s="18">
        <v>10.0</v>
      </c>
      <c r="B31" s="18" t="s">
        <v>77</v>
      </c>
      <c r="C31" s="18" t="s">
        <v>77</v>
      </c>
      <c r="D31" s="18">
        <v>0.7</v>
      </c>
      <c r="E31" s="18">
        <v>1.0</v>
      </c>
      <c r="F31" s="18">
        <v>1.0</v>
      </c>
      <c r="G31" s="21" t="str">
        <f t="shared" si="7"/>
        <v>35.20%</v>
      </c>
      <c r="H31" s="22">
        <v>1.0</v>
      </c>
      <c r="I31" s="22">
        <v>1.0</v>
      </c>
      <c r="J31" s="22">
        <v>1.0</v>
      </c>
      <c r="K31" s="22">
        <v>1.0</v>
      </c>
      <c r="L31" s="22">
        <v>1.0</v>
      </c>
      <c r="M31" s="22">
        <v>0.7</v>
      </c>
      <c r="N31" s="21" t="str">
        <f t="shared" si="8"/>
        <v>28.65%</v>
      </c>
      <c r="O31" s="21" t="str">
        <f t="shared" si="9"/>
        <v>28.65%</v>
      </c>
      <c r="P31" s="24">
        <v>1.0</v>
      </c>
      <c r="Q31" s="18">
        <v>0.5</v>
      </c>
      <c r="R31" s="25">
        <v>0.8</v>
      </c>
      <c r="S31" s="18">
        <v>0.8</v>
      </c>
      <c r="T31" s="18">
        <v>0.6</v>
      </c>
      <c r="U31" s="18">
        <v>0.3</v>
      </c>
      <c r="V31" s="24">
        <v>0.9</v>
      </c>
      <c r="W31" s="18">
        <v>0.3</v>
      </c>
      <c r="X31" s="25">
        <v>0.7</v>
      </c>
      <c r="Y31" s="18">
        <v>0.6</v>
      </c>
      <c r="Z31" s="18">
        <v>0.6</v>
      </c>
      <c r="AA31" s="18">
        <v>0.4</v>
      </c>
      <c r="AB31" s="24">
        <v>0.4</v>
      </c>
      <c r="AC31" s="18">
        <v>0.5</v>
      </c>
      <c r="AD31" s="18">
        <v>0.6</v>
      </c>
      <c r="AE31" s="24">
        <v>0.2</v>
      </c>
      <c r="AF31" s="25">
        <v>0.4</v>
      </c>
      <c r="AG31" s="33" t="str">
        <f t="shared" si="10"/>
        <v>0.246</v>
      </c>
      <c r="AH31" s="34" t="str">
        <f t="shared" si="11"/>
        <v>0.246</v>
      </c>
      <c r="AI31" s="35" t="str">
        <f t="shared" si="12"/>
        <v>91.21%</v>
      </c>
      <c r="AJ31" s="35" t="str">
        <f t="shared" si="13"/>
        <v>88.45%</v>
      </c>
      <c r="AK31" s="18" t="s">
        <v>105</v>
      </c>
    </row>
    <row r="32">
      <c r="A32" s="18">
        <v>4.0</v>
      </c>
      <c r="B32" s="18" t="s">
        <v>77</v>
      </c>
      <c r="C32" s="18" t="s">
        <v>77</v>
      </c>
      <c r="D32" s="18">
        <v>1.0</v>
      </c>
      <c r="E32" s="18">
        <v>1.0</v>
      </c>
      <c r="F32" s="18">
        <v>0.8</v>
      </c>
      <c r="G32" s="21" t="str">
        <f t="shared" si="7"/>
        <v>37.60%</v>
      </c>
      <c r="H32" s="22">
        <v>0.6</v>
      </c>
      <c r="I32" s="22">
        <v>0.7</v>
      </c>
      <c r="J32" s="22">
        <v>1.0</v>
      </c>
      <c r="K32" s="22">
        <v>1.0</v>
      </c>
      <c r="L32" s="22">
        <v>1.1</v>
      </c>
      <c r="M32" s="22">
        <v>1.1</v>
      </c>
      <c r="N32" s="21" t="str">
        <f t="shared" si="8"/>
        <v>27.30%</v>
      </c>
      <c r="O32" s="21" t="str">
        <f t="shared" si="9"/>
        <v>27.30%</v>
      </c>
      <c r="P32" s="24">
        <v>1.0</v>
      </c>
      <c r="Q32" s="18">
        <v>0.7</v>
      </c>
      <c r="R32" s="25">
        <v>0.8</v>
      </c>
      <c r="S32" s="18">
        <v>0.8</v>
      </c>
      <c r="T32" s="18">
        <v>0.8</v>
      </c>
      <c r="U32" s="18">
        <v>0.6</v>
      </c>
      <c r="V32" s="24">
        <v>0.9</v>
      </c>
      <c r="W32" s="18">
        <v>0.6</v>
      </c>
      <c r="X32" s="25">
        <v>1.0</v>
      </c>
      <c r="Y32" s="18">
        <v>1.0</v>
      </c>
      <c r="Z32" s="18">
        <v>0.0</v>
      </c>
      <c r="AA32" s="18">
        <v>0.5</v>
      </c>
      <c r="AB32" s="24">
        <v>0.5</v>
      </c>
      <c r="AC32" s="18">
        <v>0.0</v>
      </c>
      <c r="AD32" s="18">
        <v>0.3</v>
      </c>
      <c r="AE32" s="24">
        <v>0.4</v>
      </c>
      <c r="AF32" s="25">
        <v>0.0</v>
      </c>
      <c r="AG32" s="33" t="str">
        <f t="shared" si="10"/>
        <v>0.264</v>
      </c>
      <c r="AH32" s="34" t="str">
        <f t="shared" si="11"/>
        <v>0.264</v>
      </c>
      <c r="AI32" s="35" t="str">
        <f t="shared" si="12"/>
        <v>92.71%</v>
      </c>
      <c r="AJ32" s="35" t="str">
        <f t="shared" si="13"/>
        <v>91.30%</v>
      </c>
      <c r="AK32" s="18" t="s">
        <v>94</v>
      </c>
    </row>
    <row r="33">
      <c r="A33" s="18">
        <v>32.0</v>
      </c>
      <c r="B33" s="18" t="s">
        <v>77</v>
      </c>
      <c r="C33" s="18" t="s">
        <v>77</v>
      </c>
      <c r="D33" s="18">
        <v>1.0</v>
      </c>
      <c r="E33" s="18">
        <v>1.0</v>
      </c>
      <c r="F33" s="18">
        <v>1.0</v>
      </c>
      <c r="G33" s="21" t="str">
        <f t="shared" si="7"/>
        <v>40.00%</v>
      </c>
      <c r="H33" s="22">
        <v>1.0</v>
      </c>
      <c r="I33" s="22">
        <v>0.9</v>
      </c>
      <c r="J33" s="22">
        <v>1.0</v>
      </c>
      <c r="K33" s="22">
        <v>1.0</v>
      </c>
      <c r="L33" s="22">
        <v>1.0</v>
      </c>
      <c r="M33" s="22">
        <v>0.5</v>
      </c>
      <c r="N33" s="21" t="str">
        <f t="shared" si="8"/>
        <v>27.15%</v>
      </c>
      <c r="O33" s="21" t="str">
        <f t="shared" si="9"/>
        <v>27.15%</v>
      </c>
      <c r="P33" s="24">
        <v>1.0</v>
      </c>
      <c r="Q33" s="18">
        <v>0.5</v>
      </c>
      <c r="R33" s="25">
        <v>0.8</v>
      </c>
      <c r="S33" s="18">
        <v>0.8</v>
      </c>
      <c r="T33" s="18">
        <v>1.0</v>
      </c>
      <c r="U33" s="18">
        <v>0.6</v>
      </c>
      <c r="V33" s="24">
        <v>0.9</v>
      </c>
      <c r="W33" s="18">
        <v>0.6</v>
      </c>
      <c r="X33" s="25">
        <v>0.6</v>
      </c>
      <c r="Y33" s="18">
        <v>0.6</v>
      </c>
      <c r="Z33" s="18">
        <v>0.0</v>
      </c>
      <c r="AA33" s="18">
        <v>0.5</v>
      </c>
      <c r="AB33" s="24">
        <v>0.5</v>
      </c>
      <c r="AC33" s="18">
        <v>0.6</v>
      </c>
      <c r="AD33" s="18">
        <v>0.6</v>
      </c>
      <c r="AE33" s="24">
        <v>0.6</v>
      </c>
      <c r="AF33" s="25">
        <v>0.6</v>
      </c>
      <c r="AG33" s="33" t="str">
        <f t="shared" si="10"/>
        <v>0.291</v>
      </c>
      <c r="AH33" s="34" t="str">
        <f t="shared" si="11"/>
        <v>0.291</v>
      </c>
      <c r="AI33" s="35" t="str">
        <f t="shared" si="12"/>
        <v>95.93%</v>
      </c>
      <c r="AJ33" s="35" t="str">
        <f t="shared" si="13"/>
        <v>96.25%</v>
      </c>
      <c r="AK33" s="18" t="s">
        <v>94</v>
      </c>
    </row>
    <row r="34">
      <c r="A34" s="18">
        <v>8.0</v>
      </c>
      <c r="B34" s="18" t="s">
        <v>77</v>
      </c>
      <c r="C34" s="18" t="s">
        <v>77</v>
      </c>
      <c r="D34" s="18">
        <v>1.0</v>
      </c>
      <c r="E34" s="18">
        <v>1.0</v>
      </c>
      <c r="F34" s="18">
        <v>1.0</v>
      </c>
      <c r="G34" s="21" t="str">
        <f t="shared" si="7"/>
        <v>40.00%</v>
      </c>
      <c r="H34" s="22">
        <v>1.1</v>
      </c>
      <c r="I34" s="22">
        <v>1.0</v>
      </c>
      <c r="J34" s="22">
        <v>1.0</v>
      </c>
      <c r="K34" s="22">
        <v>1.0</v>
      </c>
      <c r="L34" s="22">
        <v>1.1</v>
      </c>
      <c r="M34" s="22">
        <v>1.0</v>
      </c>
      <c r="N34" s="21" t="str">
        <f t="shared" si="8"/>
        <v>30.90%</v>
      </c>
      <c r="O34" s="21" t="str">
        <f t="shared" si="9"/>
        <v>30.00%</v>
      </c>
      <c r="P34" s="24">
        <v>0.7</v>
      </c>
      <c r="Q34" s="18">
        <v>0.5</v>
      </c>
      <c r="R34" s="25">
        <v>0.2</v>
      </c>
      <c r="S34" s="18">
        <v>0.2</v>
      </c>
      <c r="T34" s="18">
        <v>0.3</v>
      </c>
      <c r="U34" s="18">
        <v>0.5</v>
      </c>
      <c r="V34" s="24">
        <v>1.0</v>
      </c>
      <c r="W34" s="18">
        <v>0.5</v>
      </c>
      <c r="X34" s="25">
        <v>0.8</v>
      </c>
      <c r="Y34" s="18">
        <v>0.6</v>
      </c>
      <c r="Z34" s="18">
        <v>0.6</v>
      </c>
      <c r="AA34" s="18">
        <v>0.3</v>
      </c>
      <c r="AB34" s="24">
        <v>0.3</v>
      </c>
      <c r="AC34" s="18">
        <v>0.0</v>
      </c>
      <c r="AD34" s="18">
        <v>0.3</v>
      </c>
      <c r="AE34" s="24">
        <v>0.4</v>
      </c>
      <c r="AF34" s="25">
        <v>0.4</v>
      </c>
      <c r="AG34" s="33" t="str">
        <f t="shared" si="10"/>
        <v>0.207</v>
      </c>
      <c r="AH34" s="34" t="str">
        <f t="shared" si="11"/>
        <v>0.207</v>
      </c>
      <c r="AI34" s="35" t="str">
        <f t="shared" si="12"/>
        <v>100.00%</v>
      </c>
      <c r="AJ34" s="35" t="str">
        <f t="shared" si="13"/>
        <v>90.70%</v>
      </c>
      <c r="AK34" s="18" t="s">
        <v>101</v>
      </c>
    </row>
    <row r="35">
      <c r="A35" s="18">
        <v>30.0</v>
      </c>
      <c r="B35" s="18" t="s">
        <v>77</v>
      </c>
      <c r="C35" s="18" t="s">
        <v>77</v>
      </c>
      <c r="D35" s="18">
        <v>1.0</v>
      </c>
      <c r="E35" s="18">
        <v>1.0</v>
      </c>
      <c r="F35" s="18">
        <v>0.0</v>
      </c>
      <c r="G35" s="21" t="str">
        <f t="shared" si="7"/>
        <v>28.00%</v>
      </c>
      <c r="H35" s="22">
        <v>1.1</v>
      </c>
      <c r="I35" s="22">
        <v>0.8</v>
      </c>
      <c r="J35" s="22">
        <v>1.0</v>
      </c>
      <c r="K35" s="22">
        <v>1.0</v>
      </c>
      <c r="L35" s="22">
        <v>1.0</v>
      </c>
      <c r="M35" s="22">
        <v>0.7</v>
      </c>
      <c r="N35" s="21" t="str">
        <f t="shared" si="8"/>
        <v>27.90%</v>
      </c>
      <c r="O35" s="21" t="str">
        <f t="shared" si="9"/>
        <v>27.90%</v>
      </c>
      <c r="P35" s="24">
        <v>0.5</v>
      </c>
      <c r="Q35" s="18">
        <v>0.5</v>
      </c>
      <c r="R35" s="25">
        <v>0.0</v>
      </c>
      <c r="S35" s="18">
        <v>0.0</v>
      </c>
      <c r="T35" s="18">
        <v>0.2</v>
      </c>
      <c r="U35" s="18">
        <v>0.0</v>
      </c>
      <c r="V35" s="24">
        <v>0.2</v>
      </c>
      <c r="W35" s="18">
        <v>0.0</v>
      </c>
      <c r="X35" s="25">
        <v>0.0</v>
      </c>
      <c r="Y35" s="18">
        <v>0.0</v>
      </c>
      <c r="Z35" s="18">
        <v>0.0</v>
      </c>
      <c r="AA35" s="18">
        <v>0.2</v>
      </c>
      <c r="AB35" s="24">
        <v>0.2</v>
      </c>
      <c r="AC35" s="18">
        <v>0.2</v>
      </c>
      <c r="AD35" s="18">
        <v>0.2</v>
      </c>
      <c r="AE35" s="24">
        <v>0.0</v>
      </c>
      <c r="AF35" s="25">
        <v>0.0</v>
      </c>
      <c r="AG35" s="33" t="str">
        <f t="shared" si="10"/>
        <v>0.06</v>
      </c>
      <c r="AH35" s="34" t="str">
        <f t="shared" si="11"/>
        <v>0.06</v>
      </c>
      <c r="AI35" s="35" t="str">
        <f t="shared" si="12"/>
        <v>79.86%</v>
      </c>
      <c r="AJ35" s="35" t="str">
        <f t="shared" si="13"/>
        <v>61.90%</v>
      </c>
      <c r="AK35" s="18" t="s">
        <v>119</v>
      </c>
    </row>
    <row r="36">
      <c r="A36" s="18">
        <v>6.0</v>
      </c>
      <c r="B36" s="18" t="s">
        <v>77</v>
      </c>
      <c r="C36" s="18" t="s">
        <v>77</v>
      </c>
      <c r="D36" s="18">
        <v>1.0</v>
      </c>
      <c r="E36" s="18">
        <v>1.0</v>
      </c>
      <c r="F36" s="18">
        <v>1.0</v>
      </c>
      <c r="G36" s="21" t="str">
        <f t="shared" si="7"/>
        <v>40.00%</v>
      </c>
      <c r="H36" s="22">
        <v>1.0</v>
      </c>
      <c r="I36" s="22">
        <v>1.0</v>
      </c>
      <c r="J36" s="22">
        <v>1.0</v>
      </c>
      <c r="K36" s="22">
        <v>1.0</v>
      </c>
      <c r="L36" s="22">
        <v>1.0</v>
      </c>
      <c r="M36" s="22">
        <v>0.5</v>
      </c>
      <c r="N36" s="21" t="str">
        <f t="shared" si="8"/>
        <v>27.75%</v>
      </c>
      <c r="O36" s="21" t="str">
        <f t="shared" si="9"/>
        <v>27.75%</v>
      </c>
      <c r="P36" s="24">
        <v>1.0</v>
      </c>
      <c r="Q36" s="18">
        <v>1.0</v>
      </c>
      <c r="R36" s="25">
        <v>0.7</v>
      </c>
      <c r="S36" s="18">
        <v>0.7</v>
      </c>
      <c r="T36" s="18">
        <v>0.7</v>
      </c>
      <c r="U36" s="18">
        <v>0.6</v>
      </c>
      <c r="V36" s="24">
        <v>0.9</v>
      </c>
      <c r="W36" s="18">
        <v>0.9</v>
      </c>
      <c r="X36" s="25">
        <v>1.0</v>
      </c>
      <c r="Y36" s="18">
        <v>1.0</v>
      </c>
      <c r="Z36" s="18">
        <v>0.8</v>
      </c>
      <c r="AA36" s="18">
        <v>0.9</v>
      </c>
      <c r="AB36" s="24">
        <v>0.5</v>
      </c>
      <c r="AC36" s="18">
        <v>0.6</v>
      </c>
      <c r="AD36" s="18">
        <v>0.7</v>
      </c>
      <c r="AE36" s="24">
        <v>0.7</v>
      </c>
      <c r="AF36" s="25">
        <v>0.4</v>
      </c>
      <c r="AG36" s="33" t="str">
        <f t="shared" si="10"/>
        <v>0.3675</v>
      </c>
      <c r="AH36" s="27" t="str">
        <f t="shared" si="11"/>
        <v>0.3</v>
      </c>
      <c r="AI36" s="35" t="str">
        <f t="shared" si="12"/>
        <v>96.79%</v>
      </c>
      <c r="AJ36" s="35" t="str">
        <f t="shared" si="13"/>
        <v>97.75%</v>
      </c>
      <c r="AK36" s="18" t="s">
        <v>92</v>
      </c>
    </row>
    <row r="37">
      <c r="A37" s="18">
        <v>34.0</v>
      </c>
      <c r="B37" s="18" t="s">
        <v>77</v>
      </c>
      <c r="C37" s="18" t="s">
        <v>77</v>
      </c>
      <c r="D37" s="18">
        <v>1.0</v>
      </c>
      <c r="E37" s="18">
        <v>1.0</v>
      </c>
      <c r="F37" s="18">
        <v>0.7</v>
      </c>
      <c r="G37" s="21" t="str">
        <f t="shared" si="7"/>
        <v>36.40%</v>
      </c>
      <c r="H37" s="22">
        <v>1.0</v>
      </c>
      <c r="I37" s="22">
        <v>0.9</v>
      </c>
      <c r="J37" s="22">
        <v>1.0</v>
      </c>
      <c r="K37" s="22">
        <v>1.0</v>
      </c>
      <c r="L37" s="22">
        <v>1.0</v>
      </c>
      <c r="M37" s="22">
        <v>1.0</v>
      </c>
      <c r="N37" s="21" t="str">
        <f t="shared" si="8"/>
        <v>29.40%</v>
      </c>
      <c r="O37" s="21" t="str">
        <f t="shared" si="9"/>
        <v>29.40%</v>
      </c>
      <c r="P37" s="24">
        <v>1.0</v>
      </c>
      <c r="Q37" s="18">
        <v>1.0</v>
      </c>
      <c r="R37" s="25">
        <v>0.3</v>
      </c>
      <c r="S37" s="18">
        <v>1.0</v>
      </c>
      <c r="T37" s="18">
        <v>1.0</v>
      </c>
      <c r="U37" s="18">
        <v>0.6</v>
      </c>
      <c r="V37" s="24">
        <v>1.0</v>
      </c>
      <c r="W37" s="18">
        <v>0.6</v>
      </c>
      <c r="X37" s="25">
        <v>0.8</v>
      </c>
      <c r="Y37" s="18">
        <v>0.8</v>
      </c>
      <c r="Z37" s="18">
        <v>0.8</v>
      </c>
      <c r="AA37" s="18">
        <v>0.3</v>
      </c>
      <c r="AB37" s="24">
        <v>0.5</v>
      </c>
      <c r="AC37" s="18">
        <v>0.5</v>
      </c>
      <c r="AD37" s="18">
        <v>0.3</v>
      </c>
      <c r="AE37" s="24">
        <v>0.5</v>
      </c>
      <c r="AF37" s="25">
        <v>0.4</v>
      </c>
      <c r="AG37" s="33" t="str">
        <f t="shared" si="10"/>
        <v>0.3105</v>
      </c>
      <c r="AH37" s="27" t="str">
        <f t="shared" si="11"/>
        <v>0.3</v>
      </c>
      <c r="AI37" s="35" t="str">
        <f t="shared" si="12"/>
        <v>94.00%</v>
      </c>
      <c r="AJ37" s="35" t="str">
        <f t="shared" si="13"/>
        <v>95.80%</v>
      </c>
      <c r="AK37" s="18" t="s">
        <v>97</v>
      </c>
    </row>
    <row r="38">
      <c r="A38" s="18">
        <v>21.0</v>
      </c>
      <c r="B38" s="18" t="s">
        <v>77</v>
      </c>
      <c r="C38" s="18" t="s">
        <v>77</v>
      </c>
      <c r="D38" s="18">
        <v>1.0</v>
      </c>
      <c r="E38" s="18">
        <v>1.0</v>
      </c>
      <c r="F38" s="18">
        <v>0.0</v>
      </c>
      <c r="G38" s="21" t="str">
        <f t="shared" si="7"/>
        <v>28.00%</v>
      </c>
      <c r="H38" s="22">
        <v>0.5</v>
      </c>
      <c r="I38" s="22">
        <v>1.0</v>
      </c>
      <c r="J38" s="22">
        <v>0.5</v>
      </c>
      <c r="K38" s="22">
        <v>0.5</v>
      </c>
      <c r="L38" s="22">
        <v>0.4</v>
      </c>
      <c r="M38" s="22">
        <v>0.5</v>
      </c>
      <c r="N38" s="21" t="str">
        <f t="shared" si="8"/>
        <v>17.55%</v>
      </c>
      <c r="O38" s="21" t="str">
        <f t="shared" si="9"/>
        <v>17.55%</v>
      </c>
      <c r="P38" s="24">
        <v>1.0</v>
      </c>
      <c r="Q38" s="18">
        <v>0.9</v>
      </c>
      <c r="R38" s="25">
        <v>0.7</v>
      </c>
      <c r="S38" s="18">
        <v>0.7</v>
      </c>
      <c r="T38" s="18">
        <v>0.4</v>
      </c>
      <c r="U38" s="18">
        <v>0.2</v>
      </c>
      <c r="V38" s="24">
        <v>0.6</v>
      </c>
      <c r="W38" s="18">
        <v>0.4</v>
      </c>
      <c r="X38" s="25">
        <v>1.0</v>
      </c>
      <c r="Y38" s="18">
        <v>0.4</v>
      </c>
      <c r="Z38" s="18">
        <v>0.6</v>
      </c>
      <c r="AA38" s="18">
        <v>0.0</v>
      </c>
      <c r="AB38" s="24">
        <v>0.3</v>
      </c>
      <c r="AC38" s="18">
        <v>0.5</v>
      </c>
      <c r="AD38" s="18">
        <v>0.4</v>
      </c>
      <c r="AE38" s="24">
        <v>0.2</v>
      </c>
      <c r="AF38" s="25">
        <v>0.0</v>
      </c>
      <c r="AG38" s="33" t="str">
        <f t="shared" si="10"/>
        <v>0.219</v>
      </c>
      <c r="AH38" s="34" t="str">
        <f t="shared" si="11"/>
        <v>0.219</v>
      </c>
      <c r="AI38" s="35" t="str">
        <f t="shared" si="12"/>
        <v>65.07%</v>
      </c>
      <c r="AJ38" s="35" t="str">
        <f t="shared" si="13"/>
        <v>67.45%</v>
      </c>
      <c r="AK38" s="18" t="s">
        <v>111</v>
      </c>
    </row>
    <row r="39">
      <c r="A39" s="18">
        <v>23.0</v>
      </c>
      <c r="B39" s="18" t="s">
        <v>77</v>
      </c>
      <c r="C39" s="18" t="s">
        <v>77</v>
      </c>
      <c r="D39" s="18">
        <v>1.0</v>
      </c>
      <c r="E39" s="18">
        <v>0.5</v>
      </c>
      <c r="F39" s="18">
        <v>0.0</v>
      </c>
      <c r="G39" s="21" t="str">
        <f t="shared" si="7"/>
        <v>22.00%</v>
      </c>
      <c r="H39" s="22">
        <v>1.0</v>
      </c>
      <c r="I39" s="22">
        <v>1.0</v>
      </c>
      <c r="J39" s="22">
        <v>1.0</v>
      </c>
      <c r="K39" s="22">
        <v>1.0</v>
      </c>
      <c r="L39" s="22">
        <v>1.1</v>
      </c>
      <c r="M39" s="22">
        <v>1.0</v>
      </c>
      <c r="N39" s="21" t="str">
        <f t="shared" si="8"/>
        <v>30.45%</v>
      </c>
      <c r="O39" s="21" t="str">
        <f t="shared" si="9"/>
        <v>30.00%</v>
      </c>
      <c r="P39" s="24">
        <v>1.0</v>
      </c>
      <c r="Q39" s="18">
        <v>1.0</v>
      </c>
      <c r="R39" s="25">
        <v>0.7</v>
      </c>
      <c r="S39" s="18">
        <v>0.7</v>
      </c>
      <c r="T39" s="18">
        <v>1.0</v>
      </c>
      <c r="U39" s="18">
        <v>0.5</v>
      </c>
      <c r="V39" s="24">
        <v>0.8</v>
      </c>
      <c r="W39" s="18">
        <v>0.5</v>
      </c>
      <c r="X39" s="25">
        <v>1.0</v>
      </c>
      <c r="Y39" s="18">
        <v>1.0</v>
      </c>
      <c r="Z39" s="18">
        <v>0.6</v>
      </c>
      <c r="AA39" s="18">
        <v>0.9</v>
      </c>
      <c r="AB39" s="24">
        <v>0.5</v>
      </c>
      <c r="AC39" s="18">
        <v>0.5</v>
      </c>
      <c r="AD39" s="18">
        <v>1.0</v>
      </c>
      <c r="AE39" s="24">
        <v>0.4</v>
      </c>
      <c r="AF39" s="25">
        <v>0.6</v>
      </c>
      <c r="AG39" s="33" t="str">
        <f t="shared" si="10"/>
        <v>0.351</v>
      </c>
      <c r="AH39" s="27" t="str">
        <f t="shared" si="11"/>
        <v>0.3</v>
      </c>
      <c r="AI39" s="35" t="str">
        <f t="shared" si="12"/>
        <v>74.29%</v>
      </c>
      <c r="AJ39" s="35" t="str">
        <f t="shared" si="13"/>
        <v>82.00%</v>
      </c>
      <c r="AK39" s="18" t="s">
        <v>107</v>
      </c>
    </row>
    <row r="40">
      <c r="A40" s="18">
        <v>35.0</v>
      </c>
      <c r="B40" s="18" t="s">
        <v>77</v>
      </c>
      <c r="C40" s="18" t="s">
        <v>77</v>
      </c>
      <c r="D40" s="18">
        <v>0.8</v>
      </c>
      <c r="E40" s="18">
        <v>1.0</v>
      </c>
      <c r="F40" s="18">
        <v>1.0</v>
      </c>
      <c r="G40" s="21" t="str">
        <f t="shared" si="7"/>
        <v>36.80%</v>
      </c>
      <c r="H40" s="22">
        <v>0.6</v>
      </c>
      <c r="I40" s="22">
        <v>0.1</v>
      </c>
      <c r="J40" s="22">
        <v>0.5</v>
      </c>
      <c r="K40" s="22">
        <v>0.5</v>
      </c>
      <c r="L40" s="22">
        <v>0.5</v>
      </c>
      <c r="M40" s="22">
        <v>0.7</v>
      </c>
      <c r="N40" s="21" t="str">
        <f t="shared" si="8"/>
        <v>13.95%</v>
      </c>
      <c r="O40" s="21" t="str">
        <f t="shared" si="9"/>
        <v>13.95%</v>
      </c>
      <c r="P40" s="24">
        <v>1.0</v>
      </c>
      <c r="Q40" s="18">
        <v>0.7</v>
      </c>
      <c r="R40" s="25">
        <v>0.3</v>
      </c>
      <c r="S40" s="18">
        <v>0.3</v>
      </c>
      <c r="T40" s="18">
        <v>0.3</v>
      </c>
      <c r="U40" s="18">
        <v>0.3</v>
      </c>
      <c r="V40" s="24">
        <v>1.0</v>
      </c>
      <c r="W40" s="18">
        <v>0.3</v>
      </c>
      <c r="X40" s="25">
        <v>0.5</v>
      </c>
      <c r="Y40" s="18">
        <v>1.0</v>
      </c>
      <c r="Z40" s="18">
        <v>0.6</v>
      </c>
      <c r="AA40" s="18">
        <v>0.3</v>
      </c>
      <c r="AB40" s="24">
        <v>0.3</v>
      </c>
      <c r="AC40" s="18">
        <v>0.3</v>
      </c>
      <c r="AD40" s="18">
        <v>0.3</v>
      </c>
      <c r="AE40" s="24">
        <v>0.2</v>
      </c>
      <c r="AF40" s="25">
        <v>0.0</v>
      </c>
      <c r="AG40" s="33" t="str">
        <f t="shared" si="10"/>
        <v>0.201</v>
      </c>
      <c r="AH40" s="34" t="str">
        <f t="shared" si="11"/>
        <v>0.201</v>
      </c>
      <c r="AI40" s="35" t="str">
        <f t="shared" si="12"/>
        <v>72.50%</v>
      </c>
      <c r="AJ40" s="35" t="str">
        <f t="shared" si="13"/>
        <v>70.85%</v>
      </c>
      <c r="AK40" s="18" t="s">
        <v>115</v>
      </c>
    </row>
  </sheetData>
  <autoFilter ref="$A$4:$AK$40"/>
  <drawing r:id="rId1"/>
</worksheet>
</file>