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95" yWindow="3165" windowWidth="14805" windowHeight="8010" activeTab="1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D16" i="2" l="1"/>
  <c r="D18" i="2" s="1"/>
  <c r="E16" i="2"/>
  <c r="E18" i="2" s="1"/>
  <c r="F16" i="2"/>
  <c r="F18" i="2" s="1"/>
  <c r="G16" i="2"/>
  <c r="G18" i="2" s="1"/>
  <c r="H16" i="2"/>
  <c r="I16" i="2"/>
  <c r="J16" i="2"/>
  <c r="J18" i="2" s="1"/>
  <c r="K16" i="2"/>
  <c r="K18" i="2" s="1"/>
  <c r="L16" i="2"/>
  <c r="L18" i="2" s="1"/>
  <c r="M16" i="2"/>
  <c r="M18" i="2" s="1"/>
  <c r="N16" i="2"/>
  <c r="N18" i="2" s="1"/>
  <c r="O16" i="2"/>
  <c r="O18" i="2" s="1"/>
  <c r="C16" i="2"/>
  <c r="C18" i="2" s="1"/>
  <c r="J13" i="2" l="1"/>
  <c r="I13" i="2"/>
  <c r="I18" i="2"/>
  <c r="H18" i="2"/>
  <c r="M17" i="2"/>
  <c r="E17" i="2"/>
  <c r="F17" i="2"/>
  <c r="H17" i="2"/>
  <c r="L17" i="2"/>
  <c r="D17" i="2"/>
  <c r="I17" i="2"/>
  <c r="K17" i="2"/>
  <c r="G17" i="2"/>
  <c r="O17" i="2"/>
  <c r="J17" i="2"/>
  <c r="N17" i="2"/>
  <c r="M55" i="1"/>
  <c r="K5" i="1"/>
  <c r="K3" i="1"/>
  <c r="A2" i="1"/>
  <c r="B2" i="1"/>
  <c r="C2" i="1"/>
  <c r="A3" i="1"/>
  <c r="B3" i="1"/>
  <c r="C3" i="1"/>
  <c r="A4" i="1"/>
  <c r="B4" i="1"/>
  <c r="C4" i="1"/>
  <c r="A5" i="1"/>
  <c r="B5" i="1"/>
  <c r="C5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24" i="1"/>
  <c r="G124" i="1" s="1"/>
  <c r="J108" i="1"/>
  <c r="L108" i="1"/>
  <c r="M108" i="1"/>
  <c r="N108" i="1"/>
  <c r="J109" i="1"/>
  <c r="K109" i="1"/>
  <c r="L109" i="1"/>
  <c r="M109" i="1"/>
  <c r="N109" i="1"/>
  <c r="J91" i="1"/>
  <c r="L91" i="1"/>
  <c r="M91" i="1"/>
  <c r="N91" i="1"/>
  <c r="J92" i="1"/>
  <c r="K92" i="1"/>
  <c r="L92" i="1"/>
  <c r="M92" i="1"/>
  <c r="N92" i="1"/>
  <c r="D91" i="1"/>
  <c r="F91" i="1"/>
  <c r="G91" i="1"/>
  <c r="H91" i="1"/>
  <c r="D92" i="1"/>
  <c r="E92" i="1"/>
  <c r="F92" i="1"/>
  <c r="G92" i="1"/>
  <c r="H92" i="1"/>
  <c r="D74" i="1"/>
  <c r="F74" i="1"/>
  <c r="G74" i="1"/>
  <c r="H74" i="1"/>
  <c r="D75" i="1"/>
  <c r="E75" i="1"/>
  <c r="F75" i="1"/>
  <c r="G75" i="1"/>
  <c r="H75" i="1"/>
  <c r="J74" i="1"/>
  <c r="L74" i="1"/>
  <c r="F108" i="1" s="1"/>
  <c r="M74" i="1"/>
  <c r="G108" i="1" s="1"/>
  <c r="N74" i="1"/>
  <c r="H108" i="1" s="1"/>
  <c r="J75" i="1"/>
  <c r="D109" i="1" s="1"/>
  <c r="K75" i="1"/>
  <c r="E109" i="1" s="1"/>
  <c r="L75" i="1"/>
  <c r="F109" i="1" s="1"/>
  <c r="M75" i="1"/>
  <c r="G109" i="1" s="1"/>
  <c r="N75" i="1"/>
  <c r="H109" i="1" s="1"/>
  <c r="E67" i="1"/>
  <c r="D37" i="1"/>
  <c r="D51" i="1" s="1"/>
  <c r="D67" i="1" s="1"/>
  <c r="E37" i="1"/>
  <c r="E51" i="1" s="1"/>
  <c r="J23" i="1"/>
  <c r="J37" i="1" s="1"/>
  <c r="J51" i="1" s="1"/>
  <c r="J120" i="1" s="1"/>
  <c r="K23" i="1"/>
  <c r="K37" i="1" s="1"/>
  <c r="P75" i="1" l="1"/>
  <c r="J67" i="1"/>
  <c r="J86" i="1" s="1"/>
  <c r="D120" i="1" s="1"/>
  <c r="Q92" i="1"/>
  <c r="K51" i="1"/>
  <c r="E86" i="1"/>
  <c r="E103" i="1"/>
  <c r="Q75" i="1"/>
  <c r="D108" i="1"/>
  <c r="P109" i="1" s="1"/>
  <c r="D86" i="1"/>
  <c r="P92" i="1"/>
  <c r="J103" i="1"/>
  <c r="Q109" i="1"/>
  <c r="D103" i="1"/>
  <c r="J13" i="1"/>
  <c r="J27" i="1" s="1"/>
  <c r="K13" i="1"/>
  <c r="K27" i="1" s="1"/>
  <c r="J14" i="1"/>
  <c r="J28" i="1" s="1"/>
  <c r="K14" i="1"/>
  <c r="K28" i="1" s="1"/>
  <c r="J15" i="1"/>
  <c r="J29" i="1" s="1"/>
  <c r="K15" i="1"/>
  <c r="K29" i="1" s="1"/>
  <c r="J16" i="1"/>
  <c r="J30" i="1" s="1"/>
  <c r="K16" i="1"/>
  <c r="K30" i="1" s="1"/>
  <c r="J17" i="1"/>
  <c r="J31" i="1" s="1"/>
  <c r="K17" i="1"/>
  <c r="K31" i="1" s="1"/>
  <c r="J18" i="1"/>
  <c r="J32" i="1" s="1"/>
  <c r="K18" i="1"/>
  <c r="K32" i="1" s="1"/>
  <c r="J19" i="1"/>
  <c r="J33" i="1" s="1"/>
  <c r="K19" i="1"/>
  <c r="J20" i="1"/>
  <c r="J34" i="1" s="1"/>
  <c r="K20" i="1"/>
  <c r="K34" i="1" s="1"/>
  <c r="J21" i="1"/>
  <c r="J35" i="1" s="1"/>
  <c r="K21" i="1"/>
  <c r="K35" i="1" s="1"/>
  <c r="J22" i="1"/>
  <c r="J36" i="1" s="1"/>
  <c r="K22" i="1"/>
  <c r="K36" i="1" s="1"/>
  <c r="K12" i="1"/>
  <c r="L12" i="1"/>
  <c r="M12" i="1"/>
  <c r="N12" i="1"/>
  <c r="J12" i="1"/>
  <c r="O38" i="1"/>
  <c r="O52" i="1" s="1"/>
  <c r="O68" i="1" s="1"/>
  <c r="D27" i="1"/>
  <c r="D41" i="1" s="1"/>
  <c r="D57" i="1" s="1"/>
  <c r="E27" i="1"/>
  <c r="E41" i="1" s="1"/>
  <c r="E57" i="1" s="1"/>
  <c r="D28" i="1"/>
  <c r="D42" i="1" s="1"/>
  <c r="D58" i="1" s="1"/>
  <c r="E28" i="1"/>
  <c r="E42" i="1" s="1"/>
  <c r="E58" i="1" s="1"/>
  <c r="D29" i="1"/>
  <c r="D43" i="1" s="1"/>
  <c r="D59" i="1" s="1"/>
  <c r="E29" i="1"/>
  <c r="E43" i="1" s="1"/>
  <c r="E59" i="1" s="1"/>
  <c r="D30" i="1"/>
  <c r="D44" i="1" s="1"/>
  <c r="D60" i="1" s="1"/>
  <c r="E30" i="1"/>
  <c r="E44" i="1" s="1"/>
  <c r="E60" i="1" s="1"/>
  <c r="D31" i="1"/>
  <c r="D45" i="1" s="1"/>
  <c r="D61" i="1" s="1"/>
  <c r="E31" i="1"/>
  <c r="E45" i="1" s="1"/>
  <c r="E61" i="1" s="1"/>
  <c r="D32" i="1"/>
  <c r="D46" i="1" s="1"/>
  <c r="D62" i="1" s="1"/>
  <c r="E32" i="1"/>
  <c r="E46" i="1" s="1"/>
  <c r="E62" i="1" s="1"/>
  <c r="D33" i="1"/>
  <c r="D47" i="1" s="1"/>
  <c r="D63" i="1" s="1"/>
  <c r="E33" i="1"/>
  <c r="E47" i="1" s="1"/>
  <c r="E63" i="1" s="1"/>
  <c r="D34" i="1"/>
  <c r="D48" i="1" s="1"/>
  <c r="D64" i="1" s="1"/>
  <c r="E34" i="1"/>
  <c r="E48" i="1" s="1"/>
  <c r="E64" i="1" s="1"/>
  <c r="D35" i="1"/>
  <c r="D49" i="1" s="1"/>
  <c r="D65" i="1" s="1"/>
  <c r="E35" i="1"/>
  <c r="E49" i="1" s="1"/>
  <c r="E65" i="1" s="1"/>
  <c r="D36" i="1"/>
  <c r="D50" i="1" s="1"/>
  <c r="D66" i="1" s="1"/>
  <c r="E36" i="1"/>
  <c r="E50" i="1" s="1"/>
  <c r="E66" i="1" s="1"/>
  <c r="E26" i="1"/>
  <c r="E40" i="1" s="1"/>
  <c r="E56" i="1" s="1"/>
  <c r="F26" i="1"/>
  <c r="F40" i="1" s="1"/>
  <c r="G26" i="1"/>
  <c r="G40" i="1" s="1"/>
  <c r="H26" i="1"/>
  <c r="H40" i="1" s="1"/>
  <c r="H56" i="1" s="1"/>
  <c r="D26" i="1"/>
  <c r="D40" i="1" s="1"/>
  <c r="D56" i="1" s="1"/>
  <c r="D25" i="1"/>
  <c r="Q26" i="1" s="1"/>
  <c r="R26" i="1"/>
  <c r="R40" i="1" s="1"/>
  <c r="R56" i="1" s="1"/>
  <c r="K33" i="1"/>
  <c r="P12" i="1"/>
  <c r="Q12" i="1"/>
  <c r="G11" i="1"/>
  <c r="H11" i="1"/>
  <c r="F11" i="1"/>
  <c r="G10" i="1"/>
  <c r="H10" i="1"/>
  <c r="F10" i="1"/>
  <c r="K44" i="1" l="1"/>
  <c r="E96" i="1"/>
  <c r="E79" i="1"/>
  <c r="K50" i="1"/>
  <c r="E102" i="1"/>
  <c r="E85" i="1"/>
  <c r="J49" i="1"/>
  <c r="D101" i="1"/>
  <c r="D84" i="1"/>
  <c r="J41" i="1"/>
  <c r="D93" i="1"/>
  <c r="D76" i="1"/>
  <c r="K46" i="1"/>
  <c r="E98" i="1"/>
  <c r="E81" i="1"/>
  <c r="K48" i="1"/>
  <c r="E83" i="1"/>
  <c r="E100" i="1"/>
  <c r="K42" i="1"/>
  <c r="E94" i="1"/>
  <c r="E77" i="1"/>
  <c r="K49" i="1"/>
  <c r="E84" i="1"/>
  <c r="E101" i="1"/>
  <c r="K45" i="1"/>
  <c r="E80" i="1"/>
  <c r="E97" i="1"/>
  <c r="K43" i="1"/>
  <c r="E78" i="1"/>
  <c r="E95" i="1"/>
  <c r="K41" i="1"/>
  <c r="E76" i="1"/>
  <c r="E93" i="1"/>
  <c r="K47" i="1"/>
  <c r="E82" i="1"/>
  <c r="E99" i="1"/>
  <c r="J47" i="1"/>
  <c r="D99" i="1"/>
  <c r="D82" i="1"/>
  <c r="J45" i="1"/>
  <c r="D97" i="1"/>
  <c r="D80" i="1"/>
  <c r="J43" i="1"/>
  <c r="D95" i="1"/>
  <c r="D78" i="1"/>
  <c r="J50" i="1"/>
  <c r="D85" i="1"/>
  <c r="D102" i="1"/>
  <c r="J48" i="1"/>
  <c r="D100" i="1"/>
  <c r="D83" i="1"/>
  <c r="J46" i="1"/>
  <c r="D81" i="1"/>
  <c r="D98" i="1"/>
  <c r="J44" i="1"/>
  <c r="D79" i="1"/>
  <c r="D96" i="1"/>
  <c r="J42" i="1"/>
  <c r="D77" i="1"/>
  <c r="D94" i="1"/>
  <c r="K103" i="1"/>
  <c r="K120" i="1"/>
  <c r="K67" i="1"/>
  <c r="K86" i="1" s="1"/>
  <c r="E120" i="1" s="1"/>
  <c r="F23" i="1"/>
  <c r="G56" i="1"/>
  <c r="G23" i="1"/>
  <c r="G22" i="1"/>
  <c r="G14" i="1"/>
  <c r="G16" i="1"/>
  <c r="G18" i="1"/>
  <c r="G20" i="1"/>
  <c r="G13" i="1"/>
  <c r="G15" i="1"/>
  <c r="G17" i="1"/>
  <c r="G19" i="1"/>
  <c r="G21" i="1"/>
  <c r="F56" i="1"/>
  <c r="H22" i="1"/>
  <c r="H23" i="1"/>
  <c r="H15" i="1"/>
  <c r="H19" i="1"/>
  <c r="H14" i="1"/>
  <c r="H16" i="1"/>
  <c r="H18" i="1"/>
  <c r="H20" i="1"/>
  <c r="H13" i="1"/>
  <c r="H17" i="1"/>
  <c r="H21" i="1"/>
  <c r="F13" i="1"/>
  <c r="F17" i="1"/>
  <c r="F21" i="1"/>
  <c r="F19" i="1"/>
  <c r="F20" i="1"/>
  <c r="F14" i="1"/>
  <c r="F18" i="1"/>
  <c r="F22" i="1"/>
  <c r="F15" i="1"/>
  <c r="F16" i="1"/>
  <c r="P26" i="1"/>
  <c r="D39" i="1"/>
  <c r="P40" i="1" s="1"/>
  <c r="F37" i="1" l="1"/>
  <c r="F51" i="1" s="1"/>
  <c r="J62" i="1"/>
  <c r="J81" i="1" s="1"/>
  <c r="D115" i="1" s="1"/>
  <c r="J98" i="1"/>
  <c r="J115" i="1"/>
  <c r="J114" i="1"/>
  <c r="J61" i="1"/>
  <c r="J80" i="1" s="1"/>
  <c r="D114" i="1" s="1"/>
  <c r="J97" i="1"/>
  <c r="K95" i="1"/>
  <c r="K112" i="1"/>
  <c r="K59" i="1"/>
  <c r="K78" i="1" s="1"/>
  <c r="E112" i="1" s="1"/>
  <c r="K100" i="1"/>
  <c r="K117" i="1"/>
  <c r="K64" i="1"/>
  <c r="K83" i="1" s="1"/>
  <c r="E117" i="1" s="1"/>
  <c r="K66" i="1"/>
  <c r="K85" i="1" s="1"/>
  <c r="E119" i="1" s="1"/>
  <c r="K102" i="1"/>
  <c r="K119" i="1"/>
  <c r="J60" i="1"/>
  <c r="J79" i="1" s="1"/>
  <c r="D113" i="1" s="1"/>
  <c r="J96" i="1"/>
  <c r="J113" i="1"/>
  <c r="J112" i="1"/>
  <c r="J59" i="1"/>
  <c r="J78" i="1" s="1"/>
  <c r="D112" i="1" s="1"/>
  <c r="J95" i="1"/>
  <c r="K93" i="1"/>
  <c r="K57" i="1"/>
  <c r="K76" i="1" s="1"/>
  <c r="E110" i="1" s="1"/>
  <c r="K110" i="1"/>
  <c r="K58" i="1"/>
  <c r="K77" i="1" s="1"/>
  <c r="E111" i="1" s="1"/>
  <c r="K94" i="1"/>
  <c r="K111" i="1"/>
  <c r="J118" i="1"/>
  <c r="J65" i="1"/>
  <c r="J84" i="1" s="1"/>
  <c r="D118" i="1" s="1"/>
  <c r="J101" i="1"/>
  <c r="J58" i="1"/>
  <c r="J77" i="1" s="1"/>
  <c r="D111" i="1" s="1"/>
  <c r="J111" i="1"/>
  <c r="J94" i="1"/>
  <c r="J66" i="1"/>
  <c r="J85" i="1" s="1"/>
  <c r="D119" i="1" s="1"/>
  <c r="J102" i="1"/>
  <c r="J119" i="1"/>
  <c r="K99" i="1"/>
  <c r="K116" i="1"/>
  <c r="K63" i="1"/>
  <c r="K82" i="1" s="1"/>
  <c r="E116" i="1" s="1"/>
  <c r="K101" i="1"/>
  <c r="K65" i="1"/>
  <c r="K84" i="1" s="1"/>
  <c r="E118" i="1" s="1"/>
  <c r="K118" i="1"/>
  <c r="J110" i="1"/>
  <c r="J57" i="1"/>
  <c r="J76" i="1" s="1"/>
  <c r="D110" i="1" s="1"/>
  <c r="J93" i="1"/>
  <c r="Q15" i="1"/>
  <c r="J64" i="1"/>
  <c r="J83" i="1" s="1"/>
  <c r="D117" i="1" s="1"/>
  <c r="J100" i="1"/>
  <c r="J117" i="1"/>
  <c r="J116" i="1"/>
  <c r="J99" i="1"/>
  <c r="J63" i="1"/>
  <c r="J82" i="1" s="1"/>
  <c r="D116" i="1" s="1"/>
  <c r="K97" i="1"/>
  <c r="K61" i="1"/>
  <c r="K80" i="1" s="1"/>
  <c r="E114" i="1" s="1"/>
  <c r="K114" i="1"/>
  <c r="K62" i="1"/>
  <c r="K81" i="1" s="1"/>
  <c r="E115" i="1" s="1"/>
  <c r="K98" i="1"/>
  <c r="K115" i="1"/>
  <c r="K60" i="1"/>
  <c r="K79" i="1" s="1"/>
  <c r="E113" i="1" s="1"/>
  <c r="K96" i="1"/>
  <c r="K113" i="1"/>
  <c r="L23" i="1"/>
  <c r="G37" i="1"/>
  <c r="M23" i="1"/>
  <c r="M67" i="1" s="1"/>
  <c r="M86" i="1" s="1"/>
  <c r="G120" i="1" s="1"/>
  <c r="H37" i="1"/>
  <c r="H51" i="1" s="1"/>
  <c r="H67" i="1" s="1"/>
  <c r="N23" i="1"/>
  <c r="D55" i="1"/>
  <c r="Q40" i="1"/>
  <c r="F31" i="1"/>
  <c r="L17" i="1"/>
  <c r="F28" i="1"/>
  <c r="L14" i="1"/>
  <c r="L20" i="1"/>
  <c r="F34" i="1"/>
  <c r="L15" i="1"/>
  <c r="F29" i="1"/>
  <c r="N17" i="1"/>
  <c r="N61" i="1" s="1"/>
  <c r="N80" i="1" s="1"/>
  <c r="H114" i="1" s="1"/>
  <c r="H31" i="1"/>
  <c r="H45" i="1" s="1"/>
  <c r="H61" i="1" s="1"/>
  <c r="H34" i="1"/>
  <c r="H48" i="1" s="1"/>
  <c r="H64" i="1" s="1"/>
  <c r="N20" i="1"/>
  <c r="N64" i="1" s="1"/>
  <c r="N83" i="1" s="1"/>
  <c r="H117" i="1" s="1"/>
  <c r="M14" i="1"/>
  <c r="M58" i="1" s="1"/>
  <c r="M77" i="1" s="1"/>
  <c r="G111" i="1" s="1"/>
  <c r="G28" i="1"/>
  <c r="G42" i="1" s="1"/>
  <c r="G58" i="1" s="1"/>
  <c r="G34" i="1"/>
  <c r="G48" i="1" s="1"/>
  <c r="G64" i="1" s="1"/>
  <c r="M20" i="1"/>
  <c r="M64" i="1" s="1"/>
  <c r="M83" i="1" s="1"/>
  <c r="G117" i="1" s="1"/>
  <c r="L19" i="1"/>
  <c r="F33" i="1"/>
  <c r="F32" i="1"/>
  <c r="L18" i="1"/>
  <c r="G29" i="1"/>
  <c r="G43" i="1" s="1"/>
  <c r="G59" i="1" s="1"/>
  <c r="M15" i="1"/>
  <c r="N18" i="1"/>
  <c r="N62" i="1" s="1"/>
  <c r="N81" i="1" s="1"/>
  <c r="H115" i="1" s="1"/>
  <c r="H32" i="1"/>
  <c r="H46" i="1" s="1"/>
  <c r="H62" i="1" s="1"/>
  <c r="H33" i="1"/>
  <c r="H47" i="1" s="1"/>
  <c r="H63" i="1" s="1"/>
  <c r="N19" i="1"/>
  <c r="N63" i="1" s="1"/>
  <c r="N82" i="1" s="1"/>
  <c r="H116" i="1" s="1"/>
  <c r="G27" i="1"/>
  <c r="G41" i="1" s="1"/>
  <c r="G57" i="1" s="1"/>
  <c r="M13" i="1"/>
  <c r="Q13" i="1" s="1"/>
  <c r="F27" i="1"/>
  <c r="L13" i="1"/>
  <c r="G30" i="1"/>
  <c r="G44" i="1" s="1"/>
  <c r="G60" i="1" s="1"/>
  <c r="M16" i="1"/>
  <c r="M60" i="1" s="1"/>
  <c r="M79" i="1" s="1"/>
  <c r="G113" i="1" s="1"/>
  <c r="H29" i="1"/>
  <c r="H43" i="1" s="1"/>
  <c r="H59" i="1" s="1"/>
  <c r="N15" i="1"/>
  <c r="N59" i="1" s="1"/>
  <c r="N78" i="1" s="1"/>
  <c r="H112" i="1" s="1"/>
  <c r="M18" i="1"/>
  <c r="M62" i="1" s="1"/>
  <c r="M81" i="1" s="1"/>
  <c r="G115" i="1" s="1"/>
  <c r="G32" i="1"/>
  <c r="G46" i="1" s="1"/>
  <c r="G62" i="1" s="1"/>
  <c r="N14" i="1"/>
  <c r="N58" i="1" s="1"/>
  <c r="N77" i="1" s="1"/>
  <c r="H111" i="1" s="1"/>
  <c r="H28" i="1"/>
  <c r="H42" i="1" s="1"/>
  <c r="H58" i="1" s="1"/>
  <c r="H30" i="1"/>
  <c r="H44" i="1" s="1"/>
  <c r="H60" i="1" s="1"/>
  <c r="N16" i="1"/>
  <c r="N60" i="1" s="1"/>
  <c r="N79" i="1" s="1"/>
  <c r="H113" i="1" s="1"/>
  <c r="M22" i="1"/>
  <c r="M66" i="1" s="1"/>
  <c r="M85" i="1" s="1"/>
  <c r="G119" i="1" s="1"/>
  <c r="G36" i="1"/>
  <c r="L16" i="1"/>
  <c r="F30" i="1"/>
  <c r="F36" i="1"/>
  <c r="L22" i="1"/>
  <c r="G31" i="1"/>
  <c r="G45" i="1" s="1"/>
  <c r="G61" i="1" s="1"/>
  <c r="M17" i="1"/>
  <c r="Q17" i="1" s="1"/>
  <c r="N13" i="1"/>
  <c r="N57" i="1" s="1"/>
  <c r="N76" i="1" s="1"/>
  <c r="H110" i="1" s="1"/>
  <c r="H27" i="1"/>
  <c r="H41" i="1" s="1"/>
  <c r="H57" i="1" s="1"/>
  <c r="N21" i="1"/>
  <c r="N65" i="1" s="1"/>
  <c r="N84" i="1" s="1"/>
  <c r="H118" i="1" s="1"/>
  <c r="H35" i="1"/>
  <c r="H49" i="1" s="1"/>
  <c r="H65" i="1" s="1"/>
  <c r="H36" i="1"/>
  <c r="H50" i="1" s="1"/>
  <c r="H66" i="1" s="1"/>
  <c r="N22" i="1"/>
  <c r="N66" i="1" s="1"/>
  <c r="N85" i="1" s="1"/>
  <c r="H119" i="1" s="1"/>
  <c r="G35" i="1"/>
  <c r="G49" i="1" s="1"/>
  <c r="G65" i="1" s="1"/>
  <c r="M21" i="1"/>
  <c r="Q21" i="1" s="1"/>
  <c r="F35" i="1"/>
  <c r="L21" i="1"/>
  <c r="G33" i="1"/>
  <c r="G47" i="1" s="1"/>
  <c r="G63" i="1" s="1"/>
  <c r="M19" i="1"/>
  <c r="Q19" i="1" s="1"/>
  <c r="Q20" i="1" l="1"/>
  <c r="L59" i="1"/>
  <c r="P59" i="1" s="1"/>
  <c r="P15" i="1"/>
  <c r="Q16" i="1"/>
  <c r="Q23" i="1"/>
  <c r="Q14" i="1"/>
  <c r="L63" i="1"/>
  <c r="P63" i="1" s="1"/>
  <c r="P19" i="1"/>
  <c r="L64" i="1"/>
  <c r="P64" i="1" s="1"/>
  <c r="P20" i="1"/>
  <c r="L62" i="1"/>
  <c r="P62" i="1" s="1"/>
  <c r="P18" i="1"/>
  <c r="L58" i="1"/>
  <c r="P58" i="1" s="1"/>
  <c r="P14" i="1"/>
  <c r="Q22" i="1"/>
  <c r="L60" i="1"/>
  <c r="P60" i="1" s="1"/>
  <c r="P16" i="1"/>
  <c r="L65" i="1"/>
  <c r="P65" i="1" s="1"/>
  <c r="P21" i="1"/>
  <c r="L66" i="1"/>
  <c r="L85" i="1" s="1"/>
  <c r="P22" i="1"/>
  <c r="L57" i="1"/>
  <c r="P57" i="1" s="1"/>
  <c r="P13" i="1"/>
  <c r="L61" i="1"/>
  <c r="P61" i="1" s="1"/>
  <c r="P17" i="1"/>
  <c r="L67" i="1"/>
  <c r="P23" i="1"/>
  <c r="F67" i="1"/>
  <c r="Q67" i="1" s="1"/>
  <c r="Q18" i="1"/>
  <c r="L51" i="1"/>
  <c r="L103" i="1" s="1"/>
  <c r="M59" i="1"/>
  <c r="M78" i="1" s="1"/>
  <c r="G112" i="1" s="1"/>
  <c r="L37" i="1"/>
  <c r="F103" i="1" s="1"/>
  <c r="M63" i="1"/>
  <c r="M82" i="1" s="1"/>
  <c r="G116" i="1" s="1"/>
  <c r="M65" i="1"/>
  <c r="M84" i="1" s="1"/>
  <c r="G118" i="1" s="1"/>
  <c r="M61" i="1"/>
  <c r="M80" i="1" s="1"/>
  <c r="G114" i="1" s="1"/>
  <c r="M57" i="1"/>
  <c r="M76" i="1" s="1"/>
  <c r="G110" i="1" s="1"/>
  <c r="N51" i="1"/>
  <c r="N67" i="1"/>
  <c r="N86" i="1" s="1"/>
  <c r="H120" i="1" s="1"/>
  <c r="L78" i="1"/>
  <c r="L84" i="1"/>
  <c r="L86" i="1"/>
  <c r="N27" i="1"/>
  <c r="N41" i="1"/>
  <c r="N31" i="1"/>
  <c r="N45" i="1"/>
  <c r="P45" i="1" s="1"/>
  <c r="N44" i="1"/>
  <c r="N30" i="1"/>
  <c r="N48" i="1"/>
  <c r="N34" i="1"/>
  <c r="N35" i="1"/>
  <c r="N49" i="1"/>
  <c r="P49" i="1" s="1"/>
  <c r="N32" i="1"/>
  <c r="N46" i="1"/>
  <c r="N28" i="1"/>
  <c r="N42" i="1"/>
  <c r="N36" i="1"/>
  <c r="N50" i="1"/>
  <c r="P50" i="1" s="1"/>
  <c r="N43" i="1"/>
  <c r="N29" i="1"/>
  <c r="N47" i="1"/>
  <c r="N33" i="1"/>
  <c r="N37" i="1"/>
  <c r="M32" i="1"/>
  <c r="Q32" i="1" s="1"/>
  <c r="M46" i="1"/>
  <c r="M43" i="1"/>
  <c r="M29" i="1"/>
  <c r="Q29" i="1" s="1"/>
  <c r="M36" i="1"/>
  <c r="Q36" i="1" s="1"/>
  <c r="M50" i="1"/>
  <c r="M28" i="1"/>
  <c r="Q28" i="1" s="1"/>
  <c r="M42" i="1"/>
  <c r="M47" i="1"/>
  <c r="M33" i="1"/>
  <c r="Q33" i="1" s="1"/>
  <c r="M49" i="1"/>
  <c r="M35" i="1"/>
  <c r="Q35" i="1" s="1"/>
  <c r="M45" i="1"/>
  <c r="M31" i="1"/>
  <c r="Q31" i="1" s="1"/>
  <c r="M30" i="1"/>
  <c r="Q30" i="1" s="1"/>
  <c r="M44" i="1"/>
  <c r="M27" i="1"/>
  <c r="Q27" i="1" s="1"/>
  <c r="M41" i="1"/>
  <c r="M34" i="1"/>
  <c r="Q34" i="1" s="1"/>
  <c r="M48" i="1"/>
  <c r="M51" i="1"/>
  <c r="Q51" i="1" s="1"/>
  <c r="M37" i="1"/>
  <c r="Q37" i="1" s="1"/>
  <c r="L47" i="1"/>
  <c r="L33" i="1"/>
  <c r="L48" i="1"/>
  <c r="L34" i="1"/>
  <c r="L46" i="1"/>
  <c r="L32" i="1"/>
  <c r="L42" i="1"/>
  <c r="L28" i="1"/>
  <c r="L44" i="1"/>
  <c r="L30" i="1"/>
  <c r="L43" i="1"/>
  <c r="L29" i="1"/>
  <c r="F50" i="1"/>
  <c r="L49" i="1"/>
  <c r="L35" i="1"/>
  <c r="L50" i="1"/>
  <c r="L36" i="1"/>
  <c r="L27" i="1"/>
  <c r="L41" i="1"/>
  <c r="L45" i="1"/>
  <c r="L31" i="1"/>
  <c r="F46" i="1"/>
  <c r="Q46" i="1" s="1"/>
  <c r="F47" i="1"/>
  <c r="Q47" i="1" s="1"/>
  <c r="F48" i="1"/>
  <c r="F49" i="1"/>
  <c r="Q49" i="1" s="1"/>
  <c r="F41" i="1"/>
  <c r="Q41" i="1" s="1"/>
  <c r="F45" i="1"/>
  <c r="Q45" i="1" s="1"/>
  <c r="F42" i="1"/>
  <c r="F44" i="1"/>
  <c r="F43" i="1"/>
  <c r="G51" i="1"/>
  <c r="G50" i="1"/>
  <c r="G66" i="1" s="1"/>
  <c r="Q56" i="1"/>
  <c r="P56" i="1"/>
  <c r="L82" i="1" l="1"/>
  <c r="Q44" i="1"/>
  <c r="L80" i="1"/>
  <c r="Q42" i="1"/>
  <c r="L79" i="1"/>
  <c r="F113" i="1" s="1"/>
  <c r="Q113" i="1" s="1"/>
  <c r="L76" i="1"/>
  <c r="Q43" i="1"/>
  <c r="L120" i="1"/>
  <c r="P66" i="1"/>
  <c r="F66" i="1"/>
  <c r="Q66" i="1" s="1"/>
  <c r="Q50" i="1"/>
  <c r="L77" i="1"/>
  <c r="F111" i="1" s="1"/>
  <c r="Q111" i="1" s="1"/>
  <c r="Q48" i="1"/>
  <c r="L81" i="1"/>
  <c r="L83" i="1"/>
  <c r="P51" i="1"/>
  <c r="P37" i="1"/>
  <c r="P28" i="1"/>
  <c r="P35" i="1"/>
  <c r="P34" i="1"/>
  <c r="P27" i="1"/>
  <c r="R27" i="1" s="1"/>
  <c r="P33" i="1"/>
  <c r="P36" i="1"/>
  <c r="R36" i="1" s="1"/>
  <c r="P32" i="1"/>
  <c r="R32" i="1" s="1"/>
  <c r="P31" i="1"/>
  <c r="P29" i="1"/>
  <c r="P30" i="1"/>
  <c r="Q38" i="1"/>
  <c r="P42" i="1"/>
  <c r="P41" i="1"/>
  <c r="P43" i="1"/>
  <c r="R43" i="1" s="1"/>
  <c r="P44" i="1"/>
  <c r="P46" i="1"/>
  <c r="P47" i="1"/>
  <c r="P48" i="1"/>
  <c r="F86" i="1"/>
  <c r="M114" i="1"/>
  <c r="M97" i="1"/>
  <c r="M111" i="1"/>
  <c r="M94" i="1"/>
  <c r="N103" i="1"/>
  <c r="P103" i="1" s="1"/>
  <c r="N120" i="1"/>
  <c r="G86" i="1"/>
  <c r="P86" i="1" s="1"/>
  <c r="G103" i="1"/>
  <c r="G100" i="1"/>
  <c r="G83" i="1"/>
  <c r="G96" i="1"/>
  <c r="G79" i="1"/>
  <c r="G84" i="1"/>
  <c r="P84" i="1" s="1"/>
  <c r="G101" i="1"/>
  <c r="G77" i="1"/>
  <c r="G94" i="1"/>
  <c r="G81" i="1"/>
  <c r="P81" i="1" s="1"/>
  <c r="G98" i="1"/>
  <c r="N116" i="1"/>
  <c r="N99" i="1"/>
  <c r="N117" i="1"/>
  <c r="N100" i="1"/>
  <c r="M100" i="1"/>
  <c r="M117" i="1"/>
  <c r="M116" i="1"/>
  <c r="M99" i="1"/>
  <c r="M98" i="1"/>
  <c r="M115" i="1"/>
  <c r="N115" i="1"/>
  <c r="N98" i="1"/>
  <c r="N114" i="1"/>
  <c r="N97" i="1"/>
  <c r="M120" i="1"/>
  <c r="M103" i="1"/>
  <c r="M93" i="1"/>
  <c r="M110" i="1"/>
  <c r="M118" i="1"/>
  <c r="M101" i="1"/>
  <c r="G95" i="1"/>
  <c r="G78" i="1"/>
  <c r="P78" i="1" s="1"/>
  <c r="N94" i="1"/>
  <c r="N111" i="1"/>
  <c r="N118" i="1"/>
  <c r="N101" i="1"/>
  <c r="N110" i="1"/>
  <c r="N93" i="1"/>
  <c r="M96" i="1"/>
  <c r="M113" i="1"/>
  <c r="G85" i="1"/>
  <c r="P85" i="1" s="1"/>
  <c r="G102" i="1"/>
  <c r="N119" i="1"/>
  <c r="N102" i="1"/>
  <c r="G76" i="1"/>
  <c r="P76" i="1" s="1"/>
  <c r="G93" i="1"/>
  <c r="G97" i="1"/>
  <c r="G80" i="1"/>
  <c r="P80" i="1" s="1"/>
  <c r="G82" i="1"/>
  <c r="P82" i="1" s="1"/>
  <c r="G99" i="1"/>
  <c r="M102" i="1"/>
  <c r="M119" i="1"/>
  <c r="M112" i="1"/>
  <c r="M95" i="1"/>
  <c r="N112" i="1"/>
  <c r="N95" i="1"/>
  <c r="N113" i="1"/>
  <c r="N96" i="1"/>
  <c r="L114" i="1"/>
  <c r="L97" i="1"/>
  <c r="L94" i="1"/>
  <c r="L111" i="1"/>
  <c r="R14" i="1"/>
  <c r="F119" i="1"/>
  <c r="Q119" i="1" s="1"/>
  <c r="F120" i="1"/>
  <c r="Q120" i="1" s="1"/>
  <c r="F116" i="1"/>
  <c r="F114" i="1"/>
  <c r="F118" i="1"/>
  <c r="L102" i="1"/>
  <c r="L119" i="1"/>
  <c r="L118" i="1"/>
  <c r="L101" i="1"/>
  <c r="L116" i="1"/>
  <c r="L99" i="1"/>
  <c r="R23" i="1"/>
  <c r="L113" i="1"/>
  <c r="L96" i="1"/>
  <c r="L93" i="1"/>
  <c r="L110" i="1"/>
  <c r="L112" i="1"/>
  <c r="L95" i="1"/>
  <c r="L115" i="1"/>
  <c r="L98" i="1"/>
  <c r="L117" i="1"/>
  <c r="L100" i="1"/>
  <c r="F115" i="1"/>
  <c r="F117" i="1"/>
  <c r="Q117" i="1" s="1"/>
  <c r="F110" i="1"/>
  <c r="Q110" i="1" s="1"/>
  <c r="F112" i="1"/>
  <c r="H103" i="1"/>
  <c r="H86" i="1"/>
  <c r="H94" i="1"/>
  <c r="H77" i="1"/>
  <c r="H84" i="1"/>
  <c r="H101" i="1"/>
  <c r="H82" i="1"/>
  <c r="H99" i="1"/>
  <c r="H100" i="1"/>
  <c r="H83" i="1"/>
  <c r="H85" i="1"/>
  <c r="H102" i="1"/>
  <c r="H98" i="1"/>
  <c r="H81" i="1"/>
  <c r="H80" i="1"/>
  <c r="H97" i="1"/>
  <c r="H78" i="1"/>
  <c r="H95" i="1"/>
  <c r="H96" i="1"/>
  <c r="H79" i="1"/>
  <c r="H76" i="1"/>
  <c r="H93" i="1"/>
  <c r="F85" i="1"/>
  <c r="F102" i="1"/>
  <c r="F81" i="1"/>
  <c r="F98" i="1"/>
  <c r="F97" i="1"/>
  <c r="F80" i="1"/>
  <c r="F77" i="1"/>
  <c r="F94" i="1"/>
  <c r="F95" i="1"/>
  <c r="F78" i="1"/>
  <c r="F76" i="1"/>
  <c r="F93" i="1"/>
  <c r="F96" i="1"/>
  <c r="F79" i="1"/>
  <c r="F84" i="1"/>
  <c r="F101" i="1"/>
  <c r="F100" i="1"/>
  <c r="F83" i="1"/>
  <c r="F99" i="1"/>
  <c r="F82" i="1"/>
  <c r="R18" i="1"/>
  <c r="Q24" i="1"/>
  <c r="G67" i="1"/>
  <c r="P67" i="1" s="1"/>
  <c r="P24" i="1"/>
  <c r="F64" i="1"/>
  <c r="Q64" i="1" s="1"/>
  <c r="F60" i="1"/>
  <c r="Q60" i="1" s="1"/>
  <c r="F62" i="1"/>
  <c r="Q62" i="1" s="1"/>
  <c r="F61" i="1"/>
  <c r="Q61" i="1" s="1"/>
  <c r="F59" i="1"/>
  <c r="Q59" i="1" s="1"/>
  <c r="F58" i="1"/>
  <c r="Q58" i="1" s="1"/>
  <c r="F57" i="1"/>
  <c r="Q57" i="1" s="1"/>
  <c r="F65" i="1"/>
  <c r="Q65" i="1" s="1"/>
  <c r="F63" i="1"/>
  <c r="Q63" i="1" s="1"/>
  <c r="R20" i="1"/>
  <c r="R22" i="1"/>
  <c r="R19" i="1"/>
  <c r="R13" i="1"/>
  <c r="R17" i="1"/>
  <c r="R16" i="1"/>
  <c r="R15" i="1"/>
  <c r="R21" i="1"/>
  <c r="P68" i="1" l="1"/>
  <c r="R66" i="1"/>
  <c r="Q118" i="1"/>
  <c r="P79" i="1"/>
  <c r="Q52" i="1"/>
  <c r="Q115" i="1"/>
  <c r="P98" i="1"/>
  <c r="P83" i="1"/>
  <c r="P120" i="1"/>
  <c r="R120" i="1" s="1"/>
  <c r="Q112" i="1"/>
  <c r="Q116" i="1"/>
  <c r="P77" i="1"/>
  <c r="P87" i="1" s="1"/>
  <c r="Q68" i="1"/>
  <c r="Q103" i="1"/>
  <c r="R103" i="1" s="1"/>
  <c r="Q114" i="1"/>
  <c r="Q121" i="1" s="1"/>
  <c r="P95" i="1"/>
  <c r="P101" i="1"/>
  <c r="P99" i="1"/>
  <c r="P52" i="1"/>
  <c r="Q93" i="1"/>
  <c r="Q101" i="1"/>
  <c r="Q79" i="1"/>
  <c r="Q102" i="1"/>
  <c r="Q95" i="1"/>
  <c r="P38" i="1"/>
  <c r="Q97" i="1"/>
  <c r="Q77" i="1"/>
  <c r="Q96" i="1"/>
  <c r="Q80" i="1"/>
  <c r="R80" i="1" s="1"/>
  <c r="Q82" i="1"/>
  <c r="R82" i="1" s="1"/>
  <c r="Q99" i="1"/>
  <c r="R99" i="1" s="1"/>
  <c r="Q85" i="1"/>
  <c r="R85" i="1" s="1"/>
  <c r="Q94" i="1"/>
  <c r="Q81" i="1"/>
  <c r="R81" i="1" s="1"/>
  <c r="Q83" i="1"/>
  <c r="Q86" i="1"/>
  <c r="R86" i="1" s="1"/>
  <c r="Q76" i="1"/>
  <c r="R76" i="1" s="1"/>
  <c r="Q78" i="1"/>
  <c r="R78" i="1" s="1"/>
  <c r="Q98" i="1"/>
  <c r="Q100" i="1"/>
  <c r="Q84" i="1"/>
  <c r="R84" i="1" s="1"/>
  <c r="P93" i="1"/>
  <c r="P100" i="1"/>
  <c r="P96" i="1"/>
  <c r="P111" i="1"/>
  <c r="R111" i="1" s="1"/>
  <c r="P113" i="1"/>
  <c r="R113" i="1" s="1"/>
  <c r="P110" i="1"/>
  <c r="R110" i="1" s="1"/>
  <c r="P94" i="1"/>
  <c r="P115" i="1"/>
  <c r="P117" i="1"/>
  <c r="R117" i="1" s="1"/>
  <c r="P102" i="1"/>
  <c r="P97" i="1"/>
  <c r="P112" i="1"/>
  <c r="P119" i="1"/>
  <c r="R119" i="1" s="1"/>
  <c r="P118" i="1"/>
  <c r="P114" i="1"/>
  <c r="P116" i="1"/>
  <c r="R49" i="1"/>
  <c r="R118" i="1"/>
  <c r="R34" i="1"/>
  <c r="R33" i="1"/>
  <c r="R42" i="1"/>
  <c r="R28" i="1"/>
  <c r="R30" i="1"/>
  <c r="R48" i="1"/>
  <c r="R44" i="1"/>
  <c r="R37" i="1"/>
  <c r="R45" i="1"/>
  <c r="R51" i="1"/>
  <c r="R24" i="1"/>
  <c r="R35" i="1"/>
  <c r="R67" i="1"/>
  <c r="R31" i="1"/>
  <c r="R50" i="1"/>
  <c r="R29" i="1"/>
  <c r="R59" i="1"/>
  <c r="R41" i="1"/>
  <c r="R60" i="1"/>
  <c r="R65" i="1"/>
  <c r="R63" i="1"/>
  <c r="R64" i="1"/>
  <c r="R61" i="1"/>
  <c r="R47" i="1"/>
  <c r="R46" i="1"/>
  <c r="R58" i="1"/>
  <c r="R62" i="1"/>
  <c r="R94" i="1" l="1"/>
  <c r="R83" i="1"/>
  <c r="R77" i="1"/>
  <c r="R79" i="1"/>
  <c r="P104" i="1"/>
  <c r="Q104" i="1"/>
  <c r="Q87" i="1"/>
  <c r="R87" i="1" s="1"/>
  <c r="P121" i="1"/>
  <c r="R121" i="1" s="1"/>
  <c r="R112" i="1"/>
  <c r="R97" i="1"/>
  <c r="R104" i="1"/>
  <c r="R38" i="1"/>
  <c r="R114" i="1"/>
  <c r="R98" i="1"/>
  <c r="R102" i="1"/>
  <c r="R101" i="1"/>
  <c r="R115" i="1"/>
  <c r="R100" i="1"/>
  <c r="R116" i="1"/>
  <c r="R95" i="1"/>
  <c r="R96" i="1"/>
  <c r="R93" i="1"/>
  <c r="R52" i="1"/>
  <c r="R57" i="1"/>
  <c r="R68" i="1"/>
</calcChain>
</file>

<file path=xl/sharedStrings.xml><?xml version="1.0" encoding="utf-8"?>
<sst xmlns="http://schemas.openxmlformats.org/spreadsheetml/2006/main" count="45" uniqueCount="31">
  <si>
    <t>级别</t>
  </si>
  <si>
    <t>级别</t>
    <phoneticPr fontId="1" type="noConversion"/>
  </si>
  <si>
    <t>所需经验</t>
  </si>
  <si>
    <t>所需经验</t>
    <phoneticPr fontId="1" type="noConversion"/>
  </si>
  <si>
    <t>焚</t>
    <phoneticPr fontId="1" type="noConversion"/>
  </si>
  <si>
    <t>攻击力</t>
    <phoneticPr fontId="1" type="noConversion"/>
  </si>
  <si>
    <t>防御力</t>
    <phoneticPr fontId="1" type="noConversion"/>
  </si>
  <si>
    <t>生命值</t>
    <phoneticPr fontId="1" type="noConversion"/>
  </si>
  <si>
    <t>初始生命</t>
    <phoneticPr fontId="1" type="noConversion"/>
  </si>
  <si>
    <t>初始攻击</t>
    <phoneticPr fontId="1" type="noConversion"/>
  </si>
  <si>
    <t>初始防御</t>
    <phoneticPr fontId="1" type="noConversion"/>
  </si>
  <si>
    <t>成长生命</t>
    <phoneticPr fontId="1" type="noConversion"/>
  </si>
  <si>
    <t>成长攻击</t>
    <phoneticPr fontId="1" type="noConversion"/>
  </si>
  <si>
    <t>成长防御</t>
    <phoneticPr fontId="1" type="noConversion"/>
  </si>
  <si>
    <t>磐</t>
    <phoneticPr fontId="1" type="noConversion"/>
  </si>
  <si>
    <t>原版</t>
    <phoneticPr fontId="1" type="noConversion"/>
  </si>
  <si>
    <t>怒</t>
    <phoneticPr fontId="1" type="noConversion"/>
  </si>
  <si>
    <t>原版</t>
    <phoneticPr fontId="1" type="noConversion"/>
  </si>
  <si>
    <t>回合比</t>
    <phoneticPr fontId="1" type="noConversion"/>
  </si>
  <si>
    <t>平均</t>
    <phoneticPr fontId="1" type="noConversion"/>
  </si>
  <si>
    <t>生命值</t>
    <phoneticPr fontId="1" type="noConversion"/>
  </si>
  <si>
    <t>X</t>
    <phoneticPr fontId="1" type="noConversion"/>
  </si>
  <si>
    <t>(1 - defense/(defense+X))</t>
    <phoneticPr fontId="1" type="noConversion"/>
  </si>
  <si>
    <t>受伤百分比</t>
    <phoneticPr fontId="1" type="noConversion"/>
  </si>
  <si>
    <t>防御值</t>
    <phoneticPr fontId="1" type="noConversion"/>
  </si>
  <si>
    <t>减伤每增加5防御</t>
    <phoneticPr fontId="1" type="noConversion"/>
  </si>
  <si>
    <t>有效血量</t>
    <phoneticPr fontId="1" type="noConversion"/>
  </si>
  <si>
    <t>X</t>
    <phoneticPr fontId="1" type="noConversion"/>
  </si>
  <si>
    <t>平均</t>
    <phoneticPr fontId="1" type="noConversion"/>
  </si>
  <si>
    <t>暴击几率</t>
    <phoneticPr fontId="1" type="noConversion"/>
  </si>
  <si>
    <t>暴击伤害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</si>
</sst>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8">
    <xf numFmtId="0" fontId="0" fillId="0" borderId="0" xfId="0"/>
    <xf numFmtId="0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  <xf numFmtId="0" fontId="2" fillId="2" borderId="1" xfId="1" applyAlignment="1"/>
    <xf numFmtId="0" fontId="0" fillId="0" borderId="0" xfId="0" applyNumberFormat="1" applyAlignment="1">
      <alignment horizontal="right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Sheet2!$C$15:$O$15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Sheet2!$C$16:$O$16</c:f>
              <c:numCache>
                <c:formatCode>0.00%</c:formatCode>
                <c:ptCount val="13"/>
                <c:pt idx="0">
                  <c:v>1</c:v>
                </c:pt>
                <c:pt idx="1">
                  <c:v>0.90909090909090906</c:v>
                </c:pt>
                <c:pt idx="2">
                  <c:v>0.83333333333333337</c:v>
                </c:pt>
                <c:pt idx="3">
                  <c:v>0.76923076923076916</c:v>
                </c:pt>
                <c:pt idx="4">
                  <c:v>0.7142857142857143</c:v>
                </c:pt>
                <c:pt idx="5">
                  <c:v>0.66666666666666674</c:v>
                </c:pt>
                <c:pt idx="6">
                  <c:v>0.625</c:v>
                </c:pt>
                <c:pt idx="7">
                  <c:v>0.58823529411764708</c:v>
                </c:pt>
                <c:pt idx="8">
                  <c:v>0.55555555555555558</c:v>
                </c:pt>
                <c:pt idx="9">
                  <c:v>0.52631578947368429</c:v>
                </c:pt>
                <c:pt idx="10">
                  <c:v>0.5</c:v>
                </c:pt>
                <c:pt idx="11">
                  <c:v>0.47619047619047616</c:v>
                </c:pt>
                <c:pt idx="12">
                  <c:v>0.45454545454545459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08"/>
        <c:axId val="2855168"/>
      </c:lineChart>
      <c:catAx>
        <c:axId val="28546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5168"/>
        <c:crosses val="autoZero"/>
        <c:auto val="1"/>
        <c:lblAlgn val="ctr"/>
        <c:lblOffset val="100"/>
        <c:noMultiLvlLbl val="0"/>
      </c:catAx>
      <c:valAx>
        <c:axId val="2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Sheet2!$D$17:$O$17</c:f>
              <c:numCache>
                <c:formatCode>0.00%</c:formatCode>
                <c:ptCount val="12"/>
                <c:pt idx="0">
                  <c:v>9.0909090909090939E-2</c:v>
                </c:pt>
                <c:pt idx="1">
                  <c:v>8.3333333333333259E-2</c:v>
                </c:pt>
                <c:pt idx="2">
                  <c:v>7.6923076923077052E-2</c:v>
                </c:pt>
                <c:pt idx="3">
                  <c:v>7.1428571428571327E-2</c:v>
                </c:pt>
                <c:pt idx="4">
                  <c:v>6.6666666666666582E-2</c:v>
                </c:pt>
                <c:pt idx="5">
                  <c:v>6.2500000000000111E-2</c:v>
                </c:pt>
                <c:pt idx="6">
                  <c:v>5.8823529411764677E-2</c:v>
                </c:pt>
                <c:pt idx="7">
                  <c:v>5.5555555555555546E-2</c:v>
                </c:pt>
                <c:pt idx="8">
                  <c:v>5.2631578947368314E-2</c:v>
                </c:pt>
                <c:pt idx="9">
                  <c:v>5.0000000000000148E-2</c:v>
                </c:pt>
                <c:pt idx="10">
                  <c:v>4.7619047619047672E-2</c:v>
                </c:pt>
                <c:pt idx="11">
                  <c:v>4.5454545454545317E-2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408"/>
        <c:axId val="2857968"/>
      </c:lineChart>
      <c:catAx>
        <c:axId val="285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68"/>
        <c:crosses val="autoZero"/>
        <c:auto val="1"/>
        <c:lblAlgn val="ctr"/>
        <c:lblOffset val="100"/>
        <c:tickMarkSkip val="1"/>
        <c:noMultiLvlLbl val="0"/>
      </c:catAx>
      <c:valAx>
        <c:axId val="28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555811</xdr:colOff>
      <xdr:row>18</xdr:row>
      <xdr:rowOff>137272</xdr:rowOff>
    </xdr:from>
    <xdr:to>
      <xdr:col>8</xdr:col>
      <xdr:colOff>342900</xdr:colOff>
      <xdr:row>35</xdr:row>
      <xdr:rowOff>19610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338979</xdr:colOff>
      <xdr:row>18</xdr:row>
      <xdr:rowOff>121024</xdr:rowOff>
    </xdr:from>
    <xdr:to>
      <xdr:col>15</xdr:col>
      <xdr:colOff>126067</xdr:colOff>
      <xdr:row>35</xdr:row>
      <xdr:rowOff>3363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1"/>
  <sheetViews>
    <sheetView topLeftCell="B54" zoomScale="85" zoomScaleNormal="85" workbookViewId="0">
      <selection activeCell="D28" sqref="D28"/>
    </sheetView>
  </sheetViews>
  <sheetFormatPr defaultColWidth="8.875" defaultRowHeight="13.5" x14ac:dyDescent="0.15"/>
  <cols>
    <col min="1" max="2" width="9" style="1" bestFit="1" customWidth="1"/>
    <col min="3" max="3" width="12.875" style="1" bestFit="1" customWidth="1"/>
    <col min="4" max="4" width="6.75" style="1" bestFit="1" customWidth="1"/>
    <col min="5" max="5" width="9.625" style="1" bestFit="1" customWidth="1"/>
    <col min="6" max="6" width="10.625" style="1" bestFit="1" customWidth="1"/>
    <col min="7" max="8" width="9.625" style="1" bestFit="1" customWidth="1"/>
    <col min="9" max="9" width="8.875" style="1" customWidth="1"/>
    <col min="10" max="10" width="6.75" style="1" bestFit="1" customWidth="1"/>
    <col min="11" max="11" width="9.625" style="1" bestFit="1" customWidth="1"/>
    <col min="12" max="12" width="10.625" style="1" bestFit="1" customWidth="1"/>
    <col min="13" max="14" width="9.625" style="1" bestFit="1" customWidth="1"/>
    <col min="15" max="15" width="8.25" style="1" customWidth="1"/>
    <col min="16" max="17" width="11.75" style="1" bestFit="1" customWidth="1"/>
    <col min="18" max="18" width="10.875" style="1" customWidth="1"/>
    <col min="19" max="16384" width="8.875" style="1"/>
  </cols>
  <sheetData>
    <row r="2" spans="1:18" x14ac:dyDescent="0.15">
      <c r="A2" s="1" t="str">
        <f t="shared" ref="A2:C5" si="0">G2</f>
        <v>初始生命</v>
      </c>
      <c r="B2" s="1" t="str">
        <f t="shared" si="0"/>
        <v>初始攻击</v>
      </c>
      <c r="C2" s="1" t="str">
        <f t="shared" si="0"/>
        <v>初始防御</v>
      </c>
      <c r="G2" s="1" t="s">
        <v>8</v>
      </c>
      <c r="H2" s="1" t="s">
        <v>9</v>
      </c>
      <c r="I2" s="1" t="s">
        <v>10</v>
      </c>
      <c r="L2" s="7" t="s">
        <v>27</v>
      </c>
      <c r="M2" s="1">
        <v>50</v>
      </c>
    </row>
    <row r="3" spans="1:18" x14ac:dyDescent="0.15">
      <c r="A3" s="1">
        <f t="shared" si="0"/>
        <v>300</v>
      </c>
      <c r="B3" s="1">
        <f t="shared" si="0"/>
        <v>30</v>
      </c>
      <c r="C3" s="1">
        <f t="shared" si="0"/>
        <v>15</v>
      </c>
      <c r="G3" s="1">
        <v>300</v>
      </c>
      <c r="H3" s="1">
        <v>30</v>
      </c>
      <c r="I3" s="1">
        <v>15</v>
      </c>
      <c r="K3" s="1">
        <f>ROUND(G3/(H3*(1-I3/(I3+50))),0)</f>
        <v>13</v>
      </c>
    </row>
    <row r="4" spans="1:18" x14ac:dyDescent="0.15">
      <c r="A4" s="1" t="str">
        <f t="shared" si="0"/>
        <v>成长生命</v>
      </c>
      <c r="B4" s="1" t="str">
        <f t="shared" si="0"/>
        <v>成长攻击</v>
      </c>
      <c r="C4" s="1" t="str">
        <f t="shared" si="0"/>
        <v>成长防御</v>
      </c>
      <c r="G4" s="1" t="s">
        <v>11</v>
      </c>
      <c r="H4" s="1" t="s">
        <v>12</v>
      </c>
      <c r="I4" s="1" t="s">
        <v>13</v>
      </c>
    </row>
    <row r="5" spans="1:18" x14ac:dyDescent="0.15">
      <c r="A5" s="1">
        <f t="shared" si="0"/>
        <v>30</v>
      </c>
      <c r="B5" s="1">
        <f t="shared" si="0"/>
        <v>4</v>
      </c>
      <c r="C5" s="1">
        <f t="shared" si="0"/>
        <v>2</v>
      </c>
      <c r="G5" s="1">
        <v>30</v>
      </c>
      <c r="H5" s="1">
        <v>4</v>
      </c>
      <c r="I5" s="1">
        <v>2</v>
      </c>
      <c r="K5" s="1">
        <f>ROUND(G5/(H5*(1-I5/(I5+50))),0)</f>
        <v>8</v>
      </c>
    </row>
    <row r="10" spans="1:18" x14ac:dyDescent="0.15">
      <c r="F10" s="1">
        <f>A3</f>
        <v>300</v>
      </c>
      <c r="G10" s="1">
        <f t="shared" ref="G10:H10" si="1">B3</f>
        <v>30</v>
      </c>
      <c r="H10" s="1">
        <f t="shared" si="1"/>
        <v>15</v>
      </c>
    </row>
    <row r="11" spans="1:18" x14ac:dyDescent="0.15">
      <c r="D11" s="1" t="s">
        <v>15</v>
      </c>
      <c r="F11" s="1">
        <f>A5</f>
        <v>30</v>
      </c>
      <c r="G11" s="1">
        <f t="shared" ref="G11:H11" si="2">B5</f>
        <v>4</v>
      </c>
      <c r="H11" s="1">
        <f t="shared" si="2"/>
        <v>2</v>
      </c>
      <c r="J11" s="1" t="s">
        <v>17</v>
      </c>
    </row>
    <row r="12" spans="1:18" x14ac:dyDescent="0.15">
      <c r="D12" s="1" t="s">
        <v>1</v>
      </c>
      <c r="E12" s="1" t="s">
        <v>3</v>
      </c>
      <c r="F12" s="1" t="s">
        <v>20</v>
      </c>
      <c r="G12" s="1" t="s">
        <v>5</v>
      </c>
      <c r="H12" s="1" t="s">
        <v>6</v>
      </c>
      <c r="J12" s="1" t="str">
        <f>D12</f>
        <v>级别</v>
      </c>
      <c r="K12" s="1" t="str">
        <f t="shared" ref="K12:L12" si="3">E12</f>
        <v>所需经验</v>
      </c>
      <c r="L12" s="1" t="str">
        <f t="shared" si="3"/>
        <v>生命值</v>
      </c>
      <c r="M12" s="1" t="str">
        <f t="shared" ref="M12" si="4">G12</f>
        <v>攻击力</v>
      </c>
      <c r="N12" s="1" t="str">
        <f t="shared" ref="N12" si="5">H12</f>
        <v>防御力</v>
      </c>
      <c r="P12" s="1" t="str">
        <f>D11&amp;"vs"&amp;J11</f>
        <v>原版vs原版</v>
      </c>
      <c r="Q12" s="1" t="str">
        <f>J11&amp;"vs"&amp;D11</f>
        <v>原版vs原版</v>
      </c>
      <c r="R12" s="1" t="s">
        <v>18</v>
      </c>
    </row>
    <row r="13" spans="1:18" x14ac:dyDescent="0.15">
      <c r="D13" s="1">
        <v>0</v>
      </c>
      <c r="E13" s="1">
        <v>0</v>
      </c>
      <c r="F13" s="1">
        <f>$F$10+($F$11*D13)</f>
        <v>300</v>
      </c>
      <c r="G13" s="1">
        <f>$G$10+($G$11*D13)</f>
        <v>30</v>
      </c>
      <c r="H13" s="1">
        <f>$H$10+($H$11*D13)</f>
        <v>15</v>
      </c>
      <c r="J13" s="1">
        <f t="shared" ref="J13:J22" si="6">D13</f>
        <v>0</v>
      </c>
      <c r="K13" s="1">
        <f t="shared" ref="K13:K22" si="7">E13</f>
        <v>0</v>
      </c>
      <c r="L13" s="1">
        <f t="shared" ref="L13:L22" si="8">F13</f>
        <v>300</v>
      </c>
      <c r="M13" s="1">
        <f t="shared" ref="M13:M22" si="9">G13</f>
        <v>30</v>
      </c>
      <c r="N13" s="1">
        <f t="shared" ref="N13:N22" si="10">H13</f>
        <v>15</v>
      </c>
      <c r="P13" s="1">
        <f>ROUND(L13/(G13*(1-N13/(N13+$M$2))),0)</f>
        <v>13</v>
      </c>
      <c r="Q13" s="1">
        <f>ROUND(F13/(M13*(1-H13/(H13+$M$2))),0)</f>
        <v>13</v>
      </c>
      <c r="R13" s="1">
        <f>ROUND(P13/Q13,2)</f>
        <v>1</v>
      </c>
    </row>
    <row r="14" spans="1:18" x14ac:dyDescent="0.15">
      <c r="D14" s="1">
        <v>1</v>
      </c>
      <c r="E14" s="1">
        <v>4</v>
      </c>
      <c r="F14" s="1">
        <f t="shared" ref="F14:F22" si="11">$F$10+($F$11*D14)</f>
        <v>330</v>
      </c>
      <c r="G14" s="1">
        <f t="shared" ref="G14:G23" si="12">$G$10+($G$11*D14)</f>
        <v>34</v>
      </c>
      <c r="H14" s="1">
        <f t="shared" ref="H14:H23" si="13">$H$10+($H$11*D14)</f>
        <v>17</v>
      </c>
      <c r="J14" s="1">
        <f t="shared" si="6"/>
        <v>1</v>
      </c>
      <c r="K14" s="1">
        <f t="shared" si="7"/>
        <v>4</v>
      </c>
      <c r="L14" s="1">
        <f t="shared" si="8"/>
        <v>330</v>
      </c>
      <c r="M14" s="1">
        <f t="shared" si="9"/>
        <v>34</v>
      </c>
      <c r="N14" s="1">
        <f t="shared" si="10"/>
        <v>17</v>
      </c>
      <c r="P14" s="1">
        <f t="shared" ref="P14:P23" si="14">ROUND(L14/(G14*(1-N14/(N14+$M$2))),0)</f>
        <v>13</v>
      </c>
      <c r="Q14" s="1">
        <f t="shared" ref="Q14:Q23" si="15">ROUND(F14/(M14*(1-H14/(H14+$M$2))),0)</f>
        <v>13</v>
      </c>
      <c r="R14" s="1">
        <f t="shared" ref="R14:R38" si="16">ROUND(P14/Q14,2)</f>
        <v>1</v>
      </c>
    </row>
    <row r="15" spans="1:18" x14ac:dyDescent="0.15">
      <c r="D15" s="1">
        <v>2</v>
      </c>
      <c r="E15" s="1">
        <v>8</v>
      </c>
      <c r="F15" s="1">
        <f t="shared" si="11"/>
        <v>360</v>
      </c>
      <c r="G15" s="1">
        <f t="shared" si="12"/>
        <v>38</v>
      </c>
      <c r="H15" s="1">
        <f t="shared" si="13"/>
        <v>19</v>
      </c>
      <c r="J15" s="1">
        <f t="shared" si="6"/>
        <v>2</v>
      </c>
      <c r="K15" s="1">
        <f t="shared" si="7"/>
        <v>8</v>
      </c>
      <c r="L15" s="1">
        <f t="shared" si="8"/>
        <v>360</v>
      </c>
      <c r="M15" s="1">
        <f t="shared" si="9"/>
        <v>38</v>
      </c>
      <c r="N15" s="1">
        <f t="shared" si="10"/>
        <v>19</v>
      </c>
      <c r="P15" s="1">
        <f t="shared" si="14"/>
        <v>13</v>
      </c>
      <c r="Q15" s="1">
        <f t="shared" si="15"/>
        <v>13</v>
      </c>
      <c r="R15" s="1">
        <f t="shared" si="16"/>
        <v>1</v>
      </c>
    </row>
    <row r="16" spans="1:18" x14ac:dyDescent="0.15">
      <c r="D16" s="1">
        <v>3</v>
      </c>
      <c r="E16" s="1">
        <v>12</v>
      </c>
      <c r="F16" s="1">
        <f t="shared" si="11"/>
        <v>390</v>
      </c>
      <c r="G16" s="1">
        <f t="shared" si="12"/>
        <v>42</v>
      </c>
      <c r="H16" s="1">
        <f t="shared" si="13"/>
        <v>21</v>
      </c>
      <c r="J16" s="1">
        <f t="shared" si="6"/>
        <v>3</v>
      </c>
      <c r="K16" s="1">
        <f t="shared" si="7"/>
        <v>12</v>
      </c>
      <c r="L16" s="1">
        <f t="shared" si="8"/>
        <v>390</v>
      </c>
      <c r="M16" s="1">
        <f t="shared" si="9"/>
        <v>42</v>
      </c>
      <c r="N16" s="1">
        <f t="shared" si="10"/>
        <v>21</v>
      </c>
      <c r="P16" s="1">
        <f t="shared" si="14"/>
        <v>13</v>
      </c>
      <c r="Q16" s="1">
        <f t="shared" si="15"/>
        <v>13</v>
      </c>
      <c r="R16" s="1">
        <f t="shared" si="16"/>
        <v>1</v>
      </c>
    </row>
    <row r="17" spans="4:18" x14ac:dyDescent="0.15">
      <c r="D17" s="1">
        <v>4</v>
      </c>
      <c r="E17" s="1">
        <v>16</v>
      </c>
      <c r="F17" s="1">
        <f t="shared" si="11"/>
        <v>420</v>
      </c>
      <c r="G17" s="1">
        <f t="shared" si="12"/>
        <v>46</v>
      </c>
      <c r="H17" s="1">
        <f t="shared" si="13"/>
        <v>23</v>
      </c>
      <c r="J17" s="1">
        <f t="shared" si="6"/>
        <v>4</v>
      </c>
      <c r="K17" s="1">
        <f t="shared" si="7"/>
        <v>16</v>
      </c>
      <c r="L17" s="1">
        <f t="shared" si="8"/>
        <v>420</v>
      </c>
      <c r="M17" s="1">
        <f t="shared" si="9"/>
        <v>46</v>
      </c>
      <c r="N17" s="1">
        <f t="shared" si="10"/>
        <v>23</v>
      </c>
      <c r="P17" s="1">
        <f t="shared" si="14"/>
        <v>13</v>
      </c>
      <c r="Q17" s="1">
        <f t="shared" si="15"/>
        <v>13</v>
      </c>
      <c r="R17" s="1">
        <f t="shared" si="16"/>
        <v>1</v>
      </c>
    </row>
    <row r="18" spans="4:18" x14ac:dyDescent="0.15">
      <c r="D18" s="1">
        <v>5</v>
      </c>
      <c r="E18" s="1">
        <v>20</v>
      </c>
      <c r="F18" s="1">
        <f t="shared" si="11"/>
        <v>450</v>
      </c>
      <c r="G18" s="1">
        <f t="shared" si="12"/>
        <v>50</v>
      </c>
      <c r="H18" s="1">
        <f t="shared" si="13"/>
        <v>25</v>
      </c>
      <c r="J18" s="1">
        <f t="shared" si="6"/>
        <v>5</v>
      </c>
      <c r="K18" s="1">
        <f t="shared" si="7"/>
        <v>20</v>
      </c>
      <c r="L18" s="1">
        <f t="shared" si="8"/>
        <v>450</v>
      </c>
      <c r="M18" s="1">
        <f t="shared" si="9"/>
        <v>50</v>
      </c>
      <c r="N18" s="1">
        <f t="shared" si="10"/>
        <v>25</v>
      </c>
      <c r="P18" s="1">
        <f t="shared" si="14"/>
        <v>14</v>
      </c>
      <c r="Q18" s="1">
        <f t="shared" si="15"/>
        <v>14</v>
      </c>
      <c r="R18" s="1">
        <f t="shared" si="16"/>
        <v>1</v>
      </c>
    </row>
    <row r="19" spans="4:18" x14ac:dyDescent="0.15">
      <c r="D19" s="1">
        <v>6</v>
      </c>
      <c r="E19" s="1">
        <v>24</v>
      </c>
      <c r="F19" s="1">
        <f t="shared" si="11"/>
        <v>480</v>
      </c>
      <c r="G19" s="1">
        <f t="shared" si="12"/>
        <v>54</v>
      </c>
      <c r="H19" s="1">
        <f t="shared" si="13"/>
        <v>27</v>
      </c>
      <c r="J19" s="1">
        <f t="shared" si="6"/>
        <v>6</v>
      </c>
      <c r="K19" s="1">
        <f t="shared" si="7"/>
        <v>24</v>
      </c>
      <c r="L19" s="1">
        <f t="shared" si="8"/>
        <v>480</v>
      </c>
      <c r="M19" s="1">
        <f t="shared" si="9"/>
        <v>54</v>
      </c>
      <c r="N19" s="1">
        <f t="shared" si="10"/>
        <v>27</v>
      </c>
      <c r="P19" s="1">
        <f t="shared" si="14"/>
        <v>14</v>
      </c>
      <c r="Q19" s="1">
        <f t="shared" si="15"/>
        <v>14</v>
      </c>
      <c r="R19" s="1">
        <f t="shared" si="16"/>
        <v>1</v>
      </c>
    </row>
    <row r="20" spans="4:18" x14ac:dyDescent="0.15">
      <c r="D20" s="1">
        <v>7</v>
      </c>
      <c r="E20" s="1">
        <v>28</v>
      </c>
      <c r="F20" s="1">
        <f t="shared" si="11"/>
        <v>510</v>
      </c>
      <c r="G20" s="1">
        <f t="shared" si="12"/>
        <v>58</v>
      </c>
      <c r="H20" s="1">
        <f t="shared" si="13"/>
        <v>29</v>
      </c>
      <c r="J20" s="1">
        <f t="shared" si="6"/>
        <v>7</v>
      </c>
      <c r="K20" s="1">
        <f t="shared" si="7"/>
        <v>28</v>
      </c>
      <c r="L20" s="1">
        <f t="shared" si="8"/>
        <v>510</v>
      </c>
      <c r="M20" s="1">
        <f t="shared" si="9"/>
        <v>58</v>
      </c>
      <c r="N20" s="1">
        <f t="shared" si="10"/>
        <v>29</v>
      </c>
      <c r="P20" s="1">
        <f t="shared" si="14"/>
        <v>14</v>
      </c>
      <c r="Q20" s="1">
        <f t="shared" si="15"/>
        <v>14</v>
      </c>
      <c r="R20" s="1">
        <f t="shared" si="16"/>
        <v>1</v>
      </c>
    </row>
    <row r="21" spans="4:18" x14ac:dyDescent="0.15">
      <c r="D21" s="1">
        <v>8</v>
      </c>
      <c r="E21" s="1">
        <v>32</v>
      </c>
      <c r="F21" s="1">
        <f t="shared" si="11"/>
        <v>540</v>
      </c>
      <c r="G21" s="1">
        <f t="shared" si="12"/>
        <v>62</v>
      </c>
      <c r="H21" s="1">
        <f t="shared" si="13"/>
        <v>31</v>
      </c>
      <c r="J21" s="1">
        <f t="shared" si="6"/>
        <v>8</v>
      </c>
      <c r="K21" s="1">
        <f t="shared" si="7"/>
        <v>32</v>
      </c>
      <c r="L21" s="1">
        <f t="shared" si="8"/>
        <v>540</v>
      </c>
      <c r="M21" s="1">
        <f t="shared" si="9"/>
        <v>62</v>
      </c>
      <c r="N21" s="1">
        <f t="shared" si="10"/>
        <v>31</v>
      </c>
      <c r="P21" s="1">
        <f t="shared" si="14"/>
        <v>14</v>
      </c>
      <c r="Q21" s="1">
        <f t="shared" si="15"/>
        <v>14</v>
      </c>
      <c r="R21" s="1">
        <f t="shared" si="16"/>
        <v>1</v>
      </c>
    </row>
    <row r="22" spans="4:18" x14ac:dyDescent="0.15">
      <c r="D22" s="1">
        <v>9</v>
      </c>
      <c r="E22" s="1">
        <v>36</v>
      </c>
      <c r="F22" s="1">
        <f t="shared" si="11"/>
        <v>570</v>
      </c>
      <c r="G22" s="1">
        <f t="shared" si="12"/>
        <v>66</v>
      </c>
      <c r="H22" s="1">
        <f t="shared" si="13"/>
        <v>33</v>
      </c>
      <c r="J22" s="1">
        <f t="shared" si="6"/>
        <v>9</v>
      </c>
      <c r="K22" s="1">
        <f t="shared" si="7"/>
        <v>36</v>
      </c>
      <c r="L22" s="1">
        <f t="shared" si="8"/>
        <v>570</v>
      </c>
      <c r="M22" s="1">
        <f t="shared" si="9"/>
        <v>66</v>
      </c>
      <c r="N22" s="1">
        <f t="shared" si="10"/>
        <v>33</v>
      </c>
      <c r="P22" s="1">
        <f t="shared" si="14"/>
        <v>14</v>
      </c>
      <c r="Q22" s="1">
        <f t="shared" si="15"/>
        <v>14</v>
      </c>
      <c r="R22" s="1">
        <f t="shared" si="16"/>
        <v>1</v>
      </c>
    </row>
    <row r="23" spans="4:18" x14ac:dyDescent="0.15">
      <c r="D23" s="1">
        <v>10</v>
      </c>
      <c r="E23" s="1">
        <v>40</v>
      </c>
      <c r="F23" s="1">
        <f>$F$10+($F$11*D23)</f>
        <v>600</v>
      </c>
      <c r="G23" s="1">
        <f t="shared" si="12"/>
        <v>70</v>
      </c>
      <c r="H23" s="1">
        <f t="shared" si="13"/>
        <v>35</v>
      </c>
      <c r="J23" s="1">
        <f t="shared" ref="J23" si="17">D23</f>
        <v>10</v>
      </c>
      <c r="K23" s="1">
        <f t="shared" ref="K23" si="18">E23</f>
        <v>40</v>
      </c>
      <c r="L23" s="1">
        <f t="shared" ref="L23" si="19">F23</f>
        <v>600</v>
      </c>
      <c r="M23" s="1">
        <f t="shared" ref="M23" si="20">G23</f>
        <v>70</v>
      </c>
      <c r="N23" s="1">
        <f t="shared" ref="N23" si="21">H23</f>
        <v>35</v>
      </c>
      <c r="P23" s="1">
        <f t="shared" si="14"/>
        <v>15</v>
      </c>
      <c r="Q23" s="1">
        <f t="shared" si="15"/>
        <v>15</v>
      </c>
      <c r="R23" s="1">
        <f>ROUND(P23/Q23,2)</f>
        <v>1</v>
      </c>
    </row>
    <row r="24" spans="4:18" x14ac:dyDescent="0.15">
      <c r="O24" s="1" t="s">
        <v>19</v>
      </c>
      <c r="P24" s="1">
        <f>ROUND(AVERAGE(P13:P23),0)</f>
        <v>14</v>
      </c>
      <c r="Q24" s="1">
        <f>ROUND(AVERAGE(Q13:Q23),0)</f>
        <v>14</v>
      </c>
      <c r="R24" s="1">
        <f>ROUND(P24/Q24,1)</f>
        <v>1</v>
      </c>
    </row>
    <row r="25" spans="4:18" x14ac:dyDescent="0.15">
      <c r="D25" s="1" t="str">
        <f>D11</f>
        <v>原版</v>
      </c>
      <c r="J25" s="1" t="s">
        <v>4</v>
      </c>
      <c r="L25" s="1">
        <v>0.8</v>
      </c>
      <c r="M25" s="1">
        <v>1.5</v>
      </c>
      <c r="N25" s="1">
        <v>0.8</v>
      </c>
    </row>
    <row r="26" spans="4:18" x14ac:dyDescent="0.15">
      <c r="D26" s="1" t="str">
        <f>D12</f>
        <v>级别</v>
      </c>
      <c r="E26" s="1" t="str">
        <f t="shared" ref="E26:H26" si="22">E12</f>
        <v>所需经验</v>
      </c>
      <c r="F26" s="1" t="str">
        <f t="shared" si="22"/>
        <v>生命值</v>
      </c>
      <c r="G26" s="1" t="str">
        <f t="shared" si="22"/>
        <v>攻击力</v>
      </c>
      <c r="H26" s="1" t="str">
        <f t="shared" si="22"/>
        <v>防御力</v>
      </c>
      <c r="J26" s="1" t="s">
        <v>0</v>
      </c>
      <c r="K26" s="1" t="s">
        <v>2</v>
      </c>
      <c r="L26" s="1" t="s">
        <v>7</v>
      </c>
      <c r="M26" s="1" t="s">
        <v>5</v>
      </c>
      <c r="N26" s="1" t="s">
        <v>6</v>
      </c>
      <c r="P26" s="1" t="str">
        <f>D25&amp;"vs"&amp;J25</f>
        <v>原版vs焚</v>
      </c>
      <c r="Q26" s="1" t="str">
        <f>J25&amp;"vs"&amp;D25</f>
        <v>焚vs原版</v>
      </c>
      <c r="R26" s="1" t="str">
        <f>R12</f>
        <v>回合比</v>
      </c>
    </row>
    <row r="27" spans="4:18" x14ac:dyDescent="0.15">
      <c r="D27" s="1">
        <f t="shared" ref="D27:H27" si="23">D13</f>
        <v>0</v>
      </c>
      <c r="E27" s="1">
        <f t="shared" si="23"/>
        <v>0</v>
      </c>
      <c r="F27" s="1">
        <f t="shared" si="23"/>
        <v>300</v>
      </c>
      <c r="G27" s="1">
        <f t="shared" si="23"/>
        <v>30</v>
      </c>
      <c r="H27" s="1">
        <f t="shared" si="23"/>
        <v>15</v>
      </c>
      <c r="J27" s="1">
        <f t="shared" ref="J27:K27" si="24">J13</f>
        <v>0</v>
      </c>
      <c r="K27" s="1">
        <f t="shared" si="24"/>
        <v>0</v>
      </c>
      <c r="L27" s="1">
        <f>ROUND(L13*$L$25,1)</f>
        <v>240</v>
      </c>
      <c r="M27" s="1">
        <f>ROUND(M13*$M$25,1)</f>
        <v>45</v>
      </c>
      <c r="N27" s="1">
        <f>ROUND(N13*$N$25,1)</f>
        <v>12</v>
      </c>
      <c r="P27" s="1">
        <f>ROUND(L27/(G27*(1-N27/(N27+$M$2))),0)</f>
        <v>10</v>
      </c>
      <c r="Q27" s="1">
        <f>ROUND(F27/(M27*(1-H27/(H27+$M$2))),0)</f>
        <v>9</v>
      </c>
      <c r="R27" s="1">
        <f t="shared" si="16"/>
        <v>1.1100000000000001</v>
      </c>
    </row>
    <row r="28" spans="4:18" x14ac:dyDescent="0.15">
      <c r="D28" s="1">
        <f t="shared" ref="D28:H28" si="25">D14</f>
        <v>1</v>
      </c>
      <c r="E28" s="1">
        <f t="shared" si="25"/>
        <v>4</v>
      </c>
      <c r="F28" s="1">
        <f t="shared" si="25"/>
        <v>330</v>
      </c>
      <c r="G28" s="1">
        <f t="shared" si="25"/>
        <v>34</v>
      </c>
      <c r="H28" s="1">
        <f t="shared" si="25"/>
        <v>17</v>
      </c>
      <c r="J28" s="1">
        <f t="shared" ref="J28:K28" si="26">J14</f>
        <v>1</v>
      </c>
      <c r="K28" s="1">
        <f t="shared" si="26"/>
        <v>4</v>
      </c>
      <c r="L28" s="1">
        <f t="shared" ref="L28:L37" si="27">ROUND(L14*$L$25,1)</f>
        <v>264</v>
      </c>
      <c r="M28" s="1">
        <f t="shared" ref="M28:M37" si="28">ROUND(M14*$M$25,1)</f>
        <v>51</v>
      </c>
      <c r="N28" s="1">
        <f t="shared" ref="N28:N37" si="29">ROUND(N14*$N$25,1)</f>
        <v>13.6</v>
      </c>
      <c r="P28" s="1">
        <f t="shared" ref="P28:P37" si="30">ROUND(L28/(G28*(1-N28/(N28+$M$2))),0)</f>
        <v>10</v>
      </c>
      <c r="Q28" s="1">
        <f t="shared" ref="Q28:Q37" si="31">ROUND(F28/(M28*(1-H28/(H28+$M$2))),0)</f>
        <v>9</v>
      </c>
      <c r="R28" s="1">
        <f t="shared" si="16"/>
        <v>1.1100000000000001</v>
      </c>
    </row>
    <row r="29" spans="4:18" x14ac:dyDescent="0.15">
      <c r="D29" s="1">
        <f t="shared" ref="D29:H29" si="32">D15</f>
        <v>2</v>
      </c>
      <c r="E29" s="1">
        <f t="shared" si="32"/>
        <v>8</v>
      </c>
      <c r="F29" s="1">
        <f t="shared" si="32"/>
        <v>360</v>
      </c>
      <c r="G29" s="1">
        <f t="shared" si="32"/>
        <v>38</v>
      </c>
      <c r="H29" s="1">
        <f t="shared" si="32"/>
        <v>19</v>
      </c>
      <c r="J29" s="1">
        <f t="shared" ref="J29:K29" si="33">J15</f>
        <v>2</v>
      </c>
      <c r="K29" s="1">
        <f t="shared" si="33"/>
        <v>8</v>
      </c>
      <c r="L29" s="1">
        <f t="shared" si="27"/>
        <v>288</v>
      </c>
      <c r="M29" s="1">
        <f t="shared" si="28"/>
        <v>57</v>
      </c>
      <c r="N29" s="1">
        <f t="shared" si="29"/>
        <v>15.2</v>
      </c>
      <c r="P29" s="1">
        <f t="shared" si="30"/>
        <v>10</v>
      </c>
      <c r="Q29" s="1">
        <f t="shared" si="31"/>
        <v>9</v>
      </c>
      <c r="R29" s="1">
        <f t="shared" si="16"/>
        <v>1.1100000000000001</v>
      </c>
    </row>
    <row r="30" spans="4:18" x14ac:dyDescent="0.15">
      <c r="D30" s="1">
        <f t="shared" ref="D30:H30" si="34">D16</f>
        <v>3</v>
      </c>
      <c r="E30" s="1">
        <f t="shared" si="34"/>
        <v>12</v>
      </c>
      <c r="F30" s="1">
        <f t="shared" si="34"/>
        <v>390</v>
      </c>
      <c r="G30" s="1">
        <f t="shared" si="34"/>
        <v>42</v>
      </c>
      <c r="H30" s="1">
        <f t="shared" si="34"/>
        <v>21</v>
      </c>
      <c r="J30" s="1">
        <f t="shared" ref="J30:K30" si="35">J16</f>
        <v>3</v>
      </c>
      <c r="K30" s="1">
        <f t="shared" si="35"/>
        <v>12</v>
      </c>
      <c r="L30" s="1">
        <f t="shared" si="27"/>
        <v>312</v>
      </c>
      <c r="M30" s="1">
        <f t="shared" si="28"/>
        <v>63</v>
      </c>
      <c r="N30" s="1">
        <f t="shared" si="29"/>
        <v>16.8</v>
      </c>
      <c r="P30" s="1">
        <f t="shared" si="30"/>
        <v>10</v>
      </c>
      <c r="Q30" s="1">
        <f t="shared" si="31"/>
        <v>9</v>
      </c>
      <c r="R30" s="1">
        <f t="shared" si="16"/>
        <v>1.1100000000000001</v>
      </c>
    </row>
    <row r="31" spans="4:18" x14ac:dyDescent="0.15">
      <c r="D31" s="1">
        <f t="shared" ref="D31:H31" si="36">D17</f>
        <v>4</v>
      </c>
      <c r="E31" s="1">
        <f t="shared" si="36"/>
        <v>16</v>
      </c>
      <c r="F31" s="1">
        <f t="shared" si="36"/>
        <v>420</v>
      </c>
      <c r="G31" s="1">
        <f t="shared" si="36"/>
        <v>46</v>
      </c>
      <c r="H31" s="1">
        <f t="shared" si="36"/>
        <v>23</v>
      </c>
      <c r="J31" s="1">
        <f t="shared" ref="J31:K31" si="37">J17</f>
        <v>4</v>
      </c>
      <c r="K31" s="1">
        <f t="shared" si="37"/>
        <v>16</v>
      </c>
      <c r="L31" s="1">
        <f t="shared" si="27"/>
        <v>336</v>
      </c>
      <c r="M31" s="1">
        <f t="shared" si="28"/>
        <v>69</v>
      </c>
      <c r="N31" s="1">
        <f t="shared" si="29"/>
        <v>18.399999999999999</v>
      </c>
      <c r="P31" s="1">
        <f t="shared" si="30"/>
        <v>10</v>
      </c>
      <c r="Q31" s="1">
        <f t="shared" si="31"/>
        <v>9</v>
      </c>
      <c r="R31" s="1">
        <f t="shared" si="16"/>
        <v>1.1100000000000001</v>
      </c>
    </row>
    <row r="32" spans="4:18" x14ac:dyDescent="0.15">
      <c r="D32" s="1">
        <f t="shared" ref="D32:H32" si="38">D18</f>
        <v>5</v>
      </c>
      <c r="E32" s="1">
        <f t="shared" si="38"/>
        <v>20</v>
      </c>
      <c r="F32" s="1">
        <f t="shared" si="38"/>
        <v>450</v>
      </c>
      <c r="G32" s="1">
        <f t="shared" si="38"/>
        <v>50</v>
      </c>
      <c r="H32" s="1">
        <f t="shared" si="38"/>
        <v>25</v>
      </c>
      <c r="J32" s="1">
        <f t="shared" ref="J32:K32" si="39">J18</f>
        <v>5</v>
      </c>
      <c r="K32" s="1">
        <f t="shared" si="39"/>
        <v>20</v>
      </c>
      <c r="L32" s="1">
        <f t="shared" si="27"/>
        <v>360</v>
      </c>
      <c r="M32" s="1">
        <f t="shared" si="28"/>
        <v>75</v>
      </c>
      <c r="N32" s="1">
        <f t="shared" si="29"/>
        <v>20</v>
      </c>
      <c r="P32" s="1">
        <f t="shared" si="30"/>
        <v>10</v>
      </c>
      <c r="Q32" s="1">
        <f t="shared" si="31"/>
        <v>9</v>
      </c>
      <c r="R32" s="1">
        <f t="shared" si="16"/>
        <v>1.1100000000000001</v>
      </c>
    </row>
    <row r="33" spans="4:18" x14ac:dyDescent="0.15">
      <c r="D33" s="1">
        <f t="shared" ref="D33:H33" si="40">D19</f>
        <v>6</v>
      </c>
      <c r="E33" s="1">
        <f t="shared" si="40"/>
        <v>24</v>
      </c>
      <c r="F33" s="1">
        <f t="shared" si="40"/>
        <v>480</v>
      </c>
      <c r="G33" s="1">
        <f t="shared" si="40"/>
        <v>54</v>
      </c>
      <c r="H33" s="1">
        <f t="shared" si="40"/>
        <v>27</v>
      </c>
      <c r="J33" s="1">
        <f t="shared" ref="J33:K33" si="41">J19</f>
        <v>6</v>
      </c>
      <c r="K33" s="1">
        <f t="shared" si="41"/>
        <v>24</v>
      </c>
      <c r="L33" s="1">
        <f t="shared" si="27"/>
        <v>384</v>
      </c>
      <c r="M33" s="1">
        <f t="shared" si="28"/>
        <v>81</v>
      </c>
      <c r="N33" s="1">
        <f t="shared" si="29"/>
        <v>21.6</v>
      </c>
      <c r="P33" s="1">
        <f t="shared" si="30"/>
        <v>10</v>
      </c>
      <c r="Q33" s="1">
        <f t="shared" si="31"/>
        <v>9</v>
      </c>
      <c r="R33" s="1">
        <f t="shared" si="16"/>
        <v>1.1100000000000001</v>
      </c>
    </row>
    <row r="34" spans="4:18" x14ac:dyDescent="0.15">
      <c r="D34" s="1">
        <f t="shared" ref="D34:H34" si="42">D20</f>
        <v>7</v>
      </c>
      <c r="E34" s="1">
        <f t="shared" si="42"/>
        <v>28</v>
      </c>
      <c r="F34" s="1">
        <f t="shared" si="42"/>
        <v>510</v>
      </c>
      <c r="G34" s="1">
        <f t="shared" si="42"/>
        <v>58</v>
      </c>
      <c r="H34" s="1">
        <f t="shared" si="42"/>
        <v>29</v>
      </c>
      <c r="J34" s="1">
        <f t="shared" ref="J34:K34" si="43">J20</f>
        <v>7</v>
      </c>
      <c r="K34" s="1">
        <f t="shared" si="43"/>
        <v>28</v>
      </c>
      <c r="L34" s="1">
        <f t="shared" si="27"/>
        <v>408</v>
      </c>
      <c r="M34" s="1">
        <f t="shared" si="28"/>
        <v>87</v>
      </c>
      <c r="N34" s="1">
        <f t="shared" si="29"/>
        <v>23.2</v>
      </c>
      <c r="P34" s="1">
        <f t="shared" si="30"/>
        <v>10</v>
      </c>
      <c r="Q34" s="1">
        <f t="shared" si="31"/>
        <v>9</v>
      </c>
      <c r="R34" s="1">
        <f t="shared" si="16"/>
        <v>1.1100000000000001</v>
      </c>
    </row>
    <row r="35" spans="4:18" x14ac:dyDescent="0.15">
      <c r="D35" s="1">
        <f t="shared" ref="D35:H35" si="44">D21</f>
        <v>8</v>
      </c>
      <c r="E35" s="1">
        <f t="shared" si="44"/>
        <v>32</v>
      </c>
      <c r="F35" s="1">
        <f t="shared" si="44"/>
        <v>540</v>
      </c>
      <c r="G35" s="1">
        <f t="shared" si="44"/>
        <v>62</v>
      </c>
      <c r="H35" s="1">
        <f t="shared" si="44"/>
        <v>31</v>
      </c>
      <c r="J35" s="1">
        <f t="shared" ref="J35:K35" si="45">J21</f>
        <v>8</v>
      </c>
      <c r="K35" s="1">
        <f t="shared" si="45"/>
        <v>32</v>
      </c>
      <c r="L35" s="1">
        <f t="shared" si="27"/>
        <v>432</v>
      </c>
      <c r="M35" s="1">
        <f t="shared" si="28"/>
        <v>93</v>
      </c>
      <c r="N35" s="1">
        <f t="shared" si="29"/>
        <v>24.8</v>
      </c>
      <c r="P35" s="1">
        <f t="shared" si="30"/>
        <v>10</v>
      </c>
      <c r="Q35" s="1">
        <f t="shared" si="31"/>
        <v>9</v>
      </c>
      <c r="R35" s="1">
        <f t="shared" si="16"/>
        <v>1.1100000000000001</v>
      </c>
    </row>
    <row r="36" spans="4:18" x14ac:dyDescent="0.15">
      <c r="D36" s="1">
        <f t="shared" ref="D36:H37" si="46">D22</f>
        <v>9</v>
      </c>
      <c r="E36" s="1">
        <f t="shared" si="46"/>
        <v>36</v>
      </c>
      <c r="F36" s="1">
        <f t="shared" si="46"/>
        <v>570</v>
      </c>
      <c r="G36" s="1">
        <f t="shared" si="46"/>
        <v>66</v>
      </c>
      <c r="H36" s="1">
        <f t="shared" si="46"/>
        <v>33</v>
      </c>
      <c r="J36" s="1">
        <f t="shared" ref="J36:K37" si="47">J22</f>
        <v>9</v>
      </c>
      <c r="K36" s="1">
        <f t="shared" si="47"/>
        <v>36</v>
      </c>
      <c r="L36" s="1">
        <f t="shared" si="27"/>
        <v>456</v>
      </c>
      <c r="M36" s="1">
        <f t="shared" si="28"/>
        <v>99</v>
      </c>
      <c r="N36" s="1">
        <f t="shared" si="29"/>
        <v>26.4</v>
      </c>
      <c r="P36" s="1">
        <f t="shared" si="30"/>
        <v>11</v>
      </c>
      <c r="Q36" s="1">
        <f t="shared" si="31"/>
        <v>10</v>
      </c>
      <c r="R36" s="1">
        <f t="shared" si="16"/>
        <v>1.1000000000000001</v>
      </c>
    </row>
    <row r="37" spans="4:18" x14ac:dyDescent="0.15">
      <c r="D37" s="1">
        <f t="shared" si="46"/>
        <v>10</v>
      </c>
      <c r="E37" s="1">
        <f t="shared" si="46"/>
        <v>40</v>
      </c>
      <c r="F37" s="1">
        <f t="shared" si="46"/>
        <v>600</v>
      </c>
      <c r="G37" s="1">
        <f t="shared" si="46"/>
        <v>70</v>
      </c>
      <c r="H37" s="1">
        <f t="shared" si="46"/>
        <v>35</v>
      </c>
      <c r="J37" s="1">
        <f t="shared" si="47"/>
        <v>10</v>
      </c>
      <c r="K37" s="1">
        <f t="shared" si="47"/>
        <v>40</v>
      </c>
      <c r="L37" s="1">
        <f t="shared" si="27"/>
        <v>480</v>
      </c>
      <c r="M37" s="1">
        <f t="shared" si="28"/>
        <v>105</v>
      </c>
      <c r="N37" s="1">
        <f t="shared" si="29"/>
        <v>28</v>
      </c>
      <c r="P37" s="1">
        <f t="shared" si="30"/>
        <v>11</v>
      </c>
      <c r="Q37" s="1">
        <f t="shared" si="31"/>
        <v>10</v>
      </c>
      <c r="R37" s="1">
        <f t="shared" ref="R37:R42" si="48">ROUND(P37/Q37,2)</f>
        <v>1.1000000000000001</v>
      </c>
    </row>
    <row r="38" spans="4:18" x14ac:dyDescent="0.15">
      <c r="O38" s="1" t="str">
        <f>O24</f>
        <v>平均</v>
      </c>
      <c r="P38" s="1">
        <f>ROUND(AVERAGE(P27:P37),2)</f>
        <v>10.18</v>
      </c>
      <c r="Q38" s="1">
        <f>ROUND(AVERAGE(Q27:Q37),2)</f>
        <v>9.18</v>
      </c>
      <c r="R38" s="1">
        <f t="shared" si="16"/>
        <v>1.1100000000000001</v>
      </c>
    </row>
    <row r="39" spans="4:18" x14ac:dyDescent="0.15">
      <c r="D39" s="1" t="str">
        <f>D25</f>
        <v>原版</v>
      </c>
      <c r="J39" s="1" t="s">
        <v>14</v>
      </c>
      <c r="L39" s="1">
        <v>1.35</v>
      </c>
      <c r="M39" s="1">
        <v>0.8</v>
      </c>
      <c r="N39" s="1">
        <v>1.35</v>
      </c>
    </row>
    <row r="40" spans="4:18" x14ac:dyDescent="0.15">
      <c r="D40" s="1" t="str">
        <f>D26</f>
        <v>级别</v>
      </c>
      <c r="E40" s="1" t="str">
        <f t="shared" ref="E40:H40" si="49">E26</f>
        <v>所需经验</v>
      </c>
      <c r="F40" s="1" t="str">
        <f t="shared" si="49"/>
        <v>生命值</v>
      </c>
      <c r="G40" s="1" t="str">
        <f t="shared" si="49"/>
        <v>攻击力</v>
      </c>
      <c r="H40" s="1" t="str">
        <f t="shared" si="49"/>
        <v>防御力</v>
      </c>
      <c r="J40" s="1" t="s">
        <v>0</v>
      </c>
      <c r="K40" s="1" t="s">
        <v>2</v>
      </c>
      <c r="L40" s="1" t="s">
        <v>7</v>
      </c>
      <c r="M40" s="1" t="s">
        <v>5</v>
      </c>
      <c r="N40" s="1" t="s">
        <v>6</v>
      </c>
      <c r="P40" s="1" t="str">
        <f>D39&amp;"vs"&amp;J39</f>
        <v>原版vs磐</v>
      </c>
      <c r="Q40" s="1" t="str">
        <f>J39&amp;"vs"&amp;D39</f>
        <v>磐vs原版</v>
      </c>
      <c r="R40" s="1" t="str">
        <f>R26</f>
        <v>回合比</v>
      </c>
    </row>
    <row r="41" spans="4:18" x14ac:dyDescent="0.15">
      <c r="D41" s="1">
        <f t="shared" ref="D41:H41" si="50">D27</f>
        <v>0</v>
      </c>
      <c r="E41" s="1">
        <f t="shared" si="50"/>
        <v>0</v>
      </c>
      <c r="F41" s="1">
        <f t="shared" si="50"/>
        <v>300</v>
      </c>
      <c r="G41" s="1">
        <f t="shared" si="50"/>
        <v>30</v>
      </c>
      <c r="H41" s="1">
        <f t="shared" si="50"/>
        <v>15</v>
      </c>
      <c r="J41" s="1">
        <f t="shared" ref="J41:K41" si="51">J27</f>
        <v>0</v>
      </c>
      <c r="K41" s="1">
        <f t="shared" si="51"/>
        <v>0</v>
      </c>
      <c r="L41" s="1">
        <f>ROUND(L13*$L$39,1)</f>
        <v>405</v>
      </c>
      <c r="M41" s="1">
        <f>ROUND(M13*$M$39,1)</f>
        <v>24</v>
      </c>
      <c r="N41" s="1">
        <f>ROUND(N13*$N$39,1)</f>
        <v>20.3</v>
      </c>
      <c r="P41" s="1">
        <f>ROUND(L41/(G41*(1-N41/(N41+$M$2))),0)</f>
        <v>19</v>
      </c>
      <c r="Q41" s="1">
        <f>ROUND(F41/(M41*(1-H41/(H41+$M$2))),0)</f>
        <v>16</v>
      </c>
      <c r="R41" s="1">
        <f t="shared" si="48"/>
        <v>1.19</v>
      </c>
    </row>
    <row r="42" spans="4:18" x14ac:dyDescent="0.15">
      <c r="D42" s="1">
        <f t="shared" ref="D42:H42" si="52">D28</f>
        <v>1</v>
      </c>
      <c r="E42" s="1">
        <f t="shared" si="52"/>
        <v>4</v>
      </c>
      <c r="F42" s="1">
        <f t="shared" si="52"/>
        <v>330</v>
      </c>
      <c r="G42" s="1">
        <f t="shared" si="52"/>
        <v>34</v>
      </c>
      <c r="H42" s="1">
        <f t="shared" si="52"/>
        <v>17</v>
      </c>
      <c r="J42" s="1">
        <f t="shared" ref="J42:K42" si="53">J28</f>
        <v>1</v>
      </c>
      <c r="K42" s="1">
        <f t="shared" si="53"/>
        <v>4</v>
      </c>
      <c r="L42" s="1">
        <f t="shared" ref="L42:L51" si="54">ROUND(L14*$L$39,1)</f>
        <v>445.5</v>
      </c>
      <c r="M42" s="1">
        <f t="shared" ref="M42:M51" si="55">ROUND(M14*$M$39,1)</f>
        <v>27.2</v>
      </c>
      <c r="N42" s="1">
        <f t="shared" ref="N42:N51" si="56">ROUND(N14*$N$39,1)</f>
        <v>23</v>
      </c>
      <c r="P42" s="1">
        <f t="shared" ref="P42:P51" si="57">ROUND(L42/(G42*(1-N42/(N42+$M$2))),0)</f>
        <v>19</v>
      </c>
      <c r="Q42" s="1">
        <f t="shared" ref="Q42:Q51" si="58">ROUND(F42/(M42*(1-H42/(H42+$M$2))),0)</f>
        <v>16</v>
      </c>
      <c r="R42" s="1">
        <f t="shared" si="48"/>
        <v>1.19</v>
      </c>
    </row>
    <row r="43" spans="4:18" x14ac:dyDescent="0.15">
      <c r="D43" s="1">
        <f t="shared" ref="D43:H43" si="59">D29</f>
        <v>2</v>
      </c>
      <c r="E43" s="1">
        <f t="shared" si="59"/>
        <v>8</v>
      </c>
      <c r="F43" s="1">
        <f t="shared" si="59"/>
        <v>360</v>
      </c>
      <c r="G43" s="1">
        <f t="shared" si="59"/>
        <v>38</v>
      </c>
      <c r="H43" s="1">
        <f t="shared" si="59"/>
        <v>19</v>
      </c>
      <c r="J43" s="1">
        <f t="shared" ref="J43:K43" si="60">J29</f>
        <v>2</v>
      </c>
      <c r="K43" s="1">
        <f t="shared" si="60"/>
        <v>8</v>
      </c>
      <c r="L43" s="1">
        <f t="shared" si="54"/>
        <v>486</v>
      </c>
      <c r="M43" s="1">
        <f t="shared" si="55"/>
        <v>30.4</v>
      </c>
      <c r="N43" s="1">
        <f t="shared" si="56"/>
        <v>25.7</v>
      </c>
      <c r="P43" s="1">
        <f t="shared" si="57"/>
        <v>19</v>
      </c>
      <c r="Q43" s="1">
        <f t="shared" si="58"/>
        <v>16</v>
      </c>
      <c r="R43" s="1">
        <f t="shared" ref="R43:R51" si="61">ROUND(P43/Q43,2)</f>
        <v>1.19</v>
      </c>
    </row>
    <row r="44" spans="4:18" x14ac:dyDescent="0.15">
      <c r="D44" s="1">
        <f t="shared" ref="D44:H44" si="62">D30</f>
        <v>3</v>
      </c>
      <c r="E44" s="1">
        <f t="shared" si="62"/>
        <v>12</v>
      </c>
      <c r="F44" s="1">
        <f t="shared" si="62"/>
        <v>390</v>
      </c>
      <c r="G44" s="1">
        <f t="shared" si="62"/>
        <v>42</v>
      </c>
      <c r="H44" s="1">
        <f t="shared" si="62"/>
        <v>21</v>
      </c>
      <c r="J44" s="1">
        <f t="shared" ref="J44:K44" si="63">J30</f>
        <v>3</v>
      </c>
      <c r="K44" s="1">
        <f t="shared" si="63"/>
        <v>12</v>
      </c>
      <c r="L44" s="1">
        <f t="shared" si="54"/>
        <v>526.5</v>
      </c>
      <c r="M44" s="1">
        <f t="shared" si="55"/>
        <v>33.6</v>
      </c>
      <c r="N44" s="1">
        <f t="shared" si="56"/>
        <v>28.4</v>
      </c>
      <c r="P44" s="1">
        <f t="shared" si="57"/>
        <v>20</v>
      </c>
      <c r="Q44" s="1">
        <f t="shared" si="58"/>
        <v>16</v>
      </c>
      <c r="R44" s="1">
        <f t="shared" si="61"/>
        <v>1.25</v>
      </c>
    </row>
    <row r="45" spans="4:18" x14ac:dyDescent="0.15">
      <c r="D45" s="1">
        <f t="shared" ref="D45:H45" si="64">D31</f>
        <v>4</v>
      </c>
      <c r="E45" s="1">
        <f t="shared" si="64"/>
        <v>16</v>
      </c>
      <c r="F45" s="1">
        <f t="shared" si="64"/>
        <v>420</v>
      </c>
      <c r="G45" s="1">
        <f t="shared" si="64"/>
        <v>46</v>
      </c>
      <c r="H45" s="1">
        <f t="shared" si="64"/>
        <v>23</v>
      </c>
      <c r="J45" s="1">
        <f t="shared" ref="J45:K45" si="65">J31</f>
        <v>4</v>
      </c>
      <c r="K45" s="1">
        <f t="shared" si="65"/>
        <v>16</v>
      </c>
      <c r="L45" s="1">
        <f t="shared" si="54"/>
        <v>567</v>
      </c>
      <c r="M45" s="1">
        <f t="shared" si="55"/>
        <v>36.799999999999997</v>
      </c>
      <c r="N45" s="1">
        <f t="shared" si="56"/>
        <v>31.1</v>
      </c>
      <c r="P45" s="1">
        <f t="shared" si="57"/>
        <v>20</v>
      </c>
      <c r="Q45" s="1">
        <f t="shared" si="58"/>
        <v>17</v>
      </c>
      <c r="R45" s="1">
        <f t="shared" si="61"/>
        <v>1.18</v>
      </c>
    </row>
    <row r="46" spans="4:18" x14ac:dyDescent="0.15">
      <c r="D46" s="1">
        <f t="shared" ref="D46:H46" si="66">D32</f>
        <v>5</v>
      </c>
      <c r="E46" s="1">
        <f t="shared" si="66"/>
        <v>20</v>
      </c>
      <c r="F46" s="1">
        <f t="shared" si="66"/>
        <v>450</v>
      </c>
      <c r="G46" s="1">
        <f t="shared" si="66"/>
        <v>50</v>
      </c>
      <c r="H46" s="1">
        <f t="shared" si="66"/>
        <v>25</v>
      </c>
      <c r="J46" s="1">
        <f t="shared" ref="J46:K46" si="67">J32</f>
        <v>5</v>
      </c>
      <c r="K46" s="1">
        <f t="shared" si="67"/>
        <v>20</v>
      </c>
      <c r="L46" s="1">
        <f t="shared" si="54"/>
        <v>607.5</v>
      </c>
      <c r="M46" s="1">
        <f t="shared" si="55"/>
        <v>40</v>
      </c>
      <c r="N46" s="1">
        <f t="shared" si="56"/>
        <v>33.799999999999997</v>
      </c>
      <c r="P46" s="1">
        <f t="shared" si="57"/>
        <v>20</v>
      </c>
      <c r="Q46" s="1">
        <f t="shared" si="58"/>
        <v>17</v>
      </c>
      <c r="R46" s="1">
        <f t="shared" si="61"/>
        <v>1.18</v>
      </c>
    </row>
    <row r="47" spans="4:18" x14ac:dyDescent="0.15">
      <c r="D47" s="1">
        <f t="shared" ref="D47:H47" si="68">D33</f>
        <v>6</v>
      </c>
      <c r="E47" s="1">
        <f t="shared" si="68"/>
        <v>24</v>
      </c>
      <c r="F47" s="1">
        <f t="shared" si="68"/>
        <v>480</v>
      </c>
      <c r="G47" s="1">
        <f t="shared" si="68"/>
        <v>54</v>
      </c>
      <c r="H47" s="1">
        <f t="shared" si="68"/>
        <v>27</v>
      </c>
      <c r="J47" s="1">
        <f t="shared" ref="J47:K47" si="69">J33</f>
        <v>6</v>
      </c>
      <c r="K47" s="1">
        <f t="shared" si="69"/>
        <v>24</v>
      </c>
      <c r="L47" s="1">
        <f t="shared" si="54"/>
        <v>648</v>
      </c>
      <c r="M47" s="1">
        <f t="shared" si="55"/>
        <v>43.2</v>
      </c>
      <c r="N47" s="1">
        <f t="shared" si="56"/>
        <v>36.5</v>
      </c>
      <c r="P47" s="1">
        <f t="shared" si="57"/>
        <v>21</v>
      </c>
      <c r="Q47" s="1">
        <f t="shared" si="58"/>
        <v>17</v>
      </c>
      <c r="R47" s="1">
        <f t="shared" si="61"/>
        <v>1.24</v>
      </c>
    </row>
    <row r="48" spans="4:18" x14ac:dyDescent="0.15">
      <c r="D48" s="1">
        <f t="shared" ref="D48:H48" si="70">D34</f>
        <v>7</v>
      </c>
      <c r="E48" s="1">
        <f t="shared" si="70"/>
        <v>28</v>
      </c>
      <c r="F48" s="1">
        <f t="shared" si="70"/>
        <v>510</v>
      </c>
      <c r="G48" s="1">
        <f t="shared" si="70"/>
        <v>58</v>
      </c>
      <c r="H48" s="1">
        <f t="shared" si="70"/>
        <v>29</v>
      </c>
      <c r="J48" s="1">
        <f t="shared" ref="J48:K48" si="71">J34</f>
        <v>7</v>
      </c>
      <c r="K48" s="1">
        <f t="shared" si="71"/>
        <v>28</v>
      </c>
      <c r="L48" s="1">
        <f t="shared" si="54"/>
        <v>688.5</v>
      </c>
      <c r="M48" s="1">
        <f t="shared" si="55"/>
        <v>46.4</v>
      </c>
      <c r="N48" s="1">
        <f t="shared" si="56"/>
        <v>39.200000000000003</v>
      </c>
      <c r="P48" s="1">
        <f t="shared" si="57"/>
        <v>21</v>
      </c>
      <c r="Q48" s="1">
        <f t="shared" si="58"/>
        <v>17</v>
      </c>
      <c r="R48" s="1">
        <f t="shared" si="61"/>
        <v>1.24</v>
      </c>
    </row>
    <row r="49" spans="4:18" x14ac:dyDescent="0.15">
      <c r="D49" s="1">
        <f t="shared" ref="D49:H49" si="72">D35</f>
        <v>8</v>
      </c>
      <c r="E49" s="1">
        <f t="shared" si="72"/>
        <v>32</v>
      </c>
      <c r="F49" s="1">
        <f t="shared" si="72"/>
        <v>540</v>
      </c>
      <c r="G49" s="1">
        <f t="shared" si="72"/>
        <v>62</v>
      </c>
      <c r="H49" s="1">
        <f t="shared" si="72"/>
        <v>31</v>
      </c>
      <c r="J49" s="1">
        <f t="shared" ref="J49:K49" si="73">J35</f>
        <v>8</v>
      </c>
      <c r="K49" s="1">
        <f t="shared" si="73"/>
        <v>32</v>
      </c>
      <c r="L49" s="1">
        <f t="shared" si="54"/>
        <v>729</v>
      </c>
      <c r="M49" s="1">
        <f t="shared" si="55"/>
        <v>49.6</v>
      </c>
      <c r="N49" s="1">
        <f t="shared" si="56"/>
        <v>41.9</v>
      </c>
      <c r="P49" s="1">
        <f t="shared" si="57"/>
        <v>22</v>
      </c>
      <c r="Q49" s="1">
        <f t="shared" si="58"/>
        <v>18</v>
      </c>
      <c r="R49" s="1">
        <f t="shared" si="61"/>
        <v>1.22</v>
      </c>
    </row>
    <row r="50" spans="4:18" x14ac:dyDescent="0.15">
      <c r="D50" s="1">
        <f t="shared" ref="D50:H51" si="74">D36</f>
        <v>9</v>
      </c>
      <c r="E50" s="1">
        <f t="shared" si="74"/>
        <v>36</v>
      </c>
      <c r="F50" s="1">
        <f t="shared" si="74"/>
        <v>570</v>
      </c>
      <c r="G50" s="1">
        <f t="shared" si="74"/>
        <v>66</v>
      </c>
      <c r="H50" s="1">
        <f t="shared" si="74"/>
        <v>33</v>
      </c>
      <c r="J50" s="1">
        <f t="shared" ref="J50:K51" si="75">J36</f>
        <v>9</v>
      </c>
      <c r="K50" s="1">
        <f t="shared" si="75"/>
        <v>36</v>
      </c>
      <c r="L50" s="1">
        <f t="shared" si="54"/>
        <v>769.5</v>
      </c>
      <c r="M50" s="1">
        <f t="shared" si="55"/>
        <v>52.8</v>
      </c>
      <c r="N50" s="1">
        <f t="shared" si="56"/>
        <v>44.6</v>
      </c>
      <c r="P50" s="1">
        <f t="shared" si="57"/>
        <v>22</v>
      </c>
      <c r="Q50" s="1">
        <f t="shared" si="58"/>
        <v>18</v>
      </c>
      <c r="R50" s="1">
        <f t="shared" si="61"/>
        <v>1.22</v>
      </c>
    </row>
    <row r="51" spans="4:18" x14ac:dyDescent="0.15">
      <c r="D51" s="1">
        <f t="shared" si="74"/>
        <v>10</v>
      </c>
      <c r="E51" s="1">
        <f t="shared" si="74"/>
        <v>40</v>
      </c>
      <c r="F51" s="1">
        <f t="shared" si="74"/>
        <v>600</v>
      </c>
      <c r="G51" s="1">
        <f t="shared" si="74"/>
        <v>70</v>
      </c>
      <c r="H51" s="1">
        <f t="shared" si="74"/>
        <v>35</v>
      </c>
      <c r="J51" s="1">
        <f t="shared" si="75"/>
        <v>10</v>
      </c>
      <c r="K51" s="1">
        <f t="shared" si="75"/>
        <v>40</v>
      </c>
      <c r="L51" s="1">
        <f t="shared" si="54"/>
        <v>810</v>
      </c>
      <c r="M51" s="1">
        <f t="shared" si="55"/>
        <v>56</v>
      </c>
      <c r="N51" s="1">
        <f t="shared" si="56"/>
        <v>47.3</v>
      </c>
      <c r="P51" s="1">
        <f t="shared" si="57"/>
        <v>23</v>
      </c>
      <c r="Q51" s="1">
        <f t="shared" si="58"/>
        <v>18</v>
      </c>
      <c r="R51" s="1">
        <f t="shared" si="61"/>
        <v>1.28</v>
      </c>
    </row>
    <row r="52" spans="4:18" x14ac:dyDescent="0.15">
      <c r="O52" s="1" t="str">
        <f>O38</f>
        <v>平均</v>
      </c>
      <c r="P52" s="1">
        <f>ROUND(AVERAGE(P41:P51),2)</f>
        <v>20.55</v>
      </c>
      <c r="Q52" s="1">
        <f>ROUND(AVERAGE(Q41:Q51),2)</f>
        <v>16.91</v>
      </c>
      <c r="R52" s="1">
        <f>ROUND(P52/Q52,2)</f>
        <v>1.22</v>
      </c>
    </row>
    <row r="54" spans="4:18" x14ac:dyDescent="0.15">
      <c r="K54" s="1" t="s">
        <v>29</v>
      </c>
      <c r="L54" s="1">
        <v>0.3</v>
      </c>
      <c r="M54" s="1" t="s">
        <v>30</v>
      </c>
      <c r="N54" s="1">
        <v>0.8</v>
      </c>
    </row>
    <row r="55" spans="4:18" x14ac:dyDescent="0.15">
      <c r="D55" s="1" t="str">
        <f t="shared" ref="D55:D67" si="76">D39</f>
        <v>原版</v>
      </c>
      <c r="J55" s="1" t="s">
        <v>16</v>
      </c>
      <c r="L55" s="1">
        <v>1</v>
      </c>
      <c r="M55" s="1">
        <f>0.3*1.6+0.7*1</f>
        <v>1.18</v>
      </c>
      <c r="N55" s="1">
        <v>1</v>
      </c>
    </row>
    <row r="56" spans="4:18" x14ac:dyDescent="0.15">
      <c r="D56" s="1" t="str">
        <f t="shared" si="76"/>
        <v>级别</v>
      </c>
      <c r="E56" s="1" t="str">
        <f t="shared" ref="E56:H67" si="77">E40</f>
        <v>所需经验</v>
      </c>
      <c r="F56" s="1" t="str">
        <f t="shared" si="77"/>
        <v>生命值</v>
      </c>
      <c r="G56" s="1" t="str">
        <f t="shared" si="77"/>
        <v>攻击力</v>
      </c>
      <c r="H56" s="1" t="str">
        <f t="shared" si="77"/>
        <v>防御力</v>
      </c>
      <c r="J56" s="1" t="s">
        <v>0</v>
      </c>
      <c r="K56" s="1" t="s">
        <v>2</v>
      </c>
      <c r="L56" s="1" t="s">
        <v>7</v>
      </c>
      <c r="M56" s="1" t="s">
        <v>5</v>
      </c>
      <c r="N56" s="1" t="s">
        <v>6</v>
      </c>
      <c r="P56" s="1" t="str">
        <f>D55&amp;"vs"&amp;J55</f>
        <v>原版vs怒</v>
      </c>
      <c r="Q56" s="1" t="str">
        <f>J55&amp;"vs"&amp;D55</f>
        <v>怒vs原版</v>
      </c>
      <c r="R56" s="1" t="str">
        <f>R40</f>
        <v>回合比</v>
      </c>
    </row>
    <row r="57" spans="4:18" x14ac:dyDescent="0.15">
      <c r="D57" s="1">
        <f t="shared" si="76"/>
        <v>0</v>
      </c>
      <c r="E57" s="1">
        <f t="shared" si="77"/>
        <v>0</v>
      </c>
      <c r="F57" s="1">
        <f t="shared" si="77"/>
        <v>300</v>
      </c>
      <c r="G57" s="1">
        <f t="shared" si="77"/>
        <v>30</v>
      </c>
      <c r="H57" s="1">
        <f t="shared" si="77"/>
        <v>15</v>
      </c>
      <c r="J57" s="1">
        <f t="shared" ref="J57:K67" si="78">J41</f>
        <v>0</v>
      </c>
      <c r="K57" s="1">
        <f t="shared" si="78"/>
        <v>0</v>
      </c>
      <c r="L57" s="1">
        <f t="shared" ref="L57:L67" si="79">ROUND(L13*$L$55,1)</f>
        <v>300</v>
      </c>
      <c r="M57" s="1">
        <f t="shared" ref="M57:M67" si="80">ROUND(M13*$M$55,1)</f>
        <v>35.4</v>
      </c>
      <c r="N57" s="1">
        <f t="shared" ref="N57:N67" si="81">ROUND(N13*$N$55,1)</f>
        <v>15</v>
      </c>
      <c r="P57" s="1">
        <f>ROUND(L57/(G57*(1-N57/(N57+$M$2))),0)</f>
        <v>13</v>
      </c>
      <c r="Q57" s="1">
        <f>ROUND(F57/(M57*(1-H57/(H57+$M$2))),0)</f>
        <v>11</v>
      </c>
      <c r="R57" s="1">
        <f t="shared" ref="R57:R66" si="82">ROUND(P57/Q57,2)</f>
        <v>1.18</v>
      </c>
    </row>
    <row r="58" spans="4:18" x14ac:dyDescent="0.15">
      <c r="D58" s="1">
        <f t="shared" si="76"/>
        <v>1</v>
      </c>
      <c r="E58" s="1">
        <f t="shared" si="77"/>
        <v>4</v>
      </c>
      <c r="F58" s="1">
        <f t="shared" si="77"/>
        <v>330</v>
      </c>
      <c r="G58" s="1">
        <f t="shared" si="77"/>
        <v>34</v>
      </c>
      <c r="H58" s="1">
        <f t="shared" si="77"/>
        <v>17</v>
      </c>
      <c r="J58" s="1">
        <f t="shared" si="78"/>
        <v>1</v>
      </c>
      <c r="K58" s="1">
        <f t="shared" si="78"/>
        <v>4</v>
      </c>
      <c r="L58" s="1">
        <f t="shared" si="79"/>
        <v>330</v>
      </c>
      <c r="M58" s="1">
        <f t="shared" si="80"/>
        <v>40.1</v>
      </c>
      <c r="N58" s="1">
        <f t="shared" si="81"/>
        <v>17</v>
      </c>
      <c r="P58" s="1">
        <f t="shared" ref="P58:P67" si="83">ROUND(L58/(G58*(1-N58/(N58+$M$2))),0)</f>
        <v>13</v>
      </c>
      <c r="Q58" s="1">
        <f t="shared" ref="Q58:Q67" si="84">ROUND(F58/(M58*(1-H58/(H58+$M$2))),0)</f>
        <v>11</v>
      </c>
      <c r="R58" s="1">
        <f t="shared" si="82"/>
        <v>1.18</v>
      </c>
    </row>
    <row r="59" spans="4:18" x14ac:dyDescent="0.15">
      <c r="D59" s="1">
        <f t="shared" si="76"/>
        <v>2</v>
      </c>
      <c r="E59" s="1">
        <f t="shared" si="77"/>
        <v>8</v>
      </c>
      <c r="F59" s="1">
        <f t="shared" si="77"/>
        <v>360</v>
      </c>
      <c r="G59" s="1">
        <f t="shared" si="77"/>
        <v>38</v>
      </c>
      <c r="H59" s="1">
        <f t="shared" si="77"/>
        <v>19</v>
      </c>
      <c r="J59" s="1">
        <f t="shared" si="78"/>
        <v>2</v>
      </c>
      <c r="K59" s="1">
        <f t="shared" si="78"/>
        <v>8</v>
      </c>
      <c r="L59" s="1">
        <f t="shared" si="79"/>
        <v>360</v>
      </c>
      <c r="M59" s="1">
        <f t="shared" si="80"/>
        <v>44.8</v>
      </c>
      <c r="N59" s="1">
        <f t="shared" si="81"/>
        <v>19</v>
      </c>
      <c r="P59" s="1">
        <f t="shared" si="83"/>
        <v>13</v>
      </c>
      <c r="Q59" s="1">
        <f t="shared" si="84"/>
        <v>11</v>
      </c>
      <c r="R59" s="1">
        <f t="shared" si="82"/>
        <v>1.18</v>
      </c>
    </row>
    <row r="60" spans="4:18" x14ac:dyDescent="0.15">
      <c r="D60" s="1">
        <f t="shared" si="76"/>
        <v>3</v>
      </c>
      <c r="E60" s="1">
        <f t="shared" si="77"/>
        <v>12</v>
      </c>
      <c r="F60" s="1">
        <f t="shared" si="77"/>
        <v>390</v>
      </c>
      <c r="G60" s="1">
        <f t="shared" si="77"/>
        <v>42</v>
      </c>
      <c r="H60" s="1">
        <f t="shared" si="77"/>
        <v>21</v>
      </c>
      <c r="J60" s="1">
        <f t="shared" si="78"/>
        <v>3</v>
      </c>
      <c r="K60" s="1">
        <f t="shared" si="78"/>
        <v>12</v>
      </c>
      <c r="L60" s="1">
        <f t="shared" si="79"/>
        <v>390</v>
      </c>
      <c r="M60" s="1">
        <f t="shared" si="80"/>
        <v>49.6</v>
      </c>
      <c r="N60" s="1">
        <f t="shared" si="81"/>
        <v>21</v>
      </c>
      <c r="P60" s="1">
        <f t="shared" si="83"/>
        <v>13</v>
      </c>
      <c r="Q60" s="1">
        <f t="shared" si="84"/>
        <v>11</v>
      </c>
      <c r="R60" s="1">
        <f t="shared" si="82"/>
        <v>1.18</v>
      </c>
    </row>
    <row r="61" spans="4:18" x14ac:dyDescent="0.15">
      <c r="D61" s="1">
        <f t="shared" si="76"/>
        <v>4</v>
      </c>
      <c r="E61" s="1">
        <f t="shared" si="77"/>
        <v>16</v>
      </c>
      <c r="F61" s="1">
        <f t="shared" si="77"/>
        <v>420</v>
      </c>
      <c r="G61" s="1">
        <f t="shared" si="77"/>
        <v>46</v>
      </c>
      <c r="H61" s="1">
        <f t="shared" si="77"/>
        <v>23</v>
      </c>
      <c r="J61" s="1">
        <f t="shared" si="78"/>
        <v>4</v>
      </c>
      <c r="K61" s="1">
        <f t="shared" si="78"/>
        <v>16</v>
      </c>
      <c r="L61" s="1">
        <f t="shared" si="79"/>
        <v>420</v>
      </c>
      <c r="M61" s="1">
        <f t="shared" si="80"/>
        <v>54.3</v>
      </c>
      <c r="N61" s="1">
        <f t="shared" si="81"/>
        <v>23</v>
      </c>
      <c r="P61" s="1">
        <f t="shared" si="83"/>
        <v>13</v>
      </c>
      <c r="Q61" s="1">
        <f t="shared" si="84"/>
        <v>11</v>
      </c>
      <c r="R61" s="1">
        <f t="shared" si="82"/>
        <v>1.18</v>
      </c>
    </row>
    <row r="62" spans="4:18" x14ac:dyDescent="0.15">
      <c r="D62" s="1">
        <f t="shared" si="76"/>
        <v>5</v>
      </c>
      <c r="E62" s="1">
        <f t="shared" si="77"/>
        <v>20</v>
      </c>
      <c r="F62" s="1">
        <f t="shared" si="77"/>
        <v>450</v>
      </c>
      <c r="G62" s="1">
        <f t="shared" si="77"/>
        <v>50</v>
      </c>
      <c r="H62" s="1">
        <f t="shared" si="77"/>
        <v>25</v>
      </c>
      <c r="J62" s="1">
        <f t="shared" si="78"/>
        <v>5</v>
      </c>
      <c r="K62" s="1">
        <f t="shared" si="78"/>
        <v>20</v>
      </c>
      <c r="L62" s="1">
        <f t="shared" si="79"/>
        <v>450</v>
      </c>
      <c r="M62" s="1">
        <f t="shared" si="80"/>
        <v>59</v>
      </c>
      <c r="N62" s="1">
        <f t="shared" si="81"/>
        <v>25</v>
      </c>
      <c r="P62" s="1">
        <f t="shared" si="83"/>
        <v>14</v>
      </c>
      <c r="Q62" s="1">
        <f t="shared" si="84"/>
        <v>11</v>
      </c>
      <c r="R62" s="1">
        <f t="shared" si="82"/>
        <v>1.27</v>
      </c>
    </row>
    <row r="63" spans="4:18" x14ac:dyDescent="0.15">
      <c r="D63" s="1">
        <f t="shared" si="76"/>
        <v>6</v>
      </c>
      <c r="E63" s="1">
        <f t="shared" si="77"/>
        <v>24</v>
      </c>
      <c r="F63" s="1">
        <f t="shared" si="77"/>
        <v>480</v>
      </c>
      <c r="G63" s="1">
        <f t="shared" si="77"/>
        <v>54</v>
      </c>
      <c r="H63" s="1">
        <f t="shared" si="77"/>
        <v>27</v>
      </c>
      <c r="J63" s="1">
        <f t="shared" si="78"/>
        <v>6</v>
      </c>
      <c r="K63" s="1">
        <f t="shared" si="78"/>
        <v>24</v>
      </c>
      <c r="L63" s="1">
        <f t="shared" si="79"/>
        <v>480</v>
      </c>
      <c r="M63" s="1">
        <f t="shared" si="80"/>
        <v>63.7</v>
      </c>
      <c r="N63" s="1">
        <f t="shared" si="81"/>
        <v>27</v>
      </c>
      <c r="P63" s="1">
        <f t="shared" si="83"/>
        <v>14</v>
      </c>
      <c r="Q63" s="1">
        <f t="shared" si="84"/>
        <v>12</v>
      </c>
      <c r="R63" s="1">
        <f t="shared" si="82"/>
        <v>1.17</v>
      </c>
    </row>
    <row r="64" spans="4:18" x14ac:dyDescent="0.15">
      <c r="D64" s="1">
        <f t="shared" si="76"/>
        <v>7</v>
      </c>
      <c r="E64" s="1">
        <f t="shared" si="77"/>
        <v>28</v>
      </c>
      <c r="F64" s="1">
        <f t="shared" si="77"/>
        <v>510</v>
      </c>
      <c r="G64" s="1">
        <f t="shared" si="77"/>
        <v>58</v>
      </c>
      <c r="H64" s="1">
        <f t="shared" si="77"/>
        <v>29</v>
      </c>
      <c r="J64" s="1">
        <f t="shared" si="78"/>
        <v>7</v>
      </c>
      <c r="K64" s="1">
        <f t="shared" si="78"/>
        <v>28</v>
      </c>
      <c r="L64" s="1">
        <f t="shared" si="79"/>
        <v>510</v>
      </c>
      <c r="M64" s="1">
        <f t="shared" si="80"/>
        <v>68.400000000000006</v>
      </c>
      <c r="N64" s="1">
        <f t="shared" si="81"/>
        <v>29</v>
      </c>
      <c r="P64" s="1">
        <f t="shared" si="83"/>
        <v>14</v>
      </c>
      <c r="Q64" s="1">
        <f t="shared" si="84"/>
        <v>12</v>
      </c>
      <c r="R64" s="1">
        <f t="shared" si="82"/>
        <v>1.17</v>
      </c>
    </row>
    <row r="65" spans="4:18" x14ac:dyDescent="0.15">
      <c r="D65" s="1">
        <f t="shared" si="76"/>
        <v>8</v>
      </c>
      <c r="E65" s="1">
        <f t="shared" si="77"/>
        <v>32</v>
      </c>
      <c r="F65" s="1">
        <f t="shared" si="77"/>
        <v>540</v>
      </c>
      <c r="G65" s="1">
        <f t="shared" si="77"/>
        <v>62</v>
      </c>
      <c r="H65" s="1">
        <f t="shared" si="77"/>
        <v>31</v>
      </c>
      <c r="J65" s="1">
        <f t="shared" si="78"/>
        <v>8</v>
      </c>
      <c r="K65" s="1">
        <f t="shared" si="78"/>
        <v>32</v>
      </c>
      <c r="L65" s="1">
        <f t="shared" si="79"/>
        <v>540</v>
      </c>
      <c r="M65" s="1">
        <f t="shared" si="80"/>
        <v>73.2</v>
      </c>
      <c r="N65" s="1">
        <f t="shared" si="81"/>
        <v>31</v>
      </c>
      <c r="P65" s="1">
        <f t="shared" si="83"/>
        <v>14</v>
      </c>
      <c r="Q65" s="1">
        <f t="shared" si="84"/>
        <v>12</v>
      </c>
      <c r="R65" s="1">
        <f t="shared" si="82"/>
        <v>1.17</v>
      </c>
    </row>
    <row r="66" spans="4:18" x14ac:dyDescent="0.15">
      <c r="D66" s="1">
        <f t="shared" si="76"/>
        <v>9</v>
      </c>
      <c r="E66" s="1">
        <f t="shared" si="77"/>
        <v>36</v>
      </c>
      <c r="F66" s="1">
        <f t="shared" si="77"/>
        <v>570</v>
      </c>
      <c r="G66" s="1">
        <f t="shared" si="77"/>
        <v>66</v>
      </c>
      <c r="H66" s="1">
        <f t="shared" si="77"/>
        <v>33</v>
      </c>
      <c r="J66" s="1">
        <f t="shared" si="78"/>
        <v>9</v>
      </c>
      <c r="K66" s="1">
        <f t="shared" si="78"/>
        <v>36</v>
      </c>
      <c r="L66" s="1">
        <f t="shared" si="79"/>
        <v>570</v>
      </c>
      <c r="M66" s="1">
        <f t="shared" si="80"/>
        <v>77.900000000000006</v>
      </c>
      <c r="N66" s="1">
        <f t="shared" si="81"/>
        <v>33</v>
      </c>
      <c r="P66" s="1">
        <f t="shared" si="83"/>
        <v>14</v>
      </c>
      <c r="Q66" s="1">
        <f t="shared" si="84"/>
        <v>12</v>
      </c>
      <c r="R66" s="1">
        <f t="shared" si="82"/>
        <v>1.17</v>
      </c>
    </row>
    <row r="67" spans="4:18" x14ac:dyDescent="0.15">
      <c r="D67" s="1">
        <f t="shared" si="76"/>
        <v>10</v>
      </c>
      <c r="E67" s="1">
        <f t="shared" si="77"/>
        <v>40</v>
      </c>
      <c r="F67" s="1">
        <f t="shared" si="77"/>
        <v>600</v>
      </c>
      <c r="G67" s="1">
        <f t="shared" si="77"/>
        <v>70</v>
      </c>
      <c r="H67" s="1">
        <f t="shared" si="77"/>
        <v>35</v>
      </c>
      <c r="J67" s="1">
        <f t="shared" si="78"/>
        <v>10</v>
      </c>
      <c r="K67" s="1">
        <f t="shared" si="78"/>
        <v>40</v>
      </c>
      <c r="L67" s="1">
        <f t="shared" si="79"/>
        <v>600</v>
      </c>
      <c r="M67" s="1">
        <f t="shared" si="80"/>
        <v>82.6</v>
      </c>
      <c r="N67" s="1">
        <f t="shared" si="81"/>
        <v>35</v>
      </c>
      <c r="P67" s="1">
        <f t="shared" si="83"/>
        <v>15</v>
      </c>
      <c r="Q67" s="1">
        <f t="shared" si="84"/>
        <v>12</v>
      </c>
      <c r="R67" s="1">
        <f t="shared" ref="R67" si="85">ROUND(P67/Q67,2)</f>
        <v>1.25</v>
      </c>
    </row>
    <row r="68" spans="4:18" x14ac:dyDescent="0.15">
      <c r="O68" s="1" t="str">
        <f>O52</f>
        <v>平均</v>
      </c>
      <c r="P68" s="1">
        <f>ROUND(AVERAGE(P57:P67),2)</f>
        <v>13.64</v>
      </c>
      <c r="Q68" s="1">
        <f>ROUND(AVERAGE(Q57:Q67),2)</f>
        <v>11.45</v>
      </c>
      <c r="R68" s="1">
        <f>ROUND(P68/Q68,2)</f>
        <v>1.19</v>
      </c>
    </row>
    <row r="74" spans="4:18" x14ac:dyDescent="0.15">
      <c r="D74" s="1" t="str">
        <f t="shared" ref="D74:D86" si="86">J25</f>
        <v>焚</v>
      </c>
      <c r="F74" s="1">
        <f t="shared" ref="F74:F86" si="87">L25</f>
        <v>0.8</v>
      </c>
      <c r="G74" s="1">
        <f t="shared" ref="G74:G86" si="88">M25</f>
        <v>1.5</v>
      </c>
      <c r="H74" s="1">
        <f t="shared" ref="H74:H86" si="89">N25</f>
        <v>0.8</v>
      </c>
      <c r="J74" s="1" t="str">
        <f t="shared" ref="J74:J86" si="90">J55</f>
        <v>怒</v>
      </c>
      <c r="L74" s="1">
        <f t="shared" ref="L74:N86" si="91">L55</f>
        <v>1</v>
      </c>
      <c r="M74" s="1">
        <f t="shared" si="91"/>
        <v>1.18</v>
      </c>
      <c r="N74" s="1">
        <f t="shared" si="91"/>
        <v>1</v>
      </c>
    </row>
    <row r="75" spans="4:18" x14ac:dyDescent="0.15">
      <c r="D75" s="1" t="str">
        <f t="shared" si="86"/>
        <v>级别</v>
      </c>
      <c r="E75" s="1" t="str">
        <f t="shared" ref="E75:E86" si="92">K26</f>
        <v>所需经验</v>
      </c>
      <c r="F75" s="1" t="str">
        <f t="shared" si="87"/>
        <v>生命值</v>
      </c>
      <c r="G75" s="1" t="str">
        <f t="shared" si="88"/>
        <v>攻击力</v>
      </c>
      <c r="H75" s="1" t="str">
        <f t="shared" si="89"/>
        <v>防御力</v>
      </c>
      <c r="J75" s="1" t="str">
        <f t="shared" si="90"/>
        <v>级别</v>
      </c>
      <c r="K75" s="1" t="str">
        <f t="shared" ref="K75:K86" si="93">K56</f>
        <v>所需经验</v>
      </c>
      <c r="L75" s="1" t="str">
        <f t="shared" si="91"/>
        <v>生命值</v>
      </c>
      <c r="M75" s="1" t="str">
        <f t="shared" si="91"/>
        <v>攻击力</v>
      </c>
      <c r="N75" s="1" t="str">
        <f t="shared" si="91"/>
        <v>防御力</v>
      </c>
      <c r="P75" s="1" t="str">
        <f>D74&amp;"vs"&amp;J74</f>
        <v>焚vs怒</v>
      </c>
      <c r="Q75" s="1" t="str">
        <f>J74&amp;"vs"&amp;D74</f>
        <v>怒vs焚</v>
      </c>
    </row>
    <row r="76" spans="4:18" x14ac:dyDescent="0.15">
      <c r="D76" s="1">
        <f t="shared" si="86"/>
        <v>0</v>
      </c>
      <c r="E76" s="1">
        <f t="shared" si="92"/>
        <v>0</v>
      </c>
      <c r="F76" s="1">
        <f t="shared" si="87"/>
        <v>240</v>
      </c>
      <c r="G76" s="1">
        <f t="shared" si="88"/>
        <v>45</v>
      </c>
      <c r="H76" s="1">
        <f t="shared" si="89"/>
        <v>12</v>
      </c>
      <c r="J76" s="1">
        <f t="shared" si="90"/>
        <v>0</v>
      </c>
      <c r="K76" s="1">
        <f t="shared" si="93"/>
        <v>0</v>
      </c>
      <c r="L76" s="1">
        <f t="shared" si="91"/>
        <v>300</v>
      </c>
      <c r="M76" s="1">
        <f t="shared" si="91"/>
        <v>35.4</v>
      </c>
      <c r="N76" s="1">
        <f t="shared" si="91"/>
        <v>15</v>
      </c>
      <c r="P76" s="1">
        <f>ROUND(L76/(G76*(1-N76/(N76+$M$2))),0)</f>
        <v>9</v>
      </c>
      <c r="Q76" s="1">
        <f>ROUND(F76/(M76*(1-H76/(H76+$M$2))),0)</f>
        <v>8</v>
      </c>
      <c r="R76" s="1">
        <f>ROUND(P76/Q76,2)</f>
        <v>1.1299999999999999</v>
      </c>
    </row>
    <row r="77" spans="4:18" x14ac:dyDescent="0.15">
      <c r="D77" s="1">
        <f t="shared" si="86"/>
        <v>1</v>
      </c>
      <c r="E77" s="1">
        <f t="shared" si="92"/>
        <v>4</v>
      </c>
      <c r="F77" s="1">
        <f t="shared" si="87"/>
        <v>264</v>
      </c>
      <c r="G77" s="1">
        <f t="shared" si="88"/>
        <v>51</v>
      </c>
      <c r="H77" s="1">
        <f t="shared" si="89"/>
        <v>13.6</v>
      </c>
      <c r="J77" s="1">
        <f t="shared" si="90"/>
        <v>1</v>
      </c>
      <c r="K77" s="1">
        <f t="shared" si="93"/>
        <v>4</v>
      </c>
      <c r="L77" s="1">
        <f t="shared" si="91"/>
        <v>330</v>
      </c>
      <c r="M77" s="1">
        <f t="shared" si="91"/>
        <v>40.1</v>
      </c>
      <c r="N77" s="1">
        <f t="shared" si="91"/>
        <v>17</v>
      </c>
      <c r="P77" s="1">
        <f t="shared" ref="P77:P86" si="94">ROUND(L77/(G77*(1-N77/(N77+$M$2))),0)</f>
        <v>9</v>
      </c>
      <c r="Q77" s="1">
        <f t="shared" ref="Q77:Q86" si="95">ROUND(F77/(M77*(1-H77/(H77+$M$2))),0)</f>
        <v>8</v>
      </c>
      <c r="R77" s="1">
        <f t="shared" ref="R77:R86" si="96">ROUND(P77/Q77,2)</f>
        <v>1.1299999999999999</v>
      </c>
    </row>
    <row r="78" spans="4:18" x14ac:dyDescent="0.15">
      <c r="D78" s="1">
        <f t="shared" si="86"/>
        <v>2</v>
      </c>
      <c r="E78" s="1">
        <f t="shared" si="92"/>
        <v>8</v>
      </c>
      <c r="F78" s="1">
        <f t="shared" si="87"/>
        <v>288</v>
      </c>
      <c r="G78" s="1">
        <f t="shared" si="88"/>
        <v>57</v>
      </c>
      <c r="H78" s="1">
        <f t="shared" si="89"/>
        <v>15.2</v>
      </c>
      <c r="J78" s="1">
        <f t="shared" si="90"/>
        <v>2</v>
      </c>
      <c r="K78" s="1">
        <f t="shared" si="93"/>
        <v>8</v>
      </c>
      <c r="L78" s="1">
        <f t="shared" si="91"/>
        <v>360</v>
      </c>
      <c r="M78" s="1">
        <f t="shared" si="91"/>
        <v>44.8</v>
      </c>
      <c r="N78" s="1">
        <f t="shared" si="91"/>
        <v>19</v>
      </c>
      <c r="P78" s="1">
        <f t="shared" si="94"/>
        <v>9</v>
      </c>
      <c r="Q78" s="1">
        <f t="shared" si="95"/>
        <v>8</v>
      </c>
      <c r="R78" s="1">
        <f t="shared" si="96"/>
        <v>1.1299999999999999</v>
      </c>
    </row>
    <row r="79" spans="4:18" x14ac:dyDescent="0.15">
      <c r="D79" s="1">
        <f t="shared" si="86"/>
        <v>3</v>
      </c>
      <c r="E79" s="1">
        <f t="shared" si="92"/>
        <v>12</v>
      </c>
      <c r="F79" s="1">
        <f t="shared" si="87"/>
        <v>312</v>
      </c>
      <c r="G79" s="1">
        <f t="shared" si="88"/>
        <v>63</v>
      </c>
      <c r="H79" s="1">
        <f t="shared" si="89"/>
        <v>16.8</v>
      </c>
      <c r="J79" s="1">
        <f t="shared" si="90"/>
        <v>3</v>
      </c>
      <c r="K79" s="1">
        <f t="shared" si="93"/>
        <v>12</v>
      </c>
      <c r="L79" s="1">
        <f t="shared" si="91"/>
        <v>390</v>
      </c>
      <c r="M79" s="1">
        <f t="shared" si="91"/>
        <v>49.6</v>
      </c>
      <c r="N79" s="1">
        <f t="shared" si="91"/>
        <v>21</v>
      </c>
      <c r="P79" s="1">
        <f t="shared" si="94"/>
        <v>9</v>
      </c>
      <c r="Q79" s="1">
        <f t="shared" si="95"/>
        <v>8</v>
      </c>
      <c r="R79" s="1">
        <f t="shared" si="96"/>
        <v>1.1299999999999999</v>
      </c>
    </row>
    <row r="80" spans="4:18" x14ac:dyDescent="0.15">
      <c r="D80" s="1">
        <f t="shared" si="86"/>
        <v>4</v>
      </c>
      <c r="E80" s="1">
        <f t="shared" si="92"/>
        <v>16</v>
      </c>
      <c r="F80" s="1">
        <f t="shared" si="87"/>
        <v>336</v>
      </c>
      <c r="G80" s="1">
        <f t="shared" si="88"/>
        <v>69</v>
      </c>
      <c r="H80" s="1">
        <f t="shared" si="89"/>
        <v>18.399999999999999</v>
      </c>
      <c r="J80" s="1">
        <f t="shared" si="90"/>
        <v>4</v>
      </c>
      <c r="K80" s="1">
        <f t="shared" si="93"/>
        <v>16</v>
      </c>
      <c r="L80" s="1">
        <f t="shared" si="91"/>
        <v>420</v>
      </c>
      <c r="M80" s="1">
        <f t="shared" si="91"/>
        <v>54.3</v>
      </c>
      <c r="N80" s="1">
        <f t="shared" si="91"/>
        <v>23</v>
      </c>
      <c r="P80" s="1">
        <f t="shared" si="94"/>
        <v>9</v>
      </c>
      <c r="Q80" s="1">
        <f t="shared" si="95"/>
        <v>8</v>
      </c>
      <c r="R80" s="1">
        <f t="shared" si="96"/>
        <v>1.1299999999999999</v>
      </c>
    </row>
    <row r="81" spans="4:18" x14ac:dyDescent="0.15">
      <c r="D81" s="1">
        <f t="shared" si="86"/>
        <v>5</v>
      </c>
      <c r="E81" s="1">
        <f t="shared" si="92"/>
        <v>20</v>
      </c>
      <c r="F81" s="1">
        <f t="shared" si="87"/>
        <v>360</v>
      </c>
      <c r="G81" s="1">
        <f t="shared" si="88"/>
        <v>75</v>
      </c>
      <c r="H81" s="1">
        <f t="shared" si="89"/>
        <v>20</v>
      </c>
      <c r="J81" s="1">
        <f t="shared" si="90"/>
        <v>5</v>
      </c>
      <c r="K81" s="1">
        <f t="shared" si="93"/>
        <v>20</v>
      </c>
      <c r="L81" s="1">
        <f t="shared" si="91"/>
        <v>450</v>
      </c>
      <c r="M81" s="1">
        <f t="shared" si="91"/>
        <v>59</v>
      </c>
      <c r="N81" s="1">
        <f t="shared" si="91"/>
        <v>25</v>
      </c>
      <c r="P81" s="1">
        <f t="shared" si="94"/>
        <v>9</v>
      </c>
      <c r="Q81" s="1">
        <f t="shared" si="95"/>
        <v>9</v>
      </c>
      <c r="R81" s="1">
        <f t="shared" si="96"/>
        <v>1</v>
      </c>
    </row>
    <row r="82" spans="4:18" x14ac:dyDescent="0.15">
      <c r="D82" s="1">
        <f t="shared" si="86"/>
        <v>6</v>
      </c>
      <c r="E82" s="1">
        <f t="shared" si="92"/>
        <v>24</v>
      </c>
      <c r="F82" s="1">
        <f t="shared" si="87"/>
        <v>384</v>
      </c>
      <c r="G82" s="1">
        <f t="shared" si="88"/>
        <v>81</v>
      </c>
      <c r="H82" s="1">
        <f t="shared" si="89"/>
        <v>21.6</v>
      </c>
      <c r="J82" s="1">
        <f t="shared" si="90"/>
        <v>6</v>
      </c>
      <c r="K82" s="1">
        <f t="shared" si="93"/>
        <v>24</v>
      </c>
      <c r="L82" s="1">
        <f t="shared" si="91"/>
        <v>480</v>
      </c>
      <c r="M82" s="1">
        <f t="shared" si="91"/>
        <v>63.7</v>
      </c>
      <c r="N82" s="1">
        <f t="shared" si="91"/>
        <v>27</v>
      </c>
      <c r="P82" s="1">
        <f t="shared" si="94"/>
        <v>9</v>
      </c>
      <c r="Q82" s="1">
        <f t="shared" si="95"/>
        <v>9</v>
      </c>
      <c r="R82" s="1">
        <f t="shared" si="96"/>
        <v>1</v>
      </c>
    </row>
    <row r="83" spans="4:18" x14ac:dyDescent="0.15">
      <c r="D83" s="1">
        <f t="shared" si="86"/>
        <v>7</v>
      </c>
      <c r="E83" s="1">
        <f t="shared" si="92"/>
        <v>28</v>
      </c>
      <c r="F83" s="1">
        <f t="shared" si="87"/>
        <v>408</v>
      </c>
      <c r="G83" s="1">
        <f t="shared" si="88"/>
        <v>87</v>
      </c>
      <c r="H83" s="1">
        <f t="shared" si="89"/>
        <v>23.2</v>
      </c>
      <c r="J83" s="1">
        <f t="shared" si="90"/>
        <v>7</v>
      </c>
      <c r="K83" s="1">
        <f t="shared" si="93"/>
        <v>28</v>
      </c>
      <c r="L83" s="1">
        <f t="shared" si="91"/>
        <v>510</v>
      </c>
      <c r="M83" s="1">
        <f t="shared" si="91"/>
        <v>68.400000000000006</v>
      </c>
      <c r="N83" s="1">
        <f t="shared" si="91"/>
        <v>29</v>
      </c>
      <c r="P83" s="1">
        <f t="shared" si="94"/>
        <v>9</v>
      </c>
      <c r="Q83" s="1">
        <f t="shared" si="95"/>
        <v>9</v>
      </c>
      <c r="R83" s="1">
        <f t="shared" si="96"/>
        <v>1</v>
      </c>
    </row>
    <row r="84" spans="4:18" x14ac:dyDescent="0.15">
      <c r="D84" s="1">
        <f t="shared" si="86"/>
        <v>8</v>
      </c>
      <c r="E84" s="1">
        <f t="shared" si="92"/>
        <v>32</v>
      </c>
      <c r="F84" s="1">
        <f t="shared" si="87"/>
        <v>432</v>
      </c>
      <c r="G84" s="1">
        <f t="shared" si="88"/>
        <v>93</v>
      </c>
      <c r="H84" s="1">
        <f t="shared" si="89"/>
        <v>24.8</v>
      </c>
      <c r="J84" s="1">
        <f t="shared" si="90"/>
        <v>8</v>
      </c>
      <c r="K84" s="1">
        <f t="shared" si="93"/>
        <v>32</v>
      </c>
      <c r="L84" s="1">
        <f t="shared" si="91"/>
        <v>540</v>
      </c>
      <c r="M84" s="1">
        <f t="shared" si="91"/>
        <v>73.2</v>
      </c>
      <c r="N84" s="1">
        <f t="shared" si="91"/>
        <v>31</v>
      </c>
      <c r="P84" s="1">
        <f t="shared" si="94"/>
        <v>9</v>
      </c>
      <c r="Q84" s="1">
        <f t="shared" si="95"/>
        <v>9</v>
      </c>
      <c r="R84" s="1">
        <f t="shared" si="96"/>
        <v>1</v>
      </c>
    </row>
    <row r="85" spans="4:18" x14ac:dyDescent="0.15">
      <c r="D85" s="1">
        <f t="shared" si="86"/>
        <v>9</v>
      </c>
      <c r="E85" s="1">
        <f t="shared" si="92"/>
        <v>36</v>
      </c>
      <c r="F85" s="1">
        <f t="shared" si="87"/>
        <v>456</v>
      </c>
      <c r="G85" s="1">
        <f t="shared" si="88"/>
        <v>99</v>
      </c>
      <c r="H85" s="1">
        <f t="shared" si="89"/>
        <v>26.4</v>
      </c>
      <c r="J85" s="1">
        <f t="shared" si="90"/>
        <v>9</v>
      </c>
      <c r="K85" s="1">
        <f t="shared" si="93"/>
        <v>36</v>
      </c>
      <c r="L85" s="1">
        <f t="shared" si="91"/>
        <v>570</v>
      </c>
      <c r="M85" s="1">
        <f t="shared" si="91"/>
        <v>77.900000000000006</v>
      </c>
      <c r="N85" s="1">
        <f t="shared" si="91"/>
        <v>33</v>
      </c>
      <c r="P85" s="1">
        <f t="shared" si="94"/>
        <v>10</v>
      </c>
      <c r="Q85" s="1">
        <f t="shared" si="95"/>
        <v>9</v>
      </c>
      <c r="R85" s="1">
        <f t="shared" si="96"/>
        <v>1.1100000000000001</v>
      </c>
    </row>
    <row r="86" spans="4:18" x14ac:dyDescent="0.15">
      <c r="D86" s="1">
        <f t="shared" si="86"/>
        <v>10</v>
      </c>
      <c r="E86" s="1">
        <f t="shared" si="92"/>
        <v>40</v>
      </c>
      <c r="F86" s="1">
        <f t="shared" si="87"/>
        <v>480</v>
      </c>
      <c r="G86" s="1">
        <f t="shared" si="88"/>
        <v>105</v>
      </c>
      <c r="H86" s="1">
        <f t="shared" si="89"/>
        <v>28</v>
      </c>
      <c r="J86" s="1">
        <f t="shared" si="90"/>
        <v>10</v>
      </c>
      <c r="K86" s="1">
        <f t="shared" si="93"/>
        <v>40</v>
      </c>
      <c r="L86" s="1">
        <f t="shared" si="91"/>
        <v>600</v>
      </c>
      <c r="M86" s="1">
        <f t="shared" si="91"/>
        <v>82.6</v>
      </c>
      <c r="N86" s="1">
        <f t="shared" si="91"/>
        <v>35</v>
      </c>
      <c r="P86" s="1">
        <f t="shared" si="94"/>
        <v>10</v>
      </c>
      <c r="Q86" s="1">
        <f t="shared" si="95"/>
        <v>9</v>
      </c>
      <c r="R86" s="1">
        <f t="shared" si="96"/>
        <v>1.1100000000000001</v>
      </c>
    </row>
    <row r="87" spans="4:18" x14ac:dyDescent="0.15">
      <c r="O87" s="1" t="s">
        <v>28</v>
      </c>
      <c r="P87" s="1">
        <f>ROUND(AVERAGE(P76:P86),2)</f>
        <v>9.18</v>
      </c>
      <c r="Q87" s="1">
        <f>ROUND(AVERAGE(Q76:Q86),2)</f>
        <v>8.5500000000000007</v>
      </c>
      <c r="R87" s="1">
        <f>ROUND(P87/Q87,2)</f>
        <v>1.07</v>
      </c>
    </row>
    <row r="91" spans="4:18" x14ac:dyDescent="0.15">
      <c r="D91" s="1" t="str">
        <f t="shared" ref="D91:D103" si="97">J25</f>
        <v>焚</v>
      </c>
      <c r="F91" s="1">
        <f t="shared" ref="F91:F103" si="98">L25</f>
        <v>0.8</v>
      </c>
      <c r="G91" s="1">
        <f t="shared" ref="G91:G103" si="99">M25</f>
        <v>1.5</v>
      </c>
      <c r="H91" s="1">
        <f t="shared" ref="H91:H103" si="100">N25</f>
        <v>0.8</v>
      </c>
      <c r="J91" s="1" t="str">
        <f t="shared" ref="J91:J103" si="101">J39</f>
        <v>磐</v>
      </c>
      <c r="L91" s="1">
        <f t="shared" ref="L91:N103" si="102">L39</f>
        <v>1.35</v>
      </c>
      <c r="M91" s="1">
        <f t="shared" si="102"/>
        <v>0.8</v>
      </c>
      <c r="N91" s="1">
        <f t="shared" si="102"/>
        <v>1.35</v>
      </c>
    </row>
    <row r="92" spans="4:18" x14ac:dyDescent="0.15">
      <c r="D92" s="1" t="str">
        <f t="shared" si="97"/>
        <v>级别</v>
      </c>
      <c r="E92" s="1" t="str">
        <f t="shared" ref="E92:E103" si="103">K26</f>
        <v>所需经验</v>
      </c>
      <c r="F92" s="1" t="str">
        <f t="shared" si="98"/>
        <v>生命值</v>
      </c>
      <c r="G92" s="1" t="str">
        <f t="shared" si="99"/>
        <v>攻击力</v>
      </c>
      <c r="H92" s="1" t="str">
        <f t="shared" si="100"/>
        <v>防御力</v>
      </c>
      <c r="J92" s="1" t="str">
        <f t="shared" si="101"/>
        <v>级别</v>
      </c>
      <c r="K92" s="1" t="str">
        <f t="shared" ref="K92:K103" si="104">K40</f>
        <v>所需经验</v>
      </c>
      <c r="L92" s="1" t="str">
        <f t="shared" si="102"/>
        <v>生命值</v>
      </c>
      <c r="M92" s="1" t="str">
        <f t="shared" si="102"/>
        <v>攻击力</v>
      </c>
      <c r="N92" s="1" t="str">
        <f t="shared" si="102"/>
        <v>防御力</v>
      </c>
      <c r="P92" s="1" t="str">
        <f>D91&amp;"vs"&amp;J91</f>
        <v>焚vs磐</v>
      </c>
      <c r="Q92" s="1" t="str">
        <f>J91&amp;"vs"&amp;D91</f>
        <v>磐vs焚</v>
      </c>
    </row>
    <row r="93" spans="4:18" x14ac:dyDescent="0.15">
      <c r="D93" s="1">
        <f t="shared" si="97"/>
        <v>0</v>
      </c>
      <c r="E93" s="1">
        <f t="shared" si="103"/>
        <v>0</v>
      </c>
      <c r="F93" s="1">
        <f t="shared" si="98"/>
        <v>240</v>
      </c>
      <c r="G93" s="1">
        <f t="shared" si="99"/>
        <v>45</v>
      </c>
      <c r="H93" s="1">
        <f t="shared" si="100"/>
        <v>12</v>
      </c>
      <c r="J93" s="1">
        <f t="shared" si="101"/>
        <v>0</v>
      </c>
      <c r="K93" s="1">
        <f t="shared" si="104"/>
        <v>0</v>
      </c>
      <c r="L93" s="1">
        <f t="shared" si="102"/>
        <v>405</v>
      </c>
      <c r="M93" s="1">
        <f t="shared" si="102"/>
        <v>24</v>
      </c>
      <c r="N93" s="1">
        <f t="shared" si="102"/>
        <v>20.3</v>
      </c>
      <c r="P93" s="1">
        <f>ROUND(L93/(G93*(1-N93/(N93+$M$2))),0)</f>
        <v>13</v>
      </c>
      <c r="Q93" s="1">
        <f>ROUND(F93/(M93*(1-H93/(H93+$M$2))),0)</f>
        <v>12</v>
      </c>
      <c r="R93" s="1">
        <f t="shared" ref="R93:R120" si="105">ROUND(P93/Q93,2)</f>
        <v>1.08</v>
      </c>
    </row>
    <row r="94" spans="4:18" x14ac:dyDescent="0.15">
      <c r="D94" s="1">
        <f t="shared" si="97"/>
        <v>1</v>
      </c>
      <c r="E94" s="1">
        <f t="shared" si="103"/>
        <v>4</v>
      </c>
      <c r="F94" s="1">
        <f t="shared" si="98"/>
        <v>264</v>
      </c>
      <c r="G94" s="1">
        <f t="shared" si="99"/>
        <v>51</v>
      </c>
      <c r="H94" s="1">
        <f t="shared" si="100"/>
        <v>13.6</v>
      </c>
      <c r="J94" s="1">
        <f t="shared" si="101"/>
        <v>1</v>
      </c>
      <c r="K94" s="1">
        <f t="shared" si="104"/>
        <v>4</v>
      </c>
      <c r="L94" s="1">
        <f t="shared" si="102"/>
        <v>445.5</v>
      </c>
      <c r="M94" s="1">
        <f t="shared" si="102"/>
        <v>27.2</v>
      </c>
      <c r="N94" s="1">
        <f t="shared" si="102"/>
        <v>23</v>
      </c>
      <c r="P94" s="1">
        <f t="shared" ref="P94:P103" si="106">ROUND(L94/(G94*(1-N94/(N94+$M$2))),0)</f>
        <v>13</v>
      </c>
      <c r="Q94" s="1">
        <f t="shared" ref="Q94:Q103" si="107">ROUND(F94/(M94*(1-H94/(H94+$M$2))),0)</f>
        <v>12</v>
      </c>
      <c r="R94" s="1">
        <f t="shared" si="105"/>
        <v>1.08</v>
      </c>
    </row>
    <row r="95" spans="4:18" x14ac:dyDescent="0.15">
      <c r="D95" s="1">
        <f t="shared" si="97"/>
        <v>2</v>
      </c>
      <c r="E95" s="1">
        <f t="shared" si="103"/>
        <v>8</v>
      </c>
      <c r="F95" s="1">
        <f t="shared" si="98"/>
        <v>288</v>
      </c>
      <c r="G95" s="1">
        <f t="shared" si="99"/>
        <v>57</v>
      </c>
      <c r="H95" s="1">
        <f t="shared" si="100"/>
        <v>15.2</v>
      </c>
      <c r="J95" s="1">
        <f t="shared" si="101"/>
        <v>2</v>
      </c>
      <c r="K95" s="1">
        <f t="shared" si="104"/>
        <v>8</v>
      </c>
      <c r="L95" s="1">
        <f t="shared" si="102"/>
        <v>486</v>
      </c>
      <c r="M95" s="1">
        <f t="shared" si="102"/>
        <v>30.4</v>
      </c>
      <c r="N95" s="1">
        <f t="shared" si="102"/>
        <v>25.7</v>
      </c>
      <c r="P95" s="1">
        <f t="shared" si="106"/>
        <v>13</v>
      </c>
      <c r="Q95" s="1">
        <f t="shared" si="107"/>
        <v>12</v>
      </c>
      <c r="R95" s="1">
        <f t="shared" si="105"/>
        <v>1.08</v>
      </c>
    </row>
    <row r="96" spans="4:18" x14ac:dyDescent="0.15">
      <c r="D96" s="1">
        <f t="shared" si="97"/>
        <v>3</v>
      </c>
      <c r="E96" s="1">
        <f t="shared" si="103"/>
        <v>12</v>
      </c>
      <c r="F96" s="1">
        <f t="shared" si="98"/>
        <v>312</v>
      </c>
      <c r="G96" s="1">
        <f t="shared" si="99"/>
        <v>63</v>
      </c>
      <c r="H96" s="1">
        <f t="shared" si="100"/>
        <v>16.8</v>
      </c>
      <c r="J96" s="1">
        <f t="shared" si="101"/>
        <v>3</v>
      </c>
      <c r="K96" s="1">
        <f t="shared" si="104"/>
        <v>12</v>
      </c>
      <c r="L96" s="1">
        <f t="shared" si="102"/>
        <v>526.5</v>
      </c>
      <c r="M96" s="1">
        <f t="shared" si="102"/>
        <v>33.6</v>
      </c>
      <c r="N96" s="1">
        <f t="shared" si="102"/>
        <v>28.4</v>
      </c>
      <c r="P96" s="1">
        <f t="shared" si="106"/>
        <v>13</v>
      </c>
      <c r="Q96" s="1">
        <f t="shared" si="107"/>
        <v>12</v>
      </c>
      <c r="R96" s="1">
        <f t="shared" si="105"/>
        <v>1.08</v>
      </c>
    </row>
    <row r="97" spans="4:18" x14ac:dyDescent="0.15">
      <c r="D97" s="1">
        <f t="shared" si="97"/>
        <v>4</v>
      </c>
      <c r="E97" s="1">
        <f t="shared" si="103"/>
        <v>16</v>
      </c>
      <c r="F97" s="1">
        <f t="shared" si="98"/>
        <v>336</v>
      </c>
      <c r="G97" s="1">
        <f t="shared" si="99"/>
        <v>69</v>
      </c>
      <c r="H97" s="1">
        <f t="shared" si="100"/>
        <v>18.399999999999999</v>
      </c>
      <c r="J97" s="1">
        <f t="shared" si="101"/>
        <v>4</v>
      </c>
      <c r="K97" s="1">
        <f t="shared" si="104"/>
        <v>16</v>
      </c>
      <c r="L97" s="1">
        <f t="shared" si="102"/>
        <v>567</v>
      </c>
      <c r="M97" s="1">
        <f t="shared" si="102"/>
        <v>36.799999999999997</v>
      </c>
      <c r="N97" s="1">
        <f t="shared" si="102"/>
        <v>31.1</v>
      </c>
      <c r="P97" s="1">
        <f t="shared" si="106"/>
        <v>13</v>
      </c>
      <c r="Q97" s="1">
        <f t="shared" si="107"/>
        <v>12</v>
      </c>
      <c r="R97" s="1">
        <f t="shared" si="105"/>
        <v>1.08</v>
      </c>
    </row>
    <row r="98" spans="4:18" x14ac:dyDescent="0.15">
      <c r="D98" s="1">
        <f t="shared" si="97"/>
        <v>5</v>
      </c>
      <c r="E98" s="1">
        <f t="shared" si="103"/>
        <v>20</v>
      </c>
      <c r="F98" s="1">
        <f t="shared" si="98"/>
        <v>360</v>
      </c>
      <c r="G98" s="1">
        <f t="shared" si="99"/>
        <v>75</v>
      </c>
      <c r="H98" s="1">
        <f t="shared" si="100"/>
        <v>20</v>
      </c>
      <c r="J98" s="1">
        <f t="shared" si="101"/>
        <v>5</v>
      </c>
      <c r="K98" s="1">
        <f t="shared" si="104"/>
        <v>20</v>
      </c>
      <c r="L98" s="1">
        <f t="shared" si="102"/>
        <v>607.5</v>
      </c>
      <c r="M98" s="1">
        <f t="shared" si="102"/>
        <v>40</v>
      </c>
      <c r="N98" s="1">
        <f t="shared" si="102"/>
        <v>33.799999999999997</v>
      </c>
      <c r="P98" s="1">
        <f t="shared" si="106"/>
        <v>14</v>
      </c>
      <c r="Q98" s="1">
        <f t="shared" si="107"/>
        <v>13</v>
      </c>
      <c r="R98" s="1">
        <f t="shared" si="105"/>
        <v>1.08</v>
      </c>
    </row>
    <row r="99" spans="4:18" x14ac:dyDescent="0.15">
      <c r="D99" s="1">
        <f t="shared" si="97"/>
        <v>6</v>
      </c>
      <c r="E99" s="1">
        <f t="shared" si="103"/>
        <v>24</v>
      </c>
      <c r="F99" s="1">
        <f t="shared" si="98"/>
        <v>384</v>
      </c>
      <c r="G99" s="1">
        <f t="shared" si="99"/>
        <v>81</v>
      </c>
      <c r="H99" s="1">
        <f t="shared" si="100"/>
        <v>21.6</v>
      </c>
      <c r="J99" s="1">
        <f t="shared" si="101"/>
        <v>6</v>
      </c>
      <c r="K99" s="1">
        <f t="shared" si="104"/>
        <v>24</v>
      </c>
      <c r="L99" s="1">
        <f t="shared" si="102"/>
        <v>648</v>
      </c>
      <c r="M99" s="1">
        <f t="shared" si="102"/>
        <v>43.2</v>
      </c>
      <c r="N99" s="1">
        <f t="shared" si="102"/>
        <v>36.5</v>
      </c>
      <c r="P99" s="1">
        <f t="shared" si="106"/>
        <v>14</v>
      </c>
      <c r="Q99" s="1">
        <f t="shared" si="107"/>
        <v>13</v>
      </c>
      <c r="R99" s="1">
        <f t="shared" si="105"/>
        <v>1.08</v>
      </c>
    </row>
    <row r="100" spans="4:18" x14ac:dyDescent="0.15">
      <c r="D100" s="1">
        <f t="shared" si="97"/>
        <v>7</v>
      </c>
      <c r="E100" s="1">
        <f t="shared" si="103"/>
        <v>28</v>
      </c>
      <c r="F100" s="1">
        <f t="shared" si="98"/>
        <v>408</v>
      </c>
      <c r="G100" s="1">
        <f t="shared" si="99"/>
        <v>87</v>
      </c>
      <c r="H100" s="1">
        <f t="shared" si="100"/>
        <v>23.2</v>
      </c>
      <c r="J100" s="1">
        <f t="shared" si="101"/>
        <v>7</v>
      </c>
      <c r="K100" s="1">
        <f t="shared" si="104"/>
        <v>28</v>
      </c>
      <c r="L100" s="1">
        <f t="shared" si="102"/>
        <v>688.5</v>
      </c>
      <c r="M100" s="1">
        <f t="shared" si="102"/>
        <v>46.4</v>
      </c>
      <c r="N100" s="1">
        <f t="shared" si="102"/>
        <v>39.200000000000003</v>
      </c>
      <c r="P100" s="1">
        <f t="shared" si="106"/>
        <v>14</v>
      </c>
      <c r="Q100" s="1">
        <f t="shared" si="107"/>
        <v>13</v>
      </c>
      <c r="R100" s="1">
        <f t="shared" si="105"/>
        <v>1.08</v>
      </c>
    </row>
    <row r="101" spans="4:18" x14ac:dyDescent="0.15">
      <c r="D101" s="1">
        <f t="shared" si="97"/>
        <v>8</v>
      </c>
      <c r="E101" s="1">
        <f t="shared" si="103"/>
        <v>32</v>
      </c>
      <c r="F101" s="1">
        <f t="shared" si="98"/>
        <v>432</v>
      </c>
      <c r="G101" s="1">
        <f t="shared" si="99"/>
        <v>93</v>
      </c>
      <c r="H101" s="1">
        <f t="shared" si="100"/>
        <v>24.8</v>
      </c>
      <c r="J101" s="1">
        <f t="shared" si="101"/>
        <v>8</v>
      </c>
      <c r="K101" s="1">
        <f t="shared" si="104"/>
        <v>32</v>
      </c>
      <c r="L101" s="1">
        <f t="shared" si="102"/>
        <v>729</v>
      </c>
      <c r="M101" s="1">
        <f t="shared" si="102"/>
        <v>49.6</v>
      </c>
      <c r="N101" s="1">
        <f t="shared" si="102"/>
        <v>41.9</v>
      </c>
      <c r="P101" s="1">
        <f t="shared" si="106"/>
        <v>14</v>
      </c>
      <c r="Q101" s="1">
        <f t="shared" si="107"/>
        <v>13</v>
      </c>
      <c r="R101" s="1">
        <f t="shared" si="105"/>
        <v>1.08</v>
      </c>
    </row>
    <row r="102" spans="4:18" x14ac:dyDescent="0.15">
      <c r="D102" s="1">
        <f t="shared" si="97"/>
        <v>9</v>
      </c>
      <c r="E102" s="1">
        <f t="shared" si="103"/>
        <v>36</v>
      </c>
      <c r="F102" s="1">
        <f t="shared" si="98"/>
        <v>456</v>
      </c>
      <c r="G102" s="1">
        <f t="shared" si="99"/>
        <v>99</v>
      </c>
      <c r="H102" s="1">
        <f t="shared" si="100"/>
        <v>26.4</v>
      </c>
      <c r="J102" s="1">
        <f t="shared" si="101"/>
        <v>9</v>
      </c>
      <c r="K102" s="1">
        <f t="shared" si="104"/>
        <v>36</v>
      </c>
      <c r="L102" s="1">
        <f t="shared" si="102"/>
        <v>769.5</v>
      </c>
      <c r="M102" s="1">
        <f t="shared" si="102"/>
        <v>52.8</v>
      </c>
      <c r="N102" s="1">
        <f t="shared" si="102"/>
        <v>44.6</v>
      </c>
      <c r="P102" s="1">
        <f t="shared" si="106"/>
        <v>15</v>
      </c>
      <c r="Q102" s="1">
        <f t="shared" si="107"/>
        <v>13</v>
      </c>
      <c r="R102" s="1">
        <f t="shared" si="105"/>
        <v>1.1499999999999999</v>
      </c>
    </row>
    <row r="103" spans="4:18" x14ac:dyDescent="0.15">
      <c r="D103" s="1">
        <f t="shared" si="97"/>
        <v>10</v>
      </c>
      <c r="E103" s="1">
        <f t="shared" si="103"/>
        <v>40</v>
      </c>
      <c r="F103" s="1">
        <f t="shared" si="98"/>
        <v>480</v>
      </c>
      <c r="G103" s="1">
        <f t="shared" si="99"/>
        <v>105</v>
      </c>
      <c r="H103" s="1">
        <f t="shared" si="100"/>
        <v>28</v>
      </c>
      <c r="J103" s="1">
        <f t="shared" si="101"/>
        <v>10</v>
      </c>
      <c r="K103" s="1">
        <f t="shared" si="104"/>
        <v>40</v>
      </c>
      <c r="L103" s="1">
        <f t="shared" si="102"/>
        <v>810</v>
      </c>
      <c r="M103" s="1">
        <f t="shared" si="102"/>
        <v>56</v>
      </c>
      <c r="N103" s="1">
        <f t="shared" si="102"/>
        <v>47.3</v>
      </c>
      <c r="P103" s="1">
        <f t="shared" si="106"/>
        <v>15</v>
      </c>
      <c r="Q103" s="1">
        <f t="shared" si="107"/>
        <v>13</v>
      </c>
      <c r="R103" s="1">
        <f t="shared" si="105"/>
        <v>1.1499999999999999</v>
      </c>
    </row>
    <row r="104" spans="4:18" x14ac:dyDescent="0.15">
      <c r="O104" s="1" t="s">
        <v>28</v>
      </c>
      <c r="P104" s="1">
        <f>ROUND(AVERAGE(P93:P103),2)</f>
        <v>13.73</v>
      </c>
      <c r="Q104" s="1">
        <f>ROUND(AVERAGE(Q93:Q103),2)</f>
        <v>12.55</v>
      </c>
      <c r="R104" s="1">
        <f>ROUND(P104/Q104,2)</f>
        <v>1.0900000000000001</v>
      </c>
    </row>
    <row r="108" spans="4:18" x14ac:dyDescent="0.15">
      <c r="D108" s="1" t="str">
        <f t="shared" ref="D108:D120" si="108">J74</f>
        <v>怒</v>
      </c>
      <c r="F108" s="1">
        <f t="shared" ref="F108:F120" si="109">L74</f>
        <v>1</v>
      </c>
      <c r="G108" s="1">
        <f t="shared" ref="G108:G120" si="110">M74</f>
        <v>1.18</v>
      </c>
      <c r="H108" s="1">
        <f t="shared" ref="H108:H120" si="111">N74</f>
        <v>1</v>
      </c>
      <c r="J108" s="1" t="str">
        <f t="shared" ref="J108:J120" si="112">J39</f>
        <v>磐</v>
      </c>
      <c r="L108" s="1">
        <f t="shared" ref="L108:N120" si="113">L39</f>
        <v>1.35</v>
      </c>
      <c r="M108" s="1">
        <f t="shared" si="113"/>
        <v>0.8</v>
      </c>
      <c r="N108" s="1">
        <f t="shared" si="113"/>
        <v>1.35</v>
      </c>
    </row>
    <row r="109" spans="4:18" x14ac:dyDescent="0.15">
      <c r="D109" s="1" t="str">
        <f t="shared" si="108"/>
        <v>级别</v>
      </c>
      <c r="E109" s="1" t="str">
        <f t="shared" ref="E109:E120" si="114">K75</f>
        <v>所需经验</v>
      </c>
      <c r="F109" s="1" t="str">
        <f t="shared" si="109"/>
        <v>生命值</v>
      </c>
      <c r="G109" s="1" t="str">
        <f t="shared" si="110"/>
        <v>攻击力</v>
      </c>
      <c r="H109" s="1" t="str">
        <f t="shared" si="111"/>
        <v>防御力</v>
      </c>
      <c r="J109" s="1" t="str">
        <f t="shared" si="112"/>
        <v>级别</v>
      </c>
      <c r="K109" s="1" t="str">
        <f t="shared" ref="K109:K120" si="115">K40</f>
        <v>所需经验</v>
      </c>
      <c r="L109" s="1" t="str">
        <f t="shared" si="113"/>
        <v>生命值</v>
      </c>
      <c r="M109" s="1" t="str">
        <f t="shared" si="113"/>
        <v>攻击力</v>
      </c>
      <c r="N109" s="1" t="str">
        <f t="shared" si="113"/>
        <v>防御力</v>
      </c>
      <c r="P109" s="1" t="str">
        <f>D108&amp;"vs"&amp;J108</f>
        <v>怒vs磐</v>
      </c>
      <c r="Q109" s="1" t="str">
        <f>J108&amp;"vs"&amp;D108</f>
        <v>磐vs怒</v>
      </c>
    </row>
    <row r="110" spans="4:18" x14ac:dyDescent="0.15">
      <c r="D110" s="1">
        <f t="shared" si="108"/>
        <v>0</v>
      </c>
      <c r="E110" s="1">
        <f t="shared" si="114"/>
        <v>0</v>
      </c>
      <c r="F110" s="1">
        <f t="shared" si="109"/>
        <v>300</v>
      </c>
      <c r="G110" s="1">
        <f t="shared" si="110"/>
        <v>35.4</v>
      </c>
      <c r="H110" s="1">
        <f t="shared" si="111"/>
        <v>15</v>
      </c>
      <c r="J110" s="1">
        <f t="shared" si="112"/>
        <v>0</v>
      </c>
      <c r="K110" s="1">
        <f t="shared" si="115"/>
        <v>0</v>
      </c>
      <c r="L110" s="1">
        <f t="shared" si="113"/>
        <v>405</v>
      </c>
      <c r="M110" s="1">
        <f t="shared" si="113"/>
        <v>24</v>
      </c>
      <c r="N110" s="1">
        <f t="shared" si="113"/>
        <v>20.3</v>
      </c>
      <c r="P110" s="1">
        <f>ROUND(L110/(G110*(1-N110/(N110+$M$2))),0)</f>
        <v>16</v>
      </c>
      <c r="Q110" s="1">
        <f>ROUND(F110/(M110*(1-H110/(H110+$M$2))),0)</f>
        <v>16</v>
      </c>
      <c r="R110" s="1">
        <f t="shared" si="105"/>
        <v>1</v>
      </c>
    </row>
    <row r="111" spans="4:18" x14ac:dyDescent="0.15">
      <c r="D111" s="1">
        <f t="shared" si="108"/>
        <v>1</v>
      </c>
      <c r="E111" s="1">
        <f t="shared" si="114"/>
        <v>4</v>
      </c>
      <c r="F111" s="1">
        <f t="shared" si="109"/>
        <v>330</v>
      </c>
      <c r="G111" s="1">
        <f t="shared" si="110"/>
        <v>40.1</v>
      </c>
      <c r="H111" s="1">
        <f t="shared" si="111"/>
        <v>17</v>
      </c>
      <c r="J111" s="1">
        <f t="shared" si="112"/>
        <v>1</v>
      </c>
      <c r="K111" s="1">
        <f t="shared" si="115"/>
        <v>4</v>
      </c>
      <c r="L111" s="1">
        <f t="shared" si="113"/>
        <v>445.5</v>
      </c>
      <c r="M111" s="1">
        <f t="shared" si="113"/>
        <v>27.2</v>
      </c>
      <c r="N111" s="1">
        <f t="shared" si="113"/>
        <v>23</v>
      </c>
      <c r="P111" s="1">
        <f t="shared" ref="P111:P120" si="116">ROUND(L111/(G111*(1-N111/(N111+$M$2))),0)</f>
        <v>16</v>
      </c>
      <c r="Q111" s="1">
        <f t="shared" ref="Q111:Q120" si="117">ROUND(F111/(M111*(1-H111/(H111+$M$2))),0)</f>
        <v>16</v>
      </c>
      <c r="R111" s="1">
        <f t="shared" si="105"/>
        <v>1</v>
      </c>
    </row>
    <row r="112" spans="4:18" x14ac:dyDescent="0.15">
      <c r="D112" s="1">
        <f t="shared" si="108"/>
        <v>2</v>
      </c>
      <c r="E112" s="1">
        <f t="shared" si="114"/>
        <v>8</v>
      </c>
      <c r="F112" s="1">
        <f t="shared" si="109"/>
        <v>360</v>
      </c>
      <c r="G112" s="1">
        <f t="shared" si="110"/>
        <v>44.8</v>
      </c>
      <c r="H112" s="1">
        <f t="shared" si="111"/>
        <v>19</v>
      </c>
      <c r="J112" s="1">
        <f t="shared" si="112"/>
        <v>2</v>
      </c>
      <c r="K112" s="1">
        <f t="shared" si="115"/>
        <v>8</v>
      </c>
      <c r="L112" s="1">
        <f t="shared" si="113"/>
        <v>486</v>
      </c>
      <c r="M112" s="1">
        <f t="shared" si="113"/>
        <v>30.4</v>
      </c>
      <c r="N112" s="1">
        <f t="shared" si="113"/>
        <v>25.7</v>
      </c>
      <c r="P112" s="1">
        <f t="shared" si="116"/>
        <v>16</v>
      </c>
      <c r="Q112" s="1">
        <f t="shared" si="117"/>
        <v>16</v>
      </c>
      <c r="R112" s="1">
        <f t="shared" si="105"/>
        <v>1</v>
      </c>
    </row>
    <row r="113" spans="4:18" x14ac:dyDescent="0.15">
      <c r="D113" s="1">
        <f t="shared" si="108"/>
        <v>3</v>
      </c>
      <c r="E113" s="1">
        <f t="shared" si="114"/>
        <v>12</v>
      </c>
      <c r="F113" s="1">
        <f t="shared" si="109"/>
        <v>390</v>
      </c>
      <c r="G113" s="1">
        <f t="shared" si="110"/>
        <v>49.6</v>
      </c>
      <c r="H113" s="1">
        <f t="shared" si="111"/>
        <v>21</v>
      </c>
      <c r="J113" s="1">
        <f t="shared" si="112"/>
        <v>3</v>
      </c>
      <c r="K113" s="1">
        <f t="shared" si="115"/>
        <v>12</v>
      </c>
      <c r="L113" s="1">
        <f t="shared" si="113"/>
        <v>526.5</v>
      </c>
      <c r="M113" s="1">
        <f t="shared" si="113"/>
        <v>33.6</v>
      </c>
      <c r="N113" s="1">
        <f t="shared" si="113"/>
        <v>28.4</v>
      </c>
      <c r="P113" s="1">
        <f t="shared" si="116"/>
        <v>17</v>
      </c>
      <c r="Q113" s="1">
        <f t="shared" si="117"/>
        <v>16</v>
      </c>
      <c r="R113" s="1">
        <f t="shared" si="105"/>
        <v>1.06</v>
      </c>
    </row>
    <row r="114" spans="4:18" x14ac:dyDescent="0.15">
      <c r="D114" s="1">
        <f t="shared" si="108"/>
        <v>4</v>
      </c>
      <c r="E114" s="1">
        <f t="shared" si="114"/>
        <v>16</v>
      </c>
      <c r="F114" s="1">
        <f t="shared" si="109"/>
        <v>420</v>
      </c>
      <c r="G114" s="1">
        <f t="shared" si="110"/>
        <v>54.3</v>
      </c>
      <c r="H114" s="1">
        <f t="shared" si="111"/>
        <v>23</v>
      </c>
      <c r="J114" s="1">
        <f t="shared" si="112"/>
        <v>4</v>
      </c>
      <c r="K114" s="1">
        <f t="shared" si="115"/>
        <v>16</v>
      </c>
      <c r="L114" s="1">
        <f t="shared" si="113"/>
        <v>567</v>
      </c>
      <c r="M114" s="1">
        <f t="shared" si="113"/>
        <v>36.799999999999997</v>
      </c>
      <c r="N114" s="1">
        <f t="shared" si="113"/>
        <v>31.1</v>
      </c>
      <c r="P114" s="1">
        <f t="shared" si="116"/>
        <v>17</v>
      </c>
      <c r="Q114" s="1">
        <f t="shared" si="117"/>
        <v>17</v>
      </c>
      <c r="R114" s="1">
        <f t="shared" si="105"/>
        <v>1</v>
      </c>
    </row>
    <row r="115" spans="4:18" x14ac:dyDescent="0.15">
      <c r="D115" s="1">
        <f t="shared" si="108"/>
        <v>5</v>
      </c>
      <c r="E115" s="1">
        <f t="shared" si="114"/>
        <v>20</v>
      </c>
      <c r="F115" s="1">
        <f t="shared" si="109"/>
        <v>450</v>
      </c>
      <c r="G115" s="1">
        <f t="shared" si="110"/>
        <v>59</v>
      </c>
      <c r="H115" s="1">
        <f t="shared" si="111"/>
        <v>25</v>
      </c>
      <c r="J115" s="1">
        <f t="shared" si="112"/>
        <v>5</v>
      </c>
      <c r="K115" s="1">
        <f t="shared" si="115"/>
        <v>20</v>
      </c>
      <c r="L115" s="1">
        <f t="shared" si="113"/>
        <v>607.5</v>
      </c>
      <c r="M115" s="1">
        <f t="shared" si="113"/>
        <v>40</v>
      </c>
      <c r="N115" s="1">
        <f t="shared" si="113"/>
        <v>33.799999999999997</v>
      </c>
      <c r="P115" s="1">
        <f t="shared" si="116"/>
        <v>17</v>
      </c>
      <c r="Q115" s="1">
        <f t="shared" si="117"/>
        <v>17</v>
      </c>
      <c r="R115" s="1">
        <f t="shared" si="105"/>
        <v>1</v>
      </c>
    </row>
    <row r="116" spans="4:18" x14ac:dyDescent="0.15">
      <c r="D116" s="1">
        <f t="shared" si="108"/>
        <v>6</v>
      </c>
      <c r="E116" s="1">
        <f t="shared" si="114"/>
        <v>24</v>
      </c>
      <c r="F116" s="1">
        <f t="shared" si="109"/>
        <v>480</v>
      </c>
      <c r="G116" s="1">
        <f t="shared" si="110"/>
        <v>63.7</v>
      </c>
      <c r="H116" s="1">
        <f t="shared" si="111"/>
        <v>27</v>
      </c>
      <c r="J116" s="1">
        <f t="shared" si="112"/>
        <v>6</v>
      </c>
      <c r="K116" s="1">
        <f t="shared" si="115"/>
        <v>24</v>
      </c>
      <c r="L116" s="1">
        <f t="shared" si="113"/>
        <v>648</v>
      </c>
      <c r="M116" s="1">
        <f t="shared" si="113"/>
        <v>43.2</v>
      </c>
      <c r="N116" s="1">
        <f t="shared" si="113"/>
        <v>36.5</v>
      </c>
      <c r="P116" s="1">
        <f t="shared" si="116"/>
        <v>18</v>
      </c>
      <c r="Q116" s="1">
        <f t="shared" si="117"/>
        <v>17</v>
      </c>
      <c r="R116" s="1">
        <f t="shared" si="105"/>
        <v>1.06</v>
      </c>
    </row>
    <row r="117" spans="4:18" x14ac:dyDescent="0.15">
      <c r="D117" s="1">
        <f t="shared" si="108"/>
        <v>7</v>
      </c>
      <c r="E117" s="1">
        <f t="shared" si="114"/>
        <v>28</v>
      </c>
      <c r="F117" s="1">
        <f t="shared" si="109"/>
        <v>510</v>
      </c>
      <c r="G117" s="1">
        <f t="shared" si="110"/>
        <v>68.400000000000006</v>
      </c>
      <c r="H117" s="1">
        <f t="shared" si="111"/>
        <v>29</v>
      </c>
      <c r="J117" s="1">
        <f t="shared" si="112"/>
        <v>7</v>
      </c>
      <c r="K117" s="1">
        <f t="shared" si="115"/>
        <v>28</v>
      </c>
      <c r="L117" s="1">
        <f t="shared" si="113"/>
        <v>688.5</v>
      </c>
      <c r="M117" s="1">
        <f t="shared" si="113"/>
        <v>46.4</v>
      </c>
      <c r="N117" s="1">
        <f t="shared" si="113"/>
        <v>39.200000000000003</v>
      </c>
      <c r="P117" s="1">
        <f t="shared" si="116"/>
        <v>18</v>
      </c>
      <c r="Q117" s="1">
        <f t="shared" si="117"/>
        <v>17</v>
      </c>
      <c r="R117" s="1">
        <f t="shared" si="105"/>
        <v>1.06</v>
      </c>
    </row>
    <row r="118" spans="4:18" x14ac:dyDescent="0.15">
      <c r="D118" s="1">
        <f t="shared" si="108"/>
        <v>8</v>
      </c>
      <c r="E118" s="1">
        <f t="shared" si="114"/>
        <v>32</v>
      </c>
      <c r="F118" s="1">
        <f t="shared" si="109"/>
        <v>540</v>
      </c>
      <c r="G118" s="1">
        <f t="shared" si="110"/>
        <v>73.2</v>
      </c>
      <c r="H118" s="1">
        <f t="shared" si="111"/>
        <v>31</v>
      </c>
      <c r="J118" s="1">
        <f t="shared" si="112"/>
        <v>8</v>
      </c>
      <c r="K118" s="1">
        <f t="shared" si="115"/>
        <v>32</v>
      </c>
      <c r="L118" s="1">
        <f t="shared" si="113"/>
        <v>729</v>
      </c>
      <c r="M118" s="1">
        <f t="shared" si="113"/>
        <v>49.6</v>
      </c>
      <c r="N118" s="1">
        <f t="shared" si="113"/>
        <v>41.9</v>
      </c>
      <c r="P118" s="1">
        <f t="shared" si="116"/>
        <v>18</v>
      </c>
      <c r="Q118" s="1">
        <f t="shared" si="117"/>
        <v>18</v>
      </c>
      <c r="R118" s="1">
        <f t="shared" si="105"/>
        <v>1</v>
      </c>
    </row>
    <row r="119" spans="4:18" x14ac:dyDescent="0.15">
      <c r="D119" s="1">
        <f t="shared" si="108"/>
        <v>9</v>
      </c>
      <c r="E119" s="1">
        <f t="shared" si="114"/>
        <v>36</v>
      </c>
      <c r="F119" s="1">
        <f t="shared" si="109"/>
        <v>570</v>
      </c>
      <c r="G119" s="1">
        <f t="shared" si="110"/>
        <v>77.900000000000006</v>
      </c>
      <c r="H119" s="1">
        <f t="shared" si="111"/>
        <v>33</v>
      </c>
      <c r="J119" s="1">
        <f t="shared" si="112"/>
        <v>9</v>
      </c>
      <c r="K119" s="1">
        <f t="shared" si="115"/>
        <v>36</v>
      </c>
      <c r="L119" s="1">
        <f t="shared" si="113"/>
        <v>769.5</v>
      </c>
      <c r="M119" s="1">
        <f t="shared" si="113"/>
        <v>52.8</v>
      </c>
      <c r="N119" s="1">
        <f t="shared" si="113"/>
        <v>44.6</v>
      </c>
      <c r="P119" s="1">
        <f t="shared" si="116"/>
        <v>19</v>
      </c>
      <c r="Q119" s="1">
        <f t="shared" si="117"/>
        <v>18</v>
      </c>
      <c r="R119" s="1">
        <f t="shared" si="105"/>
        <v>1.06</v>
      </c>
    </row>
    <row r="120" spans="4:18" x14ac:dyDescent="0.15">
      <c r="D120" s="1">
        <f t="shared" si="108"/>
        <v>10</v>
      </c>
      <c r="E120" s="1">
        <f t="shared" si="114"/>
        <v>40</v>
      </c>
      <c r="F120" s="1">
        <f t="shared" si="109"/>
        <v>600</v>
      </c>
      <c r="G120" s="1">
        <f t="shared" si="110"/>
        <v>82.6</v>
      </c>
      <c r="H120" s="1">
        <f t="shared" si="111"/>
        <v>35</v>
      </c>
      <c r="J120" s="1">
        <f t="shared" si="112"/>
        <v>10</v>
      </c>
      <c r="K120" s="1">
        <f t="shared" si="115"/>
        <v>40</v>
      </c>
      <c r="L120" s="1">
        <f t="shared" si="113"/>
        <v>810</v>
      </c>
      <c r="M120" s="1">
        <f t="shared" si="113"/>
        <v>56</v>
      </c>
      <c r="N120" s="1">
        <f t="shared" si="113"/>
        <v>47.3</v>
      </c>
      <c r="P120" s="1">
        <f t="shared" si="116"/>
        <v>19</v>
      </c>
      <c r="Q120" s="1">
        <f t="shared" si="117"/>
        <v>18</v>
      </c>
      <c r="R120" s="1">
        <f t="shared" si="105"/>
        <v>1.06</v>
      </c>
    </row>
    <row r="121" spans="4:18" x14ac:dyDescent="0.15">
      <c r="O121" s="1" t="s">
        <v>28</v>
      </c>
      <c r="P121" s="1">
        <f>ROUND(AVERAGE(P110:P120),2)</f>
        <v>17.36</v>
      </c>
      <c r="Q121" s="1">
        <f>ROUND(AVERAGE(Q110:Q120),2)</f>
        <v>16.91</v>
      </c>
      <c r="R121" s="1">
        <f>ROUND(P121/Q121,2)</f>
        <v>1.03</v>
      </c>
    </row>
    <row r="124" spans="4:18" x14ac:dyDescent="0.15">
      <c r="D124" s="1">
        <v>0.3</v>
      </c>
      <c r="E124" s="1">
        <v>1.4</v>
      </c>
      <c r="F124" s="1">
        <f>1-D124</f>
        <v>0.7</v>
      </c>
      <c r="G124" s="1">
        <f>D124*E124+F124</f>
        <v>1.1199999999999999</v>
      </c>
    </row>
    <row r="125" spans="4:18" x14ac:dyDescent="0.15">
      <c r="D125" s="1">
        <v>0.3</v>
      </c>
      <c r="E125" s="1">
        <v>1.45</v>
      </c>
      <c r="F125" s="1">
        <f t="shared" ref="F125:F131" si="118">1-D125</f>
        <v>0.7</v>
      </c>
      <c r="G125" s="1">
        <f t="shared" ref="G125:G131" si="119">D125*E125+F125</f>
        <v>1.135</v>
      </c>
    </row>
    <row r="126" spans="4:18" x14ac:dyDescent="0.15">
      <c r="D126" s="1">
        <v>0.3</v>
      </c>
      <c r="E126" s="1">
        <v>1.5</v>
      </c>
      <c r="F126" s="1">
        <f t="shared" si="118"/>
        <v>0.7</v>
      </c>
      <c r="G126" s="1">
        <f t="shared" si="119"/>
        <v>1.1499999999999999</v>
      </c>
    </row>
    <row r="127" spans="4:18" x14ac:dyDescent="0.15">
      <c r="D127" s="1">
        <v>0.3</v>
      </c>
      <c r="E127" s="1">
        <v>1.55</v>
      </c>
      <c r="F127" s="1">
        <f t="shared" si="118"/>
        <v>0.7</v>
      </c>
      <c r="G127" s="1">
        <f t="shared" si="119"/>
        <v>1.165</v>
      </c>
    </row>
    <row r="128" spans="4:18" x14ac:dyDescent="0.15">
      <c r="D128" s="1">
        <v>0.3</v>
      </c>
      <c r="E128" s="1">
        <v>1.6</v>
      </c>
      <c r="F128" s="1">
        <f t="shared" si="118"/>
        <v>0.7</v>
      </c>
      <c r="G128" s="1">
        <f t="shared" si="119"/>
        <v>1.18</v>
      </c>
    </row>
    <row r="129" spans="4:7" x14ac:dyDescent="0.15">
      <c r="D129" s="1">
        <v>0.3</v>
      </c>
      <c r="E129" s="1">
        <v>1.65</v>
      </c>
      <c r="F129" s="1">
        <f t="shared" si="118"/>
        <v>0.7</v>
      </c>
      <c r="G129" s="1">
        <f t="shared" si="119"/>
        <v>1.1949999999999998</v>
      </c>
    </row>
    <row r="130" spans="4:7" x14ac:dyDescent="0.15">
      <c r="D130" s="1">
        <v>0.3</v>
      </c>
      <c r="E130" s="1">
        <v>1.7</v>
      </c>
      <c r="F130" s="1">
        <f t="shared" si="118"/>
        <v>0.7</v>
      </c>
      <c r="G130" s="1">
        <f t="shared" si="119"/>
        <v>1.21</v>
      </c>
    </row>
    <row r="131" spans="4:7" x14ac:dyDescent="0.15">
      <c r="D131" s="1">
        <v>0.3</v>
      </c>
      <c r="E131" s="1">
        <v>1.75</v>
      </c>
      <c r="F131" s="1">
        <f t="shared" si="118"/>
        <v>0.7</v>
      </c>
      <c r="G131" s="1">
        <f t="shared" si="119"/>
        <v>1.2250000000000001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W18"/>
  <sheetViews>
    <sheetView tabSelected="1" topLeftCell="A4" zoomScaleNormal="100" workbookViewId="0">
      <selection activeCell="C15" sqref="C15"/>
    </sheetView>
  </sheetViews>
  <sheetFormatPr defaultRowHeight="13.5" x14ac:dyDescent="0.15"/>
  <cols>
    <col min="2" max="2" width="16.25" bestFit="1" customWidth="1"/>
  </cols>
  <sheetData>
    <row r="13" spans="2:23" x14ac:dyDescent="0.15">
      <c r="C13" s="4" t="s">
        <v>21</v>
      </c>
      <c r="I13" s="3">
        <f>(H16-I16)/I16</f>
        <v>6.6666666666666791E-2</v>
      </c>
      <c r="J13" s="3">
        <f>(I16-K16)/I16</f>
        <v>0.11111111111111108</v>
      </c>
    </row>
    <row r="14" spans="2:23" x14ac:dyDescent="0.15">
      <c r="C14" s="6">
        <v>50</v>
      </c>
      <c r="D14" t="s">
        <v>22</v>
      </c>
    </row>
    <row r="15" spans="2:23" x14ac:dyDescent="0.15">
      <c r="B15" t="s">
        <v>24</v>
      </c>
      <c r="C15">
        <v>0</v>
      </c>
      <c r="D15">
        <v>5</v>
      </c>
      <c r="E15">
        <v>10</v>
      </c>
      <c r="F15">
        <v>15</v>
      </c>
      <c r="G15">
        <v>20</v>
      </c>
      <c r="H15">
        <v>25</v>
      </c>
      <c r="I15">
        <v>30</v>
      </c>
      <c r="J15">
        <v>35</v>
      </c>
      <c r="K15">
        <v>40</v>
      </c>
      <c r="L15">
        <v>45</v>
      </c>
      <c r="M15">
        <v>50</v>
      </c>
      <c r="N15">
        <v>55</v>
      </c>
      <c r="O15">
        <v>60</v>
      </c>
    </row>
    <row r="16" spans="2:23" x14ac:dyDescent="0.15">
      <c r="B16" t="s">
        <v>23</v>
      </c>
      <c r="C16" s="3">
        <f>1-POWER(C15/(C15+$C$14),1)</f>
        <v>1</v>
      </c>
      <c r="D16" s="3">
        <f t="shared" ref="D16:O16" si="0">1-POWER(D15/(D15+$C$14),1)</f>
        <v>0.90909090909090906</v>
      </c>
      <c r="E16" s="3">
        <f t="shared" si="0"/>
        <v>0.83333333333333337</v>
      </c>
      <c r="F16" s="3">
        <f t="shared" si="0"/>
        <v>0.76923076923076916</v>
      </c>
      <c r="G16" s="3">
        <f t="shared" si="0"/>
        <v>0.7142857142857143</v>
      </c>
      <c r="H16" s="3">
        <f t="shared" si="0"/>
        <v>0.66666666666666674</v>
      </c>
      <c r="I16" s="3">
        <f t="shared" si="0"/>
        <v>0.625</v>
      </c>
      <c r="J16" s="3">
        <f t="shared" si="0"/>
        <v>0.58823529411764708</v>
      </c>
      <c r="K16" s="3">
        <f t="shared" si="0"/>
        <v>0.55555555555555558</v>
      </c>
      <c r="L16" s="3">
        <f t="shared" si="0"/>
        <v>0.52631578947368429</v>
      </c>
      <c r="M16" s="3">
        <f t="shared" si="0"/>
        <v>0.5</v>
      </c>
      <c r="N16" s="3">
        <f t="shared" si="0"/>
        <v>0.47619047619047616</v>
      </c>
      <c r="O16" s="3">
        <f t="shared" si="0"/>
        <v>0.45454545454545459</v>
      </c>
      <c r="P16" s="3"/>
      <c r="Q16" s="3"/>
      <c r="R16" s="3"/>
      <c r="S16" s="3"/>
      <c r="T16" s="3"/>
      <c r="U16" s="3"/>
      <c r="V16" s="3"/>
      <c r="W16" s="3"/>
    </row>
    <row r="17" spans="2:23" x14ac:dyDescent="0.15">
      <c r="B17" t="s">
        <v>25</v>
      </c>
      <c r="D17" s="3">
        <f t="shared" ref="D17:O17" si="1">(C16-D16)/C16</f>
        <v>9.0909090909090939E-2</v>
      </c>
      <c r="E17" s="3">
        <f t="shared" si="1"/>
        <v>8.3333333333333259E-2</v>
      </c>
      <c r="F17" s="3">
        <f t="shared" si="1"/>
        <v>7.6923076923077052E-2</v>
      </c>
      <c r="G17" s="3">
        <f t="shared" si="1"/>
        <v>7.1428571428571327E-2</v>
      </c>
      <c r="H17" s="3">
        <f t="shared" si="1"/>
        <v>6.6666666666666582E-2</v>
      </c>
      <c r="I17" s="3">
        <f t="shared" si="1"/>
        <v>6.2500000000000111E-2</v>
      </c>
      <c r="J17" s="3">
        <f t="shared" si="1"/>
        <v>5.8823529411764677E-2</v>
      </c>
      <c r="K17" s="3">
        <f t="shared" si="1"/>
        <v>5.5555555555555546E-2</v>
      </c>
      <c r="L17" s="3">
        <f t="shared" si="1"/>
        <v>5.2631578947368314E-2</v>
      </c>
      <c r="M17" s="3">
        <f t="shared" si="1"/>
        <v>5.0000000000000148E-2</v>
      </c>
      <c r="N17" s="3">
        <f t="shared" si="1"/>
        <v>4.7619047619047672E-2</v>
      </c>
      <c r="O17" s="3">
        <f t="shared" si="1"/>
        <v>4.5454545454545317E-2</v>
      </c>
      <c r="P17" s="2"/>
      <c r="Q17" s="2"/>
      <c r="R17" s="2"/>
      <c r="S17" s="2"/>
      <c r="T17" s="2"/>
      <c r="U17" s="2"/>
      <c r="V17" s="2"/>
      <c r="W17" s="2"/>
    </row>
    <row r="18" spans="2:23" x14ac:dyDescent="0.15">
      <c r="B18" t="s">
        <v>26</v>
      </c>
      <c r="C18" s="5">
        <f>100/C16</f>
        <v>100</v>
      </c>
      <c r="D18" s="5">
        <f t="shared" ref="D18:O18" si="2">100/D16</f>
        <v>110</v>
      </c>
      <c r="E18" s="5">
        <f t="shared" si="2"/>
        <v>120</v>
      </c>
      <c r="F18" s="5">
        <f t="shared" si="2"/>
        <v>130</v>
      </c>
      <c r="G18" s="5">
        <f t="shared" si="2"/>
        <v>140</v>
      </c>
      <c r="H18" s="5">
        <f t="shared" si="2"/>
        <v>149.99999999999997</v>
      </c>
      <c r="I18" s="5">
        <f t="shared" si="2"/>
        <v>160</v>
      </c>
      <c r="J18" s="5">
        <f t="shared" si="2"/>
        <v>170</v>
      </c>
      <c r="K18" s="5">
        <f t="shared" si="2"/>
        <v>180</v>
      </c>
      <c r="L18" s="5">
        <f t="shared" si="2"/>
        <v>189.99999999999997</v>
      </c>
      <c r="M18" s="5">
        <f t="shared" si="2"/>
        <v>200</v>
      </c>
      <c r="N18" s="5">
        <f t="shared" si="2"/>
        <v>210</v>
      </c>
      <c r="O18" s="5">
        <f t="shared" si="2"/>
        <v>219.99999999999997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2016-07-11T06:56:54Z</dcterms:modified>
</cp:coreProperties>
</file>